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MyExcelDataProjects1\"/>
    </mc:Choice>
  </mc:AlternateContent>
  <xr:revisionPtr revIDLastSave="0" documentId="13_ncr:1_{02D4FDC6-E00C-4DD3-856F-CF047F8B9CD4}" xr6:coauthVersionLast="47" xr6:coauthVersionMax="47" xr10:uidLastSave="{00000000-0000-0000-0000-000000000000}"/>
  <bookViews>
    <workbookView xWindow="-120" yWindow="-120" windowWidth="20730" windowHeight="11160" xr2:uid="{00000000-000D-0000-FFFF-FFFF00000000}"/>
  </bookViews>
  <sheets>
    <sheet name="Sheet1" sheetId="4" r:id="rId1"/>
    <sheet name="Sheet2" sheetId="5" r:id="rId2"/>
    <sheet name="Sheet3" sheetId="6" r:id="rId3"/>
    <sheet name="Sales_Data" sheetId="2" r:id="rId4"/>
    <sheet name="Sales_Dashboard" sheetId="3" r:id="rId5"/>
  </sheets>
  <definedNames>
    <definedName name="_xlchart.v5.0" hidden="1">Sheet1!$D$25</definedName>
    <definedName name="_xlchart.v5.1" hidden="1">Sheet1!$D$26:$D$75</definedName>
    <definedName name="_xlchart.v5.2" hidden="1">Sheet1!$E$25</definedName>
    <definedName name="_xlchart.v5.3" hidden="1">Sheet1!$E$26:$E$75</definedName>
    <definedName name="_xlchart.v5.4" hidden="1">Sheet1!$D$25</definedName>
    <definedName name="_xlchart.v5.5" hidden="1">Sheet1!$D$26:$D$75</definedName>
    <definedName name="_xlchart.v5.6" hidden="1">Sheet1!$E$25</definedName>
    <definedName name="_xlchart.v5.7" hidden="1">Sheet1!$E$26:$E$75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wl5n/6E4JEifg9kWlAttRGuttmA=="/>
    </ext>
  </extLst>
</workbook>
</file>

<file path=xl/calcChain.xml><?xml version="1.0" encoding="utf-8"?>
<calcChain xmlns="http://schemas.openxmlformats.org/spreadsheetml/2006/main">
  <c r="D27" i="4" l="1"/>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Q3893" i="2"/>
  <c r="P3893" i="2"/>
  <c r="O3893" i="2"/>
  <c r="J3893" i="2"/>
  <c r="K3893" i="2" s="1"/>
  <c r="Q3892" i="2"/>
  <c r="P3892" i="2"/>
  <c r="O3892" i="2"/>
  <c r="J3892" i="2"/>
  <c r="K3892" i="2" s="1"/>
  <c r="Q3891" i="2"/>
  <c r="P3891" i="2"/>
  <c r="O3891" i="2"/>
  <c r="J3891" i="2"/>
  <c r="K3891" i="2" s="1"/>
  <c r="Q3890" i="2"/>
  <c r="P3890" i="2"/>
  <c r="O3890" i="2"/>
  <c r="J3890" i="2"/>
  <c r="K3890" i="2" s="1"/>
  <c r="Q3889" i="2"/>
  <c r="P3889" i="2"/>
  <c r="O3889" i="2"/>
  <c r="K3889" i="2"/>
  <c r="J3889" i="2"/>
  <c r="Q3888" i="2"/>
  <c r="P3888" i="2"/>
  <c r="O3888" i="2"/>
  <c r="J3888" i="2"/>
  <c r="K3888" i="2" s="1"/>
  <c r="Q3887" i="2"/>
  <c r="P3887" i="2"/>
  <c r="O3887" i="2"/>
  <c r="J3887" i="2"/>
  <c r="K3887" i="2" s="1"/>
  <c r="Q3886" i="2"/>
  <c r="P3886" i="2"/>
  <c r="O3886" i="2"/>
  <c r="J3886" i="2"/>
  <c r="K3886" i="2" s="1"/>
  <c r="Q3885" i="2"/>
  <c r="P3885" i="2"/>
  <c r="O3885" i="2"/>
  <c r="J3885" i="2"/>
  <c r="K3885" i="2" s="1"/>
  <c r="Q3884" i="2"/>
  <c r="P3884" i="2"/>
  <c r="O3884" i="2"/>
  <c r="J3884" i="2"/>
  <c r="K3884" i="2" s="1"/>
  <c r="Q3883" i="2"/>
  <c r="P3883" i="2"/>
  <c r="O3883" i="2"/>
  <c r="J3883" i="2"/>
  <c r="K3883" i="2" s="1"/>
  <c r="Q3882" i="2"/>
  <c r="P3882" i="2"/>
  <c r="O3882" i="2"/>
  <c r="J3882" i="2"/>
  <c r="K3882" i="2" s="1"/>
  <c r="Q3881" i="2"/>
  <c r="P3881" i="2"/>
  <c r="O3881" i="2"/>
  <c r="J3881" i="2"/>
  <c r="K3881" i="2" s="1"/>
  <c r="Q3880" i="2"/>
  <c r="P3880" i="2"/>
  <c r="O3880" i="2"/>
  <c r="K3880" i="2"/>
  <c r="J3880" i="2"/>
  <c r="Q3879" i="2"/>
  <c r="P3879" i="2"/>
  <c r="O3879" i="2"/>
  <c r="J3879" i="2"/>
  <c r="K3879" i="2" s="1"/>
  <c r="Q3878" i="2"/>
  <c r="P3878" i="2"/>
  <c r="O3878" i="2"/>
  <c r="J3878" i="2"/>
  <c r="K3878" i="2" s="1"/>
  <c r="Q3877" i="2"/>
  <c r="P3877" i="2"/>
  <c r="O3877" i="2"/>
  <c r="K3877" i="2"/>
  <c r="J3877" i="2"/>
  <c r="Q3876" i="2"/>
  <c r="P3876" i="2"/>
  <c r="O3876" i="2"/>
  <c r="J3876" i="2"/>
  <c r="K3876" i="2" s="1"/>
  <c r="Q3875" i="2"/>
  <c r="P3875" i="2"/>
  <c r="O3875" i="2"/>
  <c r="J3875" i="2"/>
  <c r="K3875" i="2" s="1"/>
  <c r="Q3874" i="2"/>
  <c r="P3874" i="2"/>
  <c r="O3874" i="2"/>
  <c r="K3874" i="2"/>
  <c r="J3874" i="2"/>
  <c r="Q3873" i="2"/>
  <c r="P3873" i="2"/>
  <c r="O3873" i="2"/>
  <c r="J3873" i="2"/>
  <c r="K3873" i="2" s="1"/>
  <c r="Q3872" i="2"/>
  <c r="P3872" i="2"/>
  <c r="O3872" i="2"/>
  <c r="J3872" i="2"/>
  <c r="K3872" i="2" s="1"/>
  <c r="Q3871" i="2"/>
  <c r="P3871" i="2"/>
  <c r="O3871" i="2"/>
  <c r="J3871" i="2"/>
  <c r="K3871" i="2" s="1"/>
  <c r="Q3870" i="2"/>
  <c r="P3870" i="2"/>
  <c r="O3870" i="2"/>
  <c r="J3870" i="2"/>
  <c r="K3870" i="2" s="1"/>
  <c r="Q3869" i="2"/>
  <c r="P3869" i="2"/>
  <c r="O3869" i="2"/>
  <c r="J3869" i="2"/>
  <c r="K3869" i="2" s="1"/>
  <c r="Q3868" i="2"/>
  <c r="P3868" i="2"/>
  <c r="O3868" i="2"/>
  <c r="J3868" i="2"/>
  <c r="K3868" i="2" s="1"/>
  <c r="Q3867" i="2"/>
  <c r="P3867" i="2"/>
  <c r="O3867" i="2"/>
  <c r="J3867" i="2"/>
  <c r="K3867" i="2" s="1"/>
  <c r="Q3866" i="2"/>
  <c r="P3866" i="2"/>
  <c r="O3866" i="2"/>
  <c r="J3866" i="2"/>
  <c r="K3866" i="2" s="1"/>
  <c r="Q3865" i="2"/>
  <c r="P3865" i="2"/>
  <c r="O3865" i="2"/>
  <c r="J3865" i="2"/>
  <c r="K3865" i="2" s="1"/>
  <c r="Q3864" i="2"/>
  <c r="P3864" i="2"/>
  <c r="O3864" i="2"/>
  <c r="J3864" i="2"/>
  <c r="K3864" i="2" s="1"/>
  <c r="Q3863" i="2"/>
  <c r="P3863" i="2"/>
  <c r="O3863" i="2"/>
  <c r="J3863" i="2"/>
  <c r="K3863" i="2" s="1"/>
  <c r="Q3862" i="2"/>
  <c r="P3862" i="2"/>
  <c r="O3862" i="2"/>
  <c r="K3862" i="2"/>
  <c r="J3862" i="2"/>
  <c r="Q3861" i="2"/>
  <c r="P3861" i="2"/>
  <c r="O3861" i="2"/>
  <c r="J3861" i="2"/>
  <c r="K3861" i="2" s="1"/>
  <c r="Q3860" i="2"/>
  <c r="P3860" i="2"/>
  <c r="O3860" i="2"/>
  <c r="J3860" i="2"/>
  <c r="K3860" i="2" s="1"/>
  <c r="Q3859" i="2"/>
  <c r="P3859" i="2"/>
  <c r="O3859" i="2"/>
  <c r="J3859" i="2"/>
  <c r="K3859" i="2" s="1"/>
  <c r="Q3858" i="2"/>
  <c r="P3858" i="2"/>
  <c r="O3858" i="2"/>
  <c r="J3858" i="2"/>
  <c r="K3858" i="2" s="1"/>
  <c r="Q3857" i="2"/>
  <c r="P3857" i="2"/>
  <c r="O3857" i="2"/>
  <c r="J3857" i="2"/>
  <c r="K3857" i="2" s="1"/>
  <c r="Q3856" i="2"/>
  <c r="P3856" i="2"/>
  <c r="O3856" i="2"/>
  <c r="J3856" i="2"/>
  <c r="K3856" i="2" s="1"/>
  <c r="Q3855" i="2"/>
  <c r="P3855" i="2"/>
  <c r="O3855" i="2"/>
  <c r="J3855" i="2"/>
  <c r="K3855" i="2" s="1"/>
  <c r="Q3854" i="2"/>
  <c r="P3854" i="2"/>
  <c r="O3854" i="2"/>
  <c r="J3854" i="2"/>
  <c r="K3854" i="2" s="1"/>
  <c r="Q3853" i="2"/>
  <c r="P3853" i="2"/>
  <c r="O3853" i="2"/>
  <c r="J3853" i="2"/>
  <c r="K3853" i="2" s="1"/>
  <c r="Q3852" i="2"/>
  <c r="P3852" i="2"/>
  <c r="O3852" i="2"/>
  <c r="J3852" i="2"/>
  <c r="K3852" i="2" s="1"/>
  <c r="Q3851" i="2"/>
  <c r="P3851" i="2"/>
  <c r="O3851" i="2"/>
  <c r="J3851" i="2"/>
  <c r="K3851" i="2" s="1"/>
  <c r="Q3850" i="2"/>
  <c r="P3850" i="2"/>
  <c r="O3850" i="2"/>
  <c r="K3850" i="2"/>
  <c r="J3850" i="2"/>
  <c r="Q3849" i="2"/>
  <c r="P3849" i="2"/>
  <c r="O3849" i="2"/>
  <c r="J3849" i="2"/>
  <c r="K3849" i="2" s="1"/>
  <c r="Q3848" i="2"/>
  <c r="P3848" i="2"/>
  <c r="O3848" i="2"/>
  <c r="J3848" i="2"/>
  <c r="K3848" i="2" s="1"/>
  <c r="Q3847" i="2"/>
  <c r="P3847" i="2"/>
  <c r="O3847" i="2"/>
  <c r="J3847" i="2"/>
  <c r="K3847" i="2" s="1"/>
  <c r="Q3846" i="2"/>
  <c r="P3846" i="2"/>
  <c r="O3846" i="2"/>
  <c r="J3846" i="2"/>
  <c r="K3846" i="2" s="1"/>
  <c r="Q3845" i="2"/>
  <c r="P3845" i="2"/>
  <c r="O3845" i="2"/>
  <c r="J3845" i="2"/>
  <c r="K3845" i="2" s="1"/>
  <c r="Q3844" i="2"/>
  <c r="P3844" i="2"/>
  <c r="O3844" i="2"/>
  <c r="J3844" i="2"/>
  <c r="K3844" i="2" s="1"/>
  <c r="Q3843" i="2"/>
  <c r="P3843" i="2"/>
  <c r="O3843" i="2"/>
  <c r="J3843" i="2"/>
  <c r="K3843" i="2" s="1"/>
  <c r="Q3842" i="2"/>
  <c r="P3842" i="2"/>
  <c r="O3842" i="2"/>
  <c r="J3842" i="2"/>
  <c r="K3842" i="2" s="1"/>
  <c r="Q3841" i="2"/>
  <c r="P3841" i="2"/>
  <c r="O3841" i="2"/>
  <c r="J3841" i="2"/>
  <c r="K3841" i="2" s="1"/>
  <c r="Q3840" i="2"/>
  <c r="P3840" i="2"/>
  <c r="O3840" i="2"/>
  <c r="J3840" i="2"/>
  <c r="K3840" i="2" s="1"/>
  <c r="Q3839" i="2"/>
  <c r="P3839" i="2"/>
  <c r="O3839" i="2"/>
  <c r="J3839" i="2"/>
  <c r="K3839" i="2" s="1"/>
  <c r="Q3838" i="2"/>
  <c r="P3838" i="2"/>
  <c r="O3838" i="2"/>
  <c r="K3838" i="2"/>
  <c r="J3838" i="2"/>
  <c r="Q3837" i="2"/>
  <c r="P3837" i="2"/>
  <c r="O3837" i="2"/>
  <c r="J3837" i="2"/>
  <c r="K3837" i="2" s="1"/>
  <c r="Q3836" i="2"/>
  <c r="P3836" i="2"/>
  <c r="O3836" i="2"/>
  <c r="J3836" i="2"/>
  <c r="K3836" i="2" s="1"/>
  <c r="Q3835" i="2"/>
  <c r="P3835" i="2"/>
  <c r="O3835" i="2"/>
  <c r="J3835" i="2"/>
  <c r="K3835" i="2" s="1"/>
  <c r="Q3834" i="2"/>
  <c r="P3834" i="2"/>
  <c r="O3834" i="2"/>
  <c r="J3834" i="2"/>
  <c r="K3834" i="2" s="1"/>
  <c r="Q3833" i="2"/>
  <c r="P3833" i="2"/>
  <c r="O3833" i="2"/>
  <c r="J3833" i="2"/>
  <c r="K3833" i="2" s="1"/>
  <c r="Q3832" i="2"/>
  <c r="P3832" i="2"/>
  <c r="O3832" i="2"/>
  <c r="J3832" i="2"/>
  <c r="K3832" i="2" s="1"/>
  <c r="Q3831" i="2"/>
  <c r="P3831" i="2"/>
  <c r="O3831" i="2"/>
  <c r="J3831" i="2"/>
  <c r="K3831" i="2" s="1"/>
  <c r="Q3830" i="2"/>
  <c r="P3830" i="2"/>
  <c r="O3830" i="2"/>
  <c r="J3830" i="2"/>
  <c r="K3830" i="2" s="1"/>
  <c r="Q3829" i="2"/>
  <c r="P3829" i="2"/>
  <c r="O3829" i="2"/>
  <c r="K3829" i="2"/>
  <c r="J3829" i="2"/>
  <c r="Q3828" i="2"/>
  <c r="P3828" i="2"/>
  <c r="O3828" i="2"/>
  <c r="J3828" i="2"/>
  <c r="K3828" i="2" s="1"/>
  <c r="Q3827" i="2"/>
  <c r="P3827" i="2"/>
  <c r="O3827" i="2"/>
  <c r="J3827" i="2"/>
  <c r="K3827" i="2" s="1"/>
  <c r="Q3826" i="2"/>
  <c r="P3826" i="2"/>
  <c r="O3826" i="2"/>
  <c r="J3826" i="2"/>
  <c r="K3826" i="2" s="1"/>
  <c r="Q3825" i="2"/>
  <c r="P3825" i="2"/>
  <c r="O3825" i="2"/>
  <c r="J3825" i="2"/>
  <c r="K3825" i="2" s="1"/>
  <c r="Q3824" i="2"/>
  <c r="P3824" i="2"/>
  <c r="O3824" i="2"/>
  <c r="J3824" i="2"/>
  <c r="K3824" i="2" s="1"/>
  <c r="Q3823" i="2"/>
  <c r="P3823" i="2"/>
  <c r="O3823" i="2"/>
  <c r="J3823" i="2"/>
  <c r="K3823" i="2" s="1"/>
  <c r="Q3822" i="2"/>
  <c r="P3822" i="2"/>
  <c r="O3822" i="2"/>
  <c r="J3822" i="2"/>
  <c r="K3822" i="2" s="1"/>
  <c r="J3821" i="2"/>
  <c r="K3821" i="2" s="1"/>
  <c r="K3820" i="2"/>
  <c r="J3820" i="2"/>
  <c r="J3819" i="2"/>
  <c r="K3819" i="2" s="1"/>
  <c r="J3818" i="2"/>
  <c r="K3818" i="2" s="1"/>
  <c r="J3817" i="2"/>
  <c r="K3817" i="2" s="1"/>
  <c r="J3816" i="2"/>
  <c r="K3816" i="2" s="1"/>
  <c r="J3815" i="2"/>
  <c r="K3815" i="2" s="1"/>
  <c r="J3814" i="2"/>
  <c r="K3814" i="2" s="1"/>
  <c r="J3813" i="2"/>
  <c r="K3813" i="2" s="1"/>
  <c r="J3812" i="2"/>
  <c r="K3812" i="2" s="1"/>
  <c r="J3811" i="2"/>
  <c r="K3811" i="2" s="1"/>
  <c r="J3810" i="2"/>
  <c r="K3810" i="2" s="1"/>
  <c r="J3809" i="2"/>
  <c r="K3809" i="2" s="1"/>
  <c r="J3808" i="2"/>
  <c r="K3808" i="2" s="1"/>
  <c r="K3807" i="2"/>
  <c r="J3807" i="2"/>
  <c r="J3806" i="2"/>
  <c r="K3806" i="2" s="1"/>
  <c r="J3805" i="2"/>
  <c r="K3805" i="2" s="1"/>
  <c r="J3804" i="2"/>
  <c r="K3804" i="2" s="1"/>
  <c r="J3803" i="2"/>
  <c r="K3803" i="2" s="1"/>
  <c r="K3802" i="2"/>
  <c r="J3802" i="2"/>
  <c r="J3801" i="2"/>
  <c r="K3801" i="2" s="1"/>
  <c r="K3800" i="2"/>
  <c r="J3800" i="2"/>
  <c r="J3799" i="2"/>
  <c r="K3799" i="2" s="1"/>
  <c r="J3798" i="2"/>
  <c r="K3798" i="2" s="1"/>
  <c r="J3797" i="2"/>
  <c r="K3797" i="2" s="1"/>
  <c r="J3796" i="2"/>
  <c r="K3796" i="2" s="1"/>
  <c r="J3795" i="2"/>
  <c r="K3795" i="2" s="1"/>
  <c r="J3794" i="2"/>
  <c r="K3794" i="2" s="1"/>
  <c r="J3793" i="2"/>
  <c r="K3793" i="2" s="1"/>
  <c r="J3792" i="2"/>
  <c r="K3792" i="2" s="1"/>
  <c r="J3791" i="2"/>
  <c r="K3791" i="2" s="1"/>
  <c r="J3790" i="2"/>
  <c r="K3790" i="2" s="1"/>
  <c r="K3789" i="2"/>
  <c r="J3789" i="2"/>
  <c r="J3788" i="2"/>
  <c r="K3788" i="2" s="1"/>
  <c r="J3787" i="2"/>
  <c r="K3787" i="2" s="1"/>
  <c r="K3786" i="2"/>
  <c r="J3786" i="2"/>
  <c r="J3785" i="2"/>
  <c r="K3785" i="2" s="1"/>
  <c r="J3784" i="2"/>
  <c r="K3784" i="2" s="1"/>
  <c r="J3783" i="2"/>
  <c r="K3783" i="2" s="1"/>
  <c r="J3782" i="2"/>
  <c r="K3782" i="2" s="1"/>
  <c r="J3781" i="2"/>
  <c r="K3781" i="2" s="1"/>
  <c r="J3780" i="2"/>
  <c r="K3780" i="2" s="1"/>
  <c r="J3779" i="2"/>
  <c r="K3779" i="2" s="1"/>
  <c r="J3778" i="2"/>
  <c r="K3778" i="2" s="1"/>
  <c r="J3777" i="2"/>
  <c r="K3777" i="2" s="1"/>
  <c r="J3776" i="2"/>
  <c r="K3776" i="2" s="1"/>
  <c r="J3775" i="2"/>
  <c r="K3775" i="2" s="1"/>
  <c r="J3774" i="2"/>
  <c r="K3774" i="2" s="1"/>
  <c r="J3773" i="2"/>
  <c r="K3773" i="2" s="1"/>
  <c r="J3772" i="2"/>
  <c r="K3772" i="2" s="1"/>
  <c r="J3771" i="2"/>
  <c r="K3771" i="2" s="1"/>
  <c r="J3770" i="2"/>
  <c r="K3770" i="2" s="1"/>
  <c r="J3769" i="2"/>
  <c r="K3769" i="2" s="1"/>
  <c r="J3768" i="2"/>
  <c r="K3768" i="2" s="1"/>
  <c r="J3767" i="2"/>
  <c r="K3767" i="2" s="1"/>
  <c r="K3766" i="2"/>
  <c r="J3766" i="2"/>
  <c r="J3765" i="2"/>
  <c r="K3765" i="2" s="1"/>
  <c r="J3764" i="2"/>
  <c r="K3764" i="2" s="1"/>
  <c r="K3763" i="2"/>
  <c r="J3763" i="2"/>
  <c r="J3762" i="2"/>
  <c r="K3762" i="2" s="1"/>
  <c r="J3761" i="2"/>
  <c r="K3761" i="2" s="1"/>
  <c r="J3760" i="2"/>
  <c r="K3760" i="2" s="1"/>
  <c r="J3759" i="2"/>
  <c r="K3759" i="2" s="1"/>
  <c r="J3758" i="2"/>
  <c r="K3758" i="2" s="1"/>
  <c r="J3757" i="2"/>
  <c r="K3757" i="2" s="1"/>
  <c r="J3756" i="2"/>
  <c r="K3756" i="2" s="1"/>
  <c r="J3755" i="2"/>
  <c r="K3755" i="2" s="1"/>
  <c r="J3754" i="2"/>
  <c r="K3754" i="2" s="1"/>
  <c r="J3753" i="2"/>
  <c r="K3753" i="2" s="1"/>
  <c r="J3752" i="2"/>
  <c r="K3752" i="2" s="1"/>
  <c r="J3751" i="2"/>
  <c r="K3751" i="2" s="1"/>
  <c r="J3750" i="2"/>
  <c r="K3750" i="2" s="1"/>
  <c r="J3749" i="2"/>
  <c r="K3749" i="2" s="1"/>
  <c r="J3748" i="2"/>
  <c r="K3748" i="2" s="1"/>
  <c r="J3747" i="2"/>
  <c r="K3747" i="2" s="1"/>
  <c r="J3746" i="2"/>
  <c r="K3746" i="2" s="1"/>
  <c r="J3745" i="2"/>
  <c r="K3745" i="2" s="1"/>
  <c r="J3744" i="2"/>
  <c r="K3744" i="2" s="1"/>
  <c r="J3743" i="2"/>
  <c r="K3743" i="2" s="1"/>
  <c r="J3742" i="2"/>
  <c r="K3742" i="2" s="1"/>
  <c r="J3741" i="2"/>
  <c r="K3741" i="2" s="1"/>
  <c r="K3740" i="2"/>
  <c r="J3740" i="2"/>
  <c r="J3739" i="2"/>
  <c r="K3739" i="2" s="1"/>
  <c r="J3738" i="2"/>
  <c r="K3738" i="2" s="1"/>
  <c r="J3737" i="2"/>
  <c r="K3737" i="2" s="1"/>
  <c r="J3736" i="2"/>
  <c r="K3736" i="2" s="1"/>
  <c r="J3735" i="2"/>
  <c r="K3735" i="2" s="1"/>
  <c r="J3734" i="2"/>
  <c r="K3734" i="2" s="1"/>
  <c r="J3733" i="2"/>
  <c r="K3733" i="2" s="1"/>
  <c r="J3732" i="2"/>
  <c r="K3732" i="2" s="1"/>
  <c r="J3731" i="2"/>
  <c r="K3731" i="2" s="1"/>
  <c r="K3730" i="2"/>
  <c r="J3730" i="2"/>
  <c r="J3729" i="2"/>
  <c r="K3729" i="2" s="1"/>
  <c r="J3728" i="2"/>
  <c r="K3728" i="2" s="1"/>
  <c r="K3727" i="2"/>
  <c r="J3727" i="2"/>
  <c r="J3726" i="2"/>
  <c r="K3726" i="2" s="1"/>
  <c r="J3725" i="2"/>
  <c r="K3725" i="2" s="1"/>
  <c r="K3724" i="2"/>
  <c r="J3724" i="2"/>
  <c r="J3723" i="2"/>
  <c r="K3723" i="2" s="1"/>
  <c r="J3722" i="2"/>
  <c r="K3722" i="2" s="1"/>
  <c r="J3721" i="2"/>
  <c r="K3721" i="2" s="1"/>
  <c r="J3720" i="2"/>
  <c r="K3720" i="2" s="1"/>
  <c r="J3719" i="2"/>
  <c r="K3719" i="2" s="1"/>
  <c r="J3718" i="2"/>
  <c r="K3718" i="2" s="1"/>
  <c r="K3717" i="2"/>
  <c r="J3717" i="2"/>
  <c r="J3716" i="2"/>
  <c r="K3716" i="2" s="1"/>
  <c r="J3715" i="2"/>
  <c r="K3715" i="2" s="1"/>
  <c r="K3714" i="2"/>
  <c r="J3714" i="2"/>
  <c r="J3713" i="2"/>
  <c r="K3713" i="2" s="1"/>
  <c r="K3712" i="2"/>
  <c r="J3712" i="2"/>
  <c r="J3711" i="2"/>
  <c r="K3711" i="2" s="1"/>
  <c r="J3710" i="2"/>
  <c r="K3710" i="2" s="1"/>
  <c r="J3709" i="2"/>
  <c r="K3709" i="2" s="1"/>
  <c r="J3708" i="2"/>
  <c r="K3708" i="2" s="1"/>
  <c r="J3707" i="2"/>
  <c r="K3707" i="2" s="1"/>
  <c r="J3706" i="2"/>
  <c r="K3706" i="2" s="1"/>
  <c r="J3705" i="2"/>
  <c r="K3705" i="2" s="1"/>
  <c r="J3704" i="2"/>
  <c r="K3704" i="2" s="1"/>
  <c r="J3703" i="2"/>
  <c r="K3703" i="2" s="1"/>
  <c r="K3702" i="2"/>
  <c r="J3702" i="2"/>
  <c r="J3701" i="2"/>
  <c r="K3701" i="2" s="1"/>
  <c r="J3700" i="2"/>
  <c r="K3700" i="2" s="1"/>
  <c r="K3699" i="2"/>
  <c r="J3699" i="2"/>
  <c r="J3698" i="2"/>
  <c r="K3698" i="2" s="1"/>
  <c r="J3697" i="2"/>
  <c r="K3697" i="2" s="1"/>
  <c r="J3696" i="2"/>
  <c r="K3696" i="2" s="1"/>
  <c r="J3695" i="2"/>
  <c r="K3695" i="2" s="1"/>
  <c r="K3694" i="2"/>
  <c r="J3694" i="2"/>
  <c r="J3693" i="2"/>
  <c r="K3693" i="2" s="1"/>
  <c r="J3692" i="2"/>
  <c r="K3692" i="2" s="1"/>
  <c r="K3691" i="2"/>
  <c r="J3691" i="2"/>
  <c r="J3690" i="2"/>
  <c r="K3690" i="2" s="1"/>
  <c r="J3689" i="2"/>
  <c r="K3689" i="2" s="1"/>
  <c r="J3688" i="2"/>
  <c r="K3688" i="2" s="1"/>
  <c r="J3687" i="2"/>
  <c r="K3687" i="2" s="1"/>
  <c r="J3686" i="2"/>
  <c r="K3686" i="2" s="1"/>
  <c r="K3685" i="2"/>
  <c r="J3685" i="2"/>
  <c r="J3684" i="2"/>
  <c r="K3684" i="2" s="1"/>
  <c r="J3683" i="2"/>
  <c r="K3683" i="2" s="1"/>
  <c r="J3682" i="2"/>
  <c r="K3682" i="2" s="1"/>
  <c r="K3681" i="2"/>
  <c r="J3681" i="2"/>
  <c r="J3680" i="2"/>
  <c r="K3680" i="2" s="1"/>
  <c r="J3679" i="2"/>
  <c r="K3679" i="2" s="1"/>
  <c r="K3678" i="2"/>
  <c r="J3678" i="2"/>
  <c r="J3677" i="2"/>
  <c r="K3677" i="2" s="1"/>
  <c r="J3676" i="2"/>
  <c r="K3676" i="2" s="1"/>
  <c r="J3675" i="2"/>
  <c r="K3675" i="2" s="1"/>
  <c r="J3674" i="2"/>
  <c r="K3674" i="2" s="1"/>
  <c r="J3673" i="2"/>
  <c r="K3673" i="2" s="1"/>
  <c r="K3672" i="2"/>
  <c r="J3672" i="2"/>
  <c r="J3671" i="2"/>
  <c r="K3671" i="2" s="1"/>
  <c r="J3670" i="2"/>
  <c r="K3670" i="2" s="1"/>
  <c r="J3669" i="2"/>
  <c r="K3669" i="2" s="1"/>
  <c r="J3668" i="2"/>
  <c r="K3668" i="2" s="1"/>
  <c r="J3667" i="2"/>
  <c r="K3667" i="2" s="1"/>
  <c r="J3666" i="2"/>
  <c r="K3666" i="2" s="1"/>
  <c r="J3665" i="2"/>
  <c r="K3665" i="2" s="1"/>
  <c r="J3664" i="2"/>
  <c r="K3664" i="2" s="1"/>
  <c r="J3663" i="2"/>
  <c r="K3663" i="2" s="1"/>
  <c r="J3662" i="2"/>
  <c r="K3662" i="2" s="1"/>
  <c r="J3661" i="2"/>
  <c r="K3661" i="2" s="1"/>
  <c r="J3660" i="2"/>
  <c r="K3660" i="2" s="1"/>
  <c r="J3659" i="2"/>
  <c r="K3659" i="2" s="1"/>
  <c r="J3658" i="2"/>
  <c r="K3658" i="2" s="1"/>
  <c r="J3657" i="2"/>
  <c r="K3657" i="2" s="1"/>
  <c r="J3656" i="2"/>
  <c r="K3656" i="2" s="1"/>
  <c r="J3655" i="2"/>
  <c r="K3655" i="2" s="1"/>
  <c r="J3654" i="2"/>
  <c r="K3654" i="2" s="1"/>
  <c r="J3653" i="2"/>
  <c r="K3653" i="2" s="1"/>
  <c r="J3652" i="2"/>
  <c r="K3652" i="2" s="1"/>
  <c r="J3651" i="2"/>
  <c r="K3651" i="2" s="1"/>
  <c r="K3650" i="2"/>
  <c r="J3650" i="2"/>
  <c r="J3649" i="2"/>
  <c r="K3649" i="2" s="1"/>
  <c r="J3648" i="2"/>
  <c r="K3648" i="2" s="1"/>
  <c r="J3647" i="2"/>
  <c r="K3647" i="2" s="1"/>
  <c r="J3646" i="2"/>
  <c r="K3646" i="2" s="1"/>
  <c r="K3645" i="2"/>
  <c r="J3645" i="2"/>
  <c r="J3644" i="2"/>
  <c r="K3644" i="2" s="1"/>
  <c r="J3643" i="2"/>
  <c r="K3643" i="2" s="1"/>
  <c r="J3642" i="2"/>
  <c r="K3642" i="2" s="1"/>
  <c r="J3641" i="2"/>
  <c r="K3641" i="2" s="1"/>
  <c r="J3640" i="2"/>
  <c r="K3640" i="2" s="1"/>
  <c r="K3639" i="2"/>
  <c r="J3639" i="2"/>
  <c r="J3638" i="2"/>
  <c r="K3638" i="2" s="1"/>
  <c r="J3637" i="2"/>
  <c r="K3637" i="2" s="1"/>
  <c r="J3636" i="2"/>
  <c r="K3636" i="2" s="1"/>
  <c r="J3635" i="2"/>
  <c r="K3635" i="2" s="1"/>
  <c r="J3634" i="2"/>
  <c r="K3634" i="2" s="1"/>
  <c r="J3633" i="2"/>
  <c r="K3633" i="2" s="1"/>
  <c r="K3632" i="2"/>
  <c r="J3632" i="2"/>
  <c r="J3631" i="2"/>
  <c r="K3631" i="2" s="1"/>
  <c r="K3630" i="2"/>
  <c r="J3630" i="2"/>
  <c r="J3629" i="2"/>
  <c r="K3629" i="2" s="1"/>
  <c r="J3628" i="2"/>
  <c r="K3628" i="2" s="1"/>
  <c r="K3627" i="2"/>
  <c r="J3627" i="2"/>
  <c r="J3626" i="2"/>
  <c r="K3626" i="2" s="1"/>
  <c r="J3625" i="2"/>
  <c r="K3625" i="2" s="1"/>
  <c r="J3624" i="2"/>
  <c r="K3624" i="2" s="1"/>
  <c r="J3623" i="2"/>
  <c r="K3623" i="2" s="1"/>
  <c r="J3622" i="2"/>
  <c r="K3622" i="2" s="1"/>
  <c r="J3621" i="2"/>
  <c r="K3621" i="2" s="1"/>
  <c r="J3620" i="2"/>
  <c r="K3620" i="2" s="1"/>
  <c r="J3619" i="2"/>
  <c r="K3619" i="2" s="1"/>
  <c r="J3618" i="2"/>
  <c r="K3618" i="2" s="1"/>
  <c r="J3617" i="2"/>
  <c r="K3617" i="2" s="1"/>
  <c r="J3616" i="2"/>
  <c r="K3616" i="2" s="1"/>
  <c r="J3615" i="2"/>
  <c r="K3615" i="2" s="1"/>
  <c r="J3614" i="2"/>
  <c r="K3614" i="2" s="1"/>
  <c r="K3613" i="2"/>
  <c r="J3613" i="2"/>
  <c r="J3612" i="2"/>
  <c r="K3612" i="2" s="1"/>
  <c r="J3611" i="2"/>
  <c r="K3611" i="2" s="1"/>
  <c r="J3610" i="2"/>
  <c r="K3610" i="2" s="1"/>
  <c r="K3609" i="2"/>
  <c r="J3609" i="2"/>
  <c r="J3608" i="2"/>
  <c r="K3608" i="2" s="1"/>
  <c r="J3607" i="2"/>
  <c r="K3607" i="2" s="1"/>
  <c r="J3606" i="2"/>
  <c r="K3606" i="2" s="1"/>
  <c r="J3605" i="2"/>
  <c r="K3605" i="2" s="1"/>
  <c r="J3604" i="2"/>
  <c r="K3604" i="2" s="1"/>
  <c r="J3603" i="2"/>
  <c r="K3603" i="2" s="1"/>
  <c r="J3602" i="2"/>
  <c r="K3602" i="2" s="1"/>
  <c r="J3601" i="2"/>
  <c r="K3601" i="2" s="1"/>
  <c r="J3600" i="2"/>
  <c r="K3600" i="2" s="1"/>
  <c r="J3599" i="2"/>
  <c r="K3599" i="2" s="1"/>
  <c r="J3598" i="2"/>
  <c r="K3598" i="2" s="1"/>
  <c r="J3597" i="2"/>
  <c r="K3597" i="2" s="1"/>
  <c r="K3596" i="2"/>
  <c r="J3596" i="2"/>
  <c r="J3595" i="2"/>
  <c r="K3595" i="2" s="1"/>
  <c r="J3594" i="2"/>
  <c r="K3594" i="2" s="1"/>
  <c r="J3593" i="2"/>
  <c r="K3593" i="2" s="1"/>
  <c r="J3592" i="2"/>
  <c r="K3592" i="2" s="1"/>
  <c r="J3591" i="2"/>
  <c r="K3591" i="2" s="1"/>
  <c r="J3590" i="2"/>
  <c r="K3590" i="2" s="1"/>
  <c r="J3589" i="2"/>
  <c r="K3589" i="2" s="1"/>
  <c r="J3588" i="2"/>
  <c r="K3588" i="2" s="1"/>
  <c r="J3587" i="2"/>
  <c r="K3587" i="2" s="1"/>
  <c r="J3586" i="2"/>
  <c r="K3586" i="2" s="1"/>
  <c r="J3585" i="2"/>
  <c r="K3585" i="2" s="1"/>
  <c r="J3584" i="2"/>
  <c r="K3584" i="2" s="1"/>
  <c r="K3583" i="2"/>
  <c r="J3583" i="2"/>
  <c r="J3582" i="2"/>
  <c r="K3582" i="2" s="1"/>
  <c r="J3581" i="2"/>
  <c r="K3581" i="2" s="1"/>
  <c r="K3580" i="2"/>
  <c r="J3580" i="2"/>
  <c r="J3579" i="2"/>
  <c r="K3579" i="2" s="1"/>
  <c r="J3578" i="2"/>
  <c r="K3578" i="2" s="1"/>
  <c r="J3577" i="2"/>
  <c r="K3577" i="2" s="1"/>
  <c r="J3576" i="2"/>
  <c r="K3576" i="2" s="1"/>
  <c r="J3575" i="2"/>
  <c r="K3575" i="2" s="1"/>
  <c r="J3574" i="2"/>
  <c r="K3574" i="2" s="1"/>
  <c r="J3573" i="2"/>
  <c r="K3573" i="2" s="1"/>
  <c r="J3572" i="2"/>
  <c r="K3572" i="2" s="1"/>
  <c r="J3571" i="2"/>
  <c r="K3571" i="2" s="1"/>
  <c r="K3570" i="2"/>
  <c r="J3570" i="2"/>
  <c r="J3569" i="2"/>
  <c r="K3569" i="2" s="1"/>
  <c r="J3568" i="2"/>
  <c r="K3568" i="2" s="1"/>
  <c r="K3567" i="2"/>
  <c r="J3567" i="2"/>
  <c r="J3566" i="2"/>
  <c r="K3566" i="2" s="1"/>
  <c r="J3565" i="2"/>
  <c r="K3565" i="2" s="1"/>
  <c r="J3564" i="2"/>
  <c r="K3564" i="2" s="1"/>
  <c r="J3563" i="2"/>
  <c r="K3563" i="2" s="1"/>
  <c r="J3562" i="2"/>
  <c r="K3562" i="2" s="1"/>
  <c r="J3561" i="2"/>
  <c r="K3561" i="2" s="1"/>
  <c r="J3560" i="2"/>
  <c r="K3560" i="2" s="1"/>
  <c r="J3559" i="2"/>
  <c r="K3559" i="2" s="1"/>
  <c r="J3558" i="2"/>
  <c r="K3558" i="2" s="1"/>
  <c r="J3557" i="2"/>
  <c r="K3557" i="2" s="1"/>
  <c r="J3556" i="2"/>
  <c r="K3556" i="2" s="1"/>
  <c r="J3555" i="2"/>
  <c r="K3555" i="2" s="1"/>
  <c r="J3554" i="2"/>
  <c r="K3554" i="2" s="1"/>
  <c r="J3553" i="2"/>
  <c r="K3553" i="2" s="1"/>
  <c r="J3552" i="2"/>
  <c r="K3552" i="2" s="1"/>
  <c r="J3551" i="2"/>
  <c r="K3551" i="2" s="1"/>
  <c r="J3550" i="2"/>
  <c r="K3550" i="2" s="1"/>
  <c r="J3549" i="2"/>
  <c r="K3549" i="2" s="1"/>
  <c r="J3548" i="2"/>
  <c r="K3548" i="2" s="1"/>
  <c r="J3547" i="2"/>
  <c r="K3547" i="2" s="1"/>
  <c r="J3546" i="2"/>
  <c r="K3546" i="2" s="1"/>
  <c r="J3545" i="2"/>
  <c r="K3545" i="2" s="1"/>
  <c r="J3544" i="2"/>
  <c r="K3544" i="2" s="1"/>
  <c r="J3543" i="2"/>
  <c r="K3543" i="2" s="1"/>
  <c r="K3542" i="2"/>
  <c r="J3542" i="2"/>
  <c r="J3541" i="2"/>
  <c r="K3541" i="2" s="1"/>
  <c r="J3540" i="2"/>
  <c r="K3540" i="2" s="1"/>
  <c r="J3539" i="2"/>
  <c r="K3539" i="2" s="1"/>
  <c r="J3538" i="2"/>
  <c r="K3538" i="2" s="1"/>
  <c r="J3537" i="2"/>
  <c r="K3537" i="2" s="1"/>
  <c r="J3536" i="2"/>
  <c r="K3536" i="2" s="1"/>
  <c r="J3535" i="2"/>
  <c r="K3535" i="2" s="1"/>
  <c r="J3534" i="2"/>
  <c r="K3534" i="2" s="1"/>
  <c r="J3533" i="2"/>
  <c r="K3533" i="2" s="1"/>
  <c r="J3532" i="2"/>
  <c r="K3532" i="2" s="1"/>
  <c r="J3531" i="2"/>
  <c r="K3531" i="2" s="1"/>
  <c r="J3530" i="2"/>
  <c r="K3530" i="2" s="1"/>
  <c r="J3529" i="2"/>
  <c r="K3529" i="2" s="1"/>
  <c r="K3528" i="2"/>
  <c r="J3528" i="2"/>
  <c r="J3527" i="2"/>
  <c r="K3527" i="2" s="1"/>
  <c r="J3526" i="2"/>
  <c r="K3526" i="2" s="1"/>
  <c r="K3525" i="2"/>
  <c r="J3525" i="2"/>
  <c r="J3524" i="2"/>
  <c r="K3524" i="2" s="1"/>
  <c r="J3523" i="2"/>
  <c r="K3523" i="2" s="1"/>
  <c r="J3522" i="2"/>
  <c r="K3522" i="2" s="1"/>
  <c r="J3521" i="2"/>
  <c r="K3521" i="2" s="1"/>
  <c r="J3520" i="2"/>
  <c r="K3520" i="2" s="1"/>
  <c r="K3519" i="2"/>
  <c r="J3519" i="2"/>
  <c r="J3518" i="2"/>
  <c r="K3518" i="2" s="1"/>
  <c r="J3517" i="2"/>
  <c r="K3517" i="2" s="1"/>
  <c r="J3516" i="2"/>
  <c r="K3516" i="2" s="1"/>
  <c r="J3515" i="2"/>
  <c r="K3515" i="2" s="1"/>
  <c r="J3514" i="2"/>
  <c r="K3514" i="2" s="1"/>
  <c r="J3513" i="2"/>
  <c r="K3513" i="2" s="1"/>
  <c r="J3512" i="2"/>
  <c r="K3512" i="2" s="1"/>
  <c r="K3511" i="2"/>
  <c r="J3511" i="2"/>
  <c r="J3510" i="2"/>
  <c r="K3510" i="2" s="1"/>
  <c r="J3509" i="2"/>
  <c r="K3509" i="2" s="1"/>
  <c r="K3508" i="2"/>
  <c r="J3508" i="2"/>
  <c r="J3507" i="2"/>
  <c r="K3507" i="2" s="1"/>
  <c r="J3506" i="2"/>
  <c r="K3506" i="2" s="1"/>
  <c r="K3505" i="2"/>
  <c r="J3505" i="2"/>
  <c r="J3504" i="2"/>
  <c r="K3504" i="2" s="1"/>
  <c r="J3503" i="2"/>
  <c r="K3503" i="2" s="1"/>
  <c r="J3502" i="2"/>
  <c r="K3502" i="2" s="1"/>
  <c r="J3501" i="2"/>
  <c r="K3501" i="2" s="1"/>
  <c r="J3500" i="2"/>
  <c r="K3500" i="2" s="1"/>
  <c r="J3499" i="2"/>
  <c r="K3499" i="2" s="1"/>
  <c r="K3498" i="2"/>
  <c r="J3498" i="2"/>
  <c r="J3497" i="2"/>
  <c r="K3497" i="2" s="1"/>
  <c r="K3496" i="2"/>
  <c r="J3496" i="2"/>
  <c r="J3495" i="2"/>
  <c r="K3495" i="2" s="1"/>
  <c r="J3494" i="2"/>
  <c r="K3494" i="2" s="1"/>
  <c r="K3493" i="2"/>
  <c r="J3493" i="2"/>
  <c r="J3492" i="2"/>
  <c r="K3492" i="2" s="1"/>
  <c r="J3491" i="2"/>
  <c r="K3491" i="2" s="1"/>
  <c r="J3490" i="2"/>
  <c r="K3490" i="2" s="1"/>
  <c r="J3489" i="2"/>
  <c r="K3489" i="2" s="1"/>
  <c r="J3488" i="2"/>
  <c r="K3488" i="2" s="1"/>
  <c r="K3487" i="2"/>
  <c r="J3487" i="2"/>
  <c r="J3486" i="2"/>
  <c r="K3486" i="2" s="1"/>
  <c r="J3485" i="2"/>
  <c r="K3485" i="2" s="1"/>
  <c r="J3484" i="2"/>
  <c r="K3484" i="2" s="1"/>
  <c r="J3483" i="2"/>
  <c r="K3483" i="2" s="1"/>
  <c r="K3482" i="2"/>
  <c r="J3482" i="2"/>
  <c r="J3481" i="2"/>
  <c r="K3481" i="2" s="1"/>
  <c r="J3480" i="2"/>
  <c r="K3480" i="2" s="1"/>
  <c r="J3479" i="2"/>
  <c r="K3479" i="2" s="1"/>
  <c r="K3478" i="2"/>
  <c r="J3478" i="2"/>
  <c r="J3477" i="2"/>
  <c r="K3477" i="2" s="1"/>
  <c r="J3476" i="2"/>
  <c r="K3476" i="2" s="1"/>
  <c r="J3475" i="2"/>
  <c r="K3475" i="2" s="1"/>
  <c r="J3474" i="2"/>
  <c r="K3474" i="2" s="1"/>
  <c r="J3473" i="2"/>
  <c r="K3473" i="2" s="1"/>
  <c r="J3472" i="2"/>
  <c r="K3472" i="2" s="1"/>
  <c r="J3471" i="2"/>
  <c r="K3471" i="2" s="1"/>
  <c r="J3470" i="2"/>
  <c r="K3470" i="2" s="1"/>
  <c r="K3469" i="2"/>
  <c r="J3469" i="2"/>
  <c r="J3468" i="2"/>
  <c r="K3468" i="2" s="1"/>
  <c r="J3467" i="2"/>
  <c r="K3467" i="2" s="1"/>
  <c r="J3466" i="2"/>
  <c r="K3466" i="2" s="1"/>
  <c r="J3465" i="2"/>
  <c r="K3465" i="2" s="1"/>
  <c r="J3464" i="2"/>
  <c r="K3464" i="2" s="1"/>
  <c r="J3463" i="2"/>
  <c r="K3463" i="2" s="1"/>
  <c r="J3462" i="2"/>
  <c r="K3462" i="2" s="1"/>
  <c r="J3461" i="2"/>
  <c r="K3461" i="2" s="1"/>
  <c r="J3460" i="2"/>
  <c r="K3460" i="2" s="1"/>
  <c r="K3459" i="2"/>
  <c r="J3459" i="2"/>
  <c r="J3458" i="2"/>
  <c r="K3458" i="2" s="1"/>
  <c r="J3457" i="2"/>
  <c r="K3457" i="2" s="1"/>
  <c r="J3456" i="2"/>
  <c r="K3456" i="2" s="1"/>
  <c r="J3455" i="2"/>
  <c r="K3455" i="2" s="1"/>
  <c r="J3454" i="2"/>
  <c r="K3454" i="2" s="1"/>
  <c r="J3453" i="2"/>
  <c r="K3453" i="2" s="1"/>
  <c r="J3452" i="2"/>
  <c r="K3452" i="2" s="1"/>
  <c r="J3451" i="2"/>
  <c r="K3451" i="2" s="1"/>
  <c r="J3450" i="2"/>
  <c r="K3450" i="2" s="1"/>
  <c r="J3449" i="2"/>
  <c r="K3449" i="2" s="1"/>
  <c r="J3448" i="2"/>
  <c r="K3448" i="2" s="1"/>
  <c r="K3447" i="2"/>
  <c r="J3447" i="2"/>
  <c r="J3446" i="2"/>
  <c r="K3446" i="2" s="1"/>
  <c r="J3445" i="2"/>
  <c r="K3445" i="2" s="1"/>
  <c r="K3444" i="2"/>
  <c r="J3444" i="2"/>
  <c r="J3443" i="2"/>
  <c r="K3443" i="2" s="1"/>
  <c r="J3442" i="2"/>
  <c r="K3442" i="2" s="1"/>
  <c r="K3441" i="2"/>
  <c r="J3441" i="2"/>
  <c r="J3440" i="2"/>
  <c r="K3440" i="2" s="1"/>
  <c r="J3439" i="2"/>
  <c r="K3439" i="2" s="1"/>
  <c r="J3438" i="2"/>
  <c r="K3438" i="2" s="1"/>
  <c r="J3437" i="2"/>
  <c r="K3437" i="2" s="1"/>
  <c r="J3436" i="2"/>
  <c r="K3436" i="2" s="1"/>
  <c r="J3435" i="2"/>
  <c r="K3435" i="2" s="1"/>
  <c r="J3434" i="2"/>
  <c r="K3434" i="2" s="1"/>
  <c r="J3433" i="2"/>
  <c r="K3433" i="2" s="1"/>
  <c r="J3432" i="2"/>
  <c r="K3432" i="2" s="1"/>
  <c r="J3431" i="2"/>
  <c r="K3431" i="2" s="1"/>
  <c r="J3430" i="2"/>
  <c r="K3430" i="2" s="1"/>
  <c r="J3429" i="2"/>
  <c r="K3429" i="2" s="1"/>
  <c r="J3428" i="2"/>
  <c r="K3428" i="2" s="1"/>
  <c r="J3427" i="2"/>
  <c r="K3427" i="2" s="1"/>
  <c r="J3426" i="2"/>
  <c r="K3426" i="2" s="1"/>
  <c r="J3425" i="2"/>
  <c r="K3425" i="2" s="1"/>
  <c r="J3424" i="2"/>
  <c r="K3424" i="2" s="1"/>
  <c r="J3423" i="2"/>
  <c r="K3423" i="2" s="1"/>
  <c r="J3422" i="2"/>
  <c r="K3422" i="2" s="1"/>
  <c r="J3421" i="2"/>
  <c r="K3421" i="2" s="1"/>
  <c r="J3420" i="2"/>
  <c r="K3420" i="2" s="1"/>
  <c r="J3419" i="2"/>
  <c r="K3419" i="2" s="1"/>
  <c r="J3418" i="2"/>
  <c r="K3418" i="2" s="1"/>
  <c r="J3417" i="2"/>
  <c r="K3417" i="2" s="1"/>
  <c r="J3416" i="2"/>
  <c r="K3416" i="2" s="1"/>
  <c r="J3415" i="2"/>
  <c r="K3415" i="2" s="1"/>
  <c r="K3414" i="2"/>
  <c r="J3414" i="2"/>
  <c r="J3413" i="2"/>
  <c r="K3413" i="2" s="1"/>
  <c r="J3412" i="2"/>
  <c r="K3412" i="2" s="1"/>
  <c r="K3411" i="2"/>
  <c r="J3411" i="2"/>
  <c r="J3410" i="2"/>
  <c r="K3410" i="2" s="1"/>
  <c r="J3409" i="2"/>
  <c r="K3409" i="2" s="1"/>
  <c r="K3408" i="2"/>
  <c r="J3408" i="2"/>
  <c r="J3407" i="2"/>
  <c r="K3407" i="2" s="1"/>
  <c r="J3406" i="2"/>
  <c r="K3406" i="2" s="1"/>
  <c r="J3405" i="2"/>
  <c r="K3405" i="2" s="1"/>
  <c r="J3404" i="2"/>
  <c r="K3404" i="2" s="1"/>
  <c r="J3403" i="2"/>
  <c r="K3403" i="2" s="1"/>
  <c r="J3402" i="2"/>
  <c r="K3402" i="2" s="1"/>
  <c r="J3401" i="2"/>
  <c r="K3401" i="2" s="1"/>
  <c r="K3400" i="2"/>
  <c r="J3400" i="2"/>
  <c r="J3399" i="2"/>
  <c r="K3399" i="2" s="1"/>
  <c r="J3398" i="2"/>
  <c r="K3398" i="2" s="1"/>
  <c r="J3397" i="2"/>
  <c r="K3397" i="2" s="1"/>
  <c r="J3396" i="2"/>
  <c r="K3396" i="2" s="1"/>
  <c r="J3395" i="2"/>
  <c r="K3395" i="2" s="1"/>
  <c r="J3394" i="2"/>
  <c r="K3394" i="2" s="1"/>
  <c r="K3393" i="2"/>
  <c r="J3393" i="2"/>
  <c r="J3392" i="2"/>
  <c r="K3392" i="2" s="1"/>
  <c r="J3391" i="2"/>
  <c r="K3391" i="2" s="1"/>
  <c r="K3390" i="2"/>
  <c r="J3390" i="2"/>
  <c r="J3389" i="2"/>
  <c r="K3389" i="2" s="1"/>
  <c r="J3388" i="2"/>
  <c r="K3388" i="2" s="1"/>
  <c r="J3387" i="2"/>
  <c r="K3387" i="2" s="1"/>
  <c r="J3386" i="2"/>
  <c r="K3386" i="2" s="1"/>
  <c r="J3385" i="2"/>
  <c r="K3385" i="2" s="1"/>
  <c r="J3384" i="2"/>
  <c r="K3384" i="2" s="1"/>
  <c r="J3383" i="2"/>
  <c r="K3383" i="2" s="1"/>
  <c r="J3382" i="2"/>
  <c r="K3382" i="2" s="1"/>
  <c r="J3381" i="2"/>
  <c r="K3381" i="2" s="1"/>
  <c r="J3380" i="2"/>
  <c r="K3380" i="2" s="1"/>
  <c r="J3379" i="2"/>
  <c r="K3379" i="2" s="1"/>
  <c r="J3378" i="2"/>
  <c r="K3378" i="2" s="1"/>
  <c r="J3377" i="2"/>
  <c r="K3377" i="2" s="1"/>
  <c r="J3376" i="2"/>
  <c r="K3376" i="2" s="1"/>
  <c r="K3375" i="2"/>
  <c r="J3375" i="2"/>
  <c r="J3374" i="2"/>
  <c r="K3374" i="2" s="1"/>
  <c r="J3373" i="2"/>
  <c r="K3373" i="2" s="1"/>
  <c r="K3372" i="2"/>
  <c r="J3372" i="2"/>
  <c r="J3371" i="2"/>
  <c r="K3371" i="2" s="1"/>
  <c r="K3370" i="2"/>
  <c r="J3370" i="2"/>
  <c r="J3369" i="2"/>
  <c r="K3369" i="2" s="1"/>
  <c r="J3368" i="2"/>
  <c r="K3368" i="2" s="1"/>
  <c r="K3367" i="2"/>
  <c r="J3367" i="2"/>
  <c r="J3366" i="2"/>
  <c r="K3366" i="2" s="1"/>
  <c r="J3365" i="2"/>
  <c r="K3365" i="2" s="1"/>
  <c r="K3364" i="2"/>
  <c r="J3364" i="2"/>
  <c r="J3363" i="2"/>
  <c r="K3363" i="2" s="1"/>
  <c r="J3362" i="2"/>
  <c r="K3362" i="2" s="1"/>
  <c r="J3361" i="2"/>
  <c r="K3361" i="2" s="1"/>
  <c r="J3360" i="2"/>
  <c r="K3360" i="2" s="1"/>
  <c r="J3359" i="2"/>
  <c r="K3359" i="2" s="1"/>
  <c r="J3358" i="2"/>
  <c r="K3358" i="2" s="1"/>
  <c r="K3357" i="2"/>
  <c r="J3357" i="2"/>
  <c r="J3356" i="2"/>
  <c r="K3356" i="2" s="1"/>
  <c r="J3355" i="2"/>
  <c r="K3355" i="2" s="1"/>
  <c r="J3354" i="2"/>
  <c r="K3354" i="2" s="1"/>
  <c r="J3353" i="2"/>
  <c r="K3353" i="2" s="1"/>
  <c r="K3352" i="2"/>
  <c r="J3352" i="2"/>
  <c r="J3351" i="2"/>
  <c r="K3351" i="2" s="1"/>
  <c r="J3350" i="2"/>
  <c r="K3350" i="2" s="1"/>
  <c r="J3349" i="2"/>
  <c r="K3349" i="2" s="1"/>
  <c r="J3348" i="2"/>
  <c r="K3348" i="2" s="1"/>
  <c r="J3347" i="2"/>
  <c r="K3347" i="2" s="1"/>
  <c r="J3346" i="2"/>
  <c r="K3346" i="2" s="1"/>
  <c r="J3345" i="2"/>
  <c r="K3345" i="2" s="1"/>
  <c r="J3344" i="2"/>
  <c r="K3344" i="2" s="1"/>
  <c r="J3343" i="2"/>
  <c r="K3343" i="2" s="1"/>
  <c r="J3342" i="2"/>
  <c r="K3342" i="2" s="1"/>
  <c r="J3341" i="2"/>
  <c r="K3341" i="2" s="1"/>
  <c r="J3340" i="2"/>
  <c r="K3340" i="2" s="1"/>
  <c r="K3339" i="2"/>
  <c r="J3339" i="2"/>
  <c r="J3338" i="2"/>
  <c r="K3338" i="2" s="1"/>
  <c r="J3337" i="2"/>
  <c r="K3337" i="2" s="1"/>
  <c r="K3336" i="2"/>
  <c r="J3336" i="2"/>
  <c r="J3335" i="2"/>
  <c r="K3335" i="2" s="1"/>
  <c r="K3334" i="2"/>
  <c r="J3334" i="2"/>
  <c r="J3333" i="2"/>
  <c r="K3333" i="2" s="1"/>
  <c r="J3332" i="2"/>
  <c r="K3332" i="2" s="1"/>
  <c r="K3331" i="2"/>
  <c r="J3331" i="2"/>
  <c r="J3330" i="2"/>
  <c r="K3330" i="2" s="1"/>
  <c r="J3329" i="2"/>
  <c r="K3329" i="2" s="1"/>
  <c r="K3328" i="2"/>
  <c r="J3328" i="2"/>
  <c r="J3327" i="2"/>
  <c r="K3327" i="2" s="1"/>
  <c r="J3326" i="2"/>
  <c r="K3326" i="2" s="1"/>
  <c r="J3325" i="2"/>
  <c r="K3325" i="2" s="1"/>
  <c r="J3324" i="2"/>
  <c r="K3324" i="2" s="1"/>
  <c r="J3323" i="2"/>
  <c r="K3323" i="2" s="1"/>
  <c r="J3322" i="2"/>
  <c r="K3322" i="2" s="1"/>
  <c r="K3321" i="2"/>
  <c r="J3321" i="2"/>
  <c r="J3320" i="2"/>
  <c r="K3320" i="2" s="1"/>
  <c r="J3319" i="2"/>
  <c r="K3319" i="2" s="1"/>
  <c r="J3318" i="2"/>
  <c r="K3318" i="2" s="1"/>
  <c r="J3317" i="2"/>
  <c r="K3317" i="2" s="1"/>
  <c r="J3316" i="2"/>
  <c r="K3316" i="2" s="1"/>
  <c r="K3315" i="2"/>
  <c r="J3315" i="2"/>
  <c r="J3314" i="2"/>
  <c r="K3314" i="2" s="1"/>
  <c r="J3313" i="2"/>
  <c r="K3313" i="2" s="1"/>
  <c r="K3312" i="2"/>
  <c r="J3312" i="2"/>
  <c r="J3311" i="2"/>
  <c r="K3311" i="2" s="1"/>
  <c r="J3310" i="2"/>
  <c r="K3310" i="2" s="1"/>
  <c r="K3309" i="2"/>
  <c r="J3309" i="2"/>
  <c r="J3308" i="2"/>
  <c r="K3308" i="2" s="1"/>
  <c r="J3307" i="2"/>
  <c r="K3307" i="2" s="1"/>
  <c r="K3306" i="2"/>
  <c r="J3306" i="2"/>
  <c r="J3305" i="2"/>
  <c r="K3305" i="2" s="1"/>
  <c r="J3304" i="2"/>
  <c r="K3304" i="2" s="1"/>
  <c r="K3303" i="2"/>
  <c r="J3303" i="2"/>
  <c r="J3302" i="2"/>
  <c r="K3302" i="2" s="1"/>
  <c r="J3301" i="2"/>
  <c r="K3301" i="2" s="1"/>
  <c r="J3300" i="2"/>
  <c r="K3300" i="2" s="1"/>
  <c r="J3299" i="2"/>
  <c r="K3299" i="2" s="1"/>
  <c r="J3298" i="2"/>
  <c r="K3298" i="2" s="1"/>
  <c r="K3297" i="2"/>
  <c r="J3297" i="2"/>
  <c r="J3296" i="2"/>
  <c r="K3296" i="2" s="1"/>
  <c r="J3295" i="2"/>
  <c r="K3295" i="2" s="1"/>
  <c r="K3294" i="2"/>
  <c r="J3294" i="2"/>
  <c r="J3293" i="2"/>
  <c r="K3293" i="2" s="1"/>
  <c r="J3292" i="2"/>
  <c r="K3292" i="2" s="1"/>
  <c r="K3291" i="2"/>
  <c r="J3291" i="2"/>
  <c r="J3290" i="2"/>
  <c r="K3290" i="2" s="1"/>
  <c r="J3289" i="2"/>
  <c r="K3289" i="2" s="1"/>
  <c r="K3288" i="2"/>
  <c r="J3288" i="2"/>
  <c r="J3287" i="2"/>
  <c r="K3287" i="2" s="1"/>
  <c r="J3286" i="2"/>
  <c r="K3286" i="2" s="1"/>
  <c r="K3285" i="2"/>
  <c r="J3285" i="2"/>
  <c r="J3284" i="2"/>
  <c r="K3284" i="2" s="1"/>
  <c r="J3283" i="2"/>
  <c r="K3283" i="2" s="1"/>
  <c r="K3282" i="2"/>
  <c r="J3282" i="2"/>
  <c r="J3281" i="2"/>
  <c r="K3281" i="2" s="1"/>
  <c r="J3280" i="2"/>
  <c r="K3280" i="2" s="1"/>
  <c r="K3279" i="2"/>
  <c r="J3279" i="2"/>
  <c r="J3278" i="2"/>
  <c r="K3278" i="2" s="1"/>
  <c r="J3277" i="2"/>
  <c r="K3277" i="2" s="1"/>
  <c r="J3276" i="2"/>
  <c r="K3276" i="2" s="1"/>
  <c r="J3275" i="2"/>
  <c r="K3275" i="2" s="1"/>
  <c r="J3274" i="2"/>
  <c r="K3274" i="2" s="1"/>
  <c r="K3273" i="2"/>
  <c r="J3273" i="2"/>
  <c r="J3272" i="2"/>
  <c r="K3272" i="2" s="1"/>
  <c r="J3271" i="2"/>
  <c r="K3271" i="2" s="1"/>
  <c r="K3270" i="2"/>
  <c r="J3270" i="2"/>
  <c r="J3269" i="2"/>
  <c r="K3269" i="2" s="1"/>
  <c r="J3268" i="2"/>
  <c r="K3268" i="2" s="1"/>
  <c r="K3267" i="2"/>
  <c r="J3267" i="2"/>
  <c r="J3266" i="2"/>
  <c r="K3266" i="2" s="1"/>
  <c r="J3265" i="2"/>
  <c r="K3265" i="2" s="1"/>
  <c r="K3264" i="2"/>
  <c r="J3264" i="2"/>
  <c r="J3263" i="2"/>
  <c r="K3263" i="2" s="1"/>
  <c r="J3262" i="2"/>
  <c r="K3262" i="2" s="1"/>
  <c r="K3261" i="2"/>
  <c r="J3261" i="2"/>
  <c r="J3260" i="2"/>
  <c r="K3260" i="2" s="1"/>
  <c r="J3259" i="2"/>
  <c r="K3259" i="2" s="1"/>
  <c r="K3258" i="2"/>
  <c r="J3258" i="2"/>
  <c r="J3257" i="2"/>
  <c r="K3257" i="2" s="1"/>
  <c r="J3256" i="2"/>
  <c r="K3256" i="2" s="1"/>
  <c r="K3255" i="2"/>
  <c r="J3255" i="2"/>
  <c r="J3254" i="2"/>
  <c r="K3254" i="2" s="1"/>
  <c r="J3253" i="2"/>
  <c r="K3253" i="2" s="1"/>
  <c r="J3252" i="2"/>
  <c r="K3252" i="2" s="1"/>
  <c r="J3251" i="2"/>
  <c r="K3251" i="2" s="1"/>
  <c r="J3250" i="2"/>
  <c r="K3250" i="2" s="1"/>
  <c r="K3249" i="2"/>
  <c r="J3249" i="2"/>
  <c r="J3248" i="2"/>
  <c r="K3248" i="2" s="1"/>
  <c r="J3247" i="2"/>
  <c r="K3247" i="2" s="1"/>
  <c r="K3246" i="2"/>
  <c r="J3246" i="2"/>
  <c r="J3245" i="2"/>
  <c r="K3245" i="2" s="1"/>
  <c r="J3244" i="2"/>
  <c r="K3244" i="2" s="1"/>
  <c r="K3243" i="2"/>
  <c r="J3243" i="2"/>
  <c r="J3242" i="2"/>
  <c r="K3242" i="2" s="1"/>
  <c r="J3241" i="2"/>
  <c r="K3241" i="2" s="1"/>
  <c r="K3240" i="2"/>
  <c r="J3240" i="2"/>
  <c r="J3239" i="2"/>
  <c r="K3239" i="2" s="1"/>
  <c r="J3238" i="2"/>
  <c r="K3238" i="2" s="1"/>
  <c r="K3237" i="2"/>
  <c r="J3237" i="2"/>
  <c r="J3236" i="2"/>
  <c r="K3236" i="2" s="1"/>
  <c r="J3235" i="2"/>
  <c r="K3235" i="2" s="1"/>
  <c r="K3234" i="2"/>
  <c r="J3234" i="2"/>
  <c r="J3233" i="2"/>
  <c r="K3233" i="2" s="1"/>
  <c r="J3232" i="2"/>
  <c r="K3232" i="2" s="1"/>
  <c r="K3231" i="2"/>
  <c r="J3231" i="2"/>
  <c r="J3230" i="2"/>
  <c r="K3230" i="2" s="1"/>
  <c r="J3229" i="2"/>
  <c r="K3229" i="2" s="1"/>
  <c r="J3228" i="2"/>
  <c r="K3228" i="2" s="1"/>
  <c r="J3227" i="2"/>
  <c r="K3227" i="2" s="1"/>
  <c r="J3226" i="2"/>
  <c r="K3226" i="2" s="1"/>
  <c r="J3225" i="2"/>
  <c r="K3225" i="2" s="1"/>
  <c r="J3224" i="2"/>
  <c r="K3224" i="2" s="1"/>
  <c r="J3223" i="2"/>
  <c r="K3223" i="2" s="1"/>
  <c r="J3222" i="2"/>
  <c r="K3222" i="2" s="1"/>
  <c r="J3221" i="2"/>
  <c r="K3221" i="2" s="1"/>
  <c r="J3220" i="2"/>
  <c r="K3220" i="2" s="1"/>
  <c r="K3219" i="2"/>
  <c r="J3219" i="2"/>
  <c r="J3218" i="2"/>
  <c r="K3218" i="2" s="1"/>
  <c r="J3217" i="2"/>
  <c r="K3217" i="2" s="1"/>
  <c r="K3216" i="2"/>
  <c r="J3216" i="2"/>
  <c r="J3215" i="2"/>
  <c r="K3215" i="2" s="1"/>
  <c r="J3214" i="2"/>
  <c r="K3214" i="2" s="1"/>
  <c r="K3213" i="2"/>
  <c r="J3213" i="2"/>
  <c r="J3212" i="2"/>
  <c r="K3212" i="2" s="1"/>
  <c r="J3211" i="2"/>
  <c r="K3211" i="2" s="1"/>
  <c r="K3210" i="2"/>
  <c r="J3210" i="2"/>
  <c r="J3209" i="2"/>
  <c r="K3209" i="2" s="1"/>
  <c r="J3208" i="2"/>
  <c r="K3208" i="2" s="1"/>
  <c r="K3207" i="2"/>
  <c r="J3207" i="2"/>
  <c r="J3206" i="2"/>
  <c r="K3206" i="2" s="1"/>
  <c r="K3205" i="2"/>
  <c r="J3205" i="2"/>
  <c r="J3204" i="2"/>
  <c r="K3204" i="2" s="1"/>
  <c r="J3203" i="2"/>
  <c r="K3203" i="2" s="1"/>
  <c r="J3202" i="2"/>
  <c r="K3202" i="2" s="1"/>
  <c r="J3201" i="2"/>
  <c r="K3201" i="2" s="1"/>
  <c r="J3200" i="2"/>
  <c r="K3200" i="2" s="1"/>
  <c r="J3199" i="2"/>
  <c r="K3199" i="2" s="1"/>
  <c r="J3198" i="2"/>
  <c r="K3198" i="2" s="1"/>
  <c r="J3197" i="2"/>
  <c r="K3197" i="2" s="1"/>
  <c r="J3196" i="2"/>
  <c r="K3196" i="2" s="1"/>
  <c r="K3195" i="2"/>
  <c r="J3195" i="2"/>
  <c r="J3194" i="2"/>
  <c r="K3194" i="2" s="1"/>
  <c r="J3193" i="2"/>
  <c r="K3193" i="2" s="1"/>
  <c r="K3192" i="2"/>
  <c r="J3192" i="2"/>
  <c r="J3191" i="2"/>
  <c r="K3191" i="2" s="1"/>
  <c r="J3190" i="2"/>
  <c r="K3190" i="2" s="1"/>
  <c r="K3189" i="2"/>
  <c r="J3189" i="2"/>
  <c r="J3188" i="2"/>
  <c r="K3188" i="2" s="1"/>
  <c r="J3187" i="2"/>
  <c r="K3187" i="2" s="1"/>
  <c r="K3186" i="2"/>
  <c r="J3186" i="2"/>
  <c r="J3185" i="2"/>
  <c r="K3185" i="2" s="1"/>
  <c r="J3184" i="2"/>
  <c r="K3184" i="2" s="1"/>
  <c r="K3183" i="2"/>
  <c r="J3183" i="2"/>
  <c r="J3182" i="2"/>
  <c r="K3182" i="2" s="1"/>
  <c r="J3181" i="2"/>
  <c r="K3181" i="2" s="1"/>
  <c r="J3180" i="2"/>
  <c r="K3180" i="2" s="1"/>
  <c r="J3179" i="2"/>
  <c r="K3179" i="2" s="1"/>
  <c r="J3178" i="2"/>
  <c r="K3178" i="2" s="1"/>
  <c r="J3177" i="2"/>
  <c r="K3177" i="2" s="1"/>
  <c r="J3176" i="2"/>
  <c r="K3176" i="2" s="1"/>
  <c r="J3175" i="2"/>
  <c r="K3175" i="2" s="1"/>
  <c r="J3174" i="2"/>
  <c r="K3174" i="2" s="1"/>
  <c r="J3173" i="2"/>
  <c r="K3173" i="2" s="1"/>
  <c r="J3172" i="2"/>
  <c r="K3172" i="2" s="1"/>
  <c r="J3171" i="2"/>
  <c r="K3171" i="2" s="1"/>
  <c r="J3170" i="2"/>
  <c r="K3170" i="2" s="1"/>
  <c r="J3169" i="2"/>
  <c r="K3169" i="2" s="1"/>
  <c r="J3168" i="2"/>
  <c r="K3168" i="2" s="1"/>
  <c r="J3167" i="2"/>
  <c r="K3167" i="2" s="1"/>
  <c r="J3166" i="2"/>
  <c r="K3166" i="2" s="1"/>
  <c r="J3165" i="2"/>
  <c r="K3165" i="2" s="1"/>
  <c r="J3164" i="2"/>
  <c r="K3164" i="2" s="1"/>
  <c r="J3163" i="2"/>
  <c r="K3163" i="2" s="1"/>
  <c r="J3162" i="2"/>
  <c r="K3162" i="2" s="1"/>
  <c r="J3161" i="2"/>
  <c r="K3161" i="2" s="1"/>
  <c r="J3160" i="2"/>
  <c r="K3160" i="2" s="1"/>
  <c r="J3159" i="2"/>
  <c r="K3159" i="2" s="1"/>
  <c r="J3158" i="2"/>
  <c r="K3158" i="2" s="1"/>
  <c r="K3157" i="2"/>
  <c r="J3157" i="2"/>
  <c r="J3156" i="2"/>
  <c r="K3156" i="2" s="1"/>
  <c r="J3155" i="2"/>
  <c r="K3155" i="2" s="1"/>
  <c r="J3154" i="2"/>
  <c r="K3154" i="2" s="1"/>
  <c r="J3153" i="2"/>
  <c r="K3153" i="2" s="1"/>
  <c r="J3152" i="2"/>
  <c r="K3152" i="2" s="1"/>
  <c r="J3151" i="2"/>
  <c r="K3151" i="2" s="1"/>
  <c r="J3150" i="2"/>
  <c r="K3150" i="2" s="1"/>
  <c r="J3149" i="2"/>
  <c r="K3149" i="2" s="1"/>
  <c r="J3148" i="2"/>
  <c r="K3148" i="2" s="1"/>
  <c r="J3147" i="2"/>
  <c r="K3147" i="2" s="1"/>
  <c r="J3146" i="2"/>
  <c r="K3146" i="2" s="1"/>
  <c r="J3145" i="2"/>
  <c r="K3145" i="2" s="1"/>
  <c r="J3144" i="2"/>
  <c r="K3144" i="2" s="1"/>
  <c r="J3143" i="2"/>
  <c r="K3143" i="2" s="1"/>
  <c r="J3142" i="2"/>
  <c r="K3142" i="2" s="1"/>
  <c r="J3141" i="2"/>
  <c r="K3141" i="2" s="1"/>
  <c r="J3140" i="2"/>
  <c r="K3140" i="2" s="1"/>
  <c r="J3139" i="2"/>
  <c r="K3139" i="2" s="1"/>
  <c r="J3138" i="2"/>
  <c r="K3138" i="2" s="1"/>
  <c r="J3137" i="2"/>
  <c r="K3137" i="2" s="1"/>
  <c r="J3136" i="2"/>
  <c r="K3136" i="2" s="1"/>
  <c r="J3135" i="2"/>
  <c r="K3135" i="2" s="1"/>
  <c r="J3134" i="2"/>
  <c r="K3134" i="2" s="1"/>
  <c r="J3133" i="2"/>
  <c r="K3133" i="2" s="1"/>
  <c r="J3132" i="2"/>
  <c r="K3132" i="2" s="1"/>
  <c r="J3131" i="2"/>
  <c r="K3131" i="2" s="1"/>
  <c r="J3130" i="2"/>
  <c r="K3130" i="2" s="1"/>
  <c r="J3129" i="2"/>
  <c r="K3129" i="2" s="1"/>
  <c r="J3128" i="2"/>
  <c r="K3128" i="2" s="1"/>
  <c r="J3127" i="2"/>
  <c r="K3127" i="2" s="1"/>
  <c r="J3126" i="2"/>
  <c r="K3126" i="2" s="1"/>
  <c r="J3125" i="2"/>
  <c r="K3125" i="2" s="1"/>
  <c r="J3124" i="2"/>
  <c r="K3124" i="2" s="1"/>
  <c r="J3123" i="2"/>
  <c r="K3123" i="2" s="1"/>
  <c r="J3122" i="2"/>
  <c r="K3122" i="2" s="1"/>
  <c r="J3121" i="2"/>
  <c r="K3121" i="2" s="1"/>
  <c r="J3120" i="2"/>
  <c r="K3120" i="2" s="1"/>
  <c r="J3119" i="2"/>
  <c r="K3119" i="2" s="1"/>
  <c r="K3118" i="2"/>
  <c r="J3118" i="2"/>
  <c r="J3117" i="2"/>
  <c r="K3117" i="2" s="1"/>
  <c r="J3116" i="2"/>
  <c r="K3116" i="2" s="1"/>
  <c r="J3115" i="2"/>
  <c r="K3115" i="2" s="1"/>
  <c r="J3114" i="2"/>
  <c r="K3114" i="2" s="1"/>
  <c r="J3113" i="2"/>
  <c r="K3113" i="2" s="1"/>
  <c r="J3112" i="2"/>
  <c r="K3112" i="2" s="1"/>
  <c r="J3111" i="2"/>
  <c r="K3111" i="2" s="1"/>
  <c r="J3110" i="2"/>
  <c r="K3110" i="2" s="1"/>
  <c r="J3109" i="2"/>
  <c r="K3109" i="2" s="1"/>
  <c r="J3108" i="2"/>
  <c r="K3108" i="2" s="1"/>
  <c r="J3107" i="2"/>
  <c r="K3107" i="2" s="1"/>
  <c r="J3106" i="2"/>
  <c r="K3106" i="2" s="1"/>
  <c r="K3105" i="2"/>
  <c r="J3105" i="2"/>
  <c r="J3104" i="2"/>
  <c r="K3104" i="2" s="1"/>
  <c r="J3103" i="2"/>
  <c r="K3103" i="2" s="1"/>
  <c r="J3102" i="2"/>
  <c r="K3102" i="2" s="1"/>
  <c r="J3101" i="2"/>
  <c r="K3101" i="2" s="1"/>
  <c r="J3100" i="2"/>
  <c r="K3100" i="2" s="1"/>
  <c r="J3099" i="2"/>
  <c r="K3099" i="2" s="1"/>
  <c r="J3098" i="2"/>
  <c r="K3098" i="2" s="1"/>
  <c r="J3097" i="2"/>
  <c r="K3097" i="2" s="1"/>
  <c r="J3096" i="2"/>
  <c r="K3096" i="2" s="1"/>
  <c r="J3095" i="2"/>
  <c r="K3095" i="2" s="1"/>
  <c r="J3094" i="2"/>
  <c r="K3094" i="2" s="1"/>
  <c r="J3093" i="2"/>
  <c r="K3093" i="2" s="1"/>
  <c r="J3092" i="2"/>
  <c r="K3092" i="2" s="1"/>
  <c r="J3091" i="2"/>
  <c r="K3091" i="2" s="1"/>
  <c r="J3090" i="2"/>
  <c r="K3090" i="2" s="1"/>
  <c r="J3089" i="2"/>
  <c r="K3089" i="2" s="1"/>
  <c r="J3088" i="2"/>
  <c r="K3088" i="2" s="1"/>
  <c r="J3087" i="2"/>
  <c r="K3087" i="2" s="1"/>
  <c r="J3086" i="2"/>
  <c r="K3086" i="2" s="1"/>
  <c r="J3085" i="2"/>
  <c r="K3085" i="2" s="1"/>
  <c r="J3084" i="2"/>
  <c r="K3084" i="2" s="1"/>
  <c r="J3083" i="2"/>
  <c r="K3083" i="2" s="1"/>
  <c r="J3082" i="2"/>
  <c r="K3082" i="2" s="1"/>
  <c r="K3081" i="2"/>
  <c r="J3081" i="2"/>
  <c r="J3080" i="2"/>
  <c r="K3080" i="2" s="1"/>
  <c r="K3079" i="2"/>
  <c r="J3079" i="2"/>
  <c r="J3078" i="2"/>
  <c r="K3078" i="2" s="1"/>
  <c r="J3077" i="2"/>
  <c r="K3077" i="2" s="1"/>
  <c r="K3076" i="2"/>
  <c r="J3076" i="2"/>
  <c r="J3075" i="2"/>
  <c r="K3075" i="2" s="1"/>
  <c r="J3074" i="2"/>
  <c r="K3074" i="2" s="1"/>
  <c r="J3073" i="2"/>
  <c r="K3073" i="2" s="1"/>
  <c r="J3072" i="2"/>
  <c r="K3072" i="2" s="1"/>
  <c r="J3071" i="2"/>
  <c r="K3071" i="2" s="1"/>
  <c r="K3070" i="2"/>
  <c r="J3070" i="2"/>
  <c r="J3069" i="2"/>
  <c r="K3069" i="2" s="1"/>
  <c r="J3068" i="2"/>
  <c r="K3068" i="2" s="1"/>
  <c r="J3067" i="2"/>
  <c r="K3067" i="2" s="1"/>
  <c r="J3066" i="2"/>
  <c r="K3066" i="2" s="1"/>
  <c r="J3065" i="2"/>
  <c r="K3065" i="2" s="1"/>
  <c r="J3064" i="2"/>
  <c r="K3064" i="2" s="1"/>
  <c r="J3063" i="2"/>
  <c r="K3063" i="2" s="1"/>
  <c r="J3062" i="2"/>
  <c r="K3062" i="2" s="1"/>
  <c r="J3061" i="2"/>
  <c r="K3061" i="2" s="1"/>
  <c r="J3060" i="2"/>
  <c r="K3060" i="2" s="1"/>
  <c r="J3059" i="2"/>
  <c r="K3059" i="2" s="1"/>
  <c r="J3058" i="2"/>
  <c r="K3058" i="2" s="1"/>
  <c r="J3057" i="2"/>
  <c r="K3057" i="2" s="1"/>
  <c r="J3056" i="2"/>
  <c r="K3056" i="2" s="1"/>
  <c r="J3055" i="2"/>
  <c r="K3055" i="2" s="1"/>
  <c r="J3054" i="2"/>
  <c r="K3054" i="2" s="1"/>
  <c r="J3053" i="2"/>
  <c r="K3053" i="2" s="1"/>
  <c r="J3052" i="2"/>
  <c r="K3052" i="2" s="1"/>
  <c r="J3051" i="2"/>
  <c r="K3051" i="2" s="1"/>
  <c r="J3050" i="2"/>
  <c r="K3050" i="2" s="1"/>
  <c r="J3049" i="2"/>
  <c r="K3049" i="2" s="1"/>
  <c r="J3048" i="2"/>
  <c r="K3048" i="2" s="1"/>
  <c r="J3047" i="2"/>
  <c r="K3047" i="2" s="1"/>
  <c r="K3046" i="2"/>
  <c r="J3046" i="2"/>
  <c r="J3045" i="2"/>
  <c r="K3045" i="2" s="1"/>
  <c r="J3044" i="2"/>
  <c r="K3044" i="2" s="1"/>
  <c r="J3043" i="2"/>
  <c r="K3043" i="2" s="1"/>
  <c r="J3042" i="2"/>
  <c r="K3042" i="2" s="1"/>
  <c r="J3041" i="2"/>
  <c r="K3041" i="2" s="1"/>
  <c r="J3040" i="2"/>
  <c r="K3040" i="2" s="1"/>
  <c r="K3039" i="2"/>
  <c r="J3039" i="2"/>
  <c r="J3038" i="2"/>
  <c r="K3038" i="2" s="1"/>
  <c r="J3037" i="2"/>
  <c r="K3037" i="2" s="1"/>
  <c r="K3036" i="2"/>
  <c r="J3036" i="2"/>
  <c r="J3035" i="2"/>
  <c r="K3035" i="2" s="1"/>
  <c r="J3034" i="2"/>
  <c r="K3034" i="2" s="1"/>
  <c r="K3033" i="2"/>
  <c r="J3033" i="2"/>
  <c r="J3032" i="2"/>
  <c r="K3032" i="2" s="1"/>
  <c r="K3031" i="2"/>
  <c r="J3031" i="2"/>
  <c r="J3030" i="2"/>
  <c r="K3030" i="2" s="1"/>
  <c r="J3029" i="2"/>
  <c r="K3029" i="2" s="1"/>
  <c r="J3028" i="2"/>
  <c r="K3028" i="2" s="1"/>
  <c r="J3027" i="2"/>
  <c r="K3027" i="2" s="1"/>
  <c r="J3026" i="2"/>
  <c r="K3026" i="2" s="1"/>
  <c r="J3025" i="2"/>
  <c r="K3025" i="2" s="1"/>
  <c r="J3024" i="2"/>
  <c r="K3024" i="2" s="1"/>
  <c r="J3023" i="2"/>
  <c r="K3023" i="2" s="1"/>
  <c r="J3022" i="2"/>
  <c r="K3022" i="2" s="1"/>
  <c r="J3021" i="2"/>
  <c r="K3021" i="2" s="1"/>
  <c r="J3020" i="2"/>
  <c r="K3020" i="2" s="1"/>
  <c r="J3019" i="2"/>
  <c r="K3019" i="2" s="1"/>
  <c r="K3018" i="2"/>
  <c r="J3018" i="2"/>
  <c r="J3017" i="2"/>
  <c r="K3017" i="2" s="1"/>
  <c r="J3016" i="2"/>
  <c r="K3016" i="2" s="1"/>
  <c r="J3015" i="2"/>
  <c r="K3015" i="2" s="1"/>
  <c r="J3014" i="2"/>
  <c r="K3014" i="2" s="1"/>
  <c r="J3013" i="2"/>
  <c r="K3013" i="2" s="1"/>
  <c r="J3012" i="2"/>
  <c r="K3012" i="2" s="1"/>
  <c r="J3011" i="2"/>
  <c r="K3011" i="2" s="1"/>
  <c r="J3010" i="2"/>
  <c r="K3010" i="2" s="1"/>
  <c r="J3009" i="2"/>
  <c r="K3009" i="2" s="1"/>
  <c r="J3008" i="2"/>
  <c r="K3008" i="2" s="1"/>
  <c r="K3007" i="2"/>
  <c r="J3007" i="2"/>
  <c r="J3006" i="2"/>
  <c r="K3006" i="2" s="1"/>
  <c r="J3005" i="2"/>
  <c r="K3005" i="2" s="1"/>
  <c r="J3004" i="2"/>
  <c r="K3004" i="2" s="1"/>
  <c r="J3003" i="2"/>
  <c r="K3003" i="2" s="1"/>
  <c r="J3002" i="2"/>
  <c r="K3002" i="2" s="1"/>
  <c r="J3001" i="2"/>
  <c r="K3001" i="2" s="1"/>
  <c r="J3000" i="2"/>
  <c r="K3000" i="2" s="1"/>
  <c r="J2999" i="2"/>
  <c r="K2999" i="2" s="1"/>
  <c r="J2998" i="2"/>
  <c r="K2998" i="2" s="1"/>
  <c r="J2997" i="2"/>
  <c r="K2997" i="2" s="1"/>
  <c r="J2996" i="2"/>
  <c r="K2996" i="2" s="1"/>
  <c r="J2995" i="2"/>
  <c r="K2995" i="2" s="1"/>
  <c r="J2994" i="2"/>
  <c r="K2994" i="2" s="1"/>
  <c r="J2993" i="2"/>
  <c r="K2993" i="2" s="1"/>
  <c r="J2992" i="2"/>
  <c r="K2992" i="2" s="1"/>
  <c r="J2991" i="2"/>
  <c r="K2991" i="2" s="1"/>
  <c r="J2990" i="2"/>
  <c r="K2990" i="2" s="1"/>
  <c r="J2989" i="2"/>
  <c r="K2989" i="2" s="1"/>
  <c r="J2988" i="2"/>
  <c r="K2988" i="2" s="1"/>
  <c r="J2987" i="2"/>
  <c r="K2987" i="2" s="1"/>
  <c r="J2986" i="2"/>
  <c r="K2986" i="2" s="1"/>
  <c r="J2985" i="2"/>
  <c r="K2985" i="2" s="1"/>
  <c r="J2984" i="2"/>
  <c r="K2984" i="2" s="1"/>
  <c r="J2983" i="2"/>
  <c r="K2983" i="2" s="1"/>
  <c r="K2982" i="2"/>
  <c r="J2982" i="2"/>
  <c r="J2981" i="2"/>
  <c r="K2981" i="2" s="1"/>
  <c r="J2980" i="2"/>
  <c r="K2980" i="2" s="1"/>
  <c r="J2979" i="2"/>
  <c r="K2979" i="2" s="1"/>
  <c r="J2978" i="2"/>
  <c r="K2978" i="2" s="1"/>
  <c r="J2977" i="2"/>
  <c r="K2977" i="2" s="1"/>
  <c r="J2976" i="2"/>
  <c r="K2976" i="2" s="1"/>
  <c r="J2975" i="2"/>
  <c r="K2975" i="2" s="1"/>
  <c r="J2974" i="2"/>
  <c r="K2974" i="2" s="1"/>
  <c r="J2973" i="2"/>
  <c r="K2973" i="2" s="1"/>
  <c r="J2972" i="2"/>
  <c r="K2972" i="2" s="1"/>
  <c r="J2971" i="2"/>
  <c r="K2971" i="2" s="1"/>
  <c r="J2970" i="2"/>
  <c r="K2970" i="2" s="1"/>
  <c r="J2969" i="2"/>
  <c r="K2969" i="2" s="1"/>
  <c r="J2968" i="2"/>
  <c r="K2968" i="2" s="1"/>
  <c r="J2967" i="2"/>
  <c r="K2967" i="2" s="1"/>
  <c r="J2966" i="2"/>
  <c r="K2966" i="2" s="1"/>
  <c r="J2965" i="2"/>
  <c r="K2965" i="2" s="1"/>
  <c r="J2964" i="2"/>
  <c r="K2964" i="2" s="1"/>
  <c r="J2963" i="2"/>
  <c r="K2963" i="2" s="1"/>
  <c r="J2962" i="2"/>
  <c r="K2962" i="2" s="1"/>
  <c r="J2961" i="2"/>
  <c r="K2961" i="2" s="1"/>
  <c r="J2960" i="2"/>
  <c r="K2960" i="2" s="1"/>
  <c r="J2959" i="2"/>
  <c r="K2959" i="2" s="1"/>
  <c r="J2958" i="2"/>
  <c r="K2958" i="2" s="1"/>
  <c r="J2957" i="2"/>
  <c r="K2957" i="2" s="1"/>
  <c r="J2956" i="2"/>
  <c r="K2956" i="2" s="1"/>
  <c r="J2955" i="2"/>
  <c r="K2955" i="2" s="1"/>
  <c r="K2954" i="2"/>
  <c r="J2954" i="2"/>
  <c r="J2953" i="2"/>
  <c r="K2953" i="2" s="1"/>
  <c r="J2952" i="2"/>
  <c r="K2952" i="2" s="1"/>
  <c r="J2951" i="2"/>
  <c r="K2951" i="2" s="1"/>
  <c r="J2950" i="2"/>
  <c r="K2950" i="2" s="1"/>
  <c r="J2949" i="2"/>
  <c r="K2949" i="2" s="1"/>
  <c r="J2948" i="2"/>
  <c r="K2948" i="2" s="1"/>
  <c r="J2947" i="2"/>
  <c r="K2947" i="2" s="1"/>
  <c r="J2946" i="2"/>
  <c r="K2946" i="2" s="1"/>
  <c r="J2945" i="2"/>
  <c r="K2945" i="2" s="1"/>
  <c r="J2944" i="2"/>
  <c r="K2944" i="2" s="1"/>
  <c r="J2943" i="2"/>
  <c r="K2943" i="2" s="1"/>
  <c r="J2942" i="2"/>
  <c r="K2942" i="2" s="1"/>
  <c r="J2941" i="2"/>
  <c r="K2941" i="2" s="1"/>
  <c r="J2940" i="2"/>
  <c r="K2940" i="2" s="1"/>
  <c r="J2939" i="2"/>
  <c r="K2939" i="2" s="1"/>
  <c r="J2938" i="2"/>
  <c r="K2938" i="2" s="1"/>
  <c r="J2937" i="2"/>
  <c r="K2937" i="2" s="1"/>
  <c r="J2936" i="2"/>
  <c r="K2936" i="2" s="1"/>
  <c r="J2935" i="2"/>
  <c r="K2935" i="2" s="1"/>
  <c r="J2934" i="2"/>
  <c r="K2934" i="2" s="1"/>
  <c r="J2933" i="2"/>
  <c r="K2933" i="2" s="1"/>
  <c r="J2932" i="2"/>
  <c r="K2932" i="2" s="1"/>
  <c r="J2931" i="2"/>
  <c r="K2931" i="2" s="1"/>
  <c r="J2930" i="2"/>
  <c r="K2930" i="2" s="1"/>
  <c r="J2929" i="2"/>
  <c r="K2929" i="2" s="1"/>
  <c r="J2928" i="2"/>
  <c r="K2928" i="2" s="1"/>
  <c r="J2927" i="2"/>
  <c r="K2927" i="2" s="1"/>
  <c r="J2926" i="2"/>
  <c r="K2926" i="2" s="1"/>
  <c r="J2925" i="2"/>
  <c r="K2925" i="2" s="1"/>
  <c r="J2924" i="2"/>
  <c r="K2924" i="2" s="1"/>
  <c r="J2923" i="2"/>
  <c r="K2923" i="2" s="1"/>
  <c r="J2922" i="2"/>
  <c r="K2922" i="2" s="1"/>
  <c r="J2921" i="2"/>
  <c r="K2921" i="2" s="1"/>
  <c r="J2920" i="2"/>
  <c r="K2920" i="2" s="1"/>
  <c r="J2919" i="2"/>
  <c r="K2919" i="2" s="1"/>
  <c r="J2918" i="2"/>
  <c r="K2918" i="2" s="1"/>
  <c r="J2917" i="2"/>
  <c r="K2917" i="2" s="1"/>
  <c r="J2916" i="2"/>
  <c r="K2916" i="2" s="1"/>
  <c r="J2915" i="2"/>
  <c r="K2915" i="2" s="1"/>
  <c r="J2914" i="2"/>
  <c r="K2914" i="2" s="1"/>
  <c r="J2913" i="2"/>
  <c r="K2913" i="2" s="1"/>
  <c r="J2912" i="2"/>
  <c r="K2912" i="2" s="1"/>
  <c r="J2911" i="2"/>
  <c r="K2911" i="2" s="1"/>
  <c r="J2910" i="2"/>
  <c r="K2910" i="2" s="1"/>
  <c r="J2909" i="2"/>
  <c r="K2909" i="2" s="1"/>
  <c r="J2908" i="2"/>
  <c r="K2908" i="2" s="1"/>
  <c r="J2907" i="2"/>
  <c r="K2907" i="2" s="1"/>
  <c r="J2906" i="2"/>
  <c r="K2906" i="2" s="1"/>
  <c r="J2905" i="2"/>
  <c r="K2905" i="2" s="1"/>
  <c r="J2904" i="2"/>
  <c r="K2904" i="2" s="1"/>
  <c r="J2903" i="2"/>
  <c r="K2903" i="2" s="1"/>
  <c r="J2902" i="2"/>
  <c r="K2902" i="2" s="1"/>
  <c r="J2901" i="2"/>
  <c r="K2901" i="2" s="1"/>
  <c r="J2900" i="2"/>
  <c r="K2900" i="2" s="1"/>
  <c r="J2899" i="2"/>
  <c r="K2899" i="2" s="1"/>
  <c r="J2898" i="2"/>
  <c r="K2898" i="2" s="1"/>
  <c r="J2897" i="2"/>
  <c r="K2897" i="2" s="1"/>
  <c r="J2896" i="2"/>
  <c r="K2896" i="2" s="1"/>
  <c r="K2895" i="2"/>
  <c r="J2895" i="2"/>
  <c r="J2894" i="2"/>
  <c r="K2894" i="2" s="1"/>
  <c r="J2893" i="2"/>
  <c r="K2893" i="2" s="1"/>
  <c r="K2892" i="2"/>
  <c r="J2892" i="2"/>
  <c r="J2891" i="2"/>
  <c r="K2891" i="2" s="1"/>
  <c r="K2890" i="2"/>
  <c r="J2890" i="2"/>
  <c r="J2889" i="2"/>
  <c r="K2889" i="2" s="1"/>
  <c r="K2888" i="2"/>
  <c r="J2888" i="2"/>
  <c r="J2887" i="2"/>
  <c r="K2887" i="2" s="1"/>
  <c r="J2886" i="2"/>
  <c r="K2886" i="2" s="1"/>
  <c r="J2885" i="2"/>
  <c r="K2885" i="2" s="1"/>
  <c r="J2884" i="2"/>
  <c r="K2884" i="2" s="1"/>
  <c r="J2883" i="2"/>
  <c r="K2883" i="2" s="1"/>
  <c r="J2882" i="2"/>
  <c r="K2882" i="2" s="1"/>
  <c r="J2881" i="2"/>
  <c r="K2881" i="2" s="1"/>
  <c r="J2880" i="2"/>
  <c r="K2880" i="2" s="1"/>
  <c r="J2879" i="2"/>
  <c r="K2879" i="2" s="1"/>
  <c r="J2878" i="2"/>
  <c r="K2878" i="2" s="1"/>
  <c r="J2877" i="2"/>
  <c r="K2877" i="2" s="1"/>
  <c r="J2876" i="2"/>
  <c r="K2876" i="2" s="1"/>
  <c r="J2875" i="2"/>
  <c r="K2875" i="2" s="1"/>
  <c r="J2874" i="2"/>
  <c r="K2874" i="2" s="1"/>
  <c r="J2873" i="2"/>
  <c r="K2873" i="2" s="1"/>
  <c r="J2872" i="2"/>
  <c r="K2872" i="2" s="1"/>
  <c r="J2871" i="2"/>
  <c r="K2871" i="2" s="1"/>
  <c r="J2870" i="2"/>
  <c r="K2870" i="2" s="1"/>
  <c r="J2869" i="2"/>
  <c r="K2869" i="2" s="1"/>
  <c r="J2868" i="2"/>
  <c r="K2868" i="2" s="1"/>
  <c r="J2867" i="2"/>
  <c r="K2867" i="2" s="1"/>
  <c r="J2866" i="2"/>
  <c r="K2866" i="2" s="1"/>
  <c r="J2865" i="2"/>
  <c r="K2865" i="2" s="1"/>
  <c r="J2864" i="2"/>
  <c r="K2864" i="2" s="1"/>
  <c r="J2863" i="2"/>
  <c r="K2863" i="2" s="1"/>
  <c r="J2862" i="2"/>
  <c r="K2862" i="2" s="1"/>
  <c r="J2861" i="2"/>
  <c r="K2861" i="2" s="1"/>
  <c r="J2860" i="2"/>
  <c r="K2860" i="2" s="1"/>
  <c r="J2859" i="2"/>
  <c r="K2859" i="2" s="1"/>
  <c r="J2858" i="2"/>
  <c r="K2858" i="2" s="1"/>
  <c r="J2857" i="2"/>
  <c r="K2857" i="2" s="1"/>
  <c r="J2856" i="2"/>
  <c r="K2856" i="2" s="1"/>
  <c r="J2855" i="2"/>
  <c r="K2855" i="2" s="1"/>
  <c r="J2854" i="2"/>
  <c r="K2854" i="2" s="1"/>
  <c r="J2853" i="2"/>
  <c r="K2853" i="2" s="1"/>
  <c r="J2852" i="2"/>
  <c r="K2852" i="2" s="1"/>
  <c r="J2851" i="2"/>
  <c r="K2851" i="2" s="1"/>
  <c r="J2850" i="2"/>
  <c r="K2850" i="2" s="1"/>
  <c r="J2849" i="2"/>
  <c r="K2849" i="2" s="1"/>
  <c r="J2848" i="2"/>
  <c r="K2848" i="2" s="1"/>
  <c r="J2847" i="2"/>
  <c r="K2847" i="2" s="1"/>
  <c r="K2846" i="2"/>
  <c r="J2846" i="2"/>
  <c r="J2845" i="2"/>
  <c r="K2845" i="2" s="1"/>
  <c r="J2844" i="2"/>
  <c r="K2844" i="2" s="1"/>
  <c r="J2843" i="2"/>
  <c r="K2843" i="2" s="1"/>
  <c r="J2842" i="2"/>
  <c r="K2842" i="2" s="1"/>
  <c r="J2841" i="2"/>
  <c r="K2841" i="2" s="1"/>
  <c r="J2840" i="2"/>
  <c r="K2840" i="2" s="1"/>
  <c r="J2839" i="2"/>
  <c r="K2839" i="2" s="1"/>
  <c r="J2838" i="2"/>
  <c r="K2838" i="2" s="1"/>
  <c r="J2837" i="2"/>
  <c r="K2837" i="2" s="1"/>
  <c r="J2836" i="2"/>
  <c r="K2836" i="2" s="1"/>
  <c r="J2835" i="2"/>
  <c r="K2835" i="2" s="1"/>
  <c r="J2834" i="2"/>
  <c r="K2834" i="2" s="1"/>
  <c r="J2833" i="2"/>
  <c r="K2833" i="2" s="1"/>
  <c r="J2832" i="2"/>
  <c r="K2832" i="2" s="1"/>
  <c r="J2831" i="2"/>
  <c r="K2831" i="2" s="1"/>
  <c r="J2830" i="2"/>
  <c r="K2830" i="2" s="1"/>
  <c r="J2829" i="2"/>
  <c r="K2829" i="2" s="1"/>
  <c r="J2828" i="2"/>
  <c r="K2828" i="2" s="1"/>
  <c r="J2827" i="2"/>
  <c r="K2827" i="2" s="1"/>
  <c r="J2826" i="2"/>
  <c r="K2826" i="2" s="1"/>
  <c r="J2825" i="2"/>
  <c r="K2825" i="2" s="1"/>
  <c r="J2824" i="2"/>
  <c r="K2824" i="2" s="1"/>
  <c r="J2823" i="2"/>
  <c r="K2823" i="2" s="1"/>
  <c r="J2822" i="2"/>
  <c r="K2822" i="2" s="1"/>
  <c r="J2821" i="2"/>
  <c r="K2821" i="2" s="1"/>
  <c r="J2820" i="2"/>
  <c r="K2820" i="2" s="1"/>
  <c r="J2819" i="2"/>
  <c r="K2819" i="2" s="1"/>
  <c r="K2818" i="2"/>
  <c r="J2818" i="2"/>
  <c r="J2817" i="2"/>
  <c r="K2817" i="2" s="1"/>
  <c r="K2816" i="2"/>
  <c r="J2816" i="2"/>
  <c r="J2815" i="2"/>
  <c r="K2815" i="2" s="1"/>
  <c r="J2814" i="2"/>
  <c r="K2814" i="2" s="1"/>
  <c r="J2813" i="2"/>
  <c r="K2813" i="2" s="1"/>
  <c r="J2812" i="2"/>
  <c r="K2812" i="2" s="1"/>
  <c r="J2811" i="2"/>
  <c r="K2811" i="2" s="1"/>
  <c r="K2810" i="2"/>
  <c r="J2810" i="2"/>
  <c r="J2809" i="2"/>
  <c r="K2809" i="2" s="1"/>
  <c r="J2808" i="2"/>
  <c r="K2808" i="2" s="1"/>
  <c r="J2807" i="2"/>
  <c r="K2807" i="2" s="1"/>
  <c r="J2806" i="2"/>
  <c r="K2806" i="2" s="1"/>
  <c r="J2805" i="2"/>
  <c r="K2805" i="2" s="1"/>
  <c r="K2804" i="2"/>
  <c r="J2804" i="2"/>
  <c r="J2803" i="2"/>
  <c r="K2803" i="2" s="1"/>
  <c r="J2802" i="2"/>
  <c r="K2802" i="2" s="1"/>
  <c r="J2801" i="2"/>
  <c r="K2801" i="2" s="1"/>
  <c r="J2800" i="2"/>
  <c r="K2800" i="2" s="1"/>
  <c r="J2799" i="2"/>
  <c r="K2799" i="2" s="1"/>
  <c r="J2798" i="2"/>
  <c r="K2798" i="2" s="1"/>
  <c r="J2797" i="2"/>
  <c r="K2797" i="2" s="1"/>
  <c r="J2796" i="2"/>
  <c r="K2796" i="2" s="1"/>
  <c r="J2795" i="2"/>
  <c r="K2795" i="2" s="1"/>
  <c r="J2794" i="2"/>
  <c r="K2794" i="2" s="1"/>
  <c r="J2793" i="2"/>
  <c r="K2793" i="2" s="1"/>
  <c r="K2792" i="2"/>
  <c r="J2792" i="2"/>
  <c r="J2791" i="2"/>
  <c r="K2791" i="2" s="1"/>
  <c r="K2790" i="2"/>
  <c r="J2790" i="2"/>
  <c r="J2789" i="2"/>
  <c r="K2789" i="2" s="1"/>
  <c r="J2788" i="2"/>
  <c r="K2788" i="2" s="1"/>
  <c r="K2787" i="2"/>
  <c r="J2787" i="2"/>
  <c r="J2786" i="2"/>
  <c r="K2786" i="2" s="1"/>
  <c r="J2785" i="2"/>
  <c r="K2785" i="2" s="1"/>
  <c r="K2784" i="2"/>
  <c r="J2784" i="2"/>
  <c r="J2783" i="2"/>
  <c r="K2783" i="2" s="1"/>
  <c r="J2782" i="2"/>
  <c r="K2782" i="2" s="1"/>
  <c r="J2781" i="2"/>
  <c r="K2781" i="2" s="1"/>
  <c r="J2780" i="2"/>
  <c r="K2780" i="2" s="1"/>
  <c r="J2779" i="2"/>
  <c r="K2779" i="2" s="1"/>
  <c r="J2778" i="2"/>
  <c r="K2778" i="2" s="1"/>
  <c r="J2777" i="2"/>
  <c r="K2777" i="2" s="1"/>
  <c r="J2776" i="2"/>
  <c r="K2776" i="2" s="1"/>
  <c r="J2775" i="2"/>
  <c r="K2775" i="2" s="1"/>
  <c r="J2774" i="2"/>
  <c r="K2774" i="2" s="1"/>
  <c r="J2773" i="2"/>
  <c r="K2773" i="2" s="1"/>
  <c r="J2772" i="2"/>
  <c r="K2772" i="2" s="1"/>
  <c r="J2771" i="2"/>
  <c r="K2771" i="2" s="1"/>
  <c r="J2770" i="2"/>
  <c r="K2770" i="2" s="1"/>
  <c r="K2769" i="2"/>
  <c r="J2769" i="2"/>
  <c r="J2768" i="2"/>
  <c r="K2768" i="2" s="1"/>
  <c r="J2767" i="2"/>
  <c r="K2767" i="2" s="1"/>
  <c r="K2766" i="2"/>
  <c r="J2766" i="2"/>
  <c r="J2765" i="2"/>
  <c r="K2765" i="2" s="1"/>
  <c r="J2764" i="2"/>
  <c r="K2764" i="2" s="1"/>
  <c r="J2763" i="2"/>
  <c r="K2763" i="2" s="1"/>
  <c r="J2762" i="2"/>
  <c r="K2762" i="2" s="1"/>
  <c r="J2761" i="2"/>
  <c r="K2761" i="2" s="1"/>
  <c r="J2760" i="2"/>
  <c r="K2760" i="2" s="1"/>
  <c r="J2759" i="2"/>
  <c r="K2759" i="2" s="1"/>
  <c r="J2758" i="2"/>
  <c r="K2758" i="2" s="1"/>
  <c r="J2757" i="2"/>
  <c r="K2757" i="2" s="1"/>
  <c r="J2756" i="2"/>
  <c r="K2756" i="2" s="1"/>
  <c r="J2755" i="2"/>
  <c r="K2755" i="2" s="1"/>
  <c r="J2754" i="2"/>
  <c r="K2754" i="2" s="1"/>
  <c r="J2753" i="2"/>
  <c r="K2753" i="2" s="1"/>
  <c r="J2752" i="2"/>
  <c r="K2752" i="2" s="1"/>
  <c r="J2751" i="2"/>
  <c r="K2751" i="2" s="1"/>
  <c r="J2750" i="2"/>
  <c r="K2750" i="2" s="1"/>
  <c r="J2749" i="2"/>
  <c r="K2749" i="2" s="1"/>
  <c r="K2748" i="2"/>
  <c r="J2748" i="2"/>
  <c r="J2747" i="2"/>
  <c r="K2747" i="2" s="1"/>
  <c r="J2746" i="2"/>
  <c r="K2746" i="2" s="1"/>
  <c r="J2745" i="2"/>
  <c r="K2745" i="2" s="1"/>
  <c r="J2744" i="2"/>
  <c r="K2744" i="2" s="1"/>
  <c r="J2743" i="2"/>
  <c r="K2743" i="2" s="1"/>
  <c r="J2742" i="2"/>
  <c r="K2742" i="2" s="1"/>
  <c r="J2741" i="2"/>
  <c r="K2741" i="2" s="1"/>
  <c r="J2740" i="2"/>
  <c r="K2740" i="2" s="1"/>
  <c r="J2739" i="2"/>
  <c r="K2739" i="2" s="1"/>
  <c r="J2738" i="2"/>
  <c r="K2738" i="2" s="1"/>
  <c r="J2737" i="2"/>
  <c r="K2737" i="2" s="1"/>
  <c r="J2736" i="2"/>
  <c r="K2736" i="2" s="1"/>
  <c r="J2735" i="2"/>
  <c r="K2735" i="2" s="1"/>
  <c r="J2734" i="2"/>
  <c r="K2734" i="2" s="1"/>
  <c r="K2733" i="2"/>
  <c r="J2733" i="2"/>
  <c r="J2732" i="2"/>
  <c r="K2732" i="2" s="1"/>
  <c r="K2731" i="2"/>
  <c r="J2731" i="2"/>
  <c r="J2730" i="2"/>
  <c r="K2730" i="2" s="1"/>
  <c r="J2729" i="2"/>
  <c r="K2729" i="2" s="1"/>
  <c r="J2728" i="2"/>
  <c r="K2728" i="2" s="1"/>
  <c r="J2727" i="2"/>
  <c r="K2727" i="2" s="1"/>
  <c r="J2726" i="2"/>
  <c r="K2726" i="2" s="1"/>
  <c r="K2725" i="2"/>
  <c r="J2725" i="2"/>
  <c r="J2724" i="2"/>
  <c r="K2724" i="2" s="1"/>
  <c r="J2723" i="2"/>
  <c r="K2723" i="2" s="1"/>
  <c r="J2722" i="2"/>
  <c r="K2722" i="2" s="1"/>
  <c r="J2721" i="2"/>
  <c r="K2721" i="2" s="1"/>
  <c r="J2720" i="2"/>
  <c r="K2720" i="2" s="1"/>
  <c r="K2719" i="2"/>
  <c r="J2719" i="2"/>
  <c r="J2718" i="2"/>
  <c r="K2718" i="2" s="1"/>
  <c r="J2717" i="2"/>
  <c r="K2717" i="2" s="1"/>
  <c r="J2716" i="2"/>
  <c r="K2716" i="2" s="1"/>
  <c r="J2715" i="2"/>
  <c r="K2715" i="2" s="1"/>
  <c r="J2714" i="2"/>
  <c r="K2714" i="2" s="1"/>
  <c r="K2713" i="2"/>
  <c r="J2713" i="2"/>
  <c r="J2712" i="2"/>
  <c r="K2712" i="2" s="1"/>
  <c r="J2711" i="2"/>
  <c r="K2711" i="2" s="1"/>
  <c r="J2710" i="2"/>
  <c r="K2710" i="2" s="1"/>
  <c r="J2709" i="2"/>
  <c r="K2709" i="2" s="1"/>
  <c r="J2708" i="2"/>
  <c r="K2708" i="2" s="1"/>
  <c r="J2707" i="2"/>
  <c r="K2707" i="2" s="1"/>
  <c r="J2706" i="2"/>
  <c r="K2706" i="2" s="1"/>
  <c r="J2705" i="2"/>
  <c r="K2705" i="2" s="1"/>
  <c r="J2704" i="2"/>
  <c r="K2704" i="2" s="1"/>
  <c r="J2703" i="2"/>
  <c r="K2703" i="2" s="1"/>
  <c r="J2702" i="2"/>
  <c r="K2702" i="2" s="1"/>
  <c r="J2701" i="2"/>
  <c r="K2701" i="2" s="1"/>
  <c r="J2700" i="2"/>
  <c r="K2700" i="2" s="1"/>
  <c r="J2699" i="2"/>
  <c r="K2699" i="2" s="1"/>
  <c r="J2698" i="2"/>
  <c r="K2698" i="2" s="1"/>
  <c r="J2697" i="2"/>
  <c r="K2697" i="2" s="1"/>
  <c r="J2696" i="2"/>
  <c r="K2696" i="2" s="1"/>
  <c r="K2695" i="2"/>
  <c r="J2695" i="2"/>
  <c r="J2694" i="2"/>
  <c r="K2694" i="2" s="1"/>
  <c r="J2693" i="2"/>
  <c r="K2693" i="2" s="1"/>
  <c r="J2692" i="2"/>
  <c r="K2692" i="2" s="1"/>
  <c r="J2691" i="2"/>
  <c r="K2691" i="2" s="1"/>
  <c r="K2690" i="2"/>
  <c r="J2690" i="2"/>
  <c r="J2689" i="2"/>
  <c r="K2689" i="2" s="1"/>
  <c r="K2688" i="2"/>
  <c r="J2688" i="2"/>
  <c r="J2687" i="2"/>
  <c r="K2687" i="2" s="1"/>
  <c r="J2686" i="2"/>
  <c r="K2686" i="2" s="1"/>
  <c r="K2685" i="2"/>
  <c r="J2685" i="2"/>
  <c r="J2684" i="2"/>
  <c r="K2684" i="2" s="1"/>
  <c r="J2683" i="2"/>
  <c r="K2683" i="2" s="1"/>
  <c r="J2682" i="2"/>
  <c r="K2682" i="2" s="1"/>
  <c r="J2681" i="2"/>
  <c r="K2681" i="2" s="1"/>
  <c r="J2680" i="2"/>
  <c r="K2680" i="2" s="1"/>
  <c r="J2679" i="2"/>
  <c r="K2679" i="2" s="1"/>
  <c r="J2678" i="2"/>
  <c r="K2678" i="2" s="1"/>
  <c r="K2677" i="2"/>
  <c r="J2677" i="2"/>
  <c r="J2676" i="2"/>
  <c r="K2676" i="2" s="1"/>
  <c r="J2675" i="2"/>
  <c r="K2675" i="2" s="1"/>
  <c r="J2674" i="2"/>
  <c r="K2674" i="2" s="1"/>
  <c r="J2673" i="2"/>
  <c r="K2673" i="2" s="1"/>
  <c r="J2672" i="2"/>
  <c r="K2672" i="2" s="1"/>
  <c r="J2671" i="2"/>
  <c r="K2671" i="2" s="1"/>
  <c r="K2670" i="2"/>
  <c r="J2670" i="2"/>
  <c r="J2669" i="2"/>
  <c r="K2669" i="2" s="1"/>
  <c r="J2668" i="2"/>
  <c r="K2668" i="2" s="1"/>
  <c r="K2667" i="2"/>
  <c r="J2667" i="2"/>
  <c r="J2666" i="2"/>
  <c r="K2666" i="2" s="1"/>
  <c r="J2665" i="2"/>
  <c r="K2665" i="2" s="1"/>
  <c r="J2664" i="2"/>
  <c r="K2664" i="2" s="1"/>
  <c r="J2663" i="2"/>
  <c r="K2663" i="2" s="1"/>
  <c r="J2662" i="2"/>
  <c r="K2662" i="2" s="1"/>
  <c r="J2661" i="2"/>
  <c r="K2661" i="2" s="1"/>
  <c r="J2660" i="2"/>
  <c r="K2660" i="2" s="1"/>
  <c r="K2659" i="2"/>
  <c r="J2659" i="2"/>
  <c r="J2658" i="2"/>
  <c r="K2658" i="2" s="1"/>
  <c r="J2657" i="2"/>
  <c r="K2657" i="2" s="1"/>
  <c r="J2656" i="2"/>
  <c r="K2656" i="2" s="1"/>
  <c r="J2655" i="2"/>
  <c r="K2655" i="2" s="1"/>
  <c r="K2654" i="2"/>
  <c r="J2654" i="2"/>
  <c r="J2653" i="2"/>
  <c r="K2653" i="2" s="1"/>
  <c r="K2652" i="2"/>
  <c r="J2652" i="2"/>
  <c r="J2651" i="2"/>
  <c r="K2651" i="2" s="1"/>
  <c r="J2650" i="2"/>
  <c r="K2650" i="2" s="1"/>
  <c r="K2649" i="2"/>
  <c r="J2649" i="2"/>
  <c r="J2648" i="2"/>
  <c r="K2648" i="2" s="1"/>
  <c r="J2647" i="2"/>
  <c r="K2647" i="2" s="1"/>
  <c r="J2646" i="2"/>
  <c r="K2646" i="2" s="1"/>
  <c r="J2645" i="2"/>
  <c r="K2645" i="2" s="1"/>
  <c r="J2644" i="2"/>
  <c r="K2644" i="2" s="1"/>
  <c r="J2643" i="2"/>
  <c r="K2643" i="2" s="1"/>
  <c r="J2642" i="2"/>
  <c r="K2642" i="2" s="1"/>
  <c r="K2641" i="2"/>
  <c r="J2641" i="2"/>
  <c r="J2640" i="2"/>
  <c r="K2640" i="2" s="1"/>
  <c r="J2639" i="2"/>
  <c r="K2639" i="2" s="1"/>
  <c r="J2638" i="2"/>
  <c r="K2638" i="2" s="1"/>
  <c r="J2637" i="2"/>
  <c r="K2637" i="2" s="1"/>
  <c r="J2636" i="2"/>
  <c r="K2636" i="2" s="1"/>
  <c r="K2635" i="2"/>
  <c r="J2635" i="2"/>
  <c r="J2634" i="2"/>
  <c r="K2634" i="2" s="1"/>
  <c r="J2633" i="2"/>
  <c r="K2633" i="2" s="1"/>
  <c r="J2632" i="2"/>
  <c r="K2632" i="2" s="1"/>
  <c r="J2631" i="2"/>
  <c r="K2631" i="2" s="1"/>
  <c r="J2630" i="2"/>
  <c r="K2630" i="2" s="1"/>
  <c r="K2629" i="2"/>
  <c r="J2629" i="2"/>
  <c r="J2628" i="2"/>
  <c r="K2628" i="2" s="1"/>
  <c r="J2627" i="2"/>
  <c r="K2627" i="2" s="1"/>
  <c r="J2626" i="2"/>
  <c r="K2626" i="2" s="1"/>
  <c r="J2625" i="2"/>
  <c r="K2625" i="2" s="1"/>
  <c r="K2624" i="2"/>
  <c r="J2624" i="2"/>
  <c r="J2623" i="2"/>
  <c r="K2623" i="2" s="1"/>
  <c r="J2622" i="2"/>
  <c r="K2622" i="2" s="1"/>
  <c r="J2621" i="2"/>
  <c r="K2621" i="2" s="1"/>
  <c r="J2620" i="2"/>
  <c r="K2620" i="2" s="1"/>
  <c r="J2619" i="2"/>
  <c r="K2619" i="2" s="1"/>
  <c r="K2618" i="2"/>
  <c r="J2618" i="2"/>
  <c r="J2617" i="2"/>
  <c r="K2617" i="2" s="1"/>
  <c r="J2616" i="2"/>
  <c r="K2616" i="2" s="1"/>
  <c r="J2615" i="2"/>
  <c r="K2615" i="2" s="1"/>
  <c r="J2614" i="2"/>
  <c r="K2614" i="2" s="1"/>
  <c r="J2613" i="2"/>
  <c r="K2613" i="2" s="1"/>
  <c r="J2612" i="2"/>
  <c r="K2612" i="2" s="1"/>
  <c r="J2611" i="2"/>
  <c r="K2611" i="2" s="1"/>
  <c r="J2610" i="2"/>
  <c r="K2610" i="2" s="1"/>
  <c r="J2609" i="2"/>
  <c r="K2609" i="2" s="1"/>
  <c r="J2608" i="2"/>
  <c r="K2608" i="2" s="1"/>
  <c r="J2607" i="2"/>
  <c r="K2607" i="2" s="1"/>
  <c r="J2606" i="2"/>
  <c r="K2606" i="2" s="1"/>
  <c r="K2605" i="2"/>
  <c r="J2605" i="2"/>
  <c r="J2604" i="2"/>
  <c r="K2604" i="2" s="1"/>
  <c r="J2603" i="2"/>
  <c r="K2603" i="2" s="1"/>
  <c r="J2602" i="2"/>
  <c r="K2602" i="2" s="1"/>
  <c r="J2601" i="2"/>
  <c r="K2601" i="2" s="1"/>
  <c r="J2600" i="2"/>
  <c r="K2600" i="2" s="1"/>
  <c r="K2599" i="2"/>
  <c r="J2599" i="2"/>
  <c r="J2598" i="2"/>
  <c r="K2598" i="2" s="1"/>
  <c r="J2597" i="2"/>
  <c r="K2597" i="2" s="1"/>
  <c r="J2596" i="2"/>
  <c r="K2596" i="2" s="1"/>
  <c r="J2595" i="2"/>
  <c r="K2595" i="2" s="1"/>
  <c r="J2594" i="2"/>
  <c r="K2594" i="2" s="1"/>
  <c r="K2593" i="2"/>
  <c r="J2593" i="2"/>
  <c r="J2592" i="2"/>
  <c r="K2592" i="2" s="1"/>
  <c r="J2591" i="2"/>
  <c r="K2591" i="2" s="1"/>
  <c r="J2590" i="2"/>
  <c r="K2590" i="2" s="1"/>
  <c r="J2589" i="2"/>
  <c r="K2589" i="2" s="1"/>
  <c r="J2588" i="2"/>
  <c r="K2588" i="2" s="1"/>
  <c r="K2587" i="2"/>
  <c r="J2587" i="2"/>
  <c r="J2586" i="2"/>
  <c r="K2586" i="2" s="1"/>
  <c r="J2585" i="2"/>
  <c r="K2585" i="2" s="1"/>
  <c r="J2584" i="2"/>
  <c r="K2584" i="2" s="1"/>
  <c r="J2583" i="2"/>
  <c r="K2583" i="2" s="1"/>
  <c r="J2582" i="2"/>
  <c r="K2582" i="2" s="1"/>
  <c r="K2581" i="2"/>
  <c r="J2581" i="2"/>
  <c r="J2580" i="2"/>
  <c r="K2580" i="2" s="1"/>
  <c r="J2579" i="2"/>
  <c r="K2579" i="2" s="1"/>
  <c r="J2578" i="2"/>
  <c r="K2578" i="2" s="1"/>
  <c r="J2577" i="2"/>
  <c r="K2577" i="2" s="1"/>
  <c r="J2576" i="2"/>
  <c r="K2576" i="2" s="1"/>
  <c r="K2575" i="2"/>
  <c r="J2575" i="2"/>
  <c r="J2574" i="2"/>
  <c r="K2574" i="2" s="1"/>
  <c r="J2573" i="2"/>
  <c r="K2573" i="2" s="1"/>
  <c r="J2572" i="2"/>
  <c r="K2572" i="2" s="1"/>
  <c r="J2571" i="2"/>
  <c r="K2571" i="2" s="1"/>
  <c r="J2570" i="2"/>
  <c r="K2570" i="2" s="1"/>
  <c r="K2569" i="2"/>
  <c r="J2569" i="2"/>
  <c r="J2568" i="2"/>
  <c r="K2568" i="2" s="1"/>
  <c r="J2567" i="2"/>
  <c r="K2567" i="2" s="1"/>
  <c r="J2566" i="2"/>
  <c r="K2566" i="2" s="1"/>
  <c r="J2565" i="2"/>
  <c r="K2565" i="2" s="1"/>
  <c r="J2564" i="2"/>
  <c r="K2564" i="2" s="1"/>
  <c r="K2563" i="2"/>
  <c r="J2563" i="2"/>
  <c r="J2562" i="2"/>
  <c r="K2562" i="2" s="1"/>
  <c r="J2561" i="2"/>
  <c r="K2561" i="2" s="1"/>
  <c r="J2560" i="2"/>
  <c r="K2560" i="2" s="1"/>
  <c r="J2559" i="2"/>
  <c r="K2559" i="2" s="1"/>
  <c r="J2558" i="2"/>
  <c r="K2558" i="2" s="1"/>
  <c r="K2557" i="2"/>
  <c r="J2557" i="2"/>
  <c r="J2556" i="2"/>
  <c r="K2556" i="2" s="1"/>
  <c r="J2555" i="2"/>
  <c r="K2555" i="2" s="1"/>
  <c r="J2554" i="2"/>
  <c r="K2554" i="2" s="1"/>
  <c r="J2553" i="2"/>
  <c r="K2553" i="2" s="1"/>
  <c r="K2552" i="2"/>
  <c r="J2552" i="2"/>
  <c r="J2551" i="2"/>
  <c r="K2551" i="2" s="1"/>
  <c r="J2550" i="2"/>
  <c r="K2550" i="2" s="1"/>
  <c r="J2549" i="2"/>
  <c r="K2549" i="2" s="1"/>
  <c r="J2548" i="2"/>
  <c r="K2548" i="2" s="1"/>
  <c r="J2547" i="2"/>
  <c r="K2547" i="2" s="1"/>
  <c r="J2546" i="2"/>
  <c r="K2546" i="2" s="1"/>
  <c r="K2545" i="2"/>
  <c r="J2545" i="2"/>
  <c r="J2544" i="2"/>
  <c r="K2544" i="2" s="1"/>
  <c r="J2543" i="2"/>
  <c r="K2543" i="2" s="1"/>
  <c r="J2542" i="2"/>
  <c r="K2542" i="2" s="1"/>
  <c r="J2541" i="2"/>
  <c r="K2541" i="2" s="1"/>
  <c r="K2540" i="2"/>
  <c r="J2540" i="2"/>
  <c r="J2539" i="2"/>
  <c r="K2539" i="2" s="1"/>
  <c r="J2538" i="2"/>
  <c r="K2538" i="2" s="1"/>
  <c r="K2537" i="2"/>
  <c r="J2537" i="2"/>
  <c r="J2536" i="2"/>
  <c r="K2536" i="2" s="1"/>
  <c r="J2535" i="2"/>
  <c r="K2535" i="2" s="1"/>
  <c r="K2534" i="2"/>
  <c r="J2534" i="2"/>
  <c r="K2533" i="2"/>
  <c r="J2533" i="2"/>
  <c r="J2532" i="2"/>
  <c r="K2532" i="2" s="1"/>
  <c r="J2531" i="2"/>
  <c r="K2531" i="2" s="1"/>
  <c r="J2530" i="2"/>
  <c r="K2530" i="2" s="1"/>
  <c r="K2529" i="2"/>
  <c r="J2529" i="2"/>
  <c r="J2528" i="2"/>
  <c r="K2528" i="2" s="1"/>
  <c r="K2527" i="2"/>
  <c r="J2527" i="2"/>
  <c r="J2526" i="2"/>
  <c r="K2526" i="2" s="1"/>
  <c r="J2525" i="2"/>
  <c r="K2525" i="2" s="1"/>
  <c r="J2524" i="2"/>
  <c r="K2524" i="2" s="1"/>
  <c r="J2523" i="2"/>
  <c r="K2523" i="2" s="1"/>
  <c r="J2522" i="2"/>
  <c r="K2522" i="2" s="1"/>
  <c r="K2521" i="2"/>
  <c r="J2521" i="2"/>
  <c r="J2520" i="2"/>
  <c r="K2520" i="2" s="1"/>
  <c r="J2519" i="2"/>
  <c r="K2519" i="2" s="1"/>
  <c r="J2518" i="2"/>
  <c r="K2518" i="2" s="1"/>
  <c r="J2517" i="2"/>
  <c r="K2517" i="2" s="1"/>
  <c r="J2516" i="2"/>
  <c r="K2516" i="2" s="1"/>
  <c r="J2515" i="2"/>
  <c r="K2515" i="2" s="1"/>
  <c r="J2514" i="2"/>
  <c r="K2514" i="2" s="1"/>
  <c r="J2513" i="2"/>
  <c r="K2513" i="2" s="1"/>
  <c r="J2512" i="2"/>
  <c r="K2512" i="2" s="1"/>
  <c r="J2511" i="2"/>
  <c r="K2511" i="2" s="1"/>
  <c r="J2510" i="2"/>
  <c r="K2510" i="2" s="1"/>
  <c r="J2509" i="2"/>
  <c r="K2509" i="2" s="1"/>
  <c r="J2508" i="2"/>
  <c r="K2508" i="2" s="1"/>
  <c r="J2507" i="2"/>
  <c r="K2507" i="2" s="1"/>
  <c r="J2506" i="2"/>
  <c r="K2506" i="2" s="1"/>
  <c r="J2505" i="2"/>
  <c r="K2505" i="2" s="1"/>
  <c r="J2504" i="2"/>
  <c r="K2504" i="2" s="1"/>
  <c r="J2503" i="2"/>
  <c r="K2503" i="2" s="1"/>
  <c r="J2502" i="2"/>
  <c r="K2502" i="2" s="1"/>
  <c r="K2501" i="2"/>
  <c r="J2501" i="2"/>
  <c r="J2500" i="2"/>
  <c r="K2500" i="2" s="1"/>
  <c r="J2499" i="2"/>
  <c r="K2499" i="2" s="1"/>
  <c r="J2498" i="2"/>
  <c r="K2498" i="2" s="1"/>
  <c r="J2497" i="2"/>
  <c r="K2497" i="2" s="1"/>
  <c r="J2496" i="2"/>
  <c r="K2496" i="2" s="1"/>
  <c r="J2495" i="2"/>
  <c r="K2495" i="2" s="1"/>
  <c r="J2494" i="2"/>
  <c r="K2494" i="2" s="1"/>
  <c r="K2493" i="2"/>
  <c r="J2493" i="2"/>
  <c r="J2492" i="2"/>
  <c r="K2492" i="2" s="1"/>
  <c r="J2491" i="2"/>
  <c r="K2491" i="2" s="1"/>
  <c r="J2490" i="2"/>
  <c r="K2490" i="2" s="1"/>
  <c r="J2489" i="2"/>
  <c r="K2489" i="2" s="1"/>
  <c r="J2488" i="2"/>
  <c r="K2488" i="2" s="1"/>
  <c r="J2487" i="2"/>
  <c r="K2487" i="2" s="1"/>
  <c r="J2486" i="2"/>
  <c r="K2486" i="2" s="1"/>
  <c r="K2485" i="2"/>
  <c r="J2485" i="2"/>
  <c r="J2484" i="2"/>
  <c r="K2484" i="2" s="1"/>
  <c r="J2483" i="2"/>
  <c r="K2483" i="2" s="1"/>
  <c r="J2482" i="2"/>
  <c r="K2482" i="2" s="1"/>
  <c r="J2481" i="2"/>
  <c r="K2481" i="2" s="1"/>
  <c r="J2480" i="2"/>
  <c r="K2480" i="2" s="1"/>
  <c r="J2479" i="2"/>
  <c r="K2479" i="2" s="1"/>
  <c r="J2478" i="2"/>
  <c r="K2478" i="2" s="1"/>
  <c r="J2477" i="2"/>
  <c r="K2477" i="2" s="1"/>
  <c r="J2476" i="2"/>
  <c r="K2476" i="2" s="1"/>
  <c r="K2475" i="2"/>
  <c r="J2475" i="2"/>
  <c r="J2474" i="2"/>
  <c r="K2474" i="2" s="1"/>
  <c r="J2473" i="2"/>
  <c r="K2473" i="2" s="1"/>
  <c r="J2472" i="2"/>
  <c r="K2472" i="2" s="1"/>
  <c r="J2471" i="2"/>
  <c r="K2471" i="2" s="1"/>
  <c r="K2470" i="2"/>
  <c r="J2470" i="2"/>
  <c r="J2469" i="2"/>
  <c r="K2469" i="2" s="1"/>
  <c r="J2468" i="2"/>
  <c r="K2468" i="2" s="1"/>
  <c r="K2467" i="2"/>
  <c r="J2467" i="2"/>
  <c r="J2466" i="2"/>
  <c r="K2466" i="2" s="1"/>
  <c r="J2465" i="2"/>
  <c r="K2465" i="2" s="1"/>
  <c r="J2464" i="2"/>
  <c r="K2464" i="2" s="1"/>
  <c r="J2463" i="2"/>
  <c r="K2463" i="2" s="1"/>
  <c r="J2462" i="2"/>
  <c r="K2462" i="2" s="1"/>
  <c r="K2461" i="2"/>
  <c r="J2461" i="2"/>
  <c r="J2460" i="2"/>
  <c r="K2460" i="2" s="1"/>
  <c r="J2459" i="2"/>
  <c r="K2459" i="2" s="1"/>
  <c r="J2458" i="2"/>
  <c r="K2458" i="2" s="1"/>
  <c r="J2457" i="2"/>
  <c r="K2457" i="2" s="1"/>
  <c r="J2456" i="2"/>
  <c r="K2456" i="2" s="1"/>
  <c r="J2455" i="2"/>
  <c r="K2455" i="2" s="1"/>
  <c r="J2454" i="2"/>
  <c r="K2454" i="2" s="1"/>
  <c r="J2453" i="2"/>
  <c r="K2453" i="2" s="1"/>
  <c r="J2452" i="2"/>
  <c r="K2452" i="2" s="1"/>
  <c r="J2451" i="2"/>
  <c r="K2451" i="2" s="1"/>
  <c r="J2450" i="2"/>
  <c r="K2450" i="2" s="1"/>
  <c r="K2449" i="2"/>
  <c r="J2449" i="2"/>
  <c r="J2448" i="2"/>
  <c r="K2448" i="2" s="1"/>
  <c r="J2447" i="2"/>
  <c r="K2447" i="2" s="1"/>
  <c r="K2446" i="2"/>
  <c r="J2446" i="2"/>
  <c r="J2445" i="2"/>
  <c r="K2445" i="2" s="1"/>
  <c r="J2444" i="2"/>
  <c r="K2444" i="2" s="1"/>
  <c r="J2443" i="2"/>
  <c r="K2443" i="2" s="1"/>
  <c r="J2442" i="2"/>
  <c r="K2442" i="2" s="1"/>
  <c r="J2441" i="2"/>
  <c r="K2441" i="2" s="1"/>
  <c r="J2440" i="2"/>
  <c r="K2440" i="2" s="1"/>
  <c r="J2439" i="2"/>
  <c r="K2439" i="2" s="1"/>
  <c r="J2438" i="2"/>
  <c r="K2438" i="2" s="1"/>
  <c r="J2437" i="2"/>
  <c r="K2437" i="2" s="1"/>
  <c r="J2436" i="2"/>
  <c r="K2436" i="2" s="1"/>
  <c r="J2435" i="2"/>
  <c r="K2435" i="2" s="1"/>
  <c r="J2434" i="2"/>
  <c r="K2434" i="2" s="1"/>
  <c r="J2433" i="2"/>
  <c r="K2433" i="2" s="1"/>
  <c r="K2432" i="2"/>
  <c r="J2432" i="2"/>
  <c r="J2431" i="2"/>
  <c r="K2431" i="2" s="1"/>
  <c r="K2430" i="2"/>
  <c r="J2430" i="2"/>
  <c r="J2429" i="2"/>
  <c r="K2429" i="2" s="1"/>
  <c r="J2428" i="2"/>
  <c r="K2428" i="2" s="1"/>
  <c r="K2427" i="2"/>
  <c r="J2427" i="2"/>
  <c r="J2426" i="2"/>
  <c r="K2426" i="2" s="1"/>
  <c r="K2425" i="2"/>
  <c r="J2425" i="2"/>
  <c r="J2424" i="2"/>
  <c r="K2424" i="2" s="1"/>
  <c r="J2423" i="2"/>
  <c r="K2423" i="2" s="1"/>
  <c r="J2422" i="2"/>
  <c r="K2422" i="2" s="1"/>
  <c r="J2421" i="2"/>
  <c r="K2421" i="2" s="1"/>
  <c r="J2420" i="2"/>
  <c r="K2420" i="2" s="1"/>
  <c r="K2419" i="2"/>
  <c r="J2419" i="2"/>
  <c r="J2418" i="2"/>
  <c r="K2418" i="2" s="1"/>
  <c r="J2417" i="2"/>
  <c r="K2417" i="2" s="1"/>
  <c r="J2416" i="2"/>
  <c r="K2416" i="2" s="1"/>
  <c r="J2415" i="2"/>
  <c r="K2415" i="2" s="1"/>
  <c r="J2414" i="2"/>
  <c r="K2414" i="2" s="1"/>
  <c r="J2413" i="2"/>
  <c r="K2413" i="2" s="1"/>
  <c r="K2412" i="2"/>
  <c r="J2412" i="2"/>
  <c r="J2411" i="2"/>
  <c r="K2411" i="2" s="1"/>
  <c r="J2410" i="2"/>
  <c r="K2410" i="2" s="1"/>
  <c r="K2409" i="2"/>
  <c r="J2409" i="2"/>
  <c r="J2408" i="2"/>
  <c r="K2408" i="2" s="1"/>
  <c r="J2407" i="2"/>
  <c r="K2407" i="2" s="1"/>
  <c r="J2406" i="2"/>
  <c r="K2406" i="2" s="1"/>
  <c r="J2405" i="2"/>
  <c r="K2405" i="2" s="1"/>
  <c r="J2404" i="2"/>
  <c r="K2404" i="2" s="1"/>
  <c r="J2403" i="2"/>
  <c r="K2403" i="2" s="1"/>
  <c r="J2402" i="2"/>
  <c r="K2402" i="2" s="1"/>
  <c r="K2401" i="2"/>
  <c r="J2401" i="2"/>
  <c r="J2400" i="2"/>
  <c r="K2400" i="2" s="1"/>
  <c r="J2399" i="2"/>
  <c r="K2399" i="2" s="1"/>
  <c r="J2398" i="2"/>
  <c r="K2398" i="2" s="1"/>
  <c r="J2397" i="2"/>
  <c r="K2397" i="2" s="1"/>
  <c r="J2396" i="2"/>
  <c r="K2396" i="2" s="1"/>
  <c r="J2395" i="2"/>
  <c r="K2395" i="2" s="1"/>
  <c r="J2394" i="2"/>
  <c r="K2394" i="2" s="1"/>
  <c r="J2393" i="2"/>
  <c r="K2393" i="2" s="1"/>
  <c r="J2392" i="2"/>
  <c r="K2392" i="2" s="1"/>
  <c r="J2391" i="2"/>
  <c r="K2391" i="2" s="1"/>
  <c r="J2390" i="2"/>
  <c r="K2390" i="2" s="1"/>
  <c r="J2389" i="2"/>
  <c r="K2389" i="2" s="1"/>
  <c r="K2388" i="2"/>
  <c r="J2388" i="2"/>
  <c r="J2387" i="2"/>
  <c r="K2387" i="2" s="1"/>
  <c r="J2386" i="2"/>
  <c r="K2386" i="2" s="1"/>
  <c r="K2385" i="2"/>
  <c r="J2385" i="2"/>
  <c r="J2384" i="2"/>
  <c r="K2384" i="2" s="1"/>
  <c r="K2383" i="2"/>
  <c r="J2383" i="2"/>
  <c r="J2382" i="2"/>
  <c r="K2382" i="2" s="1"/>
  <c r="J2381" i="2"/>
  <c r="K2381" i="2" s="1"/>
  <c r="J2380" i="2"/>
  <c r="K2380" i="2" s="1"/>
  <c r="J2379" i="2"/>
  <c r="K2379" i="2" s="1"/>
  <c r="J2378" i="2"/>
  <c r="K2378" i="2" s="1"/>
  <c r="K2377" i="2"/>
  <c r="J2377" i="2"/>
  <c r="J2376" i="2"/>
  <c r="K2376" i="2" s="1"/>
  <c r="J2375" i="2"/>
  <c r="K2375" i="2" s="1"/>
  <c r="J2374" i="2"/>
  <c r="K2374" i="2" s="1"/>
  <c r="J2373" i="2"/>
  <c r="K2373" i="2" s="1"/>
  <c r="J2372" i="2"/>
  <c r="K2372" i="2" s="1"/>
  <c r="J2371" i="2"/>
  <c r="K2371" i="2" s="1"/>
  <c r="K2370" i="2"/>
  <c r="J2370" i="2"/>
  <c r="J2369" i="2"/>
  <c r="K2369" i="2" s="1"/>
  <c r="J2368" i="2"/>
  <c r="K2368" i="2" s="1"/>
  <c r="K2367" i="2"/>
  <c r="J2367" i="2"/>
  <c r="J2366" i="2"/>
  <c r="K2366" i="2" s="1"/>
  <c r="J2365" i="2"/>
  <c r="K2365" i="2" s="1"/>
  <c r="K2364" i="2"/>
  <c r="J2364" i="2"/>
  <c r="J2363" i="2"/>
  <c r="K2363" i="2" s="1"/>
  <c r="J2362" i="2"/>
  <c r="K2362" i="2" s="1"/>
  <c r="K2361" i="2"/>
  <c r="J2361" i="2"/>
  <c r="J2360" i="2"/>
  <c r="K2360" i="2" s="1"/>
  <c r="J2359" i="2"/>
  <c r="K2359" i="2" s="1"/>
  <c r="J2358" i="2"/>
  <c r="K2358" i="2" s="1"/>
  <c r="J2357" i="2"/>
  <c r="K2357" i="2" s="1"/>
  <c r="J2356" i="2"/>
  <c r="K2356" i="2" s="1"/>
  <c r="J2355" i="2"/>
  <c r="K2355" i="2" s="1"/>
  <c r="J2354" i="2"/>
  <c r="K2354" i="2" s="1"/>
  <c r="K2353" i="2"/>
  <c r="J2353" i="2"/>
  <c r="J2352" i="2"/>
  <c r="K2352" i="2" s="1"/>
  <c r="J2351" i="2"/>
  <c r="K2351" i="2" s="1"/>
  <c r="J2350" i="2"/>
  <c r="K2350" i="2" s="1"/>
  <c r="J2349" i="2"/>
  <c r="K2349" i="2" s="1"/>
  <c r="J2348" i="2"/>
  <c r="K2348" i="2" s="1"/>
  <c r="J2347" i="2"/>
  <c r="K2347" i="2" s="1"/>
  <c r="J2346" i="2"/>
  <c r="K2346" i="2" s="1"/>
  <c r="J2345" i="2"/>
  <c r="K2345" i="2" s="1"/>
  <c r="J2344" i="2"/>
  <c r="K2344" i="2" s="1"/>
  <c r="J2343" i="2"/>
  <c r="K2343" i="2" s="1"/>
  <c r="J2342" i="2"/>
  <c r="K2342" i="2" s="1"/>
  <c r="J2341" i="2"/>
  <c r="K2341" i="2" s="1"/>
  <c r="K2340" i="2"/>
  <c r="J2340" i="2"/>
  <c r="J2339" i="2"/>
  <c r="K2339" i="2" s="1"/>
  <c r="J2338" i="2"/>
  <c r="K2338" i="2" s="1"/>
  <c r="K2337" i="2"/>
  <c r="J2337" i="2"/>
  <c r="J2336" i="2"/>
  <c r="K2336" i="2" s="1"/>
  <c r="K2335" i="2"/>
  <c r="J2335" i="2"/>
  <c r="J2334" i="2"/>
  <c r="K2334" i="2" s="1"/>
  <c r="J2333" i="2"/>
  <c r="K2333" i="2" s="1"/>
  <c r="J2332" i="2"/>
  <c r="K2332" i="2" s="1"/>
  <c r="J2331" i="2"/>
  <c r="K2331" i="2" s="1"/>
  <c r="J2330" i="2"/>
  <c r="K2330" i="2" s="1"/>
  <c r="K2329" i="2"/>
  <c r="J2329" i="2"/>
  <c r="J2328" i="2"/>
  <c r="K2328" i="2" s="1"/>
  <c r="J2327" i="2"/>
  <c r="K2327" i="2" s="1"/>
  <c r="J2326" i="2"/>
  <c r="K2326" i="2" s="1"/>
  <c r="J2325" i="2"/>
  <c r="K2325" i="2" s="1"/>
  <c r="J2324" i="2"/>
  <c r="K2324" i="2" s="1"/>
  <c r="J2323" i="2"/>
  <c r="K2323" i="2" s="1"/>
  <c r="J2322" i="2"/>
  <c r="K2322" i="2" s="1"/>
  <c r="J2321" i="2"/>
  <c r="K2321" i="2" s="1"/>
  <c r="J2320" i="2"/>
  <c r="K2320" i="2" s="1"/>
  <c r="J2319" i="2"/>
  <c r="K2319" i="2" s="1"/>
  <c r="J2318" i="2"/>
  <c r="K2318" i="2" s="1"/>
  <c r="J2317" i="2"/>
  <c r="K2317" i="2" s="1"/>
  <c r="K2316" i="2"/>
  <c r="J2316" i="2"/>
  <c r="J2315" i="2"/>
  <c r="K2315" i="2" s="1"/>
  <c r="J2314" i="2"/>
  <c r="K2314" i="2" s="1"/>
  <c r="K2313" i="2"/>
  <c r="J2313" i="2"/>
  <c r="J2312" i="2"/>
  <c r="K2312" i="2" s="1"/>
  <c r="J2311" i="2"/>
  <c r="K2311" i="2" s="1"/>
  <c r="J2310" i="2"/>
  <c r="K2310" i="2" s="1"/>
  <c r="J2309" i="2"/>
  <c r="K2309" i="2" s="1"/>
  <c r="J2308" i="2"/>
  <c r="K2308" i="2" s="1"/>
  <c r="J2307" i="2"/>
  <c r="K2307" i="2" s="1"/>
  <c r="J2306" i="2"/>
  <c r="K2306" i="2" s="1"/>
  <c r="K2305" i="2"/>
  <c r="J2305" i="2"/>
  <c r="J2304" i="2"/>
  <c r="K2304" i="2" s="1"/>
  <c r="K2303" i="2"/>
  <c r="J2303" i="2"/>
  <c r="J2302" i="2"/>
  <c r="K2302" i="2" s="1"/>
  <c r="J2301" i="2"/>
  <c r="K2301" i="2" s="1"/>
  <c r="J2300" i="2"/>
  <c r="K2300" i="2" s="1"/>
  <c r="J2299" i="2"/>
  <c r="K2299" i="2" s="1"/>
  <c r="J2298" i="2"/>
  <c r="K2298" i="2" s="1"/>
  <c r="K2297" i="2"/>
  <c r="J2297" i="2"/>
  <c r="J2296" i="2"/>
  <c r="K2296" i="2" s="1"/>
  <c r="J2295" i="2"/>
  <c r="K2295" i="2" s="1"/>
  <c r="K2294" i="2"/>
  <c r="J2294" i="2"/>
  <c r="J2293" i="2"/>
  <c r="K2293" i="2" s="1"/>
  <c r="J2292" i="2"/>
  <c r="K2292" i="2" s="1"/>
  <c r="J2291" i="2"/>
  <c r="K2291" i="2" s="1"/>
  <c r="J2290" i="2"/>
  <c r="K2290" i="2" s="1"/>
  <c r="J2289" i="2"/>
  <c r="K2289" i="2" s="1"/>
  <c r="J2288" i="2"/>
  <c r="K2288" i="2" s="1"/>
  <c r="K2287" i="2"/>
  <c r="J2287" i="2"/>
  <c r="J2286" i="2"/>
  <c r="K2286" i="2" s="1"/>
  <c r="J2285" i="2"/>
  <c r="K2285" i="2" s="1"/>
  <c r="J2284" i="2"/>
  <c r="K2284" i="2" s="1"/>
  <c r="J2283" i="2"/>
  <c r="K2283" i="2" s="1"/>
  <c r="J2282" i="2"/>
  <c r="K2282" i="2" s="1"/>
  <c r="J2281" i="2"/>
  <c r="K2281" i="2" s="1"/>
  <c r="J2280" i="2"/>
  <c r="K2280" i="2" s="1"/>
  <c r="J2279" i="2"/>
  <c r="K2279" i="2" s="1"/>
  <c r="J2278" i="2"/>
  <c r="K2278" i="2" s="1"/>
  <c r="K2277" i="2"/>
  <c r="J2277" i="2"/>
  <c r="J2276" i="2"/>
  <c r="K2276" i="2" s="1"/>
  <c r="J2275" i="2"/>
  <c r="K2275" i="2" s="1"/>
  <c r="J2274" i="2"/>
  <c r="K2274" i="2" s="1"/>
  <c r="J2273" i="2"/>
  <c r="K2273" i="2" s="1"/>
  <c r="J2272" i="2"/>
  <c r="K2272" i="2" s="1"/>
  <c r="J2271" i="2"/>
  <c r="K2271" i="2" s="1"/>
  <c r="J2270" i="2"/>
  <c r="K2270" i="2" s="1"/>
  <c r="K2269" i="2"/>
  <c r="J2269" i="2"/>
  <c r="J2268" i="2"/>
  <c r="K2268" i="2" s="1"/>
  <c r="J2267" i="2"/>
  <c r="K2267" i="2" s="1"/>
  <c r="J2266" i="2"/>
  <c r="K2266" i="2" s="1"/>
  <c r="J2265" i="2"/>
  <c r="K2265" i="2" s="1"/>
  <c r="J2264" i="2"/>
  <c r="K2264" i="2" s="1"/>
  <c r="K2263" i="2"/>
  <c r="J2263" i="2"/>
  <c r="J2262" i="2"/>
  <c r="K2262" i="2" s="1"/>
  <c r="K2261" i="2"/>
  <c r="J2261" i="2"/>
  <c r="J2260" i="2"/>
  <c r="K2260" i="2" s="1"/>
  <c r="J2259" i="2"/>
  <c r="K2259" i="2" s="1"/>
  <c r="K2258" i="2"/>
  <c r="J2258" i="2"/>
  <c r="J2257" i="2"/>
  <c r="K2257" i="2" s="1"/>
  <c r="J2256" i="2"/>
  <c r="K2256" i="2" s="1"/>
  <c r="J2255" i="2"/>
  <c r="K2255" i="2" s="1"/>
  <c r="J2254" i="2"/>
  <c r="K2254" i="2" s="1"/>
  <c r="J2253" i="2"/>
  <c r="K2253" i="2" s="1"/>
  <c r="J2252" i="2"/>
  <c r="K2252" i="2" s="1"/>
  <c r="J2251" i="2"/>
  <c r="K2251" i="2" s="1"/>
  <c r="J2250" i="2"/>
  <c r="K2250" i="2" s="1"/>
  <c r="J2249" i="2"/>
  <c r="K2249" i="2" s="1"/>
  <c r="J2248" i="2"/>
  <c r="K2248" i="2" s="1"/>
  <c r="J2247" i="2"/>
  <c r="K2247" i="2" s="1"/>
  <c r="K2246" i="2"/>
  <c r="J2246" i="2"/>
  <c r="J2245" i="2"/>
  <c r="K2245" i="2" s="1"/>
  <c r="J2244" i="2"/>
  <c r="K2244" i="2" s="1"/>
  <c r="J2243" i="2"/>
  <c r="K2243" i="2" s="1"/>
  <c r="J2242" i="2"/>
  <c r="K2242" i="2" s="1"/>
  <c r="J2241" i="2"/>
  <c r="K2241" i="2" s="1"/>
  <c r="J2240" i="2"/>
  <c r="K2240" i="2" s="1"/>
  <c r="J2239" i="2"/>
  <c r="K2239" i="2" s="1"/>
  <c r="J2238" i="2"/>
  <c r="K2238" i="2" s="1"/>
  <c r="J2237" i="2"/>
  <c r="K2237" i="2" s="1"/>
  <c r="J2236" i="2"/>
  <c r="K2236" i="2" s="1"/>
  <c r="K2235" i="2"/>
  <c r="J2235" i="2"/>
  <c r="J2234" i="2"/>
  <c r="K2234" i="2" s="1"/>
  <c r="J2233" i="2"/>
  <c r="K2233" i="2" s="1"/>
  <c r="J2232" i="2"/>
  <c r="K2232" i="2" s="1"/>
  <c r="J2231" i="2"/>
  <c r="K2231" i="2" s="1"/>
  <c r="J2230" i="2"/>
  <c r="K2230" i="2" s="1"/>
  <c r="J2229" i="2"/>
  <c r="K2229" i="2" s="1"/>
  <c r="J2228" i="2"/>
  <c r="K2228" i="2" s="1"/>
  <c r="J2227" i="2"/>
  <c r="K2227" i="2" s="1"/>
  <c r="J2226" i="2"/>
  <c r="K2226" i="2" s="1"/>
  <c r="J2225" i="2"/>
  <c r="K2225" i="2" s="1"/>
  <c r="J2224" i="2"/>
  <c r="K2224" i="2" s="1"/>
  <c r="J2223" i="2"/>
  <c r="K2223" i="2" s="1"/>
  <c r="J2222" i="2"/>
  <c r="K2222" i="2" s="1"/>
  <c r="J2221" i="2"/>
  <c r="K2221" i="2" s="1"/>
  <c r="J2220" i="2"/>
  <c r="K2220" i="2" s="1"/>
  <c r="K2219" i="2"/>
  <c r="J2219" i="2"/>
  <c r="J2218" i="2"/>
  <c r="K2218" i="2" s="1"/>
  <c r="J2217" i="2"/>
  <c r="K2217" i="2" s="1"/>
  <c r="J2216" i="2"/>
  <c r="K2216" i="2" s="1"/>
  <c r="J2215" i="2"/>
  <c r="K2215" i="2" s="1"/>
  <c r="J2214" i="2"/>
  <c r="K2214" i="2" s="1"/>
  <c r="J2213" i="2"/>
  <c r="K2213" i="2" s="1"/>
  <c r="J2212" i="2"/>
  <c r="K2212" i="2" s="1"/>
  <c r="J2211" i="2"/>
  <c r="K2211" i="2" s="1"/>
  <c r="J2210" i="2"/>
  <c r="K2210" i="2" s="1"/>
  <c r="J2209" i="2"/>
  <c r="K2209" i="2" s="1"/>
  <c r="J2208" i="2"/>
  <c r="K2208" i="2" s="1"/>
  <c r="K2207" i="2"/>
  <c r="J2207" i="2"/>
  <c r="J2206" i="2"/>
  <c r="K2206" i="2" s="1"/>
  <c r="J2205" i="2"/>
  <c r="K2205" i="2" s="1"/>
  <c r="J2204" i="2"/>
  <c r="K2204" i="2" s="1"/>
  <c r="J2203" i="2"/>
  <c r="K2203" i="2" s="1"/>
  <c r="J2202" i="2"/>
  <c r="K2202" i="2" s="1"/>
  <c r="J2201" i="2"/>
  <c r="K2201" i="2" s="1"/>
  <c r="J2200" i="2"/>
  <c r="K2200" i="2" s="1"/>
  <c r="J2199" i="2"/>
  <c r="K2199" i="2" s="1"/>
  <c r="J2198" i="2"/>
  <c r="K2198" i="2" s="1"/>
  <c r="J2197" i="2"/>
  <c r="K2197" i="2" s="1"/>
  <c r="J2196" i="2"/>
  <c r="K2196" i="2" s="1"/>
  <c r="K2195" i="2"/>
  <c r="J2195" i="2"/>
  <c r="J2194" i="2"/>
  <c r="K2194" i="2" s="1"/>
  <c r="J2193" i="2"/>
  <c r="K2193" i="2" s="1"/>
  <c r="J2192" i="2"/>
  <c r="K2192" i="2" s="1"/>
  <c r="J2191" i="2"/>
  <c r="K2191" i="2" s="1"/>
  <c r="J2190" i="2"/>
  <c r="K2190" i="2" s="1"/>
  <c r="J2189" i="2"/>
  <c r="K2189" i="2" s="1"/>
  <c r="J2188" i="2"/>
  <c r="K2188" i="2" s="1"/>
  <c r="J2187" i="2"/>
  <c r="K2187" i="2" s="1"/>
  <c r="J2186" i="2"/>
  <c r="K2186" i="2" s="1"/>
  <c r="J2185" i="2"/>
  <c r="K2185" i="2" s="1"/>
  <c r="J2184" i="2"/>
  <c r="K2184" i="2" s="1"/>
  <c r="K2183" i="2"/>
  <c r="J2183" i="2"/>
  <c r="J2182" i="2"/>
  <c r="K2182" i="2" s="1"/>
  <c r="J2181" i="2"/>
  <c r="K2181" i="2" s="1"/>
  <c r="J2180" i="2"/>
  <c r="K2180" i="2" s="1"/>
  <c r="J2179" i="2"/>
  <c r="K2179" i="2" s="1"/>
  <c r="J2178" i="2"/>
  <c r="K2178" i="2" s="1"/>
  <c r="J2177" i="2"/>
  <c r="K2177" i="2" s="1"/>
  <c r="J2176" i="2"/>
  <c r="K2176" i="2" s="1"/>
  <c r="J2175" i="2"/>
  <c r="K2175" i="2" s="1"/>
  <c r="J2174" i="2"/>
  <c r="K2174" i="2" s="1"/>
  <c r="J2173" i="2"/>
  <c r="K2173" i="2" s="1"/>
  <c r="J2172" i="2"/>
  <c r="K2172" i="2" s="1"/>
  <c r="K2171" i="2"/>
  <c r="J2171" i="2"/>
  <c r="J2170" i="2"/>
  <c r="K2170" i="2" s="1"/>
  <c r="J2169" i="2"/>
  <c r="K2169" i="2" s="1"/>
  <c r="J2168" i="2"/>
  <c r="K2168" i="2" s="1"/>
  <c r="J2167" i="2"/>
  <c r="K2167" i="2" s="1"/>
  <c r="J2166" i="2"/>
  <c r="K2166" i="2" s="1"/>
  <c r="J2165" i="2"/>
  <c r="K2165" i="2" s="1"/>
  <c r="J2164" i="2"/>
  <c r="K2164" i="2" s="1"/>
  <c r="J2163" i="2"/>
  <c r="K2163" i="2" s="1"/>
  <c r="J2162" i="2"/>
  <c r="K2162" i="2" s="1"/>
  <c r="J2161" i="2"/>
  <c r="K2161" i="2" s="1"/>
  <c r="J2160" i="2"/>
  <c r="K2160" i="2" s="1"/>
  <c r="K2159" i="2"/>
  <c r="J2159" i="2"/>
  <c r="J2158" i="2"/>
  <c r="K2158" i="2" s="1"/>
  <c r="J2157" i="2"/>
  <c r="K2157" i="2" s="1"/>
  <c r="J2156" i="2"/>
  <c r="K2156" i="2" s="1"/>
  <c r="J2155" i="2"/>
  <c r="K2155" i="2" s="1"/>
  <c r="J2154" i="2"/>
  <c r="K2154" i="2" s="1"/>
  <c r="J2153" i="2"/>
  <c r="K2153" i="2" s="1"/>
  <c r="J2152" i="2"/>
  <c r="K2152" i="2" s="1"/>
  <c r="J2151" i="2"/>
  <c r="K2151" i="2" s="1"/>
  <c r="J2150" i="2"/>
  <c r="K2150" i="2" s="1"/>
  <c r="J2149" i="2"/>
  <c r="K2149" i="2" s="1"/>
  <c r="J2148" i="2"/>
  <c r="K2148" i="2" s="1"/>
  <c r="K2147" i="2"/>
  <c r="J2147" i="2"/>
  <c r="J2146" i="2"/>
  <c r="K2146" i="2" s="1"/>
  <c r="J2145" i="2"/>
  <c r="K2145" i="2" s="1"/>
  <c r="J2144" i="2"/>
  <c r="K2144" i="2" s="1"/>
  <c r="J2143" i="2"/>
  <c r="K2143" i="2" s="1"/>
  <c r="J2142" i="2"/>
  <c r="K2142" i="2" s="1"/>
  <c r="J2141" i="2"/>
  <c r="K2141" i="2" s="1"/>
  <c r="J2140" i="2"/>
  <c r="K2140" i="2" s="1"/>
  <c r="J2139" i="2"/>
  <c r="K2139" i="2" s="1"/>
  <c r="J2138" i="2"/>
  <c r="K2138" i="2" s="1"/>
  <c r="J2137" i="2"/>
  <c r="K2137" i="2" s="1"/>
  <c r="J2136" i="2"/>
  <c r="K2136" i="2" s="1"/>
  <c r="K2135" i="2"/>
  <c r="J2135" i="2"/>
  <c r="J2134" i="2"/>
  <c r="K2134" i="2" s="1"/>
  <c r="J2133" i="2"/>
  <c r="K2133" i="2" s="1"/>
  <c r="J2132" i="2"/>
  <c r="K2132" i="2" s="1"/>
  <c r="J2131" i="2"/>
  <c r="K2131" i="2" s="1"/>
  <c r="J2130" i="2"/>
  <c r="K2130" i="2" s="1"/>
  <c r="J2129" i="2"/>
  <c r="K2129" i="2" s="1"/>
  <c r="J2128" i="2"/>
  <c r="K2128" i="2" s="1"/>
  <c r="J2127" i="2"/>
  <c r="K2127" i="2" s="1"/>
  <c r="J2126" i="2"/>
  <c r="K2126" i="2" s="1"/>
  <c r="J2125" i="2"/>
  <c r="K2125" i="2" s="1"/>
  <c r="J2124" i="2"/>
  <c r="K2124" i="2" s="1"/>
  <c r="K2123" i="2"/>
  <c r="J2123" i="2"/>
  <c r="J2122" i="2"/>
  <c r="K2122" i="2" s="1"/>
  <c r="J2121" i="2"/>
  <c r="K2121" i="2" s="1"/>
  <c r="J2120" i="2"/>
  <c r="K2120" i="2" s="1"/>
  <c r="J2119" i="2"/>
  <c r="K2119" i="2" s="1"/>
  <c r="J2118" i="2"/>
  <c r="K2118" i="2" s="1"/>
  <c r="J2117" i="2"/>
  <c r="K2117" i="2" s="1"/>
  <c r="J2116" i="2"/>
  <c r="K2116" i="2" s="1"/>
  <c r="J2115" i="2"/>
  <c r="K2115" i="2" s="1"/>
  <c r="J2114" i="2"/>
  <c r="K2114" i="2" s="1"/>
  <c r="J2113" i="2"/>
  <c r="K2113" i="2" s="1"/>
  <c r="J2112" i="2"/>
  <c r="K2112" i="2" s="1"/>
  <c r="K2111" i="2"/>
  <c r="J2111" i="2"/>
  <c r="J2110" i="2"/>
  <c r="K2110" i="2" s="1"/>
  <c r="J2109" i="2"/>
  <c r="K2109" i="2" s="1"/>
  <c r="J2108" i="2"/>
  <c r="K2108" i="2" s="1"/>
  <c r="J2107" i="2"/>
  <c r="K2107" i="2" s="1"/>
  <c r="J2106" i="2"/>
  <c r="K2106" i="2" s="1"/>
  <c r="J2105" i="2"/>
  <c r="K2105" i="2" s="1"/>
  <c r="J2104" i="2"/>
  <c r="K2104" i="2" s="1"/>
  <c r="J2103" i="2"/>
  <c r="K2103" i="2" s="1"/>
  <c r="J2102" i="2"/>
  <c r="K2102" i="2" s="1"/>
  <c r="J2101" i="2"/>
  <c r="K2101" i="2" s="1"/>
  <c r="J2100" i="2"/>
  <c r="K2100" i="2" s="1"/>
  <c r="K2099" i="2"/>
  <c r="J2099" i="2"/>
  <c r="J2098" i="2"/>
  <c r="K2098" i="2" s="1"/>
  <c r="J2097" i="2"/>
  <c r="K2097" i="2" s="1"/>
  <c r="J2096" i="2"/>
  <c r="K2096" i="2" s="1"/>
  <c r="J2095" i="2"/>
  <c r="K2095" i="2" s="1"/>
  <c r="J2094" i="2"/>
  <c r="K2094" i="2" s="1"/>
  <c r="J2093" i="2"/>
  <c r="K2093" i="2" s="1"/>
  <c r="J2092" i="2"/>
  <c r="K2092" i="2" s="1"/>
  <c r="J2091" i="2"/>
  <c r="K2091" i="2" s="1"/>
  <c r="J2090" i="2"/>
  <c r="K2090" i="2" s="1"/>
  <c r="J2089" i="2"/>
  <c r="K2089" i="2" s="1"/>
  <c r="J2088" i="2"/>
  <c r="K2088" i="2" s="1"/>
  <c r="K2087" i="2"/>
  <c r="J2087" i="2"/>
  <c r="J2086" i="2"/>
  <c r="K2086" i="2" s="1"/>
  <c r="J2085" i="2"/>
  <c r="K2085" i="2" s="1"/>
  <c r="J2084" i="2"/>
  <c r="K2084" i="2" s="1"/>
  <c r="J2083" i="2"/>
  <c r="K2083" i="2" s="1"/>
  <c r="J2082" i="2"/>
  <c r="K2082" i="2" s="1"/>
  <c r="J2081" i="2"/>
  <c r="K2081" i="2" s="1"/>
  <c r="J2080" i="2"/>
  <c r="K2080" i="2" s="1"/>
  <c r="J2079" i="2"/>
  <c r="K2079" i="2" s="1"/>
  <c r="J2078" i="2"/>
  <c r="K2078" i="2" s="1"/>
  <c r="J2077" i="2"/>
  <c r="K2077" i="2" s="1"/>
  <c r="J2076" i="2"/>
  <c r="K2076" i="2" s="1"/>
  <c r="K2075" i="2"/>
  <c r="J2075" i="2"/>
  <c r="J2074" i="2"/>
  <c r="K2074" i="2" s="1"/>
  <c r="J2073" i="2"/>
  <c r="K2073" i="2" s="1"/>
  <c r="J2072" i="2"/>
  <c r="K2072" i="2" s="1"/>
  <c r="J2071" i="2"/>
  <c r="K2071" i="2" s="1"/>
  <c r="J2070" i="2"/>
  <c r="K2070" i="2" s="1"/>
  <c r="J2069" i="2"/>
  <c r="K2069" i="2" s="1"/>
  <c r="J2068" i="2"/>
  <c r="K2068" i="2" s="1"/>
  <c r="J2067" i="2"/>
  <c r="K2067" i="2" s="1"/>
  <c r="J2066" i="2"/>
  <c r="K2066" i="2" s="1"/>
  <c r="J2065" i="2"/>
  <c r="K2065" i="2" s="1"/>
  <c r="J2064" i="2"/>
  <c r="K2064" i="2" s="1"/>
  <c r="K2063" i="2"/>
  <c r="J2063" i="2"/>
  <c r="J2062" i="2"/>
  <c r="K2062" i="2" s="1"/>
  <c r="J2061" i="2"/>
  <c r="K2061" i="2" s="1"/>
  <c r="J2060" i="2"/>
  <c r="K2060" i="2" s="1"/>
  <c r="J2059" i="2"/>
  <c r="K2059" i="2" s="1"/>
  <c r="J2058" i="2"/>
  <c r="K2058" i="2" s="1"/>
  <c r="J2057" i="2"/>
  <c r="K2057" i="2" s="1"/>
  <c r="J2056" i="2"/>
  <c r="K2056" i="2" s="1"/>
  <c r="J2055" i="2"/>
  <c r="K2055" i="2" s="1"/>
  <c r="J2054" i="2"/>
  <c r="K2054" i="2" s="1"/>
  <c r="J2053" i="2"/>
  <c r="K2053" i="2" s="1"/>
  <c r="J2052" i="2"/>
  <c r="K2052" i="2" s="1"/>
  <c r="K2051" i="2"/>
  <c r="J2051" i="2"/>
  <c r="J2050" i="2"/>
  <c r="K2050" i="2" s="1"/>
  <c r="J2049" i="2"/>
  <c r="K2049" i="2" s="1"/>
  <c r="J2048" i="2"/>
  <c r="K2048" i="2" s="1"/>
  <c r="J2047" i="2"/>
  <c r="K2047" i="2" s="1"/>
  <c r="J2046" i="2"/>
  <c r="K2046" i="2" s="1"/>
  <c r="J2045" i="2"/>
  <c r="K2045" i="2" s="1"/>
  <c r="J2044" i="2"/>
  <c r="K2044" i="2" s="1"/>
  <c r="J2043" i="2"/>
  <c r="K2043" i="2" s="1"/>
  <c r="J2042" i="2"/>
  <c r="K2042" i="2" s="1"/>
  <c r="J2041" i="2"/>
  <c r="K2041" i="2" s="1"/>
  <c r="J2040" i="2"/>
  <c r="K2040" i="2" s="1"/>
  <c r="K2039" i="2"/>
  <c r="J2039" i="2"/>
  <c r="J2038" i="2"/>
  <c r="K2038" i="2" s="1"/>
  <c r="J2037" i="2"/>
  <c r="K2037" i="2" s="1"/>
  <c r="J2036" i="2"/>
  <c r="K2036" i="2" s="1"/>
  <c r="J2035" i="2"/>
  <c r="K2035" i="2" s="1"/>
  <c r="J2034" i="2"/>
  <c r="K2034" i="2" s="1"/>
  <c r="J2033" i="2"/>
  <c r="K2033" i="2" s="1"/>
  <c r="J2032" i="2"/>
  <c r="K2032" i="2" s="1"/>
  <c r="J2031" i="2"/>
  <c r="K2031" i="2" s="1"/>
  <c r="J2030" i="2"/>
  <c r="K2030" i="2" s="1"/>
  <c r="J2029" i="2"/>
  <c r="K2029" i="2" s="1"/>
  <c r="J2028" i="2"/>
  <c r="K2028" i="2" s="1"/>
  <c r="K2027" i="2"/>
  <c r="J2027" i="2"/>
  <c r="J2026" i="2"/>
  <c r="K2026" i="2" s="1"/>
  <c r="J2025" i="2"/>
  <c r="K2025" i="2" s="1"/>
  <c r="J2024" i="2"/>
  <c r="K2024" i="2" s="1"/>
  <c r="J2023" i="2"/>
  <c r="K2023" i="2" s="1"/>
  <c r="J2022" i="2"/>
  <c r="K2022" i="2" s="1"/>
  <c r="J2021" i="2"/>
  <c r="K2021" i="2" s="1"/>
  <c r="J2020" i="2"/>
  <c r="K2020" i="2" s="1"/>
  <c r="J2019" i="2"/>
  <c r="K2019" i="2" s="1"/>
  <c r="J2018" i="2"/>
  <c r="K2018" i="2" s="1"/>
  <c r="J2017" i="2"/>
  <c r="K2017" i="2" s="1"/>
  <c r="J2016" i="2"/>
  <c r="K2016" i="2" s="1"/>
  <c r="K2015" i="2"/>
  <c r="J2015" i="2"/>
  <c r="J2014" i="2"/>
  <c r="K2014" i="2" s="1"/>
  <c r="J2013" i="2"/>
  <c r="K2013" i="2" s="1"/>
  <c r="J2012" i="2"/>
  <c r="K2012" i="2" s="1"/>
  <c r="J2011" i="2"/>
  <c r="K2011" i="2" s="1"/>
  <c r="J2010" i="2"/>
  <c r="K2010" i="2" s="1"/>
  <c r="J2009" i="2"/>
  <c r="K2009" i="2" s="1"/>
  <c r="J2008" i="2"/>
  <c r="K2008" i="2" s="1"/>
  <c r="J2007" i="2"/>
  <c r="K2007" i="2" s="1"/>
  <c r="J2006" i="2"/>
  <c r="K2006" i="2" s="1"/>
  <c r="J2005" i="2"/>
  <c r="K2005" i="2" s="1"/>
  <c r="J2004" i="2"/>
  <c r="K2004" i="2" s="1"/>
  <c r="K2003" i="2"/>
  <c r="J2003" i="2"/>
  <c r="J2002" i="2"/>
  <c r="K2002" i="2" s="1"/>
  <c r="J2001" i="2"/>
  <c r="K2001" i="2" s="1"/>
  <c r="J2000" i="2"/>
  <c r="K2000" i="2" s="1"/>
  <c r="J1999" i="2"/>
  <c r="K1999" i="2" s="1"/>
  <c r="J1998" i="2"/>
  <c r="K1998" i="2" s="1"/>
  <c r="J1997" i="2"/>
  <c r="K1997" i="2" s="1"/>
  <c r="J1996" i="2"/>
  <c r="K1996" i="2" s="1"/>
  <c r="J1995" i="2"/>
  <c r="K1995" i="2" s="1"/>
  <c r="J1994" i="2"/>
  <c r="K1994" i="2" s="1"/>
  <c r="J1993" i="2"/>
  <c r="K1993" i="2" s="1"/>
  <c r="J1992" i="2"/>
  <c r="K1992" i="2" s="1"/>
  <c r="K1991" i="2"/>
  <c r="J1991" i="2"/>
  <c r="J1990" i="2"/>
  <c r="K1990" i="2" s="1"/>
  <c r="J1989" i="2"/>
  <c r="K1989" i="2" s="1"/>
  <c r="J1988" i="2"/>
  <c r="K1988" i="2" s="1"/>
  <c r="J1987" i="2"/>
  <c r="K1987" i="2" s="1"/>
  <c r="J1986" i="2"/>
  <c r="K1986" i="2" s="1"/>
  <c r="J1985" i="2"/>
  <c r="K1985" i="2" s="1"/>
  <c r="J1984" i="2"/>
  <c r="K1984" i="2" s="1"/>
  <c r="J1983" i="2"/>
  <c r="K1983" i="2" s="1"/>
  <c r="J1982" i="2"/>
  <c r="K1982" i="2" s="1"/>
  <c r="J1981" i="2"/>
  <c r="K1981" i="2" s="1"/>
  <c r="J1980" i="2"/>
  <c r="K1980" i="2" s="1"/>
  <c r="K1979" i="2"/>
  <c r="J1979" i="2"/>
  <c r="J1978" i="2"/>
  <c r="K1978" i="2" s="1"/>
  <c r="J1977" i="2"/>
  <c r="K1977" i="2" s="1"/>
  <c r="J1976" i="2"/>
  <c r="K1976" i="2" s="1"/>
  <c r="J1975" i="2"/>
  <c r="K1975" i="2" s="1"/>
  <c r="J1974" i="2"/>
  <c r="K1974" i="2" s="1"/>
  <c r="J1973" i="2"/>
  <c r="K1973" i="2" s="1"/>
  <c r="J1972" i="2"/>
  <c r="K1972" i="2" s="1"/>
  <c r="J1971" i="2"/>
  <c r="K1971" i="2" s="1"/>
  <c r="J1970" i="2"/>
  <c r="K1970" i="2" s="1"/>
  <c r="J1969" i="2"/>
  <c r="K1969" i="2" s="1"/>
  <c r="J1968" i="2"/>
  <c r="K1968" i="2" s="1"/>
  <c r="K1967" i="2"/>
  <c r="J1967" i="2"/>
  <c r="J1966" i="2"/>
  <c r="K1966" i="2" s="1"/>
  <c r="J1965" i="2"/>
  <c r="K1965" i="2" s="1"/>
  <c r="J1964" i="2"/>
  <c r="K1964" i="2" s="1"/>
  <c r="J1963" i="2"/>
  <c r="K1963" i="2" s="1"/>
  <c r="J1962" i="2"/>
  <c r="K1962" i="2" s="1"/>
  <c r="J1961" i="2"/>
  <c r="K1961" i="2" s="1"/>
  <c r="J1960" i="2"/>
  <c r="K1960" i="2" s="1"/>
  <c r="J1959" i="2"/>
  <c r="K1959" i="2" s="1"/>
  <c r="J1958" i="2"/>
  <c r="K1958" i="2" s="1"/>
  <c r="J1957" i="2"/>
  <c r="K1957" i="2" s="1"/>
  <c r="J1956" i="2"/>
  <c r="K1956" i="2" s="1"/>
  <c r="K1955" i="2"/>
  <c r="J1955" i="2"/>
  <c r="J1954" i="2"/>
  <c r="K1954" i="2" s="1"/>
  <c r="J1953" i="2"/>
  <c r="K1953" i="2" s="1"/>
  <c r="J1952" i="2"/>
  <c r="K1952" i="2" s="1"/>
  <c r="J1951" i="2"/>
  <c r="K1951" i="2" s="1"/>
  <c r="J1950" i="2"/>
  <c r="K1950" i="2" s="1"/>
  <c r="J1949" i="2"/>
  <c r="K1949" i="2" s="1"/>
  <c r="J1948" i="2"/>
  <c r="K1948" i="2" s="1"/>
  <c r="J1947" i="2"/>
  <c r="K1947" i="2" s="1"/>
  <c r="J1946" i="2"/>
  <c r="K1946" i="2" s="1"/>
  <c r="J1945" i="2"/>
  <c r="K1945" i="2" s="1"/>
  <c r="J1944" i="2"/>
  <c r="K1944" i="2" s="1"/>
  <c r="K1943" i="2"/>
  <c r="J1943" i="2"/>
  <c r="J1942" i="2"/>
  <c r="K1942" i="2" s="1"/>
  <c r="J1941" i="2"/>
  <c r="K1941" i="2" s="1"/>
  <c r="J1940" i="2"/>
  <c r="K1940" i="2" s="1"/>
  <c r="J1939" i="2"/>
  <c r="K1939" i="2" s="1"/>
  <c r="J1938" i="2"/>
  <c r="K1938" i="2" s="1"/>
  <c r="J1937" i="2"/>
  <c r="K1937" i="2" s="1"/>
  <c r="J1936" i="2"/>
  <c r="K1936" i="2" s="1"/>
  <c r="J1935" i="2"/>
  <c r="K1935" i="2" s="1"/>
  <c r="J1934" i="2"/>
  <c r="K1934" i="2" s="1"/>
  <c r="J1933" i="2"/>
  <c r="K1933" i="2" s="1"/>
  <c r="J1932" i="2"/>
  <c r="K1932" i="2" s="1"/>
  <c r="K1931" i="2"/>
  <c r="J1931" i="2"/>
  <c r="J1930" i="2"/>
  <c r="K1930" i="2" s="1"/>
  <c r="J1929" i="2"/>
  <c r="K1929" i="2" s="1"/>
  <c r="J1928" i="2"/>
  <c r="K1928" i="2" s="1"/>
  <c r="J1927" i="2"/>
  <c r="K1927" i="2" s="1"/>
  <c r="J1926" i="2"/>
  <c r="K1926" i="2" s="1"/>
  <c r="J1925" i="2"/>
  <c r="K1925" i="2" s="1"/>
  <c r="J1924" i="2"/>
  <c r="K1924" i="2" s="1"/>
  <c r="J1923" i="2"/>
  <c r="K1923" i="2" s="1"/>
  <c r="J1922" i="2"/>
  <c r="K1922" i="2" s="1"/>
  <c r="J1921" i="2"/>
  <c r="K1921" i="2" s="1"/>
  <c r="J1920" i="2"/>
  <c r="K1920" i="2" s="1"/>
  <c r="K1919" i="2"/>
  <c r="J1919" i="2"/>
  <c r="J1918" i="2"/>
  <c r="K1918" i="2" s="1"/>
  <c r="J1917" i="2"/>
  <c r="K1917" i="2" s="1"/>
  <c r="J1916" i="2"/>
  <c r="K1916" i="2" s="1"/>
  <c r="J1915" i="2"/>
  <c r="K1915" i="2" s="1"/>
  <c r="J1914" i="2"/>
  <c r="K1914" i="2" s="1"/>
  <c r="J1913" i="2"/>
  <c r="K1913" i="2" s="1"/>
  <c r="J1912" i="2"/>
  <c r="K1912" i="2" s="1"/>
  <c r="J1911" i="2"/>
  <c r="K1911" i="2" s="1"/>
  <c r="J1910" i="2"/>
  <c r="K1910" i="2" s="1"/>
  <c r="J1909" i="2"/>
  <c r="K1909" i="2" s="1"/>
  <c r="J1908" i="2"/>
  <c r="K1908" i="2" s="1"/>
  <c r="K1907" i="2"/>
  <c r="J1907" i="2"/>
  <c r="J1906" i="2"/>
  <c r="K1906" i="2" s="1"/>
  <c r="J1905" i="2"/>
  <c r="K1905" i="2" s="1"/>
  <c r="J1904" i="2"/>
  <c r="K1904" i="2" s="1"/>
  <c r="J1903" i="2"/>
  <c r="K1903" i="2" s="1"/>
  <c r="J1902" i="2"/>
  <c r="K1902" i="2" s="1"/>
  <c r="J1901" i="2"/>
  <c r="K1901" i="2" s="1"/>
  <c r="J1900" i="2"/>
  <c r="K1900" i="2" s="1"/>
  <c r="J1899" i="2"/>
  <c r="K1899" i="2" s="1"/>
  <c r="J1898" i="2"/>
  <c r="K1898" i="2" s="1"/>
  <c r="J1897" i="2"/>
  <c r="K1897" i="2" s="1"/>
  <c r="J1896" i="2"/>
  <c r="K1896" i="2" s="1"/>
  <c r="K1895" i="2"/>
  <c r="J1895" i="2"/>
  <c r="J1894" i="2"/>
  <c r="K1894" i="2" s="1"/>
  <c r="J1893" i="2"/>
  <c r="K1893" i="2" s="1"/>
  <c r="J1892" i="2"/>
  <c r="K1892" i="2" s="1"/>
  <c r="J1891" i="2"/>
  <c r="K1891" i="2" s="1"/>
  <c r="J1890" i="2"/>
  <c r="K1890" i="2" s="1"/>
  <c r="K1889" i="2"/>
  <c r="J1889" i="2"/>
  <c r="J1888" i="2"/>
  <c r="K1888" i="2" s="1"/>
  <c r="J1887" i="2"/>
  <c r="K1887" i="2" s="1"/>
  <c r="J1886" i="2"/>
  <c r="K1886" i="2" s="1"/>
  <c r="J1885" i="2"/>
  <c r="K1885" i="2" s="1"/>
  <c r="J1884" i="2"/>
  <c r="K1884" i="2" s="1"/>
  <c r="K1883" i="2"/>
  <c r="J1883" i="2"/>
  <c r="J1882" i="2"/>
  <c r="K1882" i="2" s="1"/>
  <c r="K1881" i="2"/>
  <c r="J1881" i="2"/>
  <c r="J1880" i="2"/>
  <c r="K1880" i="2" s="1"/>
  <c r="J1879" i="2"/>
  <c r="K1879" i="2" s="1"/>
  <c r="J1878" i="2"/>
  <c r="K1878" i="2" s="1"/>
  <c r="K1877" i="2"/>
  <c r="J1877" i="2"/>
  <c r="K1876" i="2"/>
  <c r="J1876" i="2"/>
  <c r="K1875" i="2"/>
  <c r="J1875" i="2"/>
  <c r="J1874" i="2"/>
  <c r="K1874" i="2" s="1"/>
  <c r="J1873" i="2"/>
  <c r="K1873" i="2" s="1"/>
  <c r="J1872" i="2"/>
  <c r="K1872" i="2" s="1"/>
  <c r="J1871" i="2"/>
  <c r="K1871" i="2" s="1"/>
  <c r="J1870" i="2"/>
  <c r="K1870" i="2" s="1"/>
  <c r="K1869" i="2"/>
  <c r="J1869" i="2"/>
  <c r="J1868" i="2"/>
  <c r="K1868" i="2" s="1"/>
  <c r="J1867" i="2"/>
  <c r="K1867" i="2" s="1"/>
  <c r="K1866" i="2"/>
  <c r="J1866" i="2"/>
  <c r="J1865" i="2"/>
  <c r="K1865" i="2" s="1"/>
  <c r="J1864" i="2"/>
  <c r="K1864" i="2" s="1"/>
  <c r="J1863" i="2"/>
  <c r="K1863" i="2" s="1"/>
  <c r="J1862" i="2"/>
  <c r="K1862" i="2" s="1"/>
  <c r="K1861" i="2"/>
  <c r="J1861" i="2"/>
  <c r="J1860" i="2"/>
  <c r="K1860" i="2" s="1"/>
  <c r="K1859" i="2"/>
  <c r="J1859" i="2"/>
  <c r="J1858" i="2"/>
  <c r="K1858" i="2" s="1"/>
  <c r="K1857" i="2"/>
  <c r="J1857" i="2"/>
  <c r="J1856" i="2"/>
  <c r="K1856" i="2" s="1"/>
  <c r="J1855" i="2"/>
  <c r="K1855" i="2" s="1"/>
  <c r="K1854" i="2"/>
  <c r="J1854" i="2"/>
  <c r="J1853" i="2"/>
  <c r="K1853" i="2" s="1"/>
  <c r="J1852" i="2"/>
  <c r="K1852" i="2" s="1"/>
  <c r="K1851" i="2"/>
  <c r="J1851" i="2"/>
  <c r="J1850" i="2"/>
  <c r="K1850" i="2" s="1"/>
  <c r="K1849" i="2"/>
  <c r="J1849" i="2"/>
  <c r="J1848" i="2"/>
  <c r="K1848" i="2" s="1"/>
  <c r="K1847" i="2"/>
  <c r="J1847" i="2"/>
  <c r="J1846" i="2"/>
  <c r="K1846" i="2" s="1"/>
  <c r="J1845" i="2"/>
  <c r="K1845" i="2" s="1"/>
  <c r="J1844" i="2"/>
  <c r="K1844" i="2" s="1"/>
  <c r="J1843" i="2"/>
  <c r="K1843" i="2" s="1"/>
  <c r="J1842" i="2"/>
  <c r="K1842" i="2" s="1"/>
  <c r="K1841" i="2"/>
  <c r="J1841" i="2"/>
  <c r="J1840" i="2"/>
  <c r="K1840" i="2" s="1"/>
  <c r="J1839" i="2"/>
  <c r="K1839" i="2" s="1"/>
  <c r="J1838" i="2"/>
  <c r="K1838" i="2" s="1"/>
  <c r="J1837" i="2"/>
  <c r="K1837" i="2" s="1"/>
  <c r="J1836" i="2"/>
  <c r="K1836" i="2" s="1"/>
  <c r="K1835" i="2"/>
  <c r="J1835" i="2"/>
  <c r="J1834" i="2"/>
  <c r="K1834" i="2" s="1"/>
  <c r="J1833" i="2"/>
  <c r="K1833" i="2" s="1"/>
  <c r="J1832" i="2"/>
  <c r="K1832" i="2" s="1"/>
  <c r="J1831" i="2"/>
  <c r="K1831" i="2" s="1"/>
  <c r="K1830" i="2"/>
  <c r="J1830" i="2"/>
  <c r="J1829" i="2"/>
  <c r="K1829" i="2" s="1"/>
  <c r="J1828" i="2"/>
  <c r="K1828" i="2" s="1"/>
  <c r="J1827" i="2"/>
  <c r="K1827" i="2" s="1"/>
  <c r="J1826" i="2"/>
  <c r="K1826" i="2" s="1"/>
  <c r="K1825" i="2"/>
  <c r="J1825" i="2"/>
  <c r="J1824" i="2"/>
  <c r="K1824" i="2" s="1"/>
  <c r="J1823" i="2"/>
  <c r="K1823" i="2" s="1"/>
  <c r="J1822" i="2"/>
  <c r="K1822" i="2" s="1"/>
  <c r="K1821" i="2"/>
  <c r="J1821" i="2"/>
  <c r="J1820" i="2"/>
  <c r="K1820" i="2" s="1"/>
  <c r="J1819" i="2"/>
  <c r="K1819" i="2" s="1"/>
  <c r="J1818" i="2"/>
  <c r="K1818" i="2" s="1"/>
  <c r="J1817" i="2"/>
  <c r="K1817" i="2" s="1"/>
  <c r="K1816" i="2"/>
  <c r="J1816" i="2"/>
  <c r="J1815" i="2"/>
  <c r="K1815" i="2" s="1"/>
  <c r="J1814" i="2"/>
  <c r="K1814" i="2" s="1"/>
  <c r="K1813" i="2"/>
  <c r="J1813" i="2"/>
  <c r="J1812" i="2"/>
  <c r="K1812" i="2" s="1"/>
  <c r="K1811" i="2"/>
  <c r="J1811" i="2"/>
  <c r="J1810" i="2"/>
  <c r="K1810" i="2" s="1"/>
  <c r="J1809" i="2"/>
  <c r="K1809" i="2" s="1"/>
  <c r="J1808" i="2"/>
  <c r="K1808" i="2" s="1"/>
  <c r="J1807" i="2"/>
  <c r="K1807" i="2" s="1"/>
  <c r="J1806" i="2"/>
  <c r="K1806" i="2" s="1"/>
  <c r="J1805" i="2"/>
  <c r="K1805" i="2" s="1"/>
  <c r="K1804" i="2"/>
  <c r="J1804" i="2"/>
  <c r="K1803" i="2"/>
  <c r="J1803" i="2"/>
  <c r="J1802" i="2"/>
  <c r="K1802" i="2" s="1"/>
  <c r="J1801" i="2"/>
  <c r="K1801" i="2" s="1"/>
  <c r="K1800" i="2"/>
  <c r="J1800" i="2"/>
  <c r="J1799" i="2"/>
  <c r="K1799" i="2" s="1"/>
  <c r="K1798" i="2"/>
  <c r="J1798" i="2"/>
  <c r="J1797" i="2"/>
  <c r="K1797" i="2" s="1"/>
  <c r="J1796" i="2"/>
  <c r="K1796" i="2" s="1"/>
  <c r="J1795" i="2"/>
  <c r="K1795" i="2" s="1"/>
  <c r="J1794" i="2"/>
  <c r="K1794" i="2" s="1"/>
  <c r="J1793" i="2"/>
  <c r="K1793" i="2" s="1"/>
  <c r="J1792" i="2"/>
  <c r="K1792" i="2" s="1"/>
  <c r="K1791" i="2"/>
  <c r="J1791" i="2"/>
  <c r="J1790" i="2"/>
  <c r="K1790" i="2" s="1"/>
  <c r="J1789" i="2"/>
  <c r="K1789" i="2" s="1"/>
  <c r="K1788" i="2"/>
  <c r="J1788" i="2"/>
  <c r="J1787" i="2"/>
  <c r="K1787" i="2" s="1"/>
  <c r="K1786" i="2"/>
  <c r="J1786" i="2"/>
  <c r="J1785" i="2"/>
  <c r="K1785" i="2" s="1"/>
  <c r="J1784" i="2"/>
  <c r="K1784" i="2" s="1"/>
  <c r="K1783" i="2"/>
  <c r="J1783" i="2"/>
  <c r="J1782" i="2"/>
  <c r="K1782" i="2" s="1"/>
  <c r="J1781" i="2"/>
  <c r="K1781" i="2" s="1"/>
  <c r="J1780" i="2"/>
  <c r="K1780" i="2" s="1"/>
  <c r="J1779" i="2"/>
  <c r="K1779" i="2" s="1"/>
  <c r="J1778" i="2"/>
  <c r="K1778" i="2" s="1"/>
  <c r="K1777" i="2"/>
  <c r="J1777" i="2"/>
  <c r="J1776" i="2"/>
  <c r="K1776" i="2" s="1"/>
  <c r="J1775" i="2"/>
  <c r="K1775" i="2" s="1"/>
  <c r="K1774" i="2"/>
  <c r="J1774" i="2"/>
  <c r="J1773" i="2"/>
  <c r="K1773" i="2" s="1"/>
  <c r="J1772" i="2"/>
  <c r="K1772" i="2" s="1"/>
  <c r="J1771" i="2"/>
  <c r="K1771" i="2" s="1"/>
  <c r="J1770" i="2"/>
  <c r="K1770" i="2" s="1"/>
  <c r="J1769" i="2"/>
  <c r="K1769" i="2" s="1"/>
  <c r="J1768" i="2"/>
  <c r="K1768" i="2" s="1"/>
  <c r="J1767" i="2"/>
  <c r="K1767" i="2" s="1"/>
  <c r="J1766" i="2"/>
  <c r="K1766" i="2" s="1"/>
  <c r="J1765" i="2"/>
  <c r="K1765" i="2" s="1"/>
  <c r="K1764" i="2"/>
  <c r="J1764" i="2"/>
  <c r="J1763" i="2"/>
  <c r="K1763" i="2" s="1"/>
  <c r="J1762" i="2"/>
  <c r="K1762" i="2" s="1"/>
  <c r="K1761" i="2"/>
  <c r="J1761" i="2"/>
  <c r="J1760" i="2"/>
  <c r="K1760" i="2" s="1"/>
  <c r="J1759" i="2"/>
  <c r="K1759" i="2" s="1"/>
  <c r="K1758" i="2"/>
  <c r="J1758" i="2"/>
  <c r="J1757" i="2"/>
  <c r="K1757" i="2" s="1"/>
  <c r="J1756" i="2"/>
  <c r="K1756" i="2" s="1"/>
  <c r="J1755" i="2"/>
  <c r="K1755" i="2" s="1"/>
  <c r="J1754" i="2"/>
  <c r="K1754" i="2" s="1"/>
  <c r="K1753" i="2"/>
  <c r="J1753" i="2"/>
  <c r="J1752" i="2"/>
  <c r="K1752" i="2" s="1"/>
  <c r="J1751" i="2"/>
  <c r="K1751" i="2" s="1"/>
  <c r="J1750" i="2"/>
  <c r="K1750" i="2" s="1"/>
  <c r="K1749" i="2"/>
  <c r="J1749" i="2"/>
  <c r="J1748" i="2"/>
  <c r="K1748" i="2" s="1"/>
  <c r="J1747" i="2"/>
  <c r="K1747" i="2" s="1"/>
  <c r="J1746" i="2"/>
  <c r="K1746" i="2" s="1"/>
  <c r="J1745" i="2"/>
  <c r="K1745" i="2" s="1"/>
  <c r="J1744" i="2"/>
  <c r="K1744" i="2" s="1"/>
  <c r="J1743" i="2"/>
  <c r="K1743" i="2" s="1"/>
  <c r="J1742" i="2"/>
  <c r="K1742" i="2" s="1"/>
  <c r="J1741" i="2"/>
  <c r="K1741" i="2" s="1"/>
  <c r="J1740" i="2"/>
  <c r="K1740" i="2" s="1"/>
  <c r="J1739" i="2"/>
  <c r="K1739" i="2" s="1"/>
  <c r="K1738" i="2"/>
  <c r="J1738" i="2"/>
  <c r="J1737" i="2"/>
  <c r="K1737" i="2" s="1"/>
  <c r="J1736" i="2"/>
  <c r="K1736" i="2" s="1"/>
  <c r="J1735" i="2"/>
  <c r="K1735" i="2" s="1"/>
  <c r="J1734" i="2"/>
  <c r="K1734" i="2" s="1"/>
  <c r="J1733" i="2"/>
  <c r="K1733" i="2" s="1"/>
  <c r="J1732" i="2"/>
  <c r="K1732" i="2" s="1"/>
  <c r="J1731" i="2"/>
  <c r="K1731" i="2" s="1"/>
  <c r="J1730" i="2"/>
  <c r="K1730" i="2" s="1"/>
  <c r="K1729" i="2"/>
  <c r="J1729" i="2"/>
  <c r="K1728" i="2"/>
  <c r="J1728" i="2"/>
  <c r="K1727" i="2"/>
  <c r="J1727" i="2"/>
  <c r="J1726" i="2"/>
  <c r="K1726" i="2" s="1"/>
  <c r="J1725" i="2"/>
  <c r="K1725" i="2" s="1"/>
  <c r="J1724" i="2"/>
  <c r="K1724" i="2" s="1"/>
  <c r="J1723" i="2"/>
  <c r="K1723" i="2" s="1"/>
  <c r="J1722" i="2"/>
  <c r="K1722" i="2" s="1"/>
  <c r="J1721" i="2"/>
  <c r="K1721" i="2" s="1"/>
  <c r="J1720" i="2"/>
  <c r="K1720" i="2" s="1"/>
  <c r="K1719" i="2"/>
  <c r="J1719" i="2"/>
  <c r="J1718" i="2"/>
  <c r="K1718" i="2" s="1"/>
  <c r="J1717" i="2"/>
  <c r="K1717" i="2" s="1"/>
  <c r="K1716" i="2"/>
  <c r="J1716" i="2"/>
  <c r="K1715" i="2"/>
  <c r="J1715" i="2"/>
  <c r="K1714" i="2"/>
  <c r="J1714" i="2"/>
  <c r="K1713" i="2"/>
  <c r="J1713" i="2"/>
  <c r="J1712" i="2"/>
  <c r="K1712" i="2" s="1"/>
  <c r="J1711" i="2"/>
  <c r="K1711" i="2" s="1"/>
  <c r="J1710" i="2"/>
  <c r="K1710" i="2" s="1"/>
  <c r="J1709" i="2"/>
  <c r="K1709" i="2" s="1"/>
  <c r="J1708" i="2"/>
  <c r="K1708" i="2" s="1"/>
  <c r="J1707" i="2"/>
  <c r="K1707" i="2" s="1"/>
  <c r="J1706" i="2"/>
  <c r="K1706" i="2" s="1"/>
  <c r="K1705" i="2"/>
  <c r="J1705" i="2"/>
  <c r="J1704" i="2"/>
  <c r="K1704" i="2" s="1"/>
  <c r="J1703" i="2"/>
  <c r="K1703" i="2" s="1"/>
  <c r="J1702" i="2"/>
  <c r="K1702" i="2" s="1"/>
  <c r="J1701" i="2"/>
  <c r="K1701" i="2" s="1"/>
  <c r="J1700" i="2"/>
  <c r="K1700" i="2" s="1"/>
  <c r="K1699" i="2"/>
  <c r="J1699" i="2"/>
  <c r="J1698" i="2"/>
  <c r="K1698" i="2" s="1"/>
  <c r="J1697" i="2"/>
  <c r="K1697" i="2" s="1"/>
  <c r="J1696" i="2"/>
  <c r="K1696" i="2" s="1"/>
  <c r="J1695" i="2"/>
  <c r="K1695" i="2" s="1"/>
  <c r="J1694" i="2"/>
  <c r="K1694" i="2" s="1"/>
  <c r="J1693" i="2"/>
  <c r="K1693" i="2" s="1"/>
  <c r="J1692" i="2"/>
  <c r="K1692" i="2" s="1"/>
  <c r="K1691" i="2"/>
  <c r="J1691" i="2"/>
  <c r="K1690" i="2"/>
  <c r="J1690" i="2"/>
  <c r="K1689" i="2"/>
  <c r="J1689" i="2"/>
  <c r="J1688" i="2"/>
  <c r="K1688" i="2" s="1"/>
  <c r="J1687" i="2"/>
  <c r="K1687" i="2" s="1"/>
  <c r="J1686" i="2"/>
  <c r="K1686" i="2" s="1"/>
  <c r="K1685" i="2"/>
  <c r="J1685" i="2"/>
  <c r="K1684" i="2"/>
  <c r="J1684" i="2"/>
  <c r="K1683" i="2"/>
  <c r="J1683" i="2"/>
  <c r="J1682" i="2"/>
  <c r="K1682" i="2" s="1"/>
  <c r="J1681" i="2"/>
  <c r="K1681" i="2" s="1"/>
  <c r="J1680" i="2"/>
  <c r="K1680" i="2" s="1"/>
  <c r="K1679" i="2"/>
  <c r="J1679" i="2"/>
  <c r="K1678" i="2"/>
  <c r="J1678" i="2"/>
  <c r="K1677" i="2"/>
  <c r="J1677" i="2"/>
  <c r="K1676" i="2"/>
  <c r="J1676" i="2"/>
  <c r="K1675" i="2"/>
  <c r="J1675" i="2"/>
  <c r="J1674" i="2"/>
  <c r="K1674" i="2" s="1"/>
  <c r="J1673" i="2"/>
  <c r="K1673" i="2" s="1"/>
  <c r="J1672" i="2"/>
  <c r="K1672" i="2" s="1"/>
  <c r="J1671" i="2"/>
  <c r="K1671" i="2" s="1"/>
  <c r="J1670" i="2"/>
  <c r="K1670" i="2" s="1"/>
  <c r="K1669" i="2"/>
  <c r="J1669" i="2"/>
  <c r="J1668" i="2"/>
  <c r="K1668" i="2" s="1"/>
  <c r="J1667" i="2"/>
  <c r="K1667" i="2" s="1"/>
  <c r="J1666" i="2"/>
  <c r="K1666" i="2" s="1"/>
  <c r="J1665" i="2"/>
  <c r="K1665" i="2" s="1"/>
  <c r="J1664" i="2"/>
  <c r="K1664" i="2" s="1"/>
  <c r="K1663" i="2"/>
  <c r="J1663" i="2"/>
  <c r="J1662" i="2"/>
  <c r="K1662" i="2" s="1"/>
  <c r="J1661" i="2"/>
  <c r="K1661" i="2" s="1"/>
  <c r="J1660" i="2"/>
  <c r="K1660" i="2" s="1"/>
  <c r="J1659" i="2"/>
  <c r="K1659" i="2" s="1"/>
  <c r="J1658" i="2"/>
  <c r="K1658" i="2" s="1"/>
  <c r="J1657" i="2"/>
  <c r="K1657" i="2" s="1"/>
  <c r="J1656" i="2"/>
  <c r="K1656" i="2" s="1"/>
  <c r="K1655" i="2"/>
  <c r="J1655" i="2"/>
  <c r="K1654" i="2"/>
  <c r="J1654" i="2"/>
  <c r="K1653" i="2"/>
  <c r="J1653" i="2"/>
  <c r="K1652" i="2"/>
  <c r="J1652" i="2"/>
  <c r="K1651" i="2"/>
  <c r="J1651" i="2"/>
  <c r="J1650" i="2"/>
  <c r="K1650" i="2" s="1"/>
  <c r="J1649" i="2"/>
  <c r="K1649" i="2" s="1"/>
  <c r="J1648" i="2"/>
  <c r="K1648" i="2" s="1"/>
  <c r="J1647" i="2"/>
  <c r="K1647" i="2" s="1"/>
  <c r="J1646" i="2"/>
  <c r="K1646" i="2" s="1"/>
  <c r="K1645" i="2"/>
  <c r="J1645" i="2"/>
  <c r="J1644" i="2"/>
  <c r="K1644" i="2" s="1"/>
  <c r="J1643" i="2"/>
  <c r="K1643" i="2" s="1"/>
  <c r="J1642" i="2"/>
  <c r="K1642" i="2" s="1"/>
  <c r="J1641" i="2"/>
  <c r="K1641" i="2" s="1"/>
  <c r="J1640" i="2"/>
  <c r="K1640" i="2" s="1"/>
  <c r="K1639" i="2"/>
  <c r="J1639" i="2"/>
  <c r="J1638" i="2"/>
  <c r="K1638" i="2" s="1"/>
  <c r="J1637" i="2"/>
  <c r="K1637" i="2" s="1"/>
  <c r="J1636" i="2"/>
  <c r="K1636" i="2" s="1"/>
  <c r="J1635" i="2"/>
  <c r="K1635" i="2" s="1"/>
  <c r="J1634" i="2"/>
  <c r="K1634" i="2" s="1"/>
  <c r="J1633" i="2"/>
  <c r="K1633" i="2" s="1"/>
  <c r="J1632" i="2"/>
  <c r="K1632" i="2" s="1"/>
  <c r="K1631" i="2"/>
  <c r="J1631" i="2"/>
  <c r="K1630" i="2"/>
  <c r="J1630" i="2"/>
  <c r="K1629" i="2"/>
  <c r="J1629" i="2"/>
  <c r="J1628" i="2"/>
  <c r="K1628" i="2" s="1"/>
  <c r="J1627" i="2"/>
  <c r="K1627" i="2" s="1"/>
  <c r="J1626" i="2"/>
  <c r="K1626" i="2" s="1"/>
  <c r="K1625" i="2"/>
  <c r="J1625" i="2"/>
  <c r="K1624" i="2"/>
  <c r="J1624" i="2"/>
  <c r="K1623" i="2"/>
  <c r="J1623" i="2"/>
  <c r="K1622" i="2"/>
  <c r="J1622" i="2"/>
  <c r="K1621" i="2"/>
  <c r="J1621" i="2"/>
  <c r="J1620" i="2"/>
  <c r="K1620" i="2" s="1"/>
  <c r="J1619" i="2"/>
  <c r="K1619" i="2" s="1"/>
  <c r="J1618" i="2"/>
  <c r="K1618" i="2" s="1"/>
  <c r="J1617" i="2"/>
  <c r="K1617" i="2" s="1"/>
  <c r="J1616" i="2"/>
  <c r="K1616" i="2" s="1"/>
  <c r="K1615" i="2"/>
  <c r="J1615" i="2"/>
  <c r="J1614" i="2"/>
  <c r="K1614" i="2" s="1"/>
  <c r="J1613" i="2"/>
  <c r="K1613" i="2" s="1"/>
  <c r="J1612" i="2"/>
  <c r="K1612" i="2" s="1"/>
  <c r="J1611" i="2"/>
  <c r="K1611" i="2" s="1"/>
  <c r="J1610" i="2"/>
  <c r="K1610" i="2" s="1"/>
  <c r="K1609" i="2"/>
  <c r="J1609" i="2"/>
  <c r="J1608" i="2"/>
  <c r="K1608" i="2" s="1"/>
  <c r="J1607" i="2"/>
  <c r="K1607" i="2" s="1"/>
  <c r="J1606" i="2"/>
  <c r="K1606" i="2" s="1"/>
  <c r="J1605" i="2"/>
  <c r="K1605" i="2" s="1"/>
  <c r="J1604" i="2"/>
  <c r="K1604" i="2" s="1"/>
  <c r="J1603" i="2"/>
  <c r="K1603" i="2" s="1"/>
  <c r="J1602" i="2"/>
  <c r="K1602" i="2" s="1"/>
  <c r="K1601" i="2"/>
  <c r="J1601" i="2"/>
  <c r="K1600" i="2"/>
  <c r="J1600" i="2"/>
  <c r="K1599" i="2"/>
  <c r="J1599" i="2"/>
  <c r="J1598" i="2"/>
  <c r="K1598" i="2" s="1"/>
  <c r="J1597" i="2"/>
  <c r="K1597" i="2" s="1"/>
  <c r="J1596" i="2"/>
  <c r="K1596" i="2" s="1"/>
  <c r="K1595" i="2"/>
  <c r="J1595" i="2"/>
  <c r="K1594" i="2"/>
  <c r="J1594" i="2"/>
  <c r="K1593" i="2"/>
  <c r="J1593" i="2"/>
  <c r="J1592" i="2"/>
  <c r="K1592" i="2" s="1"/>
  <c r="J1591" i="2"/>
  <c r="K1591" i="2" s="1"/>
  <c r="J1590" i="2"/>
  <c r="K1590" i="2" s="1"/>
  <c r="K1589" i="2"/>
  <c r="J1589" i="2"/>
  <c r="K1588" i="2"/>
  <c r="J1588" i="2"/>
  <c r="K1587" i="2"/>
  <c r="J1587" i="2"/>
  <c r="K1586" i="2"/>
  <c r="J1586" i="2"/>
  <c r="K1585" i="2"/>
  <c r="J1585" i="2"/>
  <c r="J1584" i="2"/>
  <c r="K1584" i="2" s="1"/>
  <c r="J1583" i="2"/>
  <c r="K1583" i="2" s="1"/>
  <c r="J1582" i="2"/>
  <c r="K1582" i="2" s="1"/>
  <c r="J1581" i="2"/>
  <c r="K1581" i="2" s="1"/>
  <c r="J1580" i="2"/>
  <c r="K1580" i="2" s="1"/>
  <c r="J1579" i="2"/>
  <c r="K1579" i="2" s="1"/>
  <c r="J1578" i="2"/>
  <c r="K1578" i="2" s="1"/>
  <c r="K1577" i="2"/>
  <c r="J1577" i="2"/>
  <c r="K1576" i="2"/>
  <c r="J1576" i="2"/>
  <c r="K1575" i="2"/>
  <c r="J1575" i="2"/>
  <c r="J1574" i="2"/>
  <c r="K1574" i="2" s="1"/>
  <c r="J1573" i="2"/>
  <c r="K1573" i="2" s="1"/>
  <c r="J1572" i="2"/>
  <c r="K1572" i="2" s="1"/>
  <c r="K1571" i="2"/>
  <c r="J1571" i="2"/>
  <c r="K1570" i="2"/>
  <c r="J1570" i="2"/>
  <c r="K1569" i="2"/>
  <c r="J1569" i="2"/>
  <c r="J1568" i="2"/>
  <c r="K1568" i="2" s="1"/>
  <c r="J1567" i="2"/>
  <c r="K1567" i="2" s="1"/>
  <c r="J1566" i="2"/>
  <c r="K1566" i="2" s="1"/>
  <c r="K1565" i="2"/>
  <c r="J1565" i="2"/>
  <c r="K1564" i="2"/>
  <c r="J1564" i="2"/>
  <c r="K1563" i="2"/>
  <c r="J1563" i="2"/>
  <c r="K1562" i="2"/>
  <c r="J1562" i="2"/>
  <c r="K1561" i="2"/>
  <c r="J1561" i="2"/>
  <c r="J1560" i="2"/>
  <c r="K1560" i="2" s="1"/>
  <c r="J1559" i="2"/>
  <c r="K1559" i="2" s="1"/>
  <c r="J1558" i="2"/>
  <c r="K1558" i="2" s="1"/>
  <c r="J1557" i="2"/>
  <c r="K1557" i="2" s="1"/>
  <c r="J1556" i="2"/>
  <c r="K1556" i="2" s="1"/>
  <c r="K1555" i="2"/>
  <c r="J1555" i="2"/>
  <c r="J1554" i="2"/>
  <c r="K1554" i="2" s="1"/>
  <c r="J1553" i="2"/>
  <c r="K1553" i="2" s="1"/>
  <c r="J1552" i="2"/>
  <c r="K1552" i="2" s="1"/>
  <c r="J1551" i="2"/>
  <c r="K1551" i="2" s="1"/>
  <c r="J1550" i="2"/>
  <c r="K1550" i="2" s="1"/>
  <c r="J1549" i="2"/>
  <c r="K1549" i="2" s="1"/>
  <c r="J1548" i="2"/>
  <c r="K1548" i="2" s="1"/>
  <c r="K1547" i="2"/>
  <c r="J1547" i="2"/>
  <c r="K1546" i="2"/>
  <c r="J1546" i="2"/>
  <c r="K1545" i="2"/>
  <c r="J1545" i="2"/>
  <c r="J1544" i="2"/>
  <c r="K1544" i="2" s="1"/>
  <c r="J1543" i="2"/>
  <c r="K1543" i="2" s="1"/>
  <c r="J1542" i="2"/>
  <c r="K1542" i="2" s="1"/>
  <c r="K1541" i="2"/>
  <c r="J1541" i="2"/>
  <c r="K1540" i="2"/>
  <c r="J1540" i="2"/>
  <c r="K1539" i="2"/>
  <c r="J1539" i="2"/>
  <c r="J1538" i="2"/>
  <c r="K1538" i="2" s="1"/>
  <c r="J1537" i="2"/>
  <c r="K1537" i="2" s="1"/>
  <c r="J1536" i="2"/>
  <c r="K1536" i="2" s="1"/>
  <c r="K1535" i="2"/>
  <c r="J1535" i="2"/>
  <c r="K1534" i="2"/>
  <c r="J1534" i="2"/>
  <c r="K1533" i="2"/>
  <c r="J1533" i="2"/>
  <c r="K1532" i="2"/>
  <c r="J1532" i="2"/>
  <c r="K1531" i="2"/>
  <c r="J1531" i="2"/>
  <c r="J1530" i="2"/>
  <c r="K1530" i="2" s="1"/>
  <c r="J1529" i="2"/>
  <c r="K1529" i="2" s="1"/>
  <c r="J1528" i="2"/>
  <c r="K1528" i="2" s="1"/>
  <c r="J1527" i="2"/>
  <c r="K1527" i="2" s="1"/>
  <c r="J1526" i="2"/>
  <c r="K1526" i="2" s="1"/>
  <c r="K1525" i="2"/>
  <c r="J1525" i="2"/>
  <c r="J1524" i="2"/>
  <c r="K1524" i="2" s="1"/>
  <c r="J1523" i="2"/>
  <c r="K1523" i="2" s="1"/>
  <c r="J1522" i="2"/>
  <c r="K1522" i="2" s="1"/>
  <c r="J1521" i="2"/>
  <c r="K1521" i="2" s="1"/>
  <c r="J1520" i="2"/>
  <c r="K1520" i="2" s="1"/>
  <c r="K1519" i="2"/>
  <c r="J1519" i="2"/>
  <c r="J1518" i="2"/>
  <c r="K1518" i="2" s="1"/>
  <c r="J1517" i="2"/>
  <c r="K1517" i="2" s="1"/>
  <c r="J1516" i="2"/>
  <c r="K1516" i="2" s="1"/>
  <c r="J1515" i="2"/>
  <c r="K1515" i="2" s="1"/>
  <c r="J1514" i="2"/>
  <c r="K1514" i="2" s="1"/>
  <c r="J1513" i="2"/>
  <c r="K1513" i="2" s="1"/>
  <c r="J1512" i="2"/>
  <c r="K1512" i="2" s="1"/>
  <c r="K1511" i="2"/>
  <c r="J1511" i="2"/>
  <c r="K1510" i="2"/>
  <c r="J1510" i="2"/>
  <c r="K1509" i="2"/>
  <c r="J1509" i="2"/>
  <c r="K1508" i="2"/>
  <c r="J1508" i="2"/>
  <c r="K1507" i="2"/>
  <c r="J1507" i="2"/>
  <c r="J1506" i="2"/>
  <c r="K1506" i="2" s="1"/>
  <c r="J1505" i="2"/>
  <c r="K1505" i="2" s="1"/>
  <c r="J1504" i="2"/>
  <c r="K1504" i="2" s="1"/>
  <c r="J1503" i="2"/>
  <c r="K1503" i="2" s="1"/>
  <c r="J1502" i="2"/>
  <c r="K1502" i="2" s="1"/>
  <c r="K1501" i="2"/>
  <c r="J1501" i="2"/>
  <c r="J1500" i="2"/>
  <c r="K1500" i="2" s="1"/>
  <c r="J1499" i="2"/>
  <c r="K1499" i="2" s="1"/>
  <c r="J1498" i="2"/>
  <c r="K1498" i="2" s="1"/>
  <c r="J1497" i="2"/>
  <c r="K1497" i="2" s="1"/>
  <c r="J1496" i="2"/>
  <c r="K1496" i="2" s="1"/>
  <c r="K1495" i="2"/>
  <c r="J1495" i="2"/>
  <c r="J1494" i="2"/>
  <c r="K1494" i="2" s="1"/>
  <c r="J1493" i="2"/>
  <c r="K1493" i="2" s="1"/>
  <c r="J1492" i="2"/>
  <c r="K1492" i="2" s="1"/>
  <c r="J1491" i="2"/>
  <c r="K1491" i="2" s="1"/>
  <c r="J1490" i="2"/>
  <c r="K1490" i="2" s="1"/>
  <c r="J1489" i="2"/>
  <c r="K1489" i="2" s="1"/>
  <c r="J1488" i="2"/>
  <c r="K1488" i="2" s="1"/>
  <c r="K1487" i="2"/>
  <c r="J1487" i="2"/>
  <c r="K1486" i="2"/>
  <c r="J1486" i="2"/>
  <c r="K1485" i="2"/>
  <c r="J1485" i="2"/>
  <c r="J1484" i="2"/>
  <c r="K1484" i="2" s="1"/>
  <c r="J1483" i="2"/>
  <c r="K1483" i="2" s="1"/>
  <c r="J1482" i="2"/>
  <c r="K1482" i="2" s="1"/>
  <c r="K1481" i="2"/>
  <c r="J1481" i="2"/>
  <c r="K1480" i="2"/>
  <c r="J1480" i="2"/>
  <c r="K1479" i="2"/>
  <c r="J1479" i="2"/>
  <c r="K1478" i="2"/>
  <c r="J1478" i="2"/>
  <c r="K1477" i="2"/>
  <c r="J1477" i="2"/>
  <c r="J1476" i="2"/>
  <c r="K1476" i="2" s="1"/>
  <c r="J1475" i="2"/>
  <c r="K1475" i="2" s="1"/>
  <c r="J1474" i="2"/>
  <c r="K1474" i="2" s="1"/>
  <c r="J1473" i="2"/>
  <c r="K1473" i="2" s="1"/>
  <c r="J1472" i="2"/>
  <c r="K1472" i="2" s="1"/>
  <c r="K1471" i="2"/>
  <c r="J1471" i="2"/>
  <c r="J1470" i="2"/>
  <c r="K1470" i="2" s="1"/>
  <c r="J1469" i="2"/>
  <c r="K1469" i="2" s="1"/>
  <c r="J1468" i="2"/>
  <c r="K1468" i="2" s="1"/>
  <c r="J1467" i="2"/>
  <c r="K1467" i="2" s="1"/>
  <c r="J1466" i="2"/>
  <c r="K1466" i="2" s="1"/>
  <c r="J1465" i="2"/>
  <c r="K1465" i="2" s="1"/>
  <c r="J1464" i="2"/>
  <c r="K1464" i="2" s="1"/>
  <c r="K1463" i="2"/>
  <c r="J1463" i="2"/>
  <c r="K1462" i="2"/>
  <c r="J1462" i="2"/>
  <c r="J1461" i="2"/>
  <c r="K1461" i="2" s="1"/>
  <c r="J1460" i="2"/>
  <c r="K1460" i="2" s="1"/>
  <c r="J1459" i="2"/>
  <c r="K1459" i="2" s="1"/>
  <c r="J1458" i="2"/>
  <c r="K1458" i="2" s="1"/>
  <c r="K1457" i="2"/>
  <c r="J1457" i="2"/>
  <c r="K1456" i="2"/>
  <c r="J1456" i="2"/>
  <c r="K1455" i="2"/>
  <c r="J1455" i="2"/>
  <c r="J1454" i="2"/>
  <c r="K1454" i="2" s="1"/>
  <c r="J1453" i="2"/>
  <c r="K1453" i="2" s="1"/>
  <c r="J1452" i="2"/>
  <c r="K1452" i="2" s="1"/>
  <c r="K1451" i="2"/>
  <c r="J1451" i="2"/>
  <c r="K1450" i="2"/>
  <c r="J1450" i="2"/>
  <c r="K1449" i="2"/>
  <c r="J1449" i="2"/>
  <c r="J1448" i="2"/>
  <c r="K1448" i="2" s="1"/>
  <c r="J1447" i="2"/>
  <c r="K1447" i="2" s="1"/>
  <c r="J1446" i="2"/>
  <c r="K1446" i="2" s="1"/>
  <c r="K1445" i="2"/>
  <c r="J1445" i="2"/>
  <c r="K1444" i="2"/>
  <c r="J1444" i="2"/>
  <c r="J1443" i="2"/>
  <c r="K1443" i="2" s="1"/>
  <c r="J1442" i="2"/>
  <c r="K1442" i="2" s="1"/>
  <c r="J1441" i="2"/>
  <c r="K1441" i="2" s="1"/>
  <c r="J1440" i="2"/>
  <c r="K1440" i="2" s="1"/>
  <c r="K1439" i="2"/>
  <c r="J1439" i="2"/>
  <c r="K1438" i="2"/>
  <c r="J1438" i="2"/>
  <c r="J1437" i="2"/>
  <c r="K1437" i="2" s="1"/>
  <c r="J1436" i="2"/>
  <c r="K1436" i="2" s="1"/>
  <c r="J1435" i="2"/>
  <c r="K1435" i="2" s="1"/>
  <c r="J1434" i="2"/>
  <c r="K1434" i="2" s="1"/>
  <c r="K1433" i="2"/>
  <c r="J1433" i="2"/>
  <c r="K1432" i="2"/>
  <c r="J1432" i="2"/>
  <c r="K1431" i="2"/>
  <c r="J1431" i="2"/>
  <c r="J1430" i="2"/>
  <c r="K1430" i="2" s="1"/>
  <c r="J1429" i="2"/>
  <c r="K1429" i="2" s="1"/>
  <c r="J1428" i="2"/>
  <c r="K1428" i="2" s="1"/>
  <c r="K1427" i="2"/>
  <c r="J1427" i="2"/>
  <c r="K1426" i="2"/>
  <c r="J1426" i="2"/>
  <c r="J1425" i="2"/>
  <c r="K1425" i="2" s="1"/>
  <c r="J1424" i="2"/>
  <c r="K1424" i="2" s="1"/>
  <c r="K1423" i="2"/>
  <c r="J1423" i="2"/>
  <c r="J1422" i="2"/>
  <c r="K1422" i="2" s="1"/>
  <c r="J1421" i="2"/>
  <c r="K1421" i="2" s="1"/>
  <c r="J1420" i="2"/>
  <c r="K1420" i="2" s="1"/>
  <c r="J1419" i="2"/>
  <c r="K1419" i="2" s="1"/>
  <c r="J1418" i="2"/>
  <c r="K1418" i="2" s="1"/>
  <c r="J1417" i="2"/>
  <c r="K1417" i="2" s="1"/>
  <c r="J1416" i="2"/>
  <c r="K1416" i="2" s="1"/>
  <c r="K1415" i="2"/>
  <c r="J1415" i="2"/>
  <c r="K1414" i="2"/>
  <c r="J1414" i="2"/>
  <c r="K1413" i="2"/>
  <c r="J1413" i="2"/>
  <c r="J1412" i="2"/>
  <c r="K1412" i="2" s="1"/>
  <c r="J1411" i="2"/>
  <c r="K1411" i="2" s="1"/>
  <c r="J1410" i="2"/>
  <c r="K1410" i="2" s="1"/>
  <c r="K1409" i="2"/>
  <c r="J1409" i="2"/>
  <c r="K1408" i="2"/>
  <c r="J1408" i="2"/>
  <c r="J1407" i="2"/>
  <c r="K1407" i="2" s="1"/>
  <c r="J1406" i="2"/>
  <c r="K1406" i="2" s="1"/>
  <c r="J1405" i="2"/>
  <c r="K1405" i="2" s="1"/>
  <c r="J1404" i="2"/>
  <c r="K1404" i="2" s="1"/>
  <c r="K1403" i="2"/>
  <c r="J1403" i="2"/>
  <c r="J1402" i="2"/>
  <c r="K1402" i="2" s="1"/>
  <c r="J1401" i="2"/>
  <c r="K1401" i="2" s="1"/>
  <c r="J1400" i="2"/>
  <c r="K1400" i="2" s="1"/>
  <c r="K1399" i="2"/>
  <c r="J1399" i="2"/>
  <c r="J1398" i="2"/>
  <c r="K1398" i="2" s="1"/>
  <c r="J1397" i="2"/>
  <c r="K1397" i="2" s="1"/>
  <c r="J1396" i="2"/>
  <c r="K1396" i="2" s="1"/>
  <c r="J1395" i="2"/>
  <c r="K1395" i="2" s="1"/>
  <c r="J1394" i="2"/>
  <c r="K1394" i="2" s="1"/>
  <c r="J1393" i="2"/>
  <c r="K1393" i="2" s="1"/>
  <c r="J1392" i="2"/>
  <c r="K1392" i="2" s="1"/>
  <c r="K1391" i="2"/>
  <c r="J1391" i="2"/>
  <c r="K1390" i="2"/>
  <c r="J1390" i="2"/>
  <c r="J1389" i="2"/>
  <c r="K1389" i="2" s="1"/>
  <c r="J1388" i="2"/>
  <c r="K1388" i="2" s="1"/>
  <c r="J1387" i="2"/>
  <c r="K1387" i="2" s="1"/>
  <c r="J1386" i="2"/>
  <c r="K1386" i="2" s="1"/>
  <c r="K1385" i="2"/>
  <c r="J1385" i="2"/>
  <c r="J1384" i="2"/>
  <c r="K1384" i="2" s="1"/>
  <c r="J1383" i="2"/>
  <c r="K1383" i="2" s="1"/>
  <c r="J1382" i="2"/>
  <c r="K1382" i="2" s="1"/>
  <c r="K1381" i="2"/>
  <c r="J1381" i="2"/>
  <c r="J1380" i="2"/>
  <c r="K1380" i="2" s="1"/>
  <c r="J1379" i="2"/>
  <c r="K1379" i="2" s="1"/>
  <c r="J1378" i="2"/>
  <c r="K1378" i="2" s="1"/>
  <c r="K1377" i="2"/>
  <c r="J1377" i="2"/>
  <c r="J1376" i="2"/>
  <c r="K1376" i="2" s="1"/>
  <c r="J1375" i="2"/>
  <c r="K1375" i="2" s="1"/>
  <c r="J1374" i="2"/>
  <c r="K1374" i="2" s="1"/>
  <c r="Q1373" i="2"/>
  <c r="P1373" i="2"/>
  <c r="O1373" i="2"/>
  <c r="J1373" i="2"/>
  <c r="K1373" i="2" s="1"/>
  <c r="Q1372" i="2"/>
  <c r="P1372" i="2"/>
  <c r="O1372" i="2"/>
  <c r="J1372" i="2"/>
  <c r="K1372" i="2" s="1"/>
  <c r="Q1371" i="2"/>
  <c r="P1371" i="2"/>
  <c r="O1371" i="2"/>
  <c r="J1371" i="2"/>
  <c r="K1371" i="2" s="1"/>
  <c r="Q1370" i="2"/>
  <c r="P1370" i="2"/>
  <c r="O1370" i="2"/>
  <c r="K1370" i="2"/>
  <c r="J1370" i="2"/>
  <c r="Q1369" i="2"/>
  <c r="P1369" i="2"/>
  <c r="O1369" i="2"/>
  <c r="J1369" i="2"/>
  <c r="K1369" i="2" s="1"/>
  <c r="Q1368" i="2"/>
  <c r="P1368" i="2"/>
  <c r="O1368" i="2"/>
  <c r="J1368" i="2"/>
  <c r="K1368" i="2" s="1"/>
  <c r="Q1367" i="2"/>
  <c r="P1367" i="2"/>
  <c r="O1367" i="2"/>
  <c r="K1367" i="2"/>
  <c r="J1367" i="2"/>
  <c r="Q1366" i="2"/>
  <c r="P1366" i="2"/>
  <c r="O1366" i="2"/>
  <c r="J1366" i="2"/>
  <c r="K1366" i="2" s="1"/>
  <c r="Q1365" i="2"/>
  <c r="P1365" i="2"/>
  <c r="O1365" i="2"/>
  <c r="K1365" i="2"/>
  <c r="J1365" i="2"/>
  <c r="Q1364" i="2"/>
  <c r="P1364" i="2"/>
  <c r="O1364" i="2"/>
  <c r="J1364" i="2"/>
  <c r="K1364" i="2" s="1"/>
  <c r="Q1363" i="2"/>
  <c r="P1363" i="2"/>
  <c r="O1363" i="2"/>
  <c r="J1363" i="2"/>
  <c r="K1363" i="2" s="1"/>
  <c r="Q1362" i="2"/>
  <c r="P1362" i="2"/>
  <c r="O1362" i="2"/>
  <c r="J1362" i="2"/>
  <c r="K1362" i="2" s="1"/>
  <c r="Q1361" i="2"/>
  <c r="P1361" i="2"/>
  <c r="O1361" i="2"/>
  <c r="K1361" i="2"/>
  <c r="J1361" i="2"/>
  <c r="Q1360" i="2"/>
  <c r="P1360" i="2"/>
  <c r="O1360" i="2"/>
  <c r="J1360" i="2"/>
  <c r="K1360" i="2" s="1"/>
  <c r="Q1359" i="2"/>
  <c r="P1359" i="2"/>
  <c r="O1359" i="2"/>
  <c r="J1359" i="2"/>
  <c r="K1359" i="2" s="1"/>
  <c r="Q1358" i="2"/>
  <c r="P1358" i="2"/>
  <c r="O1358" i="2"/>
  <c r="J1358" i="2"/>
  <c r="K1358" i="2" s="1"/>
  <c r="Q1357" i="2"/>
  <c r="P1357" i="2"/>
  <c r="O1357" i="2"/>
  <c r="J1357" i="2"/>
  <c r="K1357" i="2" s="1"/>
  <c r="Q1356" i="2"/>
  <c r="P1356" i="2"/>
  <c r="O1356" i="2"/>
  <c r="J1356" i="2"/>
  <c r="K1356" i="2" s="1"/>
  <c r="Q1355" i="2"/>
  <c r="P1355" i="2"/>
  <c r="O1355" i="2"/>
  <c r="K1355" i="2"/>
  <c r="J1355" i="2"/>
  <c r="Q1354" i="2"/>
  <c r="P1354" i="2"/>
  <c r="O1354" i="2"/>
  <c r="J1354" i="2"/>
  <c r="K1354" i="2" s="1"/>
  <c r="Q1353" i="2"/>
  <c r="P1353" i="2"/>
  <c r="O1353" i="2"/>
  <c r="J1353" i="2"/>
  <c r="K1353" i="2" s="1"/>
  <c r="Q1352" i="2"/>
  <c r="P1352" i="2"/>
  <c r="O1352" i="2"/>
  <c r="K1352" i="2"/>
  <c r="J1352" i="2"/>
  <c r="Q1351" i="2"/>
  <c r="P1351" i="2"/>
  <c r="O1351" i="2"/>
  <c r="J1351" i="2"/>
  <c r="K1351" i="2" s="1"/>
  <c r="Q1350" i="2"/>
  <c r="P1350" i="2"/>
  <c r="O1350" i="2"/>
  <c r="J1350" i="2"/>
  <c r="K1350" i="2" s="1"/>
  <c r="Q1349" i="2"/>
  <c r="P1349" i="2"/>
  <c r="O1349" i="2"/>
  <c r="J1349" i="2"/>
  <c r="K1349" i="2" s="1"/>
  <c r="Q1348" i="2"/>
  <c r="P1348" i="2"/>
  <c r="O1348" i="2"/>
  <c r="K1348" i="2"/>
  <c r="J1348" i="2"/>
  <c r="Q1347" i="2"/>
  <c r="P1347" i="2"/>
  <c r="O1347" i="2"/>
  <c r="J1347" i="2"/>
  <c r="K1347" i="2" s="1"/>
  <c r="Q1346" i="2"/>
  <c r="P1346" i="2"/>
  <c r="O1346" i="2"/>
  <c r="K1346" i="2"/>
  <c r="J1346" i="2"/>
  <c r="Q1345" i="2"/>
  <c r="P1345" i="2"/>
  <c r="O1345" i="2"/>
  <c r="J1345" i="2"/>
  <c r="K1345" i="2" s="1"/>
  <c r="Q1344" i="2"/>
  <c r="P1344" i="2"/>
  <c r="O1344" i="2"/>
  <c r="J1344" i="2"/>
  <c r="K1344" i="2" s="1"/>
  <c r="Q1343" i="2"/>
  <c r="P1343" i="2"/>
  <c r="O1343" i="2"/>
  <c r="K1343" i="2"/>
  <c r="J1343" i="2"/>
  <c r="Q1342" i="2"/>
  <c r="P1342" i="2"/>
  <c r="O1342" i="2"/>
  <c r="J1342" i="2"/>
  <c r="K1342" i="2" s="1"/>
  <c r="Q1341" i="2"/>
  <c r="P1341" i="2"/>
  <c r="O1341" i="2"/>
  <c r="J1341" i="2"/>
  <c r="K1341" i="2" s="1"/>
  <c r="Q1340" i="2"/>
  <c r="P1340" i="2"/>
  <c r="O1340" i="2"/>
  <c r="J1340" i="2"/>
  <c r="K1340" i="2" s="1"/>
  <c r="Q1339" i="2"/>
  <c r="P1339" i="2"/>
  <c r="O1339" i="2"/>
  <c r="J1339" i="2"/>
  <c r="K1339" i="2" s="1"/>
  <c r="Q1338" i="2"/>
  <c r="P1338" i="2"/>
  <c r="O1338" i="2"/>
  <c r="J1338" i="2"/>
  <c r="K1338" i="2" s="1"/>
  <c r="Q1337" i="2"/>
  <c r="P1337" i="2"/>
  <c r="O1337" i="2"/>
  <c r="J1337" i="2"/>
  <c r="K1337" i="2" s="1"/>
  <c r="Q1336" i="2"/>
  <c r="P1336" i="2"/>
  <c r="O1336" i="2"/>
  <c r="J1336" i="2"/>
  <c r="K1336" i="2" s="1"/>
  <c r="Q1335" i="2"/>
  <c r="P1335" i="2"/>
  <c r="O1335" i="2"/>
  <c r="J1335" i="2"/>
  <c r="K1335" i="2" s="1"/>
  <c r="Q1334" i="2"/>
  <c r="P1334" i="2"/>
  <c r="O1334" i="2"/>
  <c r="J1334" i="2"/>
  <c r="K1334" i="2" s="1"/>
  <c r="Q1333" i="2"/>
  <c r="P1333" i="2"/>
  <c r="O1333" i="2"/>
  <c r="K1333" i="2"/>
  <c r="J1333" i="2"/>
  <c r="Q1332" i="2"/>
  <c r="P1332" i="2"/>
  <c r="O1332" i="2"/>
  <c r="J1332" i="2"/>
  <c r="K1332" i="2" s="1"/>
  <c r="Q1331" i="2"/>
  <c r="P1331" i="2"/>
  <c r="O1331" i="2"/>
  <c r="J1331" i="2"/>
  <c r="K1331" i="2" s="1"/>
  <c r="Q1330" i="2"/>
  <c r="P1330" i="2"/>
  <c r="O1330" i="2"/>
  <c r="K1330" i="2"/>
  <c r="J1330" i="2"/>
  <c r="Q1329" i="2"/>
  <c r="P1329" i="2"/>
  <c r="O1329" i="2"/>
  <c r="J1329" i="2"/>
  <c r="K1329" i="2" s="1"/>
  <c r="Q1328" i="2"/>
  <c r="P1328" i="2"/>
  <c r="O1328" i="2"/>
  <c r="J1328" i="2"/>
  <c r="K1328" i="2" s="1"/>
  <c r="Q1327" i="2"/>
  <c r="P1327" i="2"/>
  <c r="O1327" i="2"/>
  <c r="K1327" i="2"/>
  <c r="J1327" i="2"/>
  <c r="Q1326" i="2"/>
  <c r="P1326" i="2"/>
  <c r="O1326" i="2"/>
  <c r="J1326" i="2"/>
  <c r="K1326" i="2" s="1"/>
  <c r="Q1325" i="2"/>
  <c r="P1325" i="2"/>
  <c r="O1325" i="2"/>
  <c r="J1325" i="2"/>
  <c r="K1325" i="2" s="1"/>
  <c r="Q1324" i="2"/>
  <c r="P1324" i="2"/>
  <c r="O1324" i="2"/>
  <c r="K1324" i="2"/>
  <c r="J1324" i="2"/>
  <c r="Q1323" i="2"/>
  <c r="P1323" i="2"/>
  <c r="O1323" i="2"/>
  <c r="J1323" i="2"/>
  <c r="K1323" i="2" s="1"/>
  <c r="Q1322" i="2"/>
  <c r="P1322" i="2"/>
  <c r="O1322" i="2"/>
  <c r="J1322" i="2"/>
  <c r="K1322" i="2" s="1"/>
  <c r="Q1321" i="2"/>
  <c r="P1321" i="2"/>
  <c r="O1321" i="2"/>
  <c r="K1321" i="2"/>
  <c r="J1321" i="2"/>
  <c r="Q1320" i="2"/>
  <c r="P1320" i="2"/>
  <c r="O1320" i="2"/>
  <c r="J1320" i="2"/>
  <c r="K1320" i="2" s="1"/>
  <c r="Q1319" i="2"/>
  <c r="P1319" i="2"/>
  <c r="O1319" i="2"/>
  <c r="J1319" i="2"/>
  <c r="K1319" i="2" s="1"/>
  <c r="Q1318" i="2"/>
  <c r="P1318" i="2"/>
  <c r="O1318" i="2"/>
  <c r="J1318" i="2"/>
  <c r="K1318" i="2" s="1"/>
  <c r="Q1317" i="2"/>
  <c r="P1317" i="2"/>
  <c r="O1317" i="2"/>
  <c r="J1317" i="2"/>
  <c r="K1317" i="2" s="1"/>
  <c r="Q1316" i="2"/>
  <c r="P1316" i="2"/>
  <c r="O1316" i="2"/>
  <c r="K1316" i="2"/>
  <c r="J1316" i="2"/>
  <c r="Q1315" i="2"/>
  <c r="P1315" i="2"/>
  <c r="O1315" i="2"/>
  <c r="J1315" i="2"/>
  <c r="K1315" i="2" s="1"/>
  <c r="Q1314" i="2"/>
  <c r="P1314" i="2"/>
  <c r="O1314" i="2"/>
  <c r="J1314" i="2"/>
  <c r="K1314" i="2" s="1"/>
  <c r="Q1313" i="2"/>
  <c r="P1313" i="2"/>
  <c r="O1313" i="2"/>
  <c r="J1313" i="2"/>
  <c r="K1313" i="2" s="1"/>
  <c r="Q1312" i="2"/>
  <c r="P1312" i="2"/>
  <c r="O1312" i="2"/>
  <c r="K1312" i="2"/>
  <c r="J1312" i="2"/>
  <c r="Q1311" i="2"/>
  <c r="P1311" i="2"/>
  <c r="O1311" i="2"/>
  <c r="J1311" i="2"/>
  <c r="K1311" i="2" s="1"/>
  <c r="Q1310" i="2"/>
  <c r="P1310" i="2"/>
  <c r="O1310" i="2"/>
  <c r="J1310" i="2"/>
  <c r="K1310" i="2" s="1"/>
  <c r="Q1309" i="2"/>
  <c r="P1309" i="2"/>
  <c r="O1309" i="2"/>
  <c r="K1309" i="2"/>
  <c r="J1309" i="2"/>
  <c r="Q1308" i="2"/>
  <c r="P1308" i="2"/>
  <c r="O1308" i="2"/>
  <c r="J1308" i="2"/>
  <c r="K1308" i="2" s="1"/>
  <c r="Q1307" i="2"/>
  <c r="P1307" i="2"/>
  <c r="O1307" i="2"/>
  <c r="J1307" i="2"/>
  <c r="K1307" i="2" s="1"/>
  <c r="Q1306" i="2"/>
  <c r="P1306" i="2"/>
  <c r="O1306" i="2"/>
  <c r="K1306" i="2"/>
  <c r="J1306" i="2"/>
  <c r="Q1305" i="2"/>
  <c r="P1305" i="2"/>
  <c r="O1305" i="2"/>
  <c r="J1305" i="2"/>
  <c r="K1305" i="2" s="1"/>
  <c r="Q1304" i="2"/>
  <c r="P1304" i="2"/>
  <c r="O1304" i="2"/>
  <c r="J1304" i="2"/>
  <c r="K1304" i="2" s="1"/>
  <c r="Q1303" i="2"/>
  <c r="P1303" i="2"/>
  <c r="O1303" i="2"/>
  <c r="K1303" i="2"/>
  <c r="J1303" i="2"/>
  <c r="Q1302" i="2"/>
  <c r="P1302" i="2"/>
  <c r="O1302" i="2"/>
  <c r="J1302" i="2"/>
  <c r="K1302" i="2" s="1"/>
  <c r="J1301" i="2"/>
  <c r="K1301" i="2" s="1"/>
  <c r="J1300" i="2"/>
  <c r="K1300" i="2" s="1"/>
  <c r="J1299" i="2"/>
  <c r="K1299" i="2" s="1"/>
  <c r="K1298" i="2"/>
  <c r="J1298" i="2"/>
  <c r="K1297" i="2"/>
  <c r="J1297" i="2"/>
  <c r="J1296" i="2"/>
  <c r="K1296" i="2" s="1"/>
  <c r="J1295" i="2"/>
  <c r="K1295" i="2" s="1"/>
  <c r="J1294" i="2"/>
  <c r="K1294" i="2" s="1"/>
  <c r="J1293" i="2"/>
  <c r="K1293" i="2" s="1"/>
  <c r="J1292" i="2"/>
  <c r="K1292" i="2" s="1"/>
  <c r="K1291" i="2"/>
  <c r="J1291" i="2"/>
  <c r="J1290" i="2"/>
  <c r="K1290" i="2" s="1"/>
  <c r="J1289" i="2"/>
  <c r="K1289" i="2" s="1"/>
  <c r="J1288" i="2"/>
  <c r="K1288" i="2" s="1"/>
  <c r="J1287" i="2"/>
  <c r="K1287" i="2" s="1"/>
  <c r="J1286" i="2"/>
  <c r="K1286" i="2" s="1"/>
  <c r="K1285" i="2"/>
  <c r="J1285" i="2"/>
  <c r="J1284" i="2"/>
  <c r="K1284" i="2" s="1"/>
  <c r="J1283" i="2"/>
  <c r="K1283" i="2" s="1"/>
  <c r="J1282" i="2"/>
  <c r="K1282" i="2" s="1"/>
  <c r="J1281" i="2"/>
  <c r="K1281" i="2" s="1"/>
  <c r="J1280" i="2"/>
  <c r="K1280" i="2" s="1"/>
  <c r="J1279" i="2"/>
  <c r="K1279" i="2" s="1"/>
  <c r="J1278" i="2"/>
  <c r="K1278" i="2" s="1"/>
  <c r="J1277" i="2"/>
  <c r="K1277" i="2" s="1"/>
  <c r="J1276" i="2"/>
  <c r="K1276" i="2" s="1"/>
  <c r="J1275" i="2"/>
  <c r="K1275" i="2" s="1"/>
  <c r="J1274" i="2"/>
  <c r="K1274" i="2" s="1"/>
  <c r="J1273" i="2"/>
  <c r="K1273" i="2" s="1"/>
  <c r="J1272" i="2"/>
  <c r="K1272" i="2" s="1"/>
  <c r="J1271" i="2"/>
  <c r="K1271" i="2" s="1"/>
  <c r="J1270" i="2"/>
  <c r="K1270" i="2" s="1"/>
  <c r="J1269" i="2"/>
  <c r="K1269" i="2" s="1"/>
  <c r="J1268" i="2"/>
  <c r="K1268" i="2" s="1"/>
  <c r="J1267" i="2"/>
  <c r="K1267" i="2" s="1"/>
  <c r="J1266" i="2"/>
  <c r="K1266" i="2" s="1"/>
  <c r="K1265" i="2"/>
  <c r="J1265" i="2"/>
  <c r="K1264" i="2"/>
  <c r="J1264" i="2"/>
  <c r="J1263" i="2"/>
  <c r="K1263" i="2" s="1"/>
  <c r="J1262" i="2"/>
  <c r="K1262" i="2" s="1"/>
  <c r="K1261" i="2"/>
  <c r="J1261" i="2"/>
  <c r="J1260" i="2"/>
  <c r="K1260" i="2" s="1"/>
  <c r="J1259" i="2"/>
  <c r="K1259" i="2" s="1"/>
  <c r="J1258" i="2"/>
  <c r="K1258" i="2" s="1"/>
  <c r="J1257" i="2"/>
  <c r="K1257" i="2" s="1"/>
  <c r="J1256" i="2"/>
  <c r="K1256" i="2" s="1"/>
  <c r="J1255" i="2"/>
  <c r="K1255" i="2" s="1"/>
  <c r="J1254" i="2"/>
  <c r="K1254" i="2" s="1"/>
  <c r="J1253" i="2"/>
  <c r="K1253" i="2" s="1"/>
  <c r="J1252" i="2"/>
  <c r="K1252" i="2" s="1"/>
  <c r="J1251" i="2"/>
  <c r="K1251" i="2" s="1"/>
  <c r="J1250" i="2"/>
  <c r="K1250" i="2" s="1"/>
  <c r="J1249" i="2"/>
  <c r="K1249" i="2" s="1"/>
  <c r="J1248" i="2"/>
  <c r="K1248" i="2" s="1"/>
  <c r="K1247" i="2"/>
  <c r="J1247" i="2"/>
  <c r="J1246" i="2"/>
  <c r="K1246" i="2" s="1"/>
  <c r="J1245" i="2"/>
  <c r="K1245" i="2" s="1"/>
  <c r="K1244" i="2"/>
  <c r="J1244" i="2"/>
  <c r="K1243" i="2"/>
  <c r="J1243" i="2"/>
  <c r="J1242" i="2"/>
  <c r="K1242" i="2" s="1"/>
  <c r="J1241" i="2"/>
  <c r="K1241" i="2" s="1"/>
  <c r="J1240" i="2"/>
  <c r="K1240" i="2" s="1"/>
  <c r="J1239" i="2"/>
  <c r="K1239" i="2" s="1"/>
  <c r="J1238" i="2"/>
  <c r="K1238" i="2" s="1"/>
  <c r="K1237" i="2"/>
  <c r="J1237" i="2"/>
  <c r="J1236" i="2"/>
  <c r="K1236" i="2" s="1"/>
  <c r="J1235" i="2"/>
  <c r="K1235" i="2" s="1"/>
  <c r="J1234" i="2"/>
  <c r="K1234" i="2" s="1"/>
  <c r="J1233" i="2"/>
  <c r="K1233" i="2" s="1"/>
  <c r="J1232" i="2"/>
  <c r="K1232" i="2" s="1"/>
  <c r="J1231" i="2"/>
  <c r="K1231" i="2" s="1"/>
  <c r="J1230" i="2"/>
  <c r="K1230" i="2" s="1"/>
  <c r="J1229" i="2"/>
  <c r="K1229" i="2" s="1"/>
  <c r="K1228" i="2"/>
  <c r="J1228" i="2"/>
  <c r="J1227" i="2"/>
  <c r="K1227" i="2" s="1"/>
  <c r="J1226" i="2"/>
  <c r="K1226" i="2" s="1"/>
  <c r="K1225" i="2"/>
  <c r="J1225" i="2"/>
  <c r="K1224" i="2"/>
  <c r="J1224" i="2"/>
  <c r="J1223" i="2"/>
  <c r="K1223" i="2" s="1"/>
  <c r="J1222" i="2"/>
  <c r="K1222" i="2" s="1"/>
  <c r="J1221" i="2"/>
  <c r="K1221" i="2" s="1"/>
  <c r="J1220" i="2"/>
  <c r="K1220" i="2" s="1"/>
  <c r="J1219" i="2"/>
  <c r="K1219" i="2" s="1"/>
  <c r="J1218" i="2"/>
  <c r="K1218" i="2" s="1"/>
  <c r="J1217" i="2"/>
  <c r="K1217" i="2" s="1"/>
  <c r="J1216" i="2"/>
  <c r="K1216" i="2" s="1"/>
  <c r="J1215" i="2"/>
  <c r="K1215" i="2" s="1"/>
  <c r="J1214" i="2"/>
  <c r="K1214" i="2" s="1"/>
  <c r="J1213" i="2"/>
  <c r="K1213" i="2" s="1"/>
  <c r="J1212" i="2"/>
  <c r="K1212" i="2" s="1"/>
  <c r="J1211" i="2"/>
  <c r="K1211" i="2" s="1"/>
  <c r="K1210" i="2"/>
  <c r="J1210" i="2"/>
  <c r="J1209" i="2"/>
  <c r="K1209" i="2" s="1"/>
  <c r="J1208" i="2"/>
  <c r="K1208" i="2" s="1"/>
  <c r="K1207" i="2"/>
  <c r="J1207" i="2"/>
  <c r="K1206" i="2"/>
  <c r="J1206" i="2"/>
  <c r="K1205" i="2"/>
  <c r="J1205" i="2"/>
  <c r="K1204" i="2"/>
  <c r="J1204" i="2"/>
  <c r="J1203" i="2"/>
  <c r="K1203" i="2" s="1"/>
  <c r="J1202" i="2"/>
  <c r="K1202" i="2" s="1"/>
  <c r="K1201" i="2"/>
  <c r="J1201" i="2"/>
  <c r="K1200" i="2"/>
  <c r="J1200" i="2"/>
  <c r="K1199" i="2"/>
  <c r="J1199" i="2"/>
  <c r="K1198" i="2"/>
  <c r="J1198" i="2"/>
  <c r="J1197" i="2"/>
  <c r="K1197" i="2" s="1"/>
  <c r="J1196" i="2"/>
  <c r="K1196" i="2" s="1"/>
  <c r="K1195" i="2"/>
  <c r="J1195" i="2"/>
  <c r="K1194" i="2"/>
  <c r="J1194" i="2"/>
  <c r="J1193" i="2"/>
  <c r="K1193" i="2" s="1"/>
  <c r="J1192" i="2"/>
  <c r="K1192" i="2" s="1"/>
  <c r="J1191" i="2"/>
  <c r="K1191" i="2" s="1"/>
  <c r="J1190" i="2"/>
  <c r="K1190" i="2" s="1"/>
  <c r="J1189" i="2"/>
  <c r="K1189" i="2" s="1"/>
  <c r="J1188" i="2"/>
  <c r="K1188" i="2" s="1"/>
  <c r="J1187" i="2"/>
  <c r="K1187" i="2" s="1"/>
  <c r="K1186" i="2"/>
  <c r="J1186" i="2"/>
  <c r="J1185" i="2"/>
  <c r="K1185" i="2" s="1"/>
  <c r="J1184" i="2"/>
  <c r="K1184" i="2" s="1"/>
  <c r="K1183" i="2"/>
  <c r="J1183" i="2"/>
  <c r="K1182" i="2"/>
  <c r="J1182" i="2"/>
  <c r="J1181" i="2"/>
  <c r="K1181" i="2" s="1"/>
  <c r="J1180" i="2"/>
  <c r="K1180" i="2" s="1"/>
  <c r="J1179" i="2"/>
  <c r="K1179" i="2" s="1"/>
  <c r="J1178" i="2"/>
  <c r="K1178" i="2" s="1"/>
  <c r="J1177" i="2"/>
  <c r="K1177" i="2" s="1"/>
  <c r="J1176" i="2"/>
  <c r="K1176" i="2" s="1"/>
  <c r="J1175" i="2"/>
  <c r="K1175" i="2" s="1"/>
  <c r="K1174" i="2"/>
  <c r="J1174" i="2"/>
  <c r="J1173" i="2"/>
  <c r="K1173" i="2" s="1"/>
  <c r="J1172" i="2"/>
  <c r="K1172" i="2" s="1"/>
  <c r="K1171" i="2"/>
  <c r="J1171" i="2"/>
  <c r="K1170" i="2"/>
  <c r="J1170" i="2"/>
  <c r="J1169" i="2"/>
  <c r="K1169" i="2" s="1"/>
  <c r="J1168" i="2"/>
  <c r="K1168" i="2" s="1"/>
  <c r="J1167" i="2"/>
  <c r="K1167" i="2" s="1"/>
  <c r="J1166" i="2"/>
  <c r="K1166" i="2" s="1"/>
  <c r="J1165" i="2"/>
  <c r="K1165" i="2" s="1"/>
  <c r="J1164" i="2"/>
  <c r="K1164" i="2" s="1"/>
  <c r="J1163" i="2"/>
  <c r="K1163" i="2" s="1"/>
  <c r="K1162" i="2"/>
  <c r="J1162" i="2"/>
  <c r="J1161" i="2"/>
  <c r="K1161" i="2" s="1"/>
  <c r="J1160" i="2"/>
  <c r="K1160" i="2" s="1"/>
  <c r="K1159" i="2"/>
  <c r="J1159" i="2"/>
  <c r="K1158" i="2"/>
  <c r="J1158" i="2"/>
  <c r="J1157" i="2"/>
  <c r="K1157" i="2" s="1"/>
  <c r="J1156" i="2"/>
  <c r="K1156" i="2" s="1"/>
  <c r="J1155" i="2"/>
  <c r="K1155" i="2" s="1"/>
  <c r="J1154" i="2"/>
  <c r="K1154" i="2" s="1"/>
  <c r="J1153" i="2"/>
  <c r="K1153" i="2" s="1"/>
  <c r="J1152" i="2"/>
  <c r="K1152" i="2" s="1"/>
  <c r="J1151" i="2"/>
  <c r="K1151" i="2" s="1"/>
  <c r="K1150" i="2"/>
  <c r="J1150" i="2"/>
  <c r="J1149" i="2"/>
  <c r="K1149" i="2" s="1"/>
  <c r="J1148" i="2"/>
  <c r="K1148" i="2" s="1"/>
  <c r="K1147" i="2"/>
  <c r="J1147" i="2"/>
  <c r="K1146" i="2"/>
  <c r="J1146" i="2"/>
  <c r="J1145" i="2"/>
  <c r="K1145" i="2" s="1"/>
  <c r="J1144" i="2"/>
  <c r="K1144" i="2" s="1"/>
  <c r="J1143" i="2"/>
  <c r="K1143" i="2" s="1"/>
  <c r="J1142" i="2"/>
  <c r="K1142" i="2" s="1"/>
  <c r="J1141" i="2"/>
  <c r="K1141" i="2" s="1"/>
  <c r="J1140" i="2"/>
  <c r="K1140" i="2" s="1"/>
  <c r="J1139" i="2"/>
  <c r="K1139" i="2" s="1"/>
  <c r="K1138" i="2"/>
  <c r="J1138" i="2"/>
  <c r="J1137" i="2"/>
  <c r="K1137" i="2" s="1"/>
  <c r="J1136" i="2"/>
  <c r="K1136" i="2" s="1"/>
  <c r="K1135" i="2"/>
  <c r="J1135" i="2"/>
  <c r="K1134" i="2"/>
  <c r="J1134" i="2"/>
  <c r="J1133" i="2"/>
  <c r="K1133" i="2" s="1"/>
  <c r="J1132" i="2"/>
  <c r="K1132" i="2" s="1"/>
  <c r="J1131" i="2"/>
  <c r="K1131" i="2" s="1"/>
  <c r="J1130" i="2"/>
  <c r="K1130" i="2" s="1"/>
  <c r="J1129" i="2"/>
  <c r="K1129" i="2" s="1"/>
  <c r="J1128" i="2"/>
  <c r="K1128" i="2" s="1"/>
  <c r="J1127" i="2"/>
  <c r="K1127" i="2" s="1"/>
  <c r="K1126" i="2"/>
  <c r="J1126" i="2"/>
  <c r="J1125" i="2"/>
  <c r="K1125" i="2" s="1"/>
  <c r="J1124" i="2"/>
  <c r="K1124" i="2" s="1"/>
  <c r="K1123" i="2"/>
  <c r="J1123" i="2"/>
  <c r="K1122" i="2"/>
  <c r="J1122" i="2"/>
  <c r="J1121" i="2"/>
  <c r="K1121" i="2" s="1"/>
  <c r="J1120" i="2"/>
  <c r="K1120" i="2" s="1"/>
  <c r="J1119" i="2"/>
  <c r="K1119" i="2" s="1"/>
  <c r="J1118" i="2"/>
  <c r="K1118" i="2" s="1"/>
  <c r="J1117" i="2"/>
  <c r="K1117" i="2" s="1"/>
  <c r="J1116" i="2"/>
  <c r="K1116" i="2" s="1"/>
  <c r="J1115" i="2"/>
  <c r="K1115" i="2" s="1"/>
  <c r="K1114" i="2"/>
  <c r="J1114" i="2"/>
  <c r="J1113" i="2"/>
  <c r="K1113" i="2" s="1"/>
  <c r="J1112" i="2"/>
  <c r="K1112" i="2" s="1"/>
  <c r="K1111" i="2"/>
  <c r="J1111" i="2"/>
  <c r="K1110" i="2"/>
  <c r="J1110" i="2"/>
  <c r="J1109" i="2"/>
  <c r="K1109" i="2" s="1"/>
  <c r="J1108" i="2"/>
  <c r="K1108" i="2" s="1"/>
  <c r="J1107" i="2"/>
  <c r="K1107" i="2" s="1"/>
  <c r="J1106" i="2"/>
  <c r="K1106" i="2" s="1"/>
  <c r="J1105" i="2"/>
  <c r="K1105" i="2" s="1"/>
  <c r="J1104" i="2"/>
  <c r="K1104" i="2" s="1"/>
  <c r="J1103" i="2"/>
  <c r="K1103" i="2" s="1"/>
  <c r="K1102" i="2"/>
  <c r="J1102" i="2"/>
  <c r="J1101" i="2"/>
  <c r="K1101" i="2" s="1"/>
  <c r="J1100" i="2"/>
  <c r="K1100" i="2" s="1"/>
  <c r="K1099" i="2"/>
  <c r="J1099" i="2"/>
  <c r="K1098" i="2"/>
  <c r="J1098" i="2"/>
  <c r="J1097" i="2"/>
  <c r="K1097" i="2" s="1"/>
  <c r="J1096" i="2"/>
  <c r="K1096" i="2" s="1"/>
  <c r="J1095" i="2"/>
  <c r="K1095" i="2" s="1"/>
  <c r="J1094" i="2"/>
  <c r="K1094" i="2" s="1"/>
  <c r="J1093" i="2"/>
  <c r="K1093" i="2" s="1"/>
  <c r="J1092" i="2"/>
  <c r="K1092" i="2" s="1"/>
  <c r="J1091" i="2"/>
  <c r="K1091" i="2" s="1"/>
  <c r="K1090" i="2"/>
  <c r="J1090" i="2"/>
  <c r="J1089" i="2"/>
  <c r="K1089" i="2" s="1"/>
  <c r="J1088" i="2"/>
  <c r="K1088" i="2" s="1"/>
  <c r="K1087" i="2"/>
  <c r="J1087" i="2"/>
  <c r="K1086" i="2"/>
  <c r="J1086" i="2"/>
  <c r="J1085" i="2"/>
  <c r="K1085" i="2" s="1"/>
  <c r="J1084" i="2"/>
  <c r="K1084" i="2" s="1"/>
  <c r="J1083" i="2"/>
  <c r="K1083" i="2" s="1"/>
  <c r="J1082" i="2"/>
  <c r="K1082" i="2" s="1"/>
  <c r="J1081" i="2"/>
  <c r="K1081" i="2" s="1"/>
  <c r="J1080" i="2"/>
  <c r="K1080" i="2" s="1"/>
  <c r="J1079" i="2"/>
  <c r="K1079" i="2" s="1"/>
  <c r="K1078" i="2"/>
  <c r="J1078" i="2"/>
  <c r="J1077" i="2"/>
  <c r="K1077" i="2" s="1"/>
  <c r="J1076" i="2"/>
  <c r="K1076" i="2" s="1"/>
  <c r="K1075" i="2"/>
  <c r="J1075" i="2"/>
  <c r="K1074" i="2"/>
  <c r="J1074" i="2"/>
  <c r="J1073" i="2"/>
  <c r="K1073" i="2" s="1"/>
  <c r="J1072" i="2"/>
  <c r="K1072" i="2" s="1"/>
  <c r="J1071" i="2"/>
  <c r="K1071" i="2" s="1"/>
  <c r="J1070" i="2"/>
  <c r="K1070" i="2" s="1"/>
  <c r="J1069" i="2"/>
  <c r="K1069" i="2" s="1"/>
  <c r="J1068" i="2"/>
  <c r="K1068" i="2" s="1"/>
  <c r="J1067" i="2"/>
  <c r="K1067" i="2" s="1"/>
  <c r="K1066" i="2"/>
  <c r="J1066" i="2"/>
  <c r="J1065" i="2"/>
  <c r="K1065" i="2" s="1"/>
  <c r="J1064" i="2"/>
  <c r="K1064" i="2" s="1"/>
  <c r="K1063" i="2"/>
  <c r="J1063" i="2"/>
  <c r="K1062" i="2"/>
  <c r="J1062" i="2"/>
  <c r="J1061" i="2"/>
  <c r="K1061" i="2" s="1"/>
  <c r="J1060" i="2"/>
  <c r="K1060" i="2" s="1"/>
  <c r="J1059" i="2"/>
  <c r="K1059" i="2" s="1"/>
  <c r="J1058" i="2"/>
  <c r="K1058" i="2" s="1"/>
  <c r="J1057" i="2"/>
  <c r="K1057" i="2" s="1"/>
  <c r="J1056" i="2"/>
  <c r="K1056" i="2" s="1"/>
  <c r="J1055" i="2"/>
  <c r="K1055" i="2" s="1"/>
  <c r="K1054" i="2"/>
  <c r="J1054" i="2"/>
  <c r="J1053" i="2"/>
  <c r="K1053" i="2" s="1"/>
  <c r="J1052" i="2"/>
  <c r="K1052" i="2" s="1"/>
  <c r="K1051" i="2"/>
  <c r="J1051" i="2"/>
  <c r="K1050" i="2"/>
  <c r="J1050" i="2"/>
  <c r="J1049" i="2"/>
  <c r="K1049" i="2" s="1"/>
  <c r="J1048" i="2"/>
  <c r="K1048" i="2" s="1"/>
  <c r="J1047" i="2"/>
  <c r="K1047" i="2" s="1"/>
  <c r="J1046" i="2"/>
  <c r="K1046" i="2" s="1"/>
  <c r="J1045" i="2"/>
  <c r="K1045" i="2" s="1"/>
  <c r="J1044" i="2"/>
  <c r="K1044" i="2" s="1"/>
  <c r="J1043" i="2"/>
  <c r="K1043" i="2" s="1"/>
  <c r="K1042" i="2"/>
  <c r="J1042" i="2"/>
  <c r="J1041" i="2"/>
  <c r="K1041" i="2" s="1"/>
  <c r="J1040" i="2"/>
  <c r="K1040" i="2" s="1"/>
  <c r="K1039" i="2"/>
  <c r="J1039" i="2"/>
  <c r="K1038" i="2"/>
  <c r="J1038" i="2"/>
  <c r="J1037" i="2"/>
  <c r="K1037" i="2" s="1"/>
  <c r="J1036" i="2"/>
  <c r="K1036" i="2" s="1"/>
  <c r="J1035" i="2"/>
  <c r="K1035" i="2" s="1"/>
  <c r="J1034" i="2"/>
  <c r="K1034" i="2" s="1"/>
  <c r="J1033" i="2"/>
  <c r="K1033" i="2" s="1"/>
  <c r="J1032" i="2"/>
  <c r="K1032" i="2" s="1"/>
  <c r="J1031" i="2"/>
  <c r="K1031" i="2" s="1"/>
  <c r="K1030" i="2"/>
  <c r="J1030" i="2"/>
  <c r="J1029" i="2"/>
  <c r="K1029" i="2" s="1"/>
  <c r="J1028" i="2"/>
  <c r="K1028" i="2" s="1"/>
  <c r="K1027" i="2"/>
  <c r="J1027" i="2"/>
  <c r="K1026" i="2"/>
  <c r="J1026" i="2"/>
  <c r="J1025" i="2"/>
  <c r="K1025" i="2" s="1"/>
  <c r="J1024" i="2"/>
  <c r="K1024" i="2" s="1"/>
  <c r="J1023" i="2"/>
  <c r="K1023" i="2" s="1"/>
  <c r="J1022" i="2"/>
  <c r="K1022" i="2" s="1"/>
  <c r="J1021" i="2"/>
  <c r="K1021" i="2" s="1"/>
  <c r="J1020" i="2"/>
  <c r="K1020" i="2" s="1"/>
  <c r="J1019" i="2"/>
  <c r="K1019" i="2" s="1"/>
  <c r="K1018" i="2"/>
  <c r="J1018" i="2"/>
  <c r="J1017" i="2"/>
  <c r="K1017" i="2" s="1"/>
  <c r="J1016" i="2"/>
  <c r="K1016" i="2" s="1"/>
  <c r="K1015" i="2"/>
  <c r="J1015" i="2"/>
  <c r="K1014" i="2"/>
  <c r="J1014" i="2"/>
  <c r="J1013" i="2"/>
  <c r="K1013" i="2" s="1"/>
  <c r="J1012" i="2"/>
  <c r="K1012" i="2" s="1"/>
  <c r="J1011" i="2"/>
  <c r="K1011" i="2" s="1"/>
  <c r="J1010" i="2"/>
  <c r="K1010" i="2" s="1"/>
  <c r="J1009" i="2"/>
  <c r="K1009" i="2" s="1"/>
  <c r="J1008" i="2"/>
  <c r="K1008" i="2" s="1"/>
  <c r="J1007" i="2"/>
  <c r="K1007" i="2" s="1"/>
  <c r="K1006" i="2"/>
  <c r="J1006" i="2"/>
  <c r="J1005" i="2"/>
  <c r="K1005" i="2" s="1"/>
  <c r="J1004" i="2"/>
  <c r="K1004" i="2" s="1"/>
  <c r="K1003" i="2"/>
  <c r="J1003" i="2"/>
  <c r="K1002" i="2"/>
  <c r="J1002" i="2"/>
  <c r="J1001" i="2"/>
  <c r="K1001" i="2" s="1"/>
  <c r="J1000" i="2"/>
  <c r="K1000" i="2" s="1"/>
  <c r="J999" i="2"/>
  <c r="K999" i="2" s="1"/>
  <c r="J998" i="2"/>
  <c r="K998" i="2" s="1"/>
  <c r="J997" i="2"/>
  <c r="K997" i="2" s="1"/>
  <c r="J996" i="2"/>
  <c r="K996" i="2" s="1"/>
  <c r="J995" i="2"/>
  <c r="K995" i="2" s="1"/>
  <c r="K994" i="2"/>
  <c r="J994" i="2"/>
  <c r="J993" i="2"/>
  <c r="K993" i="2" s="1"/>
  <c r="J992" i="2"/>
  <c r="K992" i="2" s="1"/>
  <c r="K991" i="2"/>
  <c r="J991" i="2"/>
  <c r="K990" i="2"/>
  <c r="J990" i="2"/>
  <c r="J989" i="2"/>
  <c r="K989" i="2" s="1"/>
  <c r="J988" i="2"/>
  <c r="K988" i="2" s="1"/>
  <c r="J987" i="2"/>
  <c r="K987" i="2" s="1"/>
  <c r="J986" i="2"/>
  <c r="K986" i="2" s="1"/>
  <c r="J985" i="2"/>
  <c r="K985" i="2" s="1"/>
  <c r="J984" i="2"/>
  <c r="K984" i="2" s="1"/>
  <c r="J983" i="2"/>
  <c r="K983" i="2" s="1"/>
  <c r="K982" i="2"/>
  <c r="J982" i="2"/>
  <c r="J981" i="2"/>
  <c r="K981" i="2" s="1"/>
  <c r="J980" i="2"/>
  <c r="K980" i="2" s="1"/>
  <c r="K979" i="2"/>
  <c r="J979" i="2"/>
  <c r="K978" i="2"/>
  <c r="J978" i="2"/>
  <c r="J977" i="2"/>
  <c r="K977" i="2" s="1"/>
  <c r="J976" i="2"/>
  <c r="K976" i="2" s="1"/>
  <c r="J975" i="2"/>
  <c r="K975" i="2" s="1"/>
  <c r="J974" i="2"/>
  <c r="K974" i="2" s="1"/>
  <c r="J973" i="2"/>
  <c r="K973" i="2" s="1"/>
  <c r="J972" i="2"/>
  <c r="K972" i="2" s="1"/>
  <c r="J971" i="2"/>
  <c r="K971" i="2" s="1"/>
  <c r="K970" i="2"/>
  <c r="J970" i="2"/>
  <c r="J969" i="2"/>
  <c r="K969" i="2" s="1"/>
  <c r="J968" i="2"/>
  <c r="K968" i="2" s="1"/>
  <c r="K967" i="2"/>
  <c r="J967" i="2"/>
  <c r="K966" i="2"/>
  <c r="J966" i="2"/>
  <c r="J965" i="2"/>
  <c r="K965" i="2" s="1"/>
  <c r="J964" i="2"/>
  <c r="K964" i="2" s="1"/>
  <c r="J963" i="2"/>
  <c r="K963" i="2" s="1"/>
  <c r="J962" i="2"/>
  <c r="K962" i="2" s="1"/>
  <c r="J961" i="2"/>
  <c r="K961" i="2" s="1"/>
  <c r="J960" i="2"/>
  <c r="K960" i="2" s="1"/>
  <c r="J959" i="2"/>
  <c r="K959" i="2" s="1"/>
  <c r="K958" i="2"/>
  <c r="J958" i="2"/>
  <c r="J957" i="2"/>
  <c r="K957" i="2" s="1"/>
  <c r="J956" i="2"/>
  <c r="K956" i="2" s="1"/>
  <c r="K955" i="2"/>
  <c r="J955" i="2"/>
  <c r="K954" i="2"/>
  <c r="J954" i="2"/>
  <c r="J953" i="2"/>
  <c r="K953" i="2" s="1"/>
  <c r="J952" i="2"/>
  <c r="K952" i="2" s="1"/>
  <c r="J951" i="2"/>
  <c r="K951" i="2" s="1"/>
  <c r="J950" i="2"/>
  <c r="K950" i="2" s="1"/>
  <c r="J949" i="2"/>
  <c r="K949" i="2" s="1"/>
  <c r="J948" i="2"/>
  <c r="K948" i="2" s="1"/>
  <c r="J947" i="2"/>
  <c r="K947" i="2" s="1"/>
  <c r="K946" i="2"/>
  <c r="J946" i="2"/>
  <c r="J945" i="2"/>
  <c r="K945" i="2" s="1"/>
  <c r="J944" i="2"/>
  <c r="K944" i="2" s="1"/>
  <c r="K943" i="2"/>
  <c r="J943" i="2"/>
  <c r="K942" i="2"/>
  <c r="J942" i="2"/>
  <c r="J941" i="2"/>
  <c r="K941" i="2" s="1"/>
  <c r="J940" i="2"/>
  <c r="K940" i="2" s="1"/>
  <c r="J939" i="2"/>
  <c r="K939" i="2" s="1"/>
  <c r="J938" i="2"/>
  <c r="K938" i="2" s="1"/>
  <c r="J937" i="2"/>
  <c r="K937" i="2" s="1"/>
  <c r="J936" i="2"/>
  <c r="K936" i="2" s="1"/>
  <c r="J935" i="2"/>
  <c r="K935" i="2" s="1"/>
  <c r="K934" i="2"/>
  <c r="J934" i="2"/>
  <c r="J933" i="2"/>
  <c r="K933" i="2" s="1"/>
  <c r="J932" i="2"/>
  <c r="K932" i="2" s="1"/>
  <c r="K931" i="2"/>
  <c r="J931" i="2"/>
  <c r="K930" i="2"/>
  <c r="J930" i="2"/>
  <c r="J929" i="2"/>
  <c r="K929" i="2" s="1"/>
  <c r="J928" i="2"/>
  <c r="K928" i="2" s="1"/>
  <c r="J927" i="2"/>
  <c r="K927" i="2" s="1"/>
  <c r="J926" i="2"/>
  <c r="K926" i="2" s="1"/>
  <c r="J925" i="2"/>
  <c r="K925" i="2" s="1"/>
  <c r="J924" i="2"/>
  <c r="K924" i="2" s="1"/>
  <c r="J923" i="2"/>
  <c r="K923" i="2" s="1"/>
  <c r="K922" i="2"/>
  <c r="J922" i="2"/>
  <c r="J921" i="2"/>
  <c r="K921" i="2" s="1"/>
  <c r="J920" i="2"/>
  <c r="K920" i="2" s="1"/>
  <c r="K919" i="2"/>
  <c r="J919" i="2"/>
  <c r="K918" i="2"/>
  <c r="J918" i="2"/>
  <c r="J917" i="2"/>
  <c r="K917" i="2" s="1"/>
  <c r="J916" i="2"/>
  <c r="K916" i="2" s="1"/>
  <c r="J915" i="2"/>
  <c r="K915" i="2" s="1"/>
  <c r="J914" i="2"/>
  <c r="K914" i="2" s="1"/>
  <c r="J913" i="2"/>
  <c r="K913" i="2" s="1"/>
  <c r="J912" i="2"/>
  <c r="K912" i="2" s="1"/>
  <c r="J911" i="2"/>
  <c r="K911" i="2" s="1"/>
  <c r="K910" i="2"/>
  <c r="J910" i="2"/>
  <c r="J909" i="2"/>
  <c r="K909" i="2" s="1"/>
  <c r="J908" i="2"/>
  <c r="K908" i="2" s="1"/>
  <c r="K907" i="2"/>
  <c r="J907" i="2"/>
  <c r="K906" i="2"/>
  <c r="J906" i="2"/>
  <c r="J905" i="2"/>
  <c r="K905" i="2" s="1"/>
  <c r="J904" i="2"/>
  <c r="K904" i="2" s="1"/>
  <c r="J903" i="2"/>
  <c r="K903" i="2" s="1"/>
  <c r="J902" i="2"/>
  <c r="K902" i="2" s="1"/>
  <c r="J901" i="2"/>
  <c r="K901" i="2" s="1"/>
  <c r="J900" i="2"/>
  <c r="K900" i="2" s="1"/>
  <c r="J899" i="2"/>
  <c r="K899" i="2" s="1"/>
  <c r="K898" i="2"/>
  <c r="J898" i="2"/>
  <c r="J897" i="2"/>
  <c r="K897" i="2" s="1"/>
  <c r="J896" i="2"/>
  <c r="K896" i="2" s="1"/>
  <c r="K895" i="2"/>
  <c r="J895" i="2"/>
  <c r="K894" i="2"/>
  <c r="J894" i="2"/>
  <c r="J893" i="2"/>
  <c r="K893" i="2" s="1"/>
  <c r="J892" i="2"/>
  <c r="K892" i="2" s="1"/>
  <c r="J891" i="2"/>
  <c r="K891" i="2" s="1"/>
  <c r="J890" i="2"/>
  <c r="K890" i="2" s="1"/>
  <c r="J889" i="2"/>
  <c r="K889" i="2" s="1"/>
  <c r="J888" i="2"/>
  <c r="K888" i="2" s="1"/>
  <c r="J887" i="2"/>
  <c r="K887" i="2" s="1"/>
  <c r="K886" i="2"/>
  <c r="J886" i="2"/>
  <c r="J885" i="2"/>
  <c r="K885" i="2" s="1"/>
  <c r="J884" i="2"/>
  <c r="K884" i="2" s="1"/>
  <c r="K883" i="2"/>
  <c r="J883" i="2"/>
  <c r="K882" i="2"/>
  <c r="J882" i="2"/>
  <c r="J881" i="2"/>
  <c r="K881" i="2" s="1"/>
  <c r="J880" i="2"/>
  <c r="K880" i="2" s="1"/>
  <c r="J879" i="2"/>
  <c r="K879" i="2" s="1"/>
  <c r="J878" i="2"/>
  <c r="K878" i="2" s="1"/>
  <c r="J877" i="2"/>
  <c r="K877" i="2" s="1"/>
  <c r="J876" i="2"/>
  <c r="K876" i="2" s="1"/>
  <c r="J875" i="2"/>
  <c r="K875" i="2" s="1"/>
  <c r="K874" i="2"/>
  <c r="J874" i="2"/>
  <c r="J873" i="2"/>
  <c r="K873" i="2" s="1"/>
  <c r="J872" i="2"/>
  <c r="K872" i="2" s="1"/>
  <c r="K871" i="2"/>
  <c r="J871" i="2"/>
  <c r="K870" i="2"/>
  <c r="J870" i="2"/>
  <c r="J869" i="2"/>
  <c r="K869" i="2" s="1"/>
  <c r="J868" i="2"/>
  <c r="K868" i="2" s="1"/>
  <c r="J867" i="2"/>
  <c r="K867" i="2" s="1"/>
  <c r="J866" i="2"/>
  <c r="K866" i="2" s="1"/>
  <c r="J865" i="2"/>
  <c r="K865" i="2" s="1"/>
  <c r="J864" i="2"/>
  <c r="K864" i="2" s="1"/>
  <c r="J863" i="2"/>
  <c r="K863" i="2" s="1"/>
  <c r="K862" i="2"/>
  <c r="J862" i="2"/>
  <c r="J861" i="2"/>
  <c r="K861" i="2" s="1"/>
  <c r="J860" i="2"/>
  <c r="K860" i="2" s="1"/>
  <c r="K859" i="2"/>
  <c r="J859" i="2"/>
  <c r="K858" i="2"/>
  <c r="J858" i="2"/>
  <c r="K857" i="2"/>
  <c r="J857" i="2"/>
  <c r="K856" i="2"/>
  <c r="J856" i="2"/>
  <c r="J855" i="2"/>
  <c r="K855" i="2" s="1"/>
  <c r="J854" i="2"/>
  <c r="K854" i="2" s="1"/>
  <c r="K853" i="2"/>
  <c r="J853" i="2"/>
  <c r="K852" i="2"/>
  <c r="J852" i="2"/>
  <c r="K851" i="2"/>
  <c r="J851" i="2"/>
  <c r="K850" i="2"/>
  <c r="J850" i="2"/>
  <c r="J849" i="2"/>
  <c r="K849" i="2" s="1"/>
  <c r="J848" i="2"/>
  <c r="K848" i="2" s="1"/>
  <c r="K847" i="2"/>
  <c r="J847" i="2"/>
  <c r="K846" i="2"/>
  <c r="J846" i="2"/>
  <c r="J845" i="2"/>
  <c r="K845" i="2" s="1"/>
  <c r="J844" i="2"/>
  <c r="K844" i="2" s="1"/>
  <c r="J843" i="2"/>
  <c r="K843" i="2" s="1"/>
  <c r="J842" i="2"/>
  <c r="K842" i="2" s="1"/>
  <c r="J841" i="2"/>
  <c r="K841" i="2" s="1"/>
  <c r="J840" i="2"/>
  <c r="K840" i="2" s="1"/>
  <c r="J839" i="2"/>
  <c r="K839" i="2" s="1"/>
  <c r="K838" i="2"/>
  <c r="J838" i="2"/>
  <c r="J837" i="2"/>
  <c r="K837" i="2" s="1"/>
  <c r="J836" i="2"/>
  <c r="K836" i="2" s="1"/>
  <c r="K835" i="2"/>
  <c r="J835" i="2"/>
  <c r="K834" i="2"/>
  <c r="J834" i="2"/>
  <c r="J833" i="2"/>
  <c r="K833" i="2" s="1"/>
  <c r="J832" i="2"/>
  <c r="K832" i="2" s="1"/>
  <c r="J831" i="2"/>
  <c r="K831" i="2" s="1"/>
  <c r="K830" i="2"/>
  <c r="J830" i="2"/>
  <c r="K829" i="2"/>
  <c r="J829" i="2"/>
  <c r="K828" i="2"/>
  <c r="J828" i="2"/>
  <c r="K827" i="2"/>
  <c r="J827" i="2"/>
  <c r="K826" i="2"/>
  <c r="J826" i="2"/>
  <c r="J825" i="2"/>
  <c r="K825" i="2" s="1"/>
  <c r="J824" i="2"/>
  <c r="K824" i="2" s="1"/>
  <c r="K823" i="2"/>
  <c r="J823" i="2"/>
  <c r="K822" i="2"/>
  <c r="J822" i="2"/>
  <c r="K821" i="2"/>
  <c r="J821" i="2"/>
  <c r="K820" i="2"/>
  <c r="J820" i="2"/>
  <c r="K819" i="2"/>
  <c r="J819" i="2"/>
  <c r="J818" i="2"/>
  <c r="K818" i="2" s="1"/>
  <c r="J817" i="2"/>
  <c r="K817" i="2" s="1"/>
  <c r="J816" i="2"/>
  <c r="K816" i="2" s="1"/>
  <c r="J815" i="2"/>
  <c r="K815" i="2" s="1"/>
  <c r="J814" i="2"/>
  <c r="K814" i="2" s="1"/>
  <c r="J813" i="2"/>
  <c r="K813" i="2" s="1"/>
  <c r="J812" i="2"/>
  <c r="K812" i="2" s="1"/>
  <c r="K811" i="2"/>
  <c r="J811" i="2"/>
  <c r="K810" i="2"/>
  <c r="J810" i="2"/>
  <c r="K809" i="2"/>
  <c r="J809" i="2"/>
  <c r="K808" i="2"/>
  <c r="J808" i="2"/>
  <c r="K807" i="2"/>
  <c r="J807" i="2"/>
  <c r="J806" i="2"/>
  <c r="K806" i="2" s="1"/>
  <c r="J805" i="2"/>
  <c r="K805" i="2" s="1"/>
  <c r="J804" i="2"/>
  <c r="K804" i="2" s="1"/>
  <c r="J803" i="2"/>
  <c r="K803" i="2" s="1"/>
  <c r="J802" i="2"/>
  <c r="K802" i="2" s="1"/>
  <c r="J801" i="2"/>
  <c r="K801" i="2" s="1"/>
  <c r="J800" i="2"/>
  <c r="K800" i="2" s="1"/>
  <c r="K799" i="2"/>
  <c r="J799" i="2"/>
  <c r="K798" i="2"/>
  <c r="J798" i="2"/>
  <c r="O797" i="2"/>
  <c r="J797" i="2"/>
  <c r="K797" i="2" s="1"/>
  <c r="O796" i="2"/>
  <c r="K796" i="2"/>
  <c r="J796" i="2"/>
  <c r="O795" i="2"/>
  <c r="J795" i="2"/>
  <c r="K795" i="2" s="1"/>
  <c r="O794" i="2"/>
  <c r="K794" i="2"/>
  <c r="J794" i="2"/>
  <c r="O793" i="2"/>
  <c r="J793" i="2"/>
  <c r="K793" i="2" s="1"/>
  <c r="O792" i="2"/>
  <c r="K792" i="2"/>
  <c r="J792" i="2"/>
  <c r="O791" i="2"/>
  <c r="J791" i="2"/>
  <c r="K791" i="2" s="1"/>
  <c r="O790" i="2"/>
  <c r="K790" i="2"/>
  <c r="J790" i="2"/>
  <c r="O789" i="2"/>
  <c r="J789" i="2"/>
  <c r="K789" i="2" s="1"/>
  <c r="O788" i="2"/>
  <c r="K788" i="2"/>
  <c r="J788" i="2"/>
  <c r="O787" i="2"/>
  <c r="J787" i="2"/>
  <c r="K787" i="2" s="1"/>
  <c r="O786" i="2"/>
  <c r="K786" i="2"/>
  <c r="J786" i="2"/>
  <c r="O785" i="2"/>
  <c r="J785" i="2"/>
  <c r="K785" i="2" s="1"/>
  <c r="O784" i="2"/>
  <c r="K784" i="2"/>
  <c r="J784" i="2"/>
  <c r="O783" i="2"/>
  <c r="J783" i="2"/>
  <c r="K783" i="2" s="1"/>
  <c r="O782" i="2"/>
  <c r="K782" i="2"/>
  <c r="J782" i="2"/>
  <c r="O781" i="2"/>
  <c r="J781" i="2"/>
  <c r="K781" i="2" s="1"/>
  <c r="O780" i="2"/>
  <c r="K780" i="2"/>
  <c r="J780" i="2"/>
  <c r="O779" i="2"/>
  <c r="J779" i="2"/>
  <c r="K779" i="2" s="1"/>
  <c r="O778" i="2"/>
  <c r="K778" i="2"/>
  <c r="J778" i="2"/>
  <c r="O777" i="2"/>
  <c r="J777" i="2"/>
  <c r="K777" i="2" s="1"/>
  <c r="O776" i="2"/>
  <c r="K776" i="2"/>
  <c r="J776" i="2"/>
  <c r="O775" i="2"/>
  <c r="J775" i="2"/>
  <c r="K775" i="2" s="1"/>
  <c r="O774" i="2"/>
  <c r="K774" i="2"/>
  <c r="J774" i="2"/>
  <c r="O773" i="2"/>
  <c r="J773" i="2"/>
  <c r="K773" i="2" s="1"/>
  <c r="O772" i="2"/>
  <c r="K772" i="2"/>
  <c r="J772" i="2"/>
  <c r="O771" i="2"/>
  <c r="J771" i="2"/>
  <c r="K771" i="2" s="1"/>
  <c r="O770" i="2"/>
  <c r="K770" i="2"/>
  <c r="J770" i="2"/>
  <c r="O769" i="2"/>
  <c r="J769" i="2"/>
  <c r="K769" i="2" s="1"/>
  <c r="O768" i="2"/>
  <c r="K768" i="2"/>
  <c r="J768" i="2"/>
  <c r="O767" i="2"/>
  <c r="J767" i="2"/>
  <c r="K767" i="2" s="1"/>
  <c r="O766" i="2"/>
  <c r="K766" i="2"/>
  <c r="J766" i="2"/>
  <c r="O765" i="2"/>
  <c r="J765" i="2"/>
  <c r="K765" i="2" s="1"/>
  <c r="O764" i="2"/>
  <c r="K764" i="2"/>
  <c r="J764" i="2"/>
  <c r="O763" i="2"/>
  <c r="J763" i="2"/>
  <c r="K763" i="2" s="1"/>
  <c r="O762" i="2"/>
  <c r="K762" i="2"/>
  <c r="J762" i="2"/>
  <c r="O761" i="2"/>
  <c r="J761" i="2"/>
  <c r="K761" i="2" s="1"/>
  <c r="O760" i="2"/>
  <c r="K760" i="2"/>
  <c r="J760" i="2"/>
  <c r="O759" i="2"/>
  <c r="J759" i="2"/>
  <c r="K759" i="2" s="1"/>
  <c r="O758" i="2"/>
  <c r="K758" i="2"/>
  <c r="J758" i="2"/>
  <c r="O757" i="2"/>
  <c r="J757" i="2"/>
  <c r="K757" i="2" s="1"/>
  <c r="O756" i="2"/>
  <c r="K756" i="2"/>
  <c r="J756" i="2"/>
  <c r="O755" i="2"/>
  <c r="J755" i="2"/>
  <c r="K755" i="2" s="1"/>
  <c r="O754" i="2"/>
  <c r="K754" i="2"/>
  <c r="J754" i="2"/>
  <c r="O753" i="2"/>
  <c r="J753" i="2"/>
  <c r="K753" i="2" s="1"/>
  <c r="O752" i="2"/>
  <c r="K752" i="2"/>
  <c r="J752" i="2"/>
  <c r="O751" i="2"/>
  <c r="J751" i="2"/>
  <c r="K751" i="2" s="1"/>
  <c r="O750" i="2"/>
  <c r="K750" i="2"/>
  <c r="J750" i="2"/>
  <c r="O749" i="2"/>
  <c r="J749" i="2"/>
  <c r="K749" i="2" s="1"/>
  <c r="O748" i="2"/>
  <c r="K748" i="2"/>
  <c r="J748" i="2"/>
  <c r="O747" i="2"/>
  <c r="J747" i="2"/>
  <c r="K747" i="2" s="1"/>
  <c r="O746" i="2"/>
  <c r="K746" i="2"/>
  <c r="J746" i="2"/>
  <c r="O745" i="2"/>
  <c r="J745" i="2"/>
  <c r="K745" i="2" s="1"/>
  <c r="O744" i="2"/>
  <c r="K744" i="2"/>
  <c r="J744" i="2"/>
  <c r="O743" i="2"/>
  <c r="J743" i="2"/>
  <c r="K743" i="2" s="1"/>
  <c r="O742" i="2"/>
  <c r="K742" i="2"/>
  <c r="J742" i="2"/>
  <c r="O741" i="2"/>
  <c r="J741" i="2"/>
  <c r="K741" i="2" s="1"/>
  <c r="O740" i="2"/>
  <c r="K740" i="2"/>
  <c r="J740" i="2"/>
  <c r="O739" i="2"/>
  <c r="J739" i="2"/>
  <c r="K739" i="2" s="1"/>
  <c r="O738" i="2"/>
  <c r="K738" i="2"/>
  <c r="J738" i="2"/>
  <c r="O737" i="2"/>
  <c r="J737" i="2"/>
  <c r="K737" i="2" s="1"/>
  <c r="O736" i="2"/>
  <c r="K736" i="2"/>
  <c r="J736" i="2"/>
  <c r="O735" i="2"/>
  <c r="J735" i="2"/>
  <c r="K735" i="2" s="1"/>
  <c r="O734" i="2"/>
  <c r="K734" i="2"/>
  <c r="J734" i="2"/>
  <c r="O733" i="2"/>
  <c r="J733" i="2"/>
  <c r="K733" i="2" s="1"/>
  <c r="O732" i="2"/>
  <c r="J732" i="2"/>
  <c r="K732" i="2" s="1"/>
  <c r="O731" i="2"/>
  <c r="K731" i="2"/>
  <c r="J731" i="2"/>
  <c r="O730" i="2"/>
  <c r="J730" i="2"/>
  <c r="K730" i="2" s="1"/>
  <c r="O729" i="2"/>
  <c r="J729" i="2"/>
  <c r="K729" i="2" s="1"/>
  <c r="O728" i="2"/>
  <c r="K728" i="2"/>
  <c r="J728" i="2"/>
  <c r="O727" i="2"/>
  <c r="J727" i="2"/>
  <c r="K727" i="2" s="1"/>
  <c r="O726" i="2"/>
  <c r="K726" i="2"/>
  <c r="J726" i="2"/>
  <c r="K725" i="2"/>
  <c r="J725" i="2"/>
  <c r="J724" i="2"/>
  <c r="K724" i="2" s="1"/>
  <c r="J723" i="2"/>
  <c r="K723" i="2" s="1"/>
  <c r="J722" i="2"/>
  <c r="K722" i="2" s="1"/>
  <c r="J721" i="2"/>
  <c r="K721" i="2" s="1"/>
  <c r="J720" i="2"/>
  <c r="K720" i="2" s="1"/>
  <c r="J719" i="2"/>
  <c r="K719" i="2" s="1"/>
  <c r="J718" i="2"/>
  <c r="K718" i="2" s="1"/>
  <c r="K717" i="2"/>
  <c r="J717" i="2"/>
  <c r="J716" i="2"/>
  <c r="K716" i="2" s="1"/>
  <c r="J715" i="2"/>
  <c r="K715" i="2" s="1"/>
  <c r="K714" i="2"/>
  <c r="J714" i="2"/>
  <c r="K713" i="2"/>
  <c r="J713" i="2"/>
  <c r="J712" i="2"/>
  <c r="K712" i="2" s="1"/>
  <c r="J711" i="2"/>
  <c r="K711" i="2" s="1"/>
  <c r="J710" i="2"/>
  <c r="K710" i="2" s="1"/>
  <c r="J709" i="2"/>
  <c r="K709" i="2" s="1"/>
  <c r="J708" i="2"/>
  <c r="K708" i="2" s="1"/>
  <c r="J707" i="2"/>
  <c r="K707" i="2" s="1"/>
  <c r="J706" i="2"/>
  <c r="K706" i="2" s="1"/>
  <c r="K705" i="2"/>
  <c r="J705" i="2"/>
  <c r="J704" i="2"/>
  <c r="K704" i="2" s="1"/>
  <c r="J703" i="2"/>
  <c r="K703" i="2" s="1"/>
  <c r="K702" i="2"/>
  <c r="J702" i="2"/>
  <c r="K701" i="2"/>
  <c r="J701" i="2"/>
  <c r="J700" i="2"/>
  <c r="K700" i="2" s="1"/>
  <c r="J699" i="2"/>
  <c r="K699" i="2" s="1"/>
  <c r="J698" i="2"/>
  <c r="K698" i="2" s="1"/>
  <c r="J697" i="2"/>
  <c r="K697" i="2" s="1"/>
  <c r="J696" i="2"/>
  <c r="K696" i="2" s="1"/>
  <c r="J695" i="2"/>
  <c r="K695" i="2" s="1"/>
  <c r="J694" i="2"/>
  <c r="K694" i="2" s="1"/>
  <c r="K693" i="2"/>
  <c r="J693" i="2"/>
  <c r="J692" i="2"/>
  <c r="K692" i="2" s="1"/>
  <c r="J691" i="2"/>
  <c r="K691" i="2" s="1"/>
  <c r="K690" i="2"/>
  <c r="J690" i="2"/>
  <c r="K689" i="2"/>
  <c r="J689" i="2"/>
  <c r="J688" i="2"/>
  <c r="K688" i="2" s="1"/>
  <c r="J687" i="2"/>
  <c r="K687" i="2" s="1"/>
  <c r="J686" i="2"/>
  <c r="K686" i="2" s="1"/>
  <c r="J685" i="2"/>
  <c r="K685" i="2" s="1"/>
  <c r="J684" i="2"/>
  <c r="K684" i="2" s="1"/>
  <c r="J683" i="2"/>
  <c r="K683" i="2" s="1"/>
  <c r="J682" i="2"/>
  <c r="K682" i="2" s="1"/>
  <c r="K681" i="2"/>
  <c r="J681" i="2"/>
  <c r="J680" i="2"/>
  <c r="K680" i="2" s="1"/>
  <c r="J679" i="2"/>
  <c r="K679" i="2" s="1"/>
  <c r="K678" i="2"/>
  <c r="J678" i="2"/>
  <c r="K677" i="2"/>
  <c r="J677" i="2"/>
  <c r="J676" i="2"/>
  <c r="K676" i="2" s="1"/>
  <c r="J675" i="2"/>
  <c r="K675" i="2" s="1"/>
  <c r="J674" i="2"/>
  <c r="K674" i="2" s="1"/>
  <c r="J673" i="2"/>
  <c r="K673" i="2" s="1"/>
  <c r="K672" i="2"/>
  <c r="J672" i="2"/>
  <c r="K671" i="2"/>
  <c r="J671" i="2"/>
  <c r="J670" i="2"/>
  <c r="K670" i="2" s="1"/>
  <c r="J669" i="2"/>
  <c r="K669" i="2" s="1"/>
  <c r="J668" i="2"/>
  <c r="K668" i="2" s="1"/>
  <c r="J667" i="2"/>
  <c r="K667" i="2" s="1"/>
  <c r="K666" i="2"/>
  <c r="J666" i="2"/>
  <c r="K665" i="2"/>
  <c r="J665" i="2"/>
  <c r="J664" i="2"/>
  <c r="K664" i="2" s="1"/>
  <c r="J663" i="2"/>
  <c r="K663" i="2" s="1"/>
  <c r="J662" i="2"/>
  <c r="K662" i="2" s="1"/>
  <c r="J661" i="2"/>
  <c r="K661" i="2" s="1"/>
  <c r="K660" i="2"/>
  <c r="J660" i="2"/>
  <c r="K659" i="2"/>
  <c r="J659" i="2"/>
  <c r="J658" i="2"/>
  <c r="K658" i="2" s="1"/>
  <c r="J657" i="2"/>
  <c r="K657" i="2" s="1"/>
  <c r="J656" i="2"/>
  <c r="K656" i="2" s="1"/>
  <c r="J655" i="2"/>
  <c r="K655" i="2" s="1"/>
  <c r="K654" i="2"/>
  <c r="J654" i="2"/>
  <c r="K653" i="2"/>
  <c r="J653" i="2"/>
  <c r="J652" i="2"/>
  <c r="K652" i="2" s="1"/>
  <c r="J651" i="2"/>
  <c r="K651" i="2" s="1"/>
  <c r="J650" i="2"/>
  <c r="K650" i="2" s="1"/>
  <c r="J649" i="2"/>
  <c r="K649" i="2" s="1"/>
  <c r="K648" i="2"/>
  <c r="J648" i="2"/>
  <c r="K647" i="2"/>
  <c r="J647" i="2"/>
  <c r="J646" i="2"/>
  <c r="K646" i="2" s="1"/>
  <c r="J645" i="2"/>
  <c r="K645" i="2" s="1"/>
  <c r="J644" i="2"/>
  <c r="K644" i="2" s="1"/>
  <c r="J643" i="2"/>
  <c r="K643" i="2" s="1"/>
  <c r="K642" i="2"/>
  <c r="J642" i="2"/>
  <c r="K641" i="2"/>
  <c r="J641" i="2"/>
  <c r="J640" i="2"/>
  <c r="K640" i="2" s="1"/>
  <c r="J639" i="2"/>
  <c r="K639" i="2" s="1"/>
  <c r="J638" i="2"/>
  <c r="K638" i="2" s="1"/>
  <c r="J637" i="2"/>
  <c r="K637" i="2" s="1"/>
  <c r="K636" i="2"/>
  <c r="J636" i="2"/>
  <c r="K635" i="2"/>
  <c r="J635" i="2"/>
  <c r="J634" i="2"/>
  <c r="K634" i="2" s="1"/>
  <c r="J633" i="2"/>
  <c r="K633" i="2" s="1"/>
  <c r="J632" i="2"/>
  <c r="K632" i="2" s="1"/>
  <c r="J631" i="2"/>
  <c r="K631" i="2" s="1"/>
  <c r="J630" i="2"/>
  <c r="K630" i="2" s="1"/>
  <c r="J629" i="2"/>
  <c r="K629" i="2" s="1"/>
  <c r="J628" i="2"/>
  <c r="K628" i="2" s="1"/>
  <c r="J627" i="2"/>
  <c r="K627" i="2" s="1"/>
  <c r="J626" i="2"/>
  <c r="K626" i="2" s="1"/>
  <c r="J625" i="2"/>
  <c r="K625" i="2" s="1"/>
  <c r="J624" i="2"/>
  <c r="K624" i="2" s="1"/>
  <c r="J623" i="2"/>
  <c r="K623" i="2" s="1"/>
  <c r="J622" i="2"/>
  <c r="K622" i="2" s="1"/>
  <c r="K621" i="2"/>
  <c r="J621" i="2"/>
  <c r="J620" i="2"/>
  <c r="K620" i="2" s="1"/>
  <c r="J619" i="2"/>
  <c r="K619" i="2" s="1"/>
  <c r="K618" i="2"/>
  <c r="J618" i="2"/>
  <c r="K617" i="2"/>
  <c r="J617" i="2"/>
  <c r="J616" i="2"/>
  <c r="K616" i="2" s="1"/>
  <c r="J615" i="2"/>
  <c r="K615" i="2" s="1"/>
  <c r="J614" i="2"/>
  <c r="K614" i="2" s="1"/>
  <c r="J613" i="2"/>
  <c r="K613" i="2" s="1"/>
  <c r="J612" i="2"/>
  <c r="K612" i="2" s="1"/>
  <c r="K611" i="2"/>
  <c r="J611" i="2"/>
  <c r="J610" i="2"/>
  <c r="K610" i="2" s="1"/>
  <c r="J609" i="2"/>
  <c r="K609" i="2" s="1"/>
  <c r="J608" i="2"/>
  <c r="K608" i="2" s="1"/>
  <c r="J607" i="2"/>
  <c r="K607" i="2" s="1"/>
  <c r="K606" i="2"/>
  <c r="J606" i="2"/>
  <c r="K605" i="2"/>
  <c r="J605" i="2"/>
  <c r="J604" i="2"/>
  <c r="K604" i="2" s="1"/>
  <c r="J603" i="2"/>
  <c r="K603" i="2" s="1"/>
  <c r="J602" i="2"/>
  <c r="K602" i="2" s="1"/>
  <c r="J601" i="2"/>
  <c r="K601" i="2" s="1"/>
  <c r="K600" i="2"/>
  <c r="J600" i="2"/>
  <c r="K599" i="2"/>
  <c r="J599" i="2"/>
  <c r="J598" i="2"/>
  <c r="K598" i="2" s="1"/>
  <c r="J597" i="2"/>
  <c r="K597" i="2" s="1"/>
  <c r="J596" i="2"/>
  <c r="K596" i="2" s="1"/>
  <c r="J595" i="2"/>
  <c r="K595" i="2" s="1"/>
  <c r="J594" i="2"/>
  <c r="K594" i="2" s="1"/>
  <c r="J593" i="2"/>
  <c r="K593" i="2" s="1"/>
  <c r="J592" i="2"/>
  <c r="K592" i="2" s="1"/>
  <c r="J591" i="2"/>
  <c r="K591" i="2" s="1"/>
  <c r="J590" i="2"/>
  <c r="K590" i="2" s="1"/>
  <c r="J589" i="2"/>
  <c r="K589" i="2" s="1"/>
  <c r="J588" i="2"/>
  <c r="K588" i="2" s="1"/>
  <c r="J587" i="2"/>
  <c r="K587" i="2" s="1"/>
  <c r="J586" i="2"/>
  <c r="K586" i="2" s="1"/>
  <c r="J585" i="2"/>
  <c r="K585" i="2" s="1"/>
  <c r="J584" i="2"/>
  <c r="K584" i="2" s="1"/>
  <c r="J583" i="2"/>
  <c r="K583" i="2" s="1"/>
  <c r="J582" i="2"/>
  <c r="K582" i="2" s="1"/>
  <c r="J581" i="2"/>
  <c r="K581" i="2" s="1"/>
  <c r="J580" i="2"/>
  <c r="K580" i="2" s="1"/>
  <c r="J579" i="2"/>
  <c r="K579" i="2" s="1"/>
  <c r="J578" i="2"/>
  <c r="K578" i="2" s="1"/>
  <c r="J577" i="2"/>
  <c r="K577" i="2" s="1"/>
  <c r="J576" i="2"/>
  <c r="K576" i="2" s="1"/>
  <c r="K575" i="2"/>
  <c r="J575" i="2"/>
  <c r="J574" i="2"/>
  <c r="K574" i="2" s="1"/>
  <c r="J573" i="2"/>
  <c r="K573" i="2" s="1"/>
  <c r="J572" i="2"/>
  <c r="K572" i="2" s="1"/>
  <c r="J571" i="2"/>
  <c r="K571" i="2" s="1"/>
  <c r="K570" i="2"/>
  <c r="J570" i="2"/>
  <c r="K569" i="2"/>
  <c r="J569" i="2"/>
  <c r="J568" i="2"/>
  <c r="K568" i="2" s="1"/>
  <c r="J567" i="2"/>
  <c r="K567" i="2" s="1"/>
  <c r="J566" i="2"/>
  <c r="K566" i="2" s="1"/>
  <c r="J565" i="2"/>
  <c r="K565" i="2" s="1"/>
  <c r="K564" i="2"/>
  <c r="J564" i="2"/>
  <c r="K563" i="2"/>
  <c r="J563" i="2"/>
  <c r="J562" i="2"/>
  <c r="K562" i="2" s="1"/>
  <c r="J561" i="2"/>
  <c r="K561" i="2" s="1"/>
  <c r="J560" i="2"/>
  <c r="K560" i="2" s="1"/>
  <c r="J559" i="2"/>
  <c r="K559" i="2" s="1"/>
  <c r="J558" i="2"/>
  <c r="K558" i="2" s="1"/>
  <c r="K557" i="2"/>
  <c r="J557" i="2"/>
  <c r="J556" i="2"/>
  <c r="K556" i="2" s="1"/>
  <c r="J555" i="2"/>
  <c r="K555" i="2" s="1"/>
  <c r="J554" i="2"/>
  <c r="K554" i="2" s="1"/>
  <c r="J553" i="2"/>
  <c r="K553" i="2" s="1"/>
  <c r="J552" i="2"/>
  <c r="K552" i="2" s="1"/>
  <c r="K551" i="2"/>
  <c r="J551" i="2"/>
  <c r="J550" i="2"/>
  <c r="K550" i="2" s="1"/>
  <c r="J549" i="2"/>
  <c r="K549" i="2" s="1"/>
  <c r="J548" i="2"/>
  <c r="K548" i="2" s="1"/>
  <c r="J547" i="2"/>
  <c r="K547" i="2" s="1"/>
  <c r="J546" i="2"/>
  <c r="K546" i="2" s="1"/>
  <c r="J545" i="2"/>
  <c r="K545" i="2" s="1"/>
  <c r="J544" i="2"/>
  <c r="K544" i="2" s="1"/>
  <c r="J543" i="2"/>
  <c r="K543" i="2" s="1"/>
  <c r="J542" i="2"/>
  <c r="K542" i="2" s="1"/>
  <c r="K541" i="2"/>
  <c r="J541" i="2"/>
  <c r="K540" i="2"/>
  <c r="J540" i="2"/>
  <c r="K539" i="2"/>
  <c r="J539" i="2"/>
  <c r="J538" i="2"/>
  <c r="K538" i="2" s="1"/>
  <c r="J537" i="2"/>
  <c r="K537" i="2" s="1"/>
  <c r="J536" i="2"/>
  <c r="K536" i="2" s="1"/>
  <c r="J535" i="2"/>
  <c r="K535" i="2" s="1"/>
  <c r="J534" i="2"/>
  <c r="K534" i="2" s="1"/>
  <c r="J533" i="2"/>
  <c r="K533" i="2" s="1"/>
  <c r="J532" i="2"/>
  <c r="K532" i="2" s="1"/>
  <c r="K531" i="2"/>
  <c r="J531" i="2"/>
  <c r="J530" i="2"/>
  <c r="K530" i="2" s="1"/>
  <c r="J529" i="2"/>
  <c r="K529" i="2" s="1"/>
  <c r="J528" i="2"/>
  <c r="K528" i="2" s="1"/>
  <c r="J527" i="2"/>
  <c r="K527" i="2" s="1"/>
  <c r="J526" i="2"/>
  <c r="K526" i="2" s="1"/>
  <c r="K525" i="2"/>
  <c r="J525" i="2"/>
  <c r="J524" i="2"/>
  <c r="K524" i="2" s="1"/>
  <c r="J523" i="2"/>
  <c r="K523" i="2" s="1"/>
  <c r="J522" i="2"/>
  <c r="K522" i="2" s="1"/>
  <c r="K521" i="2"/>
  <c r="J521" i="2"/>
  <c r="J520" i="2"/>
  <c r="K520" i="2" s="1"/>
  <c r="J519" i="2"/>
  <c r="K519" i="2" s="1"/>
  <c r="J518" i="2"/>
  <c r="K518" i="2" s="1"/>
  <c r="J517" i="2"/>
  <c r="K517" i="2" s="1"/>
  <c r="J516" i="2"/>
  <c r="K516" i="2" s="1"/>
  <c r="J515" i="2"/>
  <c r="K515" i="2" s="1"/>
  <c r="J514" i="2"/>
  <c r="K514" i="2" s="1"/>
  <c r="J513" i="2"/>
  <c r="K513" i="2" s="1"/>
  <c r="J512" i="2"/>
  <c r="K512" i="2" s="1"/>
  <c r="K511" i="2"/>
  <c r="J511" i="2"/>
  <c r="K510" i="2"/>
  <c r="J510" i="2"/>
  <c r="K509" i="2"/>
  <c r="J509" i="2"/>
  <c r="J508" i="2"/>
  <c r="K508" i="2" s="1"/>
  <c r="J507" i="2"/>
  <c r="K507" i="2" s="1"/>
  <c r="J506" i="2"/>
  <c r="K506" i="2" s="1"/>
  <c r="J505" i="2"/>
  <c r="K505" i="2" s="1"/>
  <c r="J504" i="2"/>
  <c r="K504" i="2" s="1"/>
  <c r="K503" i="2"/>
  <c r="J503" i="2"/>
  <c r="J502" i="2"/>
  <c r="K502" i="2" s="1"/>
  <c r="J501" i="2"/>
  <c r="K501" i="2" s="1"/>
  <c r="J500" i="2"/>
  <c r="K500" i="2" s="1"/>
  <c r="J499" i="2"/>
  <c r="K499" i="2" s="1"/>
  <c r="J498" i="2"/>
  <c r="K498" i="2" s="1"/>
  <c r="K497" i="2"/>
  <c r="J497" i="2"/>
  <c r="J496" i="2"/>
  <c r="K496" i="2" s="1"/>
  <c r="J495" i="2"/>
  <c r="K495" i="2" s="1"/>
  <c r="J494" i="2"/>
  <c r="K494" i="2" s="1"/>
  <c r="J493" i="2"/>
  <c r="K493" i="2" s="1"/>
  <c r="J492" i="2"/>
  <c r="K492" i="2" s="1"/>
  <c r="J491" i="2"/>
  <c r="K491" i="2" s="1"/>
  <c r="J490" i="2"/>
  <c r="K490" i="2" s="1"/>
  <c r="J489" i="2"/>
  <c r="K489" i="2" s="1"/>
  <c r="J488" i="2"/>
  <c r="K488" i="2" s="1"/>
  <c r="K487" i="2"/>
  <c r="J487" i="2"/>
  <c r="K486" i="2"/>
  <c r="J486" i="2"/>
  <c r="K485" i="2"/>
  <c r="J485" i="2"/>
  <c r="J484" i="2"/>
  <c r="K484" i="2" s="1"/>
  <c r="J483" i="2"/>
  <c r="K483" i="2" s="1"/>
  <c r="J482" i="2"/>
  <c r="K482" i="2" s="1"/>
  <c r="J481" i="2"/>
  <c r="K481" i="2" s="1"/>
  <c r="J480" i="2"/>
  <c r="K480" i="2" s="1"/>
  <c r="K479" i="2"/>
  <c r="J479" i="2"/>
  <c r="J478" i="2"/>
  <c r="K478" i="2" s="1"/>
  <c r="J477" i="2"/>
  <c r="K477" i="2" s="1"/>
  <c r="J476" i="2"/>
  <c r="K476" i="2" s="1"/>
  <c r="J475" i="2"/>
  <c r="K475" i="2" s="1"/>
  <c r="J474" i="2"/>
  <c r="K474" i="2" s="1"/>
  <c r="K473" i="2"/>
  <c r="J473" i="2"/>
  <c r="J472" i="2"/>
  <c r="K472" i="2" s="1"/>
  <c r="J471" i="2"/>
  <c r="K471" i="2" s="1"/>
  <c r="J470" i="2"/>
  <c r="K470" i="2" s="1"/>
  <c r="J469" i="2"/>
  <c r="K469" i="2" s="1"/>
  <c r="J468" i="2"/>
  <c r="K468" i="2" s="1"/>
  <c r="J467" i="2"/>
  <c r="K467" i="2" s="1"/>
  <c r="J466" i="2"/>
  <c r="K466" i="2" s="1"/>
  <c r="J465" i="2"/>
  <c r="K465" i="2" s="1"/>
  <c r="J464" i="2"/>
  <c r="K464" i="2" s="1"/>
  <c r="K463" i="2"/>
  <c r="J463" i="2"/>
  <c r="K462" i="2"/>
  <c r="J462" i="2"/>
  <c r="K461" i="2"/>
  <c r="J461" i="2"/>
  <c r="J460" i="2"/>
  <c r="K460" i="2" s="1"/>
  <c r="J459" i="2"/>
  <c r="K459" i="2" s="1"/>
  <c r="J458" i="2"/>
  <c r="K458" i="2" s="1"/>
  <c r="J457" i="2"/>
  <c r="K457" i="2" s="1"/>
  <c r="J456" i="2"/>
  <c r="K456" i="2" s="1"/>
  <c r="K455" i="2"/>
  <c r="J455" i="2"/>
  <c r="J454" i="2"/>
  <c r="K454" i="2" s="1"/>
  <c r="J453" i="2"/>
  <c r="K453" i="2" s="1"/>
  <c r="J452" i="2"/>
  <c r="K452" i="2" s="1"/>
  <c r="J451" i="2"/>
  <c r="K451" i="2" s="1"/>
  <c r="J450" i="2"/>
  <c r="K450" i="2" s="1"/>
  <c r="K449" i="2"/>
  <c r="J449" i="2"/>
  <c r="J448" i="2"/>
  <c r="K448" i="2" s="1"/>
  <c r="J447" i="2"/>
  <c r="K447" i="2" s="1"/>
  <c r="J446" i="2"/>
  <c r="K446" i="2" s="1"/>
  <c r="J445" i="2"/>
  <c r="K445" i="2" s="1"/>
  <c r="J444" i="2"/>
  <c r="K444" i="2" s="1"/>
  <c r="K443" i="2"/>
  <c r="J443" i="2"/>
  <c r="J442" i="2"/>
  <c r="K442" i="2" s="1"/>
  <c r="J441" i="2"/>
  <c r="K441" i="2" s="1"/>
  <c r="J440" i="2"/>
  <c r="K440" i="2" s="1"/>
  <c r="J439" i="2"/>
  <c r="K439" i="2" s="1"/>
  <c r="J438" i="2"/>
  <c r="K438" i="2" s="1"/>
  <c r="J437" i="2"/>
  <c r="K437" i="2" s="1"/>
  <c r="J436" i="2"/>
  <c r="K436" i="2" s="1"/>
  <c r="J435" i="2"/>
  <c r="K435" i="2" s="1"/>
  <c r="J434" i="2"/>
  <c r="K434" i="2" s="1"/>
  <c r="K433" i="2"/>
  <c r="J433" i="2"/>
  <c r="J432" i="2"/>
  <c r="K432" i="2" s="1"/>
  <c r="J431" i="2"/>
  <c r="K431" i="2" s="1"/>
  <c r="J430" i="2"/>
  <c r="K430" i="2" s="1"/>
  <c r="J429" i="2"/>
  <c r="K429" i="2" s="1"/>
  <c r="J428" i="2"/>
  <c r="K428" i="2" s="1"/>
  <c r="K427" i="2"/>
  <c r="J427" i="2"/>
  <c r="J426" i="2"/>
  <c r="K426" i="2" s="1"/>
  <c r="J425" i="2"/>
  <c r="K425" i="2" s="1"/>
  <c r="J424" i="2"/>
  <c r="K424" i="2" s="1"/>
  <c r="J423" i="2"/>
  <c r="K423" i="2" s="1"/>
  <c r="J422" i="2"/>
  <c r="K422" i="2" s="1"/>
  <c r="K421" i="2"/>
  <c r="J421" i="2"/>
  <c r="J420" i="2"/>
  <c r="K420" i="2" s="1"/>
  <c r="J419" i="2"/>
  <c r="K419" i="2" s="1"/>
  <c r="J418" i="2"/>
  <c r="K418" i="2" s="1"/>
  <c r="J417" i="2"/>
  <c r="K417" i="2" s="1"/>
  <c r="J416" i="2"/>
  <c r="K416" i="2" s="1"/>
  <c r="K415" i="2"/>
  <c r="J415" i="2"/>
  <c r="K414" i="2"/>
  <c r="J414" i="2"/>
  <c r="K413" i="2"/>
  <c r="J413" i="2"/>
  <c r="J412" i="2"/>
  <c r="K412" i="2" s="1"/>
  <c r="J411" i="2"/>
  <c r="K411" i="2" s="1"/>
  <c r="J410" i="2"/>
  <c r="K410" i="2" s="1"/>
  <c r="J409" i="2"/>
  <c r="K409" i="2" s="1"/>
  <c r="J408" i="2"/>
  <c r="K408" i="2" s="1"/>
  <c r="K407" i="2"/>
  <c r="J407" i="2"/>
  <c r="J406" i="2"/>
  <c r="K406" i="2" s="1"/>
  <c r="J405" i="2"/>
  <c r="K405" i="2" s="1"/>
  <c r="J404" i="2"/>
  <c r="K404" i="2" s="1"/>
  <c r="J403" i="2"/>
  <c r="K403" i="2" s="1"/>
  <c r="J402" i="2"/>
  <c r="K402" i="2" s="1"/>
  <c r="K401" i="2"/>
  <c r="J401" i="2"/>
  <c r="J400" i="2"/>
  <c r="K400" i="2" s="1"/>
  <c r="J399" i="2"/>
  <c r="K399" i="2" s="1"/>
  <c r="J398" i="2"/>
  <c r="K398" i="2" s="1"/>
  <c r="J397" i="2"/>
  <c r="K397" i="2" s="1"/>
  <c r="J396" i="2"/>
  <c r="K396" i="2" s="1"/>
  <c r="K395" i="2"/>
  <c r="J395" i="2"/>
  <c r="J394" i="2"/>
  <c r="K394" i="2" s="1"/>
  <c r="J393" i="2"/>
  <c r="K393" i="2" s="1"/>
  <c r="J392" i="2"/>
  <c r="K392" i="2" s="1"/>
  <c r="J391" i="2"/>
  <c r="K391" i="2" s="1"/>
  <c r="J390" i="2"/>
  <c r="K390" i="2" s="1"/>
  <c r="J389" i="2"/>
  <c r="K389" i="2" s="1"/>
  <c r="J388" i="2"/>
  <c r="K388" i="2" s="1"/>
  <c r="J387" i="2"/>
  <c r="K387" i="2" s="1"/>
  <c r="J386" i="2"/>
  <c r="K386" i="2" s="1"/>
  <c r="K385" i="2"/>
  <c r="J385" i="2"/>
  <c r="J384" i="2"/>
  <c r="K384" i="2" s="1"/>
  <c r="J383" i="2"/>
  <c r="K383" i="2" s="1"/>
  <c r="J382" i="2"/>
  <c r="K382" i="2" s="1"/>
  <c r="J381" i="2"/>
  <c r="K381" i="2" s="1"/>
  <c r="J380" i="2"/>
  <c r="K380" i="2" s="1"/>
  <c r="K379" i="2"/>
  <c r="J379" i="2"/>
  <c r="J378" i="2"/>
  <c r="K378" i="2" s="1"/>
  <c r="J377" i="2"/>
  <c r="K377" i="2" s="1"/>
  <c r="J376" i="2"/>
  <c r="K376" i="2" s="1"/>
  <c r="J375" i="2"/>
  <c r="K375" i="2" s="1"/>
  <c r="J374" i="2"/>
  <c r="K374" i="2" s="1"/>
  <c r="J373" i="2"/>
  <c r="K373" i="2" s="1"/>
  <c r="J372" i="2"/>
  <c r="K372" i="2" s="1"/>
  <c r="K371" i="2"/>
  <c r="J371" i="2"/>
  <c r="J370" i="2"/>
  <c r="K370" i="2" s="1"/>
  <c r="J369" i="2"/>
  <c r="K369" i="2" s="1"/>
  <c r="J368" i="2"/>
  <c r="K368" i="2" s="1"/>
  <c r="J367" i="2"/>
  <c r="K367" i="2" s="1"/>
  <c r="J366" i="2"/>
  <c r="K366" i="2" s="1"/>
  <c r="J365" i="2"/>
  <c r="K365" i="2" s="1"/>
  <c r="J364" i="2"/>
  <c r="K364" i="2" s="1"/>
  <c r="J363" i="2"/>
  <c r="K363" i="2" s="1"/>
  <c r="J362" i="2"/>
  <c r="K362" i="2" s="1"/>
  <c r="K361" i="2"/>
  <c r="J361" i="2"/>
  <c r="J360" i="2"/>
  <c r="K360" i="2" s="1"/>
  <c r="J359" i="2"/>
  <c r="K359" i="2" s="1"/>
  <c r="J358" i="2"/>
  <c r="K358" i="2" s="1"/>
  <c r="J357" i="2"/>
  <c r="K357" i="2" s="1"/>
  <c r="J356" i="2"/>
  <c r="K356" i="2" s="1"/>
  <c r="K355" i="2"/>
  <c r="J355" i="2"/>
  <c r="J354" i="2"/>
  <c r="K354" i="2" s="1"/>
  <c r="J353" i="2"/>
  <c r="K353" i="2" s="1"/>
  <c r="J352" i="2"/>
  <c r="K352" i="2" s="1"/>
  <c r="J351" i="2"/>
  <c r="K351" i="2" s="1"/>
  <c r="J350" i="2"/>
  <c r="K350" i="2" s="1"/>
  <c r="K349" i="2"/>
  <c r="J349" i="2"/>
  <c r="J348" i="2"/>
  <c r="K348" i="2" s="1"/>
  <c r="J347" i="2"/>
  <c r="K347" i="2" s="1"/>
  <c r="J346" i="2"/>
  <c r="K346" i="2" s="1"/>
  <c r="J345" i="2"/>
  <c r="K345" i="2" s="1"/>
  <c r="J344" i="2"/>
  <c r="K344" i="2" s="1"/>
  <c r="K343" i="2"/>
  <c r="J343" i="2"/>
  <c r="K342" i="2"/>
  <c r="J342" i="2"/>
  <c r="K341" i="2"/>
  <c r="J341" i="2"/>
  <c r="J340" i="2"/>
  <c r="K340" i="2" s="1"/>
  <c r="J339" i="2"/>
  <c r="K339" i="2" s="1"/>
  <c r="J338" i="2"/>
  <c r="K338" i="2" s="1"/>
  <c r="J337" i="2"/>
  <c r="K337" i="2" s="1"/>
  <c r="J336" i="2"/>
  <c r="K336" i="2" s="1"/>
  <c r="K335" i="2"/>
  <c r="J335" i="2"/>
  <c r="J334" i="2"/>
  <c r="K334" i="2" s="1"/>
  <c r="J333" i="2"/>
  <c r="K333" i="2" s="1"/>
  <c r="J332" i="2"/>
  <c r="K332" i="2" s="1"/>
  <c r="J331" i="2"/>
  <c r="K331" i="2" s="1"/>
  <c r="J330" i="2"/>
  <c r="K330" i="2" s="1"/>
  <c r="K329" i="2"/>
  <c r="J329" i="2"/>
  <c r="J328" i="2"/>
  <c r="K328" i="2" s="1"/>
  <c r="J327" i="2"/>
  <c r="K327" i="2" s="1"/>
  <c r="J326" i="2"/>
  <c r="K326" i="2" s="1"/>
  <c r="J325" i="2"/>
  <c r="K325" i="2" s="1"/>
  <c r="J324" i="2"/>
  <c r="K324" i="2" s="1"/>
  <c r="K323" i="2"/>
  <c r="J323" i="2"/>
  <c r="J322" i="2"/>
  <c r="K322" i="2" s="1"/>
  <c r="J321" i="2"/>
  <c r="K321" i="2" s="1"/>
  <c r="J320" i="2"/>
  <c r="K320" i="2" s="1"/>
  <c r="J319" i="2"/>
  <c r="K319" i="2" s="1"/>
  <c r="J318" i="2"/>
  <c r="K318" i="2" s="1"/>
  <c r="J317" i="2"/>
  <c r="K317" i="2" s="1"/>
  <c r="J316" i="2"/>
  <c r="K316" i="2" s="1"/>
  <c r="J315" i="2"/>
  <c r="K315" i="2" s="1"/>
  <c r="J314" i="2"/>
  <c r="K314" i="2" s="1"/>
  <c r="K313" i="2"/>
  <c r="J313" i="2"/>
  <c r="J312" i="2"/>
  <c r="K312" i="2" s="1"/>
  <c r="J311" i="2"/>
  <c r="K311" i="2" s="1"/>
  <c r="J310" i="2"/>
  <c r="K310" i="2" s="1"/>
  <c r="J309" i="2"/>
  <c r="K309" i="2" s="1"/>
  <c r="J308" i="2"/>
  <c r="K308" i="2" s="1"/>
  <c r="K307" i="2"/>
  <c r="J307" i="2"/>
  <c r="J306" i="2"/>
  <c r="K306" i="2" s="1"/>
  <c r="J305" i="2"/>
  <c r="K305" i="2" s="1"/>
  <c r="J304" i="2"/>
  <c r="K304" i="2" s="1"/>
  <c r="J303" i="2"/>
  <c r="K303" i="2" s="1"/>
  <c r="J302" i="2"/>
  <c r="K302" i="2" s="1"/>
  <c r="K301" i="2"/>
  <c r="J301" i="2"/>
  <c r="J300" i="2"/>
  <c r="K300" i="2" s="1"/>
  <c r="J299" i="2"/>
  <c r="K299" i="2" s="1"/>
  <c r="J298" i="2"/>
  <c r="K298" i="2" s="1"/>
  <c r="J297" i="2"/>
  <c r="K297" i="2" s="1"/>
  <c r="J296" i="2"/>
  <c r="K296" i="2" s="1"/>
  <c r="K295" i="2"/>
  <c r="J295" i="2"/>
  <c r="K294" i="2"/>
  <c r="J294" i="2"/>
  <c r="K293" i="2"/>
  <c r="J293" i="2"/>
  <c r="J292" i="2"/>
  <c r="K292" i="2" s="1"/>
  <c r="J291" i="2"/>
  <c r="K291" i="2" s="1"/>
  <c r="J290" i="2"/>
  <c r="K290" i="2" s="1"/>
  <c r="J289" i="2"/>
  <c r="K289" i="2" s="1"/>
  <c r="J288" i="2"/>
  <c r="K288" i="2" s="1"/>
  <c r="K287" i="2"/>
  <c r="J287" i="2"/>
  <c r="J286" i="2"/>
  <c r="K286" i="2" s="1"/>
  <c r="J285" i="2"/>
  <c r="K285" i="2" s="1"/>
  <c r="J284" i="2"/>
  <c r="K284" i="2" s="1"/>
  <c r="J283" i="2"/>
  <c r="K283" i="2" s="1"/>
  <c r="J282" i="2"/>
  <c r="K282" i="2" s="1"/>
  <c r="K281" i="2"/>
  <c r="J281" i="2"/>
  <c r="J280" i="2"/>
  <c r="K280" i="2" s="1"/>
  <c r="J279" i="2"/>
  <c r="K279" i="2" s="1"/>
  <c r="K278" i="2"/>
  <c r="J278" i="2"/>
  <c r="K277" i="2"/>
  <c r="J277" i="2"/>
  <c r="K276" i="2"/>
  <c r="J276" i="2"/>
  <c r="K275" i="2"/>
  <c r="J275" i="2"/>
  <c r="J274" i="2"/>
  <c r="K274" i="2" s="1"/>
  <c r="J273" i="2"/>
  <c r="K273" i="2" s="1"/>
  <c r="K272" i="2"/>
  <c r="J272" i="2"/>
  <c r="K271" i="2"/>
  <c r="J271" i="2"/>
  <c r="K270" i="2"/>
  <c r="J270" i="2"/>
  <c r="K269" i="2"/>
  <c r="J269" i="2"/>
  <c r="J268" i="2"/>
  <c r="K268" i="2" s="1"/>
  <c r="J267" i="2"/>
  <c r="K267" i="2" s="1"/>
  <c r="J266" i="2"/>
  <c r="K266" i="2" s="1"/>
  <c r="J265" i="2"/>
  <c r="K265" i="2" s="1"/>
  <c r="J264" i="2"/>
  <c r="K264" i="2" s="1"/>
  <c r="J263" i="2"/>
  <c r="K263" i="2" s="1"/>
  <c r="J262" i="2"/>
  <c r="K262" i="2" s="1"/>
  <c r="J261" i="2"/>
  <c r="K261" i="2" s="1"/>
  <c r="J260" i="2"/>
  <c r="K260" i="2" s="1"/>
  <c r="J259" i="2"/>
  <c r="K259" i="2" s="1"/>
  <c r="J258" i="2"/>
  <c r="K258" i="2" s="1"/>
  <c r="J257" i="2"/>
  <c r="K257" i="2" s="1"/>
  <c r="J256" i="2"/>
  <c r="K256" i="2" s="1"/>
  <c r="J255" i="2"/>
  <c r="K255" i="2" s="1"/>
  <c r="J254" i="2"/>
  <c r="K254" i="2" s="1"/>
  <c r="J253" i="2"/>
  <c r="K253" i="2" s="1"/>
  <c r="J252" i="2"/>
  <c r="K252" i="2" s="1"/>
  <c r="J251" i="2"/>
  <c r="K251" i="2" s="1"/>
  <c r="J250" i="2"/>
  <c r="K250" i="2" s="1"/>
  <c r="J249" i="2"/>
  <c r="K249" i="2" s="1"/>
  <c r="J248" i="2"/>
  <c r="K248" i="2" s="1"/>
  <c r="J247" i="2"/>
  <c r="K247" i="2" s="1"/>
  <c r="J246" i="2"/>
  <c r="K246" i="2" s="1"/>
  <c r="K245" i="2"/>
  <c r="J245" i="2"/>
  <c r="J244" i="2"/>
  <c r="K244" i="2" s="1"/>
  <c r="J243" i="2"/>
  <c r="K243" i="2" s="1"/>
  <c r="K242" i="2"/>
  <c r="J242" i="2"/>
  <c r="K241" i="2"/>
  <c r="J241" i="2"/>
  <c r="K240" i="2"/>
  <c r="J240" i="2"/>
  <c r="K239" i="2"/>
  <c r="J239" i="2"/>
  <c r="J238" i="2"/>
  <c r="K238" i="2" s="1"/>
  <c r="J237" i="2"/>
  <c r="K237" i="2" s="1"/>
  <c r="K236" i="2"/>
  <c r="J236" i="2"/>
  <c r="K235" i="2"/>
  <c r="J235" i="2"/>
  <c r="K234" i="2"/>
  <c r="J234" i="2"/>
  <c r="K233" i="2"/>
  <c r="J233" i="2"/>
  <c r="J232" i="2"/>
  <c r="K232" i="2" s="1"/>
  <c r="J231" i="2"/>
  <c r="K231" i="2" s="1"/>
  <c r="J230" i="2"/>
  <c r="K230" i="2" s="1"/>
  <c r="J229" i="2"/>
  <c r="K229" i="2" s="1"/>
  <c r="J228" i="2"/>
  <c r="K228" i="2" s="1"/>
  <c r="J227" i="2"/>
  <c r="K227" i="2" s="1"/>
  <c r="J226" i="2"/>
  <c r="K226" i="2" s="1"/>
  <c r="J225" i="2"/>
  <c r="K225" i="2" s="1"/>
  <c r="J224" i="2"/>
  <c r="K224" i="2" s="1"/>
  <c r="J223" i="2"/>
  <c r="K223" i="2" s="1"/>
  <c r="J222" i="2"/>
  <c r="K222" i="2" s="1"/>
  <c r="J221" i="2"/>
  <c r="K221" i="2" s="1"/>
  <c r="J220" i="2"/>
  <c r="K220" i="2" s="1"/>
  <c r="J219" i="2"/>
  <c r="K219" i="2" s="1"/>
  <c r="J218" i="2"/>
  <c r="K218" i="2" s="1"/>
  <c r="J217" i="2"/>
  <c r="K217" i="2" s="1"/>
  <c r="J216" i="2"/>
  <c r="K216" i="2" s="1"/>
  <c r="J215" i="2"/>
  <c r="K215" i="2" s="1"/>
  <c r="J214" i="2"/>
  <c r="K214" i="2" s="1"/>
  <c r="J213" i="2"/>
  <c r="K213" i="2" s="1"/>
  <c r="J212" i="2"/>
  <c r="K212" i="2" s="1"/>
  <c r="J211" i="2"/>
  <c r="K211" i="2" s="1"/>
  <c r="J210" i="2"/>
  <c r="K210" i="2" s="1"/>
  <c r="K209" i="2"/>
  <c r="J209" i="2"/>
  <c r="J208" i="2"/>
  <c r="K208" i="2" s="1"/>
  <c r="J207" i="2"/>
  <c r="K207" i="2" s="1"/>
  <c r="K206" i="2"/>
  <c r="J206" i="2"/>
  <c r="K205" i="2"/>
  <c r="J205" i="2"/>
  <c r="K204" i="2"/>
  <c r="J204" i="2"/>
  <c r="K203" i="2"/>
  <c r="J203" i="2"/>
  <c r="J202" i="2"/>
  <c r="K202" i="2" s="1"/>
  <c r="J201" i="2"/>
  <c r="K201" i="2" s="1"/>
  <c r="K200" i="2"/>
  <c r="J200" i="2"/>
  <c r="K199" i="2"/>
  <c r="J199" i="2"/>
  <c r="K198" i="2"/>
  <c r="J198" i="2"/>
  <c r="K197" i="2"/>
  <c r="J197" i="2"/>
  <c r="J196" i="2"/>
  <c r="K196" i="2" s="1"/>
  <c r="J195" i="2"/>
  <c r="K195" i="2" s="1"/>
  <c r="J194" i="2"/>
  <c r="K194" i="2" s="1"/>
  <c r="J193" i="2"/>
  <c r="K193" i="2" s="1"/>
  <c r="J192" i="2"/>
  <c r="K192" i="2" s="1"/>
  <c r="J191" i="2"/>
  <c r="K191" i="2" s="1"/>
  <c r="J190" i="2"/>
  <c r="K190" i="2" s="1"/>
  <c r="J189" i="2"/>
  <c r="K189" i="2" s="1"/>
  <c r="J188" i="2"/>
  <c r="K188" i="2" s="1"/>
  <c r="J187" i="2"/>
  <c r="K187" i="2" s="1"/>
  <c r="J186" i="2"/>
  <c r="K186" i="2" s="1"/>
  <c r="J185" i="2"/>
  <c r="K185" i="2" s="1"/>
  <c r="J184" i="2"/>
  <c r="K184" i="2" s="1"/>
  <c r="J183" i="2"/>
  <c r="K183" i="2" s="1"/>
  <c r="J182" i="2"/>
  <c r="K182" i="2" s="1"/>
  <c r="J181" i="2"/>
  <c r="K181" i="2" s="1"/>
  <c r="J180" i="2"/>
  <c r="K180" i="2" s="1"/>
  <c r="J179" i="2"/>
  <c r="K179" i="2" s="1"/>
  <c r="J178" i="2"/>
  <c r="K178" i="2" s="1"/>
  <c r="J177" i="2"/>
  <c r="K177" i="2" s="1"/>
  <c r="J176" i="2"/>
  <c r="K176" i="2" s="1"/>
  <c r="J175" i="2"/>
  <c r="K175" i="2" s="1"/>
  <c r="J174" i="2"/>
  <c r="K174" i="2" s="1"/>
  <c r="K173" i="2"/>
  <c r="J173" i="2"/>
  <c r="J172" i="2"/>
  <c r="K172" i="2" s="1"/>
  <c r="J171" i="2"/>
  <c r="K171" i="2" s="1"/>
  <c r="K170" i="2"/>
  <c r="J170" i="2"/>
  <c r="K169" i="2"/>
  <c r="J169" i="2"/>
  <c r="K168" i="2"/>
  <c r="J168" i="2"/>
  <c r="K167" i="2"/>
  <c r="J167" i="2"/>
  <c r="J166" i="2"/>
  <c r="K166" i="2" s="1"/>
  <c r="J165" i="2"/>
  <c r="K165" i="2" s="1"/>
  <c r="K164" i="2"/>
  <c r="J164" i="2"/>
  <c r="K163" i="2"/>
  <c r="J163" i="2"/>
  <c r="K162" i="2"/>
  <c r="J162" i="2"/>
  <c r="K161" i="2"/>
  <c r="J161" i="2"/>
  <c r="J160" i="2"/>
  <c r="K160" i="2" s="1"/>
  <c r="J159" i="2"/>
  <c r="K159" i="2" s="1"/>
  <c r="J158" i="2"/>
  <c r="K158" i="2" s="1"/>
  <c r="J157" i="2"/>
  <c r="K157" i="2" s="1"/>
  <c r="J156" i="2"/>
  <c r="K156" i="2" s="1"/>
  <c r="J155" i="2"/>
  <c r="K155" i="2" s="1"/>
  <c r="J154" i="2"/>
  <c r="K154" i="2" s="1"/>
  <c r="J153" i="2"/>
  <c r="K153" i="2" s="1"/>
  <c r="J152" i="2"/>
  <c r="K152" i="2" s="1"/>
  <c r="J151" i="2"/>
  <c r="K151" i="2" s="1"/>
  <c r="J150" i="2"/>
  <c r="K150" i="2" s="1"/>
  <c r="J149" i="2"/>
  <c r="K149" i="2" s="1"/>
  <c r="J148" i="2"/>
  <c r="K148" i="2" s="1"/>
  <c r="K147" i="2"/>
  <c r="J147" i="2"/>
  <c r="J146" i="2"/>
  <c r="K146" i="2" s="1"/>
  <c r="J145" i="2"/>
  <c r="K145" i="2" s="1"/>
  <c r="K144" i="2"/>
  <c r="J144" i="2"/>
  <c r="K143" i="2"/>
  <c r="J143" i="2"/>
  <c r="J142" i="2"/>
  <c r="K142" i="2" s="1"/>
  <c r="J141" i="2"/>
  <c r="K141" i="2" s="1"/>
  <c r="J140" i="2"/>
  <c r="K140" i="2" s="1"/>
  <c r="J139" i="2"/>
  <c r="K139" i="2" s="1"/>
  <c r="J138" i="2"/>
  <c r="K138" i="2" s="1"/>
  <c r="K137" i="2"/>
  <c r="J137" i="2"/>
  <c r="J136" i="2"/>
  <c r="K136" i="2" s="1"/>
  <c r="J135" i="2"/>
  <c r="K135" i="2" s="1"/>
  <c r="J134" i="2"/>
  <c r="K134" i="2" s="1"/>
  <c r="J133" i="2"/>
  <c r="K133" i="2" s="1"/>
  <c r="J132" i="2"/>
  <c r="K132" i="2" s="1"/>
  <c r="J131" i="2"/>
  <c r="K131" i="2" s="1"/>
  <c r="J130" i="2"/>
  <c r="K130" i="2" s="1"/>
  <c r="J129" i="2"/>
  <c r="K129" i="2" s="1"/>
  <c r="J128" i="2"/>
  <c r="K128" i="2" s="1"/>
  <c r="J127" i="2"/>
  <c r="K127" i="2" s="1"/>
  <c r="J126" i="2"/>
  <c r="K126" i="2" s="1"/>
  <c r="J125" i="2"/>
  <c r="K125" i="2" s="1"/>
  <c r="J124" i="2"/>
  <c r="K124" i="2" s="1"/>
  <c r="J123" i="2"/>
  <c r="K123" i="2" s="1"/>
  <c r="J122" i="2"/>
  <c r="K122" i="2" s="1"/>
  <c r="J121" i="2"/>
  <c r="K121" i="2" s="1"/>
  <c r="J120" i="2"/>
  <c r="K120" i="2" s="1"/>
  <c r="J119" i="2"/>
  <c r="K119" i="2" s="1"/>
  <c r="J118" i="2"/>
  <c r="K118" i="2" s="1"/>
  <c r="K117" i="2"/>
  <c r="J117" i="2"/>
  <c r="K116" i="2"/>
  <c r="J116" i="2"/>
  <c r="K115" i="2"/>
  <c r="J115" i="2"/>
  <c r="J114" i="2"/>
  <c r="K114" i="2" s="1"/>
  <c r="J113" i="2"/>
  <c r="K113" i="2" s="1"/>
  <c r="J112" i="2"/>
  <c r="K112" i="2" s="1"/>
  <c r="J111" i="2"/>
  <c r="K111" i="2" s="1"/>
  <c r="J110" i="2"/>
  <c r="K110" i="2" s="1"/>
  <c r="J109" i="2"/>
  <c r="K109" i="2" s="1"/>
  <c r="J108" i="2"/>
  <c r="K108" i="2" s="1"/>
  <c r="K107" i="2"/>
  <c r="J107" i="2"/>
  <c r="J106" i="2"/>
  <c r="K106" i="2" s="1"/>
  <c r="J105" i="2"/>
  <c r="K105" i="2" s="1"/>
  <c r="J104" i="2"/>
  <c r="K104" i="2" s="1"/>
  <c r="J103" i="2"/>
  <c r="K103" i="2" s="1"/>
  <c r="J102" i="2"/>
  <c r="K102" i="2" s="1"/>
  <c r="J101" i="2"/>
  <c r="K101" i="2" s="1"/>
  <c r="J100" i="2"/>
  <c r="K100" i="2" s="1"/>
  <c r="J99" i="2"/>
  <c r="K99" i="2" s="1"/>
  <c r="J98" i="2"/>
  <c r="K98" i="2" s="1"/>
  <c r="J97" i="2"/>
  <c r="K97" i="2" s="1"/>
  <c r="J96" i="2"/>
  <c r="K96" i="2" s="1"/>
  <c r="K95" i="2"/>
  <c r="J95" i="2"/>
  <c r="J94" i="2"/>
  <c r="K94" i="2" s="1"/>
  <c r="J93" i="2"/>
  <c r="K93" i="2" s="1"/>
  <c r="K92" i="2"/>
  <c r="J92" i="2"/>
  <c r="K91" i="2"/>
  <c r="J91" i="2"/>
  <c r="K90" i="2"/>
  <c r="J90" i="2"/>
  <c r="K89" i="2"/>
  <c r="J89" i="2"/>
  <c r="J88" i="2"/>
  <c r="K88" i="2" s="1"/>
  <c r="J87" i="2"/>
  <c r="K87" i="2" s="1"/>
  <c r="J86" i="2"/>
  <c r="K86" i="2" s="1"/>
  <c r="J85" i="2"/>
  <c r="K85" i="2" s="1"/>
  <c r="J84" i="2"/>
  <c r="K84" i="2" s="1"/>
  <c r="K83" i="2"/>
  <c r="J83" i="2"/>
  <c r="J82" i="2"/>
  <c r="K82" i="2" s="1"/>
  <c r="J81" i="2"/>
  <c r="K81" i="2" s="1"/>
  <c r="J80" i="2"/>
  <c r="K80" i="2" s="1"/>
  <c r="J79" i="2"/>
  <c r="K79" i="2" s="1"/>
  <c r="J78" i="2"/>
  <c r="K78" i="2" s="1"/>
  <c r="J77" i="2"/>
  <c r="K77" i="2" s="1"/>
  <c r="J76" i="2"/>
  <c r="K76" i="2" s="1"/>
  <c r="J75" i="2"/>
  <c r="K75" i="2" s="1"/>
  <c r="J74" i="2"/>
  <c r="K74" i="2" s="1"/>
  <c r="J73" i="2"/>
  <c r="K73" i="2" s="1"/>
  <c r="J72" i="2"/>
  <c r="K72" i="2" s="1"/>
  <c r="J71" i="2"/>
  <c r="K71" i="2" s="1"/>
  <c r="J70" i="2"/>
  <c r="K70" i="2" s="1"/>
  <c r="K69" i="2"/>
  <c r="J69" i="2"/>
  <c r="J68" i="2"/>
  <c r="K68" i="2" s="1"/>
  <c r="J67" i="2"/>
  <c r="K67" i="2" s="1"/>
  <c r="K66" i="2"/>
  <c r="J66" i="2"/>
  <c r="K65" i="2"/>
  <c r="J65" i="2"/>
  <c r="J64" i="2"/>
  <c r="K64" i="2" s="1"/>
  <c r="J63" i="2"/>
  <c r="K63" i="2" s="1"/>
  <c r="J62" i="2"/>
  <c r="K62" i="2" s="1"/>
  <c r="J61" i="2"/>
  <c r="K61" i="2" s="1"/>
  <c r="J60" i="2"/>
  <c r="K60" i="2" s="1"/>
  <c r="K59" i="2"/>
  <c r="J59" i="2"/>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K45" i="2"/>
  <c r="J45" i="2"/>
  <c r="K44" i="2"/>
  <c r="J44" i="2"/>
  <c r="K43" i="2"/>
  <c r="J43" i="2"/>
  <c r="J42" i="2"/>
  <c r="K42" i="2" s="1"/>
  <c r="J41" i="2"/>
  <c r="K41" i="2" s="1"/>
  <c r="J40" i="2"/>
  <c r="K40" i="2" s="1"/>
  <c r="J39" i="2"/>
  <c r="K39" i="2" s="1"/>
  <c r="J38" i="2"/>
  <c r="K38" i="2" s="1"/>
  <c r="J37" i="2"/>
  <c r="K37" i="2" s="1"/>
  <c r="J36" i="2"/>
  <c r="K36" i="2" s="1"/>
  <c r="K35" i="2"/>
  <c r="J35" i="2"/>
  <c r="J34" i="2"/>
  <c r="K34" i="2" s="1"/>
  <c r="J33" i="2"/>
  <c r="K33" i="2" s="1"/>
  <c r="J32" i="2"/>
  <c r="K32" i="2" s="1"/>
  <c r="J31" i="2"/>
  <c r="K31" i="2" s="1"/>
  <c r="J30" i="2"/>
  <c r="K30" i="2" s="1"/>
  <c r="J29" i="2"/>
  <c r="K29" i="2" s="1"/>
  <c r="J28" i="2"/>
  <c r="K28" i="2" s="1"/>
  <c r="J27" i="2"/>
  <c r="K27" i="2" s="1"/>
  <c r="J26" i="2"/>
  <c r="K26" i="2" s="1"/>
  <c r="J25" i="2"/>
  <c r="K25" i="2" s="1"/>
  <c r="J24" i="2"/>
  <c r="K24" i="2" s="1"/>
  <c r="K23" i="2"/>
  <c r="J23" i="2"/>
  <c r="J22" i="2"/>
  <c r="K22" i="2" s="1"/>
  <c r="J21" i="2"/>
  <c r="K21" i="2" s="1"/>
  <c r="K20" i="2"/>
  <c r="J20" i="2"/>
  <c r="K19" i="2"/>
  <c r="J19" i="2"/>
  <c r="K18" i="2"/>
  <c r="J18" i="2"/>
  <c r="K17" i="2"/>
  <c r="J17" i="2"/>
  <c r="J16" i="2"/>
  <c r="K16" i="2" s="1"/>
  <c r="J15" i="2"/>
  <c r="K15" i="2" s="1"/>
  <c r="J14" i="2"/>
  <c r="K14" i="2" s="1"/>
  <c r="J13" i="2"/>
  <c r="K13" i="2" s="1"/>
  <c r="J12" i="2"/>
  <c r="K12" i="2" s="1"/>
  <c r="K11" i="2"/>
  <c r="J11" i="2"/>
  <c r="J10" i="2"/>
  <c r="K10" i="2" s="1"/>
  <c r="J9" i="2"/>
  <c r="K9" i="2" s="1"/>
  <c r="J8" i="2"/>
  <c r="K8" i="2" s="1"/>
  <c r="J7" i="2"/>
  <c r="K7" i="2" s="1"/>
  <c r="J6" i="2"/>
  <c r="K6" i="2" s="1"/>
  <c r="S3" i="3"/>
  <c r="V3" i="3"/>
  <c r="P3" i="3"/>
  <c r="M3" i="3"/>
</calcChain>
</file>

<file path=xl/sharedStrings.xml><?xml version="1.0" encoding="utf-8"?>
<sst xmlns="http://schemas.openxmlformats.org/spreadsheetml/2006/main" count="19551" uniqueCount="152">
  <si>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</si>
  <si>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</si>
  <si>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</si>
  <si>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</si>
  <si>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</si>
  <si>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</si>
  <si>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</si>
  <si>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</si>
  <si>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</si>
  <si>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</si>
  <si>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</si>
  <si>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</si>
  <si>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</si>
  <si>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</si>
  <si>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</si>
  <si>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</si>
  <si>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</si>
  <si>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</si>
  <si>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</si>
  <si>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</si>
  <si>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</si>
  <si>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</si>
  <si>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</si>
  <si>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</si>
  <si>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</si>
  <si>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</si>
  <si>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</si>
  <si>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</si>
  <si>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</si>
  <si>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</si>
  <si>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</si>
  <si>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</si>
  <si>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</si>
  <si>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</si>
  <si>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</si>
  <si>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</si>
  <si>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</si>
  <si>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</si>
  <si>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</si>
  <si>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</si>
  <si>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</si>
  <si>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</si>
  <si>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</si>
  <si>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</si>
  <si>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</si>
  <si>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</si>
  <si>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</si>
  <si>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</si>
  <si>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</si>
  <si>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</si>
  <si>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</si>
  <si>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</si>
  <si>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</si>
  <si>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</si>
  <si>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</si>
  <si>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</si>
  <si>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</si>
  <si>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</si>
  <si>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</si>
  <si>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</si>
  <si>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</si>
  <si>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</si>
  <si>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</si>
  <si>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</si>
  <si>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</si>
  <si>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</si>
  <si>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</si>
  <si>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</si>
  <si>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</si>
  <si>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</si>
  <si>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</si>
  <si>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</si>
  <si>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</si>
  <si>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</si>
  <si>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</si>
  <si>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</si>
  <si>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</si>
  <si>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</si>
  <si>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</si>
  <si>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</si>
  <si>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</si>
  <si>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</si>
  <si>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</si>
  <si>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</si>
  <si>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</si>
  <si>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</si>
  <si>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</si>
  <si>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</si>
  <si>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</si>
  <si>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</si>
  <si>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</si>
  <si>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</si>
  <si>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</si>
  <si>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</si>
  <si>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</si>
  <si>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</si>
  <si>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</si>
  <si>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</si>
  <si>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</si>
  <si>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</si>
  <si>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</si>
  <si>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</si>
  <si>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</si>
  <si>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</si>
  <si>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</si>
  <si>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</si>
  <si>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</si>
  <si>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</si>
  <si>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</si>
  <si>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</si>
  <si>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</si>
  <si>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</si>
  <si>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</si>
  <si>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</si>
  <si>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</si>
  <si>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</si>
  <si>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</si>
  <si>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</si>
  <si>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</si>
  <si>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</si>
  <si>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</si>
  <si>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</si>
  <si>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</si>
  <si>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</si>
  <si>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</si>
  <si>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</si>
  <si>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</si>
  <si>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</si>
  <si>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</si>
  <si>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</si>
  <si>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</si>
  <si>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</si>
  <si>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</si>
  <si>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</si>
  <si>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</si>
  <si>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</si>
  <si>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Average Operating Profit</t>
  </si>
  <si>
    <t>Row Labels</t>
  </si>
  <si>
    <t>Grand Total</t>
  </si>
  <si>
    <t>Jan</t>
  </si>
  <si>
    <t>Feb</t>
  </si>
  <si>
    <t>Mar</t>
  </si>
  <si>
    <t>Apr</t>
  </si>
  <si>
    <t>May</t>
  </si>
  <si>
    <t>Jun</t>
  </si>
  <si>
    <t>Jul</t>
  </si>
  <si>
    <t>Aug</t>
  </si>
  <si>
    <t>Sep</t>
  </si>
  <si>
    <t>Oct</t>
  </si>
  <si>
    <t>Nov</t>
  </si>
  <si>
    <t>Dec</t>
  </si>
  <si>
    <t xml:space="preserve">   Total Operating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</si>
</sst>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0"/>
    <numFmt numFmtId="171" formatCode="[$$-409]#,##0.00"/>
  </numFmts>
  <fonts count="16">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18"/>
      <color theme="0"/>
      <name val="Calibri"/>
    </font>
    <font>
      <b/>
      <sz val="11"/>
      <color theme="1"/>
      <name val="Calibri"/>
      <family val="2"/>
      <scheme val="minor"/>
    </font>
    <font>
      <b/>
      <sz val="14"/>
      <color theme="0"/>
      <name val="Calibri"/>
      <family val="2"/>
    </font>
    <font>
      <sz val="14"/>
      <name val="Calibri"/>
      <family val="2"/>
    </font>
    <font>
      <b/>
      <sz val="36"/>
      <color theme="0"/>
      <name val="Calibri"/>
      <family val="2"/>
    </font>
    <font>
      <sz val="28"/>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7"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0" fontId="11" fillId="4" borderId="0" xfId="0" applyFont="1" applyFill="1" applyAlignment="1"/>
    <xf numFmtId="3" fontId="0" fillId="0" borderId="0" xfId="0" applyNumberFormat="1" applyFont="1" applyAlignment="1"/>
    <xf numFmtId="0" fontId="1" fillId="0" borderId="1" xfId="0" applyFont="1" applyFill="1" applyBorder="1"/>
    <xf numFmtId="171" fontId="0" fillId="0" borderId="0" xfId="0" applyNumberFormat="1" applyFont="1" applyAlignment="1"/>
    <xf numFmtId="0" fontId="12" fillId="2" borderId="6" xfId="0" applyFont="1" applyFill="1" applyBorder="1" applyAlignment="1">
      <alignment horizontal="center"/>
    </xf>
    <xf numFmtId="0" fontId="5" fillId="0" borderId="7" xfId="0" applyFont="1" applyBorder="1"/>
    <xf numFmtId="169" fontId="12" fillId="2" borderId="6" xfId="0" applyNumberFormat="1" applyFont="1" applyFill="1" applyBorder="1" applyAlignment="1">
      <alignment horizontal="center" vertical="top"/>
    </xf>
    <xf numFmtId="0" fontId="13" fillId="0" borderId="7" xfId="0" applyFont="1" applyBorder="1"/>
    <xf numFmtId="0" fontId="14" fillId="2" borderId="3" xfId="0" applyFont="1" applyFill="1" applyBorder="1" applyAlignment="1">
      <alignment horizontal="center" vertical="center"/>
    </xf>
    <xf numFmtId="0" fontId="15" fillId="0" borderId="4" xfId="0" applyFont="1" applyBorder="1"/>
    <xf numFmtId="0" fontId="15" fillId="0" borderId="5" xfId="0" applyFont="1" applyBorder="1"/>
    <xf numFmtId="0" fontId="15" fillId="0" borderId="8" xfId="0" applyFont="1" applyBorder="1"/>
    <xf numFmtId="0" fontId="15" fillId="0" borderId="9" xfId="0" applyFont="1" applyBorder="1"/>
    <xf numFmtId="0" fontId="15" fillId="0" borderId="10" xfId="0" applyFont="1" applyBorder="1"/>
    <xf numFmtId="0" fontId="7" fillId="2" borderId="6" xfId="0" applyFont="1" applyFill="1" applyBorder="1" applyAlignment="1">
      <alignment horizontal="center"/>
    </xf>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21">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2" formatCode="d/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1" formatCode="[$$-409]#,##0.00"/>
    </dxf>
    <dxf>
      <numFmt numFmtId="171" formatCode="[$$-409]#,##0.00"/>
    </dxf>
    <dxf>
      <numFmt numFmtId="170" formatCode="[$$-409]#,##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1" xr9:uid="{B09B89ED-DD5D-4200-AB87-BE51BDE790B0}"/>
    <tableStyle name="Timeline Style 1" pivot="0" table="0" count="8" xr9:uid="{CB47190C-A803-4516-9B43-0275F8D8F87C}">
      <tableStyleElement type="wholeTable" dxfId="20"/>
      <tableStyleElement type="headerRow" dxfId="19"/>
    </tableStyle>
    <tableStyle name="Timeline Style 2" pivot="0" table="0" count="8" xr9:uid="{BC9AA6CD-0950-41BA-A942-BCB641905282}">
      <tableStyleElement type="wholeTable" dxfId="18"/>
      <tableStyleElement type="headerRow" dxfId="17"/>
    </tableStyle>
  </tableStyles>
  <extLst>
    <ext xmlns:x14="http://schemas.microsoft.com/office/spreadsheetml/2009/9/main" uri="{46F421CA-312F-682f-3DD2-61675219B42D}">
      <x14:dxfs count="1">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1885263483526"/>
          <c:y val="0.1731979695431472"/>
          <c:w val="0.83069149593782321"/>
          <c:h val="0.73814461009632681"/>
        </c:manualLayout>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13C-4C20-B808-D34615177609}"/>
            </c:ext>
          </c:extLst>
        </c:ser>
        <c:dLbls>
          <c:showLegendKey val="0"/>
          <c:showVal val="0"/>
          <c:showCatName val="0"/>
          <c:showSerName val="0"/>
          <c:showPercent val="0"/>
          <c:showBubbleSize val="0"/>
        </c:dLbls>
        <c:gapWidth val="80"/>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2DA3-4DF3-8477-EBA38602E24C}"/>
            </c:ext>
          </c:extLst>
        </c:ser>
        <c:dLbls>
          <c:showLegendKey val="0"/>
          <c:showVal val="0"/>
          <c:showCatName val="0"/>
          <c:showSerName val="0"/>
          <c:showPercent val="0"/>
          <c:showBubbleSize val="0"/>
        </c:dLbls>
        <c:gapWidth val="219"/>
        <c:overlap val="-27"/>
        <c:axId val="666066399"/>
        <c:axId val="666061407"/>
      </c:barChart>
      <c:catAx>
        <c:axId val="6660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1407"/>
        <c:crosses val="autoZero"/>
        <c:auto val="1"/>
        <c:lblAlgn val="ctr"/>
        <c:lblOffset val="100"/>
        <c:noMultiLvlLbl val="0"/>
      </c:catAx>
      <c:valAx>
        <c:axId val="666061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Project.xlsx]Sheet2!PivotTable1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Comparison of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C64-4FB1-A92F-51703EB0BD2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C64-4FB1-A92F-51703EB0BD2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C64-4FB1-A92F-51703EB0BD2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C64-4FB1-A92F-51703EB0BD2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C64-4FB1-A92F-51703EB0BD2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C64-4FB1-A92F-51703EB0BD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9754-43AA-A740-7204EECE88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Project.xlsx]Sheet3!PivotTable1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0"/>
              <a:t>cOmparison</a:t>
            </a:r>
            <a:r>
              <a:rPr lang="en-US" sz="1200" b="0" baseline="0"/>
              <a:t> of profits</a:t>
            </a:r>
            <a:endParaRPr lang="en-US" sz="1200" b="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B79-42E0-99EA-DCE1A078129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B79-42E0-99EA-DCE1A078129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B79-42E0-99EA-DCE1A078129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B79-42E0-99EA-DCE1A078129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B79-42E0-99EA-DCE1A078129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B79-42E0-99EA-DCE1A078129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Coca-Cola</c:v>
                </c:pt>
                <c:pt idx="1">
                  <c:v>Dasani Water</c:v>
                </c:pt>
                <c:pt idx="2">
                  <c:v>Diet Coke</c:v>
                </c:pt>
                <c:pt idx="3">
                  <c:v>Fanta</c:v>
                </c:pt>
                <c:pt idx="4">
                  <c:v>Powerade</c:v>
                </c:pt>
                <c:pt idx="5">
                  <c:v>Sprite</c:v>
                </c:pt>
              </c:strCache>
            </c:strRef>
          </c:cat>
          <c:val>
            <c:numRef>
              <c:f>Sheet3!$B$4:$B$10</c:f>
              <c:numCache>
                <c:formatCode>[$$-409]#,##0.00</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0-5D0E-48E4-AF88-7BB9F4B2A0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Sales'2021</a:t>
            </a:r>
          </a:p>
        </c:rich>
      </c:tx>
      <c:layout>
        <c:manualLayout>
          <c:xMode val="edge"/>
          <c:yMode val="edge"/>
          <c:x val="0.39184170242666067"/>
          <c:y val="1.7701540870348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FC85-4201-9DB0-1868213BE986}"/>
            </c:ext>
          </c:extLst>
        </c:ser>
        <c:dLbls>
          <c:showLegendKey val="0"/>
          <c:showVal val="0"/>
          <c:showCatName val="0"/>
          <c:showSerName val="0"/>
          <c:showPercent val="0"/>
          <c:showBubbleSize val="0"/>
        </c:dLbls>
        <c:gapWidth val="219"/>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2897-4AE9-9E39-E25D4578AB3C}"/>
            </c:ext>
          </c:extLst>
        </c:ser>
        <c:dLbls>
          <c:showLegendKey val="0"/>
          <c:showVal val="0"/>
          <c:showCatName val="0"/>
          <c:showSerName val="0"/>
          <c:showPercent val="0"/>
          <c:showBubbleSize val="0"/>
        </c:dLbls>
        <c:gapWidth val="219"/>
        <c:overlap val="-27"/>
        <c:axId val="666066399"/>
        <c:axId val="666061407"/>
      </c:barChart>
      <c:catAx>
        <c:axId val="6660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1407"/>
        <c:crosses val="autoZero"/>
        <c:auto val="1"/>
        <c:lblAlgn val="ctr"/>
        <c:lblOffset val="100"/>
        <c:noMultiLvlLbl val="0"/>
      </c:catAx>
      <c:valAx>
        <c:axId val="666061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Project.xlsx]Sheet2!PivotTable1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Comparison of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81B-440E-95CB-49335F60B5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81B-440E-95CB-49335F60B5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81B-440E-95CB-49335F60B5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81B-440E-95CB-49335F60B5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81B-440E-95CB-49335F60B5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81B-440E-95CB-49335F60B5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081B-440E-95CB-49335F60B5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Project.xlsx]Sheet3!PivotTable1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1"/>
              <a:t>cOmparison</a:t>
            </a:r>
            <a:r>
              <a:rPr lang="en-US" sz="1200" b="1" baseline="0"/>
              <a:t> of profits</a:t>
            </a:r>
            <a:endParaRPr lang="en-US" sz="1200" b="1"/>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F8A-4F0A-B38E-DAFEC0315C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8A-4F0A-B38E-DAFEC0315C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8A-4F0A-B38E-DAFEC0315C3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F8A-4F0A-B38E-DAFEC0315C3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F8A-4F0A-B38E-DAFEC0315C3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F8A-4F0A-B38E-DAFEC0315C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Coca-Cola</c:v>
                </c:pt>
                <c:pt idx="1">
                  <c:v>Dasani Water</c:v>
                </c:pt>
                <c:pt idx="2">
                  <c:v>Diet Coke</c:v>
                </c:pt>
                <c:pt idx="3">
                  <c:v>Fanta</c:v>
                </c:pt>
                <c:pt idx="4">
                  <c:v>Powerade</c:v>
                </c:pt>
                <c:pt idx="5">
                  <c:v>Sprite</c:v>
                </c:pt>
              </c:strCache>
            </c:strRef>
          </c:cat>
          <c:val>
            <c:numRef>
              <c:f>Sheet3!$B$4:$B$10</c:f>
              <c:numCache>
                <c:formatCode>[$$-409]#,##0.00</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C-4F8A-4F0A-B38E-DAFEC0315C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1H1pb9tG1/ZfCfr5ocvhbJwbd2+gpCTLduykduK2+UIojsttuO/89e9FS05seikCCy8gNahgiRqe
OdecM2ebw//e9P+50beb8l2f6LT6z03/2y9BXef/+fXX6ia4TTbVURLelFmV/VMf3WTJr9k//4Q3
t79+KzddmPq/WiZhv94Em7K+7X/5338xmn+bvc9uNnWYpX80t+VweVs1uq5e+e7Zr95tviVhugir
ugxvavLbL+fhTRD6m/SXd7dpHdbDpyG//e2XR1f98u7X+VhP7vtOg7S6+YbfMnZkSyaVtIm6e9m/
vNNZ6u++Nmx+JKmppFK778X9vS82CX5/T9H/vfuchvXtt3dX9aa+re4veo7AO/I2376Vt1WFGd69
vzLQo9nhupNf3t1kTVpPXPXB4N9+md05rDJ3e4GbTVP8fHXHk18f4/K//84+AJdmnzyAbs7Sf/vq
CXK/l+GYpZvX+PJzwFF2ZClqWTZhW+DkY+AIIUdCMK4EF+b0Ivf33gK3I+jNuL00zgy2378cJGxu
prNy8y27591z6/kncbOPlLI5N5l1B8uEy0OBIyY/4kzaVND7m24BuyflzYi9ONAMMvfDQUJ2cdu9
W2+SvArC8vaehW/HjdEjYXNBFOVb3ADPQ9wkOeJSCkuZavu9dX/vLXyPyHozhq+PNgPyYn2QQP6u
N183yT5VpnUkoRItcQ/RDEJbHNnMpNQyra1KVY8h3BH0ZvBeGmcG2+/vDxW2Kt4jaoIdEcaYNC1z
iwp7LHiEW0eWVDaDbD7BC5TsA67nhpmjdXaQaJ1vqmpzEzTVbV1X9+zbg7a0joi0KCxL+uwuB20p
TA5Zs2G2bG3ZnT35kJ43Q/dodk9GmyF4/vtBIvh7GW/SarNH8GBa2rBRTEr4VuJmPoGyjhhVhHNu
b8HljzG8p+gJw192Wp73CV4caIbc75cHiZy70eE/WZmGe9SWVB5ZnAkBd+1ZwSNEHQmIpiRs59A9
xu4HTW9G75WhZvi5hyl5F1lZB+8Wmzir94ggk0eMCWrahH63Qh4amsQ0j5iYXL8dgLNd7yFVb8bw
1cFmKF4sDlMKszS9vanDm6a+F4U97H+TN8AJp/feAnlstEiYotSG827NdKf7g5o3g/faWDPs3E8H
id3iVm+6zT7dPKqOTNOGH0d3ex+k66H0SQ7hswWjBFvk9Jrhd0/Rm8F7caAZcovlQSK3Qlwl/LZH
tWnZR1xxTiw6Q8yGtWJLyix7Z4rC63toce4oeTNgL40zw2t1mF7dSdbtESxmHZmSCS4Z21opM09c
0aMpyiKIuft+FnWeqHkzYM8OMkPr5PeDlK7j26z092pWWkeCYb9iCubH9JrtZzaF0cLg75k7l2Am
ZDuC3ozZS+PMYDs+TNjW2MzC8F49vd0KubP1sZuZFPLzcBeD73bELTmFoLcCBjgf6sQtIW9G64Vh
ZmCtTw5Sxk6+bYI95gWQiKO2MqV175fNnG5C2JHgikrbnJkcd4S8GavnR5lBdXKYJv6J1mGahXsM
kTDziAAphjzO1gycoWUrBC1tQbn9w4x8KGD3FL0dtt3Ungw0R+4wzY6Pt2laDbrd7DVIAvRshRjJ
bq96sptJeWRT21ZS/kD3IXoPqXrC+O2Fzynv54Ncrw42Q/HjYe5rJ+m3cLPX5Lc6muoRJJJtu9fj
/Q2ZHPjWtinULlnHHu9vO4LejN1L48xgO7k4yB3ubN9xZRueGJPWJFfPGZHKxhZoArZ733uWG9jS
82bQXhhmhtnZ1UFiNiWG/87K+H69P6eHfq5gAb6aospiU1707jXz1RAREfgGqfFdIcrMV7un6M24
vTjQDLmLvw8SuTNsHM1NPOwPOeQCYORTCwGrmXrkUI8QQsSZt+pzph7vSXkzZC8ONIPs7DAhe581
YbXnnc08UjZ8bIFs9vb1GDpFYLoQG3VfP7LhD02T7yS9GbuXR5qB9/4wjZLzTZje7k/YGD+iyLsx
/mDzeuhyC3VkEehIxL2elbk7ct4M2vOjzAA7P8yQ8XlYVdO/PA/3BxtFIsZCiOS7n6YeyxscORRQ
WqjW2+1+s93tAVFvB+/HBJ+MNYfwMK2T80056E36bY/4oZxy2uT4DDcpjqRJUCGrduIGq+Whnryn
5Amjf9Z9e3GgOWKHGTo5D5Edrfab4BbQlIqghGTnfyP4+FBTKhR8KSRrkOGeYXZPy9tBe3GkOWqH
6bld3LabfSbXkBWlXDBsbj8CIg8hI0RATXJUc9lbTGfx5C09b4bthWFmmF1cH6T9P+0kWVPuc2+D
Py0kirTYLmkDeXqI2lTHJSUKzfkul/3M3jZR9Gbc7qf2ZKAZcueHWXF+nqX1XsNbKAFCaSQnCvm0
51xuYsIqYch1Czrz3HakPGH0T+9q2yk9GWcO2KeDFLU/w+omS6twv+eoBOq1OEVx+XN+G+xIeOIo
UFDPVyF8J+kJy38WupdHmoH358lBgndx+7Xc7LXCnKFYCwWRFMc3tuI215PqCC454pb3BsssAXdP
0Zuhe3GgGXIXh+nATQG809uyuh3u7bo9RCeRiKNIA3D6/B4nkTWFc4cjmjuxnCnMHzTtAb376T0Z
ao7f6YFKXvfu/LYPb/aY9katObMgeoTtZG8WXSamOCKmDYjtJzblPTVP2P2zKnNaBNuJPRlqjtz5
YSJ3V6nsbsoMifDN/qSPooyEoibhu18wO4QqkQa34RYIsUN3ZmFuy4vv6XrC/J/G8dE0nww3x9I9
SCw/BOEe5Q+pcIZqIDjku5zcTP5QPYkkODyEF6rNJ2qeMPpncXt2kBlaH9aHiVasUSa011OMkDmb
InWzS23PS/EUsj5QmKYpcWj/7nUv79sTVh92FL0dtZcGmiN3mCfjPpS3frZPD4Eij2qjdpzukm6z
iCWxzCOcqCKEzja6LSFvh+tuPk+GmYN1mEepLgO0enh3Uu03uAzHQFg2vLZdfETN8qjTmW+CiNfU
ZuHuNQsyP6TqCeN/Vkm+OtgMxcvDdO2usgYHqu7NgXu19XYngUL0TGQCLLJzEuab3FQPhtJl9MzY
4jgzUx7T9WYk/2W4GZZXh2mmbCe598NxcBcosqhotbBFamZwAt8ji5pIL4iZo/eQnj0huJ3ck8Hm
+C0O0nD5hMpLNOi53WOKHN6CzRBFQT3KFryZOkXVHmVTucoDX3CrJbeWy3eSnrD8Z3XpyyPNwPt0
mPmfT7f9Xg+EExx6ozaDgtwGyGChPEokID2E8jDU9e0aZwDYx8CBnD2A9twoc8D+Okhp+1xvgnue
7WG/Ax5ovoBTjDsfYRbQvOsNJVFEZInZTjfR8Wagnh1khtPnw8wcXN+WCVIj+4MKxz5MyS38N7NJ
cEJYCEsogdjX3WsWdN5R8mawXhpnhtf1geIV4hzcXs8OTEWVxLIVMqvPbmLSPpoOFjB631BvjtuO
orcD99JAc+R+P0iN+OcGDbxSv96rC47WCvCvubRfsB7vXHAcdLzPmM888R80vRm9V4aa4ffngeJ3
W9XvrvcvfhAvZuHg8H2+Z2aK2Cbam1CJfMEPV++hKfLnQ7LejuKro82BvD5MQRwyNCH197jl4UCB
UtjbXmgvhFQrAmHo+QXjZati7++9dQP+3BL0dvBeGGcO298HAdvNqz1RHzpIj678yXaxKARD165J
/J5PFyi0zyBT78r7skv2GLtZq9aXyXr+rNzs549m8v+pD+zLPWK/t9ldbOrN8q4/74M2sa9/e99f
dvbTnRf1rEew5d3Jt99+saiwwOfvfX+nQR75Xw+7+Nzj8eCHt5uq/u0XQ4kjPjWL5QQVYTgbPrXT
66Dg8BX6MByZk9tuWhw1fsqE25BOyTY0EJ4apuCgHb5Ghz5uSvh+1RTHw1ccEW9iUhzTQ/MNC/3E
vndH/pjpAdH170zZ/f0ubZKPWZjWFX4tcf98e91ELMN5TCw7QS1pEW4zQuHV5DebSygnXE7+jyk7
r0QvrfejyZk/HoeVP9TeIrNMJxmqc6NmapknUtdOa/OocGxGx78NSwviWiFZV21uvPdA+3IojGTl
D0XmymyszjM/XQclbU7topMLppU4g7AZV0Va5eix4xtndWgTJ2eJuGrtvP8c2apOnSaLjGOSF5mT
VFHhiqoaHIxHVlZRhKmjWo8eR4XyXNDdOwH313EYnAualKeWYrkTFN4f3Vh86KtsIcFHhyU5WRdV
Th2kEWJXanFKmLfwmlgtAr/41nDSLZoor9ykLSO3pOlw7pW+v+xqc9G35k1giNApdGUsvSgiq8Ec
x2OeFb6T+taxkfL0TzW00bLK43AxarbUffmhjAe2NPy43pRWTVdaJrab87xc00Tg/gmpHHCKLerU
VuuhasJL6QfZIiFkXOexpdwuGzyny/N27dfRh3JQpltU8bhMipA4jaWEw8ycLgOT04UfGtzpkqZ3
2kxXp3EozwOiPIfQ5FKZSbesPXmskmadsy52PG2lzqCy0mXUNxeWZx4bYURcHgzXvG4Ht62nSeRx
vagb6i300PhuyQ2x1HbzNanUgvZ9cpqnJDzLy3BwqdUvs1GujFDnKz4W6aKJheGEiDY6BRdr5anT
eshM146t3AlHz7geaJg51Gz4sspy26FN368s5ivHaJPhxMqC6JOM8vGkIna7kLIrVlVP+MqqjGFR
9SZbpIoLh9v+cd8I5hRUsKUi0Ze8z9lZYdgnQ+olLrzDYtFUZedQ7R8HtJGOKvJiobWxjKPiU1aJ
a7sf30dWJx2/FWxlpKG5JOYYHMs82Yw8+hIVNTuOMq90u6hLl6aKjNPCUrdsNKJF3Sq+wJr4pKve
ER2WhF36f6gsylaNHw+u5Xvajf3abW0yuqzSpkNqflJYEfkysJG4cVmd9Ub8dRxYv+wDO19GYTSs
eeon7jimtmNorIUwjYqF9HO2DkbWLFkw9K6p8VlMyr+Mqk4Wsey9hUir1q2yoTgmNhDMsJusRJSU
K49Gn0tL+OepGSQran/1VWWe9r4sXJ4L45NmJKncRgRsIXUYXiZtbLtpJUwnioPhOA9V+clMe3tB
pIovR2mzRVWN5+ivrld2FHdLywvEaoybZIGSIblMe+I7tWWYH0NRjktzjJMlqezAbXhsLYKaRk4m
I3FCrNJzQ99u15bln9S8tc4qw2wWhhXknxtOwUXbowuLRdIVvuoWvEsKx+RZ6FY8Mj8PHjOd2iAC
kluMqzrIpauakTjlGKdXsUGHj17emKekrjru4Oh6ELqdEQdLkdvdoq8T4TY6jZd0qOIVSG3eSyOl
uNB4j74H+jiLxYXB4q9hKwI3Sm190hbSdxq7NRZyBD/zseJrGejICan5T+8F9qLvMn6at6PlRKK+
Mu3wpElbcWqPMnRYyS+FFxXLzqTZMlB94YydFgvG+tqxCoVeavoyHPqPHmk+6iatHTMKyfEQGrcJ
G4eVLsezspbvww7XVzI97sQwOClL05X0jdJNyipfDF5bOQHapDmEhZsi8zvHt8erKrP6tWxj39Gx
NJzObmoXFULD0goza1GmBZaUL8rzwZKrJrE2qqC5Y4cRdduk4leeFfhuItWyGQzHhKgd96y4bSvd
OXIcvAteRvTY1ISceraOV5G22mU85JUz1HG+6FRirwNqfsi09UWI6n3ks+ik4v213VXSkaGoXT1Q
cdKYYfpJqfZP7ZXdIs/lrQi6zm29sHY7X3+ySHMmWV1e5LZ1GmZl4vAs0+daCic1y4868NKFRwPb
9Yrin7JszEWomOfwscmOGWvChceHaFl0tX4/6K48Zn1pO5x6aq2j1Klo8EUNtvo0sGGd6ZScjSJq
Vq01FKva1u2it3HHdBw/FS0LP1axeB8RbEK94fVO3CnIM/H1qmw4d8yEX+VxEixEXYRnQ1Gd+GWR
O21LDcevG8vRAbaXICnE3zru/+q8plnLQX7LGqt1Al8Hq8aqu+M+7Y2Vn3rclUmrPtS6/Wj6MnAK
xibCu/O8qDy35lbuJt5lFo3ZshPhqi/CzoFC0yckMP5sVB45hdF/o2FuQRc2zYndjiV0TVguB88T
a+jf8DRoWXfsG9BynW1wtyntxLG1RY/DkfKVLzu6snRO3Z7l5NiX0Z9dG/KT0bA/DXV1VsVF6eSG
/w81cnmqU+2tDKlHh+WCrHgm7SVhiXlq56blZAw7+QituipFmS06exhp+lWLKq0/s7D2qhhr1ihU
uu47I2S529eFnXXXtdcmEqJYiCrSToHVl9gfPF6qLndkYMWTkGVRwiu6LqwsbIkrc2F5n2nTpVTE
zjCUle0veZVBe8dOMeZdGDup5fFLyhIpyr+ztk/H9LSkbSWVG2W2LbmTRjo0Au2keTmWJWrZYDPu
DNpHFtlNlg9l6Ae7R1Z8//N/n7IE/+5+8+PD6YkXP/7CEyG2j8p49So0cpq8uWp+0UTN97F+PJJh
Mmm/kzozkrcP13jBgn71y0fm9SNn4pGVzF41rmc+yQOzfPrdzrYW4khJStHxDM4Rzj5NBvTWtkYv
1imgiPpGVFmhc6sN+3lnWqO8gOJRAPCmdo0id3Y1wZk3auF4gCIoW1Zo5vozdjVFoPmhWY07ovRE
IWpiSbQVRZOvx2a1JlGZki7mtzbx6kYtrZzlhnbNvA3Ha86bPN4wo+TVKi2GaoAlaPU86F0j88yv
flqy1HChsmN5qgI+NItYGWmxhiLV1bnmSW4MThb3PP/K4zrqs4UhhIay9qVk5Fb22dBc6qCXemPb
PPduaEILceGLsIAdnJCwAiks52XyISBm3aULX/Myzp2s40nynsihAMl+kpDhzEpoGv1jVG2G3zzw
l55xPpBWfsQjVBhbDJYam9rGgF1A9qHrIUkSNoEI7Fuvy2DjrOuEabbWrK1KuR4rvw47dwxz9PvV
phda3ur125PJtXng+gik1hDUQhMGZAPQFU/NXJ8xojasHBF+i0hM49CtM8pp4ChlGUW0KvvOL+tF
GdQ+CxyDGWOefuwYrAXLJWwUHT2tRZBCWWVZQUtygYqXAt+9TiQC2w9ohOdH0HIF3alAI9qK3SXg
H/KIdh4haRtGF17kt8ZVGkeDaS1krCVdplUhQe/rN4TMPLghOsIj6YgmSwjFo/XEJAePQemDEPZX
SY1vwihb3MofJSzFlbZZTU0nLWshvsTc9GpUy3x3nj9u2f7QE50thum+TKGPCbJrFg4qzu+bN0Mm
M4Pa3/wBi1w4rZnr6q+AeVbqO10UNuGH1MMDhmonCDLk4P5l2jM3GLeXyMSiG59iKMuE0D6ets/b
0DD7gH7DriUL6vLOFHwDyTXqk2wMpb4IDZKRcxoXQ3MVVya8BAfBdg2mvM6Ix4gDAG4hWI6itemI
NHyUGQC1CM1oiFPvxlNjysvjrMgTb1gaHnyv4Xiwyx6ovH7Lp5NH/AEFAjjVdlfSYz6efCADT2Nd
ld+Y6KBWVgMRI4lXvOyaii1D22PiS9mA64VTCWRIv2Tm0JZq2YaZmXf/shAmzfhAKiVyCeihYeIk
Fnr9YhnOtELTeXZpFmP/tS/rEtw1m9gEFWbfUW44PfZm4yq34mJajXWXTW9h7jf/QgWZKXDAgOgL
lAP0E1rIoYXOY574aoy4ymvjK56IIhNj3dfBpAeSPgvwqKSmi9jI3DCpBji1vbIoeMNDM2iuklxE
g5sapEyvVBIkZbooeFZa8KvCtPr6OnJPyMQhUfT8pIgVIfDCoEsfk2kXVlUPlci+ppob2DQiqMsR
xt9g1gM/ox7HRlP5DdrdJxFPocLLPCkJX9tGZLSwgQKo92mrGQL8Kg1H3Z6xPs6z5F/02BTnmsE6
ZfcsnBuxwFsxdU95qMh62qW5Skf6tfIsYSTLqK5y3XwsxjrMU7crED7SrgEzF9/BiU2yYWHH42Bc
IQrinVSq1BFckHE0h7MkKNLac1JE1LwaXqVp6EuRKH+Ez09VDx1sGdFA0lNzVBqjxqHXFcW/iClB
TuTRhBBqR78zJUzkvtBDkM80BtZEWrRpm3+RPOMRd3MTJ2YKx/MapUqXjNKAbvaGrfbUDcN3zZ06
yYln46u+q6koVk1H/12g2VyL4xAjrB+uCFr3TopktiziPq4SL8jyL3mJ9VssaRXb7NwiAR3OaNUM
YIfyWj1eJ0E/DNJpgrIrAhcKvxOXfoEgzbpMWDRel0ZTiQs7FJNF0rM20eo4bvgET1ZRhSU0tJK3
l3kZxeP1qEWMGJOp9bRLhuA+AMpSFeBDCuN4vLaTvgd2lEeIMjrVaPq1vchhslcrIZsJu7j3Q1g0
xd3tle0bQ+fYWR9hiAzWCigPjXQyRuqcJ/Gmr0Ra5CvVlqS9YjQb6/dlGXulo3VSWolr+F7Sr32G
3fzv1E49dt2aLcEik7YPw6Yt0gw20etSOVfh4L5EpThi9kwKHKKaLQ3qDalPVK6/jIislL7TIywC
Z7hDZEif0KbooM9ev+NcaaLtKDMtgn0bZ34QH57dsSrNKugS2v1Nx2ZajF3DJsVjVTLG5i1aBOK+
eBEdsQg7q6kr/1xCsWCdvk7G1Gj9kVAglCwsiY0LkR6LwSx/LOUjbZsCMfHkOmFpUlOnzhpu3GZF
UEAbBXGVkmXpySz82MITg8bJA575S9+urTZz0F2p0y1CR35xpj1bXPW01PbgVB0R7WVtG2boFnzs
szMsIjNwIpN5Ye4wT8BGOjURDG0vszaAdXHiRXE9SX6L0/cfULIj88GhcUn79vj1Gc/1mo2nrZgw
NzDrKUMDJ+TxjGPhBWlXVPJz26QmrGZelhas5nac1i0er8MQtiNdj2Xbx4riza/vTGlD5NOSpk3U
Wd6V14tpSVtFOCblGn46nVRkMVYmWRW6zavweORDDKnzEATDgiWDnUA6JSkgRq9PyZppNhsWkI0N
C1oNCKI6baaqC5omYxal1me7Dihkq879iYDaoM0kundyjMYuA2jzAkQ/ahe6clIpZV5gozECAr+B
9Hz6KCtiHDvVKpJsHXZ64kMxdJm48IoeV4UBnaY4+ImoVrEhS7rK7bKllTtgv8B0/2VqMysTU1ME
XcsJRAXpDNh7j9Gq+5hI3WTDZ+q3k6aqywJLa9RjmN3Uph1PsfE6K8ZraaXT/pgYGQEgvUi0PyzH
RJDaXylqNN1nWKkl2NHJiGL10XaENklDQ2GJsU7nk3ZroDbXoZV3UGs1bAHcEOENE3/BqSNgReIz
sKKuZWDULtdNBJEIlBXhry1/JlU4PRfqNUt7JqN4phPKCmFpI+mE55k8MXVJNzIxiML4hGhKBu2w
NW+twO7b2IUrG/jpv6mF2XY03ZLhoQ2WiW0Jhf1zT89ErIeJvJefqoZghdQDnpsUHmPvB39YlLOM
L73OyPrKEZoOYLhuvRQmC5QeuNSVva4/SlHZXrTyamZDGUAg28sS9ZTYARIDgl/3CFlf7GDziy4F
K3ttp5AVSNEEhx/3ExAGgqp4U0Ok2kszSzJQwuMYe1Ms6skxfp3bTNHHOhGTnzYBKAl0G0Yt/Nyz
gdVaGb7ZD5+CYBDac+omprnrdaYXXQhrZOWwLIJSIBGiLEtFgVOWRVicmrqhPXdyWDvGWeknBjv3
EkR23aLLev/GDLW5RtyQCYT/00x/Y5Eey8skEwmesDoS3X1gLTH7cWFHSJfkbgH7sWpWXcft9qIs
Aq/PHJGYCXlPzZKoRZqWCGFGfd2UnpP1djFGTpC2Jetdv49bCAOCht2gEe/kEYtWCtFYdiV0PTDf
NXvSdM1xrrqAeLDfPL8+qQMJy8yVo+7GEX40lmJ+0seD1yB2l0di1Srp0wVPjH781InMCq8bpn1v
QVltEXeAf5oNjvBr5JxUaHWx63Ptr/GErHpRZGY3nnkqNc1j0pHAWvkGUgzmMo+zhH0eeOvHxmeV
mX3/qa97Wp8jUZIal9gxZPONl0KUn0fZ+mnm5FlGguoP1Y86PkakOepXY8bsJHNUnFErcGU5VoX9
lSSRnX4LrBxBwgWWylDcqqbuOtONdVeRaF17acFtZL9MrsWxlxjIHygijTg+bkVuVTq4DeyU1uBy
T6hdsvORZi2W9EgQuQ/+oMKshblMU4bI90mjvDDQ71Pex4W/jFq/7tr3Hff8MFx5LOkafumlFi1O
RMQC315hrQgaO8g9mNjWdWWHnXJ8g4miXgReOUbDSedXRhAed2GC3caNVcegYNs8bPhfmdEIXp1g
cXSG53YUZgu5aHJYXcqpB2r34oO2pMRbvf3QCEON73DKkeF2Y1ax4uvYFMpqTyNR5r61Jr1hSOkO
EY8biUh2RBLtcNZO+6LJjRDT8SnHprLpvQENINyIB4r7H4Yu73L5MfKMqNMrGVPDyk/iZlB2+0FE
lIfKKZSaYhKyrHkQX0vf84zxjDFdgVMGMtAkOYfWLgJ+ZlCvlPo9CZE31R+jqItsb9lFUAT+Mgtx
CL50obImkobW0Ka1NP1gCIuFmcdRaS/S2jR4+pflWynul0Raqc+NbxeFW8IPBmctuwmxg7hEBNMg
oB8mi1MUarLpWVBh9m4eEISfV1HQTRyjukauwMmqoEY4J5GTymdt7dtIXnV1hgUwprA3jmtVJrgu
3041qPkI9hWRxAt7SeXhbjogU0iIhBM8JGeBxf8kup/4nDIVIXhlNEYJKIw0tgN2WxRwaIpVGYaw
tNzOJgNSgKEd8MYAgqwpmus6SpswBb+MYMyOg2ZkpD+3IzmRHALpfLwSWFm4A8VXxVfP6KcFJkpj
Qp4PBj7TKplY07YEl2KLRQEAaGjROgRz3M2nLCktviLCF+Az3ueZuIo58xR1WacQAHJyGRDwYrd6
vLFSGFJGxjQ5rx7umNFg1ZTuzsZVfOTTX7Ti8Tk1w9K42rHa2F5+z+TtdfDRrfhcWnkCAkhqBO3X
OBR5WB6HKR0w6cIa8WBrx7eoH5pXcMD9TDl8C1Q2tjWWGjzvpvRPUqIGjzskDtpBfECiPQOXWivR
uMTKEWMrXQQYvFY5sTlMRq+fcAsfaumbxVe15WCWQ4Kg17ZzCqwQPpqbZ6noyHpo7Mk7N7fQbpeH
8GIN/ggW4hdLLvU0+V4MAdapT8rpNgELBD4cssKUwecRmZSmPsVM6cTe7UIam6EBlZjkNAoJywq/
Qx0LxeqqalQR3DPUGLsRf2SaZkwuDZMjEHkyoqSwz4/9KaJlLruwySDT6i5OmVcd8A1baRVfifBT
LJ+Kw2LF5MsWxu6HCsHzaUCrnd5Y69t406k5iUMy8on+tBF+0H1utK/9cJUiUWxcBQUlPl3H1SBJ
fUa3ayWMKlXL4x3LVdSWIKcPaYxBsANkuHmUhzH2+ZYUozA/w3KLUFmQF0adhq5Z+R5uzqMAj5Vb
1DpHbFMjYIDIEmAKmhOZ+ZM4N9hf8Vk8NCKyVzGMxX44parSfbauWWYmiasV00nreJWPsCFRpMH1
QV1UeIPRyPVFUjT4/5B0CKJxsyOIaBVIHuiLNq6RuYSpE+HuJPCz9lqkXg8vwBvGae13OAGEqHRP
Cwsaxi4D3dhLnWCLTZa9kXqqOuEKW1X/tyn6CPrG11kWx+td/DqqdVBGqybQ8HdvBlahNfE6jwKw
45jeyUyR2RoMq7wu9sZrZFGzrv5c0C7oxLreTr1XfgUW0bwfY8wo9ruKL8VoEmi5umQT+0ifT6sG
8appiW/jp3YVd+AAaaxpvnUYWngrscBxfREiFIpqET0irqyYFafKQchiEMk5zUmJK8RAJh+25U2F
wN82yDISrktv1aRF6VknvleMGGPcRgg9uOWI1xWcxYiXeiSG65sk8J1St9YITPCzJBaTPNUM6b/Q
9WO7hqqkwhuw51UDNE20gq83Ma8J6RQq+H/EfVmTnTja5i9iQohFcAucJU/umU5XOm8UTruKRQgJ
gYTg18+D01932z1THR1zMRUVrijnycMmvcuzvFCbCYD/XT/U+HVMY8RVfllQnvHgsvDJmPYuj0Bq
N4WySHe3TPAonR9jwFgrP3jeBWtzTBed9FMF6AIof8EAAqVvcR2FaMmRDHM8/C2IN1xVOsg9bciE
78vNUBNi8X3cyW5WQKKjlrSRuyxbIjl7FJtdgmeDYhqowqbHPH1DvMX6Cha94Q50MdmvgeshQPBH
e7mjVH2LehWVdS7Vot/SfG3G8D32fdrfpemoV36MqZrm4K+lDTvPD8hoUZ8UUw/8OyizPmTmMxDJ
RcyfSD12dV2CWo8a/7Qw1Dbj99y1bqRfJp4BmjgZYZ3My4Buk/gMDQuNVWGRHTya/TBUqCkZS3Ib
2l0q0OW0dPjLgLmCLaDCfPXzSj6e5ag7QLMlxi+s+2X9CDd97/b4l6/1Hk1Q/e+bt53k/onhB3rP
O7r/XRKSAJ9Y63X/II+ATsgDOved22h7rrGVa1SL/G6b1xByHGzUfVfmcv/JzyWLmhKRKIe+CT/6
wMP3cBpAJuVXE7EipIZkD7Zh9aKKhQxAz+N14zm9WsZh3+V1sO1w4ATSB/+JUZbNV+NGsL5jAv7h
DrjlfuaiBbX59vNAoLmR0kYsleD5o2Mb2m5jougGbeNH8RGwxAfQOGL0ElZD0I87CDmBZo/jStZy
VBwKudQGz7ZNNK55XkAbuktL672MayCICJ6Z6/fTsj82XKAE8kjBE7tvck13XrMaFr+vScY3Ktoi
aaZBykPT9diNx48bAhx4D3oCxn18bzyFQXfd0KiHDuDv26ufNOE/CQO8LARjt2GR27WQ4HCg4vu1
pycEEB5rm+lkNkqa6UATyPYQrjF+1qq/pm0A91GqqUYbnheSbygsijmp51Be48GCHq5LJTSahBsa
o0wlD5Inda3OK5ZRou64b0Xo15JToJNfpnGUyJimo/EwHmRvNzqXRJF0klVmEnRlN5EPVZQ+5B/Q
r0iRt6J7Pshw9LeiblwOOte6tA1RPnegEc/ISayVVR90Gjf351pmAX6tKcTHCkQwz/BM0lVgY39k
JbEQPMelkRQPBlXEvmIWRwPEPkUzpJSBWnwAuzG17C6a+n3fBx/bQANHR8QkGsK0thDQkIVbMUwm
H9oq1azvbPE/1fE4pziNn2v+x2YDCLvg/m5jtj9vNjo0IUhDIqUHnSkcUgokIHchALbauuy9xPzh
E6CfvutfIkTIPLpL1xlqzasuJcFeN07OoCVfP1J2vqwTlHsNBGXo0FGsMwBSRdfMmeJlYCFpIhKa
PzDb9CEfc82WQz1imsD4KVlzt6lPgKZ28BPhgtD0TkH+pdJPrQYwUUNNGIPzOTZmDMOulCHi018r
qpQpuySpX+hbmPh1zu7QYXH9OOR5J+ihGyBMQ9EEya6fSyh4QbscBrXi2VaLp5tZCxKgiHUldjFk
tiUURHy5Efk0T1sB5mJpUXjlmQGE3jZkOsWkn5f3lEixNhWPEZuHQrJBmtcBRXpgi+wDnf0ZrUdQ
J3V6k8mWITcNTZ9Si4D7Y0sCI9lDyjrMO6nwsTT6H4FjYL1Adjc5yFNIjwxJJbRxU60YToMKQYtF
BC7/BJpNZc96yIP+KNukTiBAqpfnZG2TrlrbhZ/a2EXnlkTblTTenVH0qidmUlr6PGnuWDv3kKfG
znziWNTnuE7UVGD3Ne+d0f1rTVpV+TzkKFv6aD6hLkL3QYfkGmqgNyWwHYdFpzfp0uqKxU2Dp0sC
c+yYjw+dau391vUzOSCAz4dsJVGPFZvKb422zzSM9bWJg/paummGtAdoBTjL+uyUhb43X7JHppsR
FJBuv7fTCD1ro+tihWiuSng+QplH5XHlAwiDQScxvjpbhzLuBnZc8JVXGVL3u/HKnkCR8e9jLvqT
8CGUTWveJcemI+pZx4Bxih7V/FQEkapfFr9lX3tog1H1WflpyWh7IHQml5jkDTRKQRDdxOjojmae
4BfvGH9En9mC2p6j/HsIVBCpL9Thk6Nd0x71OgRQUMr5aXIxalOEgmpavb1Ek1lFkcgFijeWQ3/4
2jqar1cgq+y3CcLJ8KCsnpERW9mshcNEoj+zOWGyCnhgLjIHc1XF4dw9ehcJpFSprpNpDseSZ436
SrpJ33iM07ye0nBfoTzZ4fbaLRdvrL8lTLgrACXBpRVRQ6sM0e97uCwR1F1bFjaosHTwZdHj8ucY
BH7Xi29fp6lTFOQTVGL5tk1YuU2v+wLkurGV3hbhL6mtoaUloW7v1pAhECP7lm6J+ugCl1mvL8aP
5ki1pddJL30BUOBzsqzfiOX8Lg6xfdxk5wpdKGmL2kvHqmRV0SFm83Cnm9h8WbV3x46ACamnwgrQ
ZVCGt3Wii8BG8VeQGNAn0344KdSUBSVyfvThIB6nBoLGUsxz/TI26/hqvJa0GL31JQ8NZHYdzg/g
fIb2DBvPN5D9+mx5yOnU9OWwue5rJ/VWAA+UnyEyHQutXQjJcJxdaWoyqO4Iv0AeF3+dstTfdICG
HBCq2OKgfC64DUYUL7a+SbNAtUUfivyrCWArqTJIm7si6abxIV1SaDDpmKZl3m7sPIeqeQClCxpw
acwLVYM+OevDU6dd+tVE/GVBSfWyjXLLTqOO16IbZf3nihtyamZm7UElZH2eTZ7wwsQjwH2omgvS
OHeV5kKfRpYnYVGzKX/Jhzl/j7yOPnWGq3e3ue1PiwVeOabobQwO6kSQKarRj/OzjFRQJMvgbgIz
ibeNqOEU9SEHfQ7k4a5ZSYxc5hGRoITN0DokIj3jDRy81NPQnURizQsI+Ajn7+glJEN07NJo+oIW
bnzIh8acw7XPn6WEcraGneDgGUIuKibZ3g0xmS/GxsvDMHHzyWRZ/C0SDsGBjqu7i1eJzYP25z6M
ZnvtDVuuILyNFEr8bDjxVMYVKimof1Ah55BBGn7DeWMeN5o1Lxmq7C/jls2fkPDrMzYbu93CYAbd
DXlmn/MEKt4+jMpZ5n2VbSt0xwSCgeNWB+pBAK15qL3SYwkSkRzN0o1f9GzjGnXYtt2YPLbX4LQh
kwyk+lRHWy4Rs6U/RExk5xDwcOn0Ft9nro4A4pjge8ApVBU3axJvbV6u0sONWzEL9CO7EUnk2Hwg
eAEOXB59rvnNEuj6AQV5DwH0OnzuZ/MVv1MDE2jDz5NEBdNZ1t35vINSJ9Fhe8mVpm824HYp+2Yh
t2CF7UtLnRtPDe2juMybkF3HXJnsCFPCkF8k9O4VIP94KxyokSrLN8mKbptzV8iID3cqADV0vQYj
w71OyTKbmzF3wARDb8LlaohHeR/5OHhkQ97qMvWm2WXV2jx1devkAezA2lzLVqi2CsyQQDzDeRic
mIN8/WnNBmOb0156kCofveqVwF1TSy0uAuIc05chQ+VSJtJyd4vCupvKyIb1p4Vtai0V6dMbCFB4
WC0hSsTrGTT8/Dlpmy0ziCNGz0mKwqkewECf3ZyyS0I9GbpPW7RyqHxXP5LcXiiCHbnKYoBHp7Ff
B1M1bkrscw77SAeytu5zU5iA170ogzj3z20EgrWgTdw/qjUMNsjAo7UrCRspuVnyzg8lNYB8blmP
cFpBS7FVCk3QpaNzW+I19uIyB6ufuvt+DdJ8i3D7B+JlhZJeip3Q1zSR9/Mcd9lcrWmX9hRYzKSw
HzIg4aUNVyoPcWj75kY0APILOQARKLfZj0MRyRUYIbOdOA9tnKhDDUz5VrToqKvOt/4c1XGYVWlG
GobuqTPhlaiNBnJtE7YWdAFRks50vguS3LNSdjyeChaLCF0b2rvPoQ7MdxgvuioyeqUnpXgYHWrX
UEtLlHBNoErQOFAtQJvepE9rECuGwsxma9uXiKQzPqBI0GIkJ4LQmKWHRve6SOox9PlBSBay5qCp
V0lyGwYutXAmDZKfuzGLv9bOvW1bU7/UjX6rc510BdoE+byABjzwjJsTQfIgCBKpAVLKtut+pf2d
iVoIyRuTl3rUG9TKUPToQspEPpsBFgBj0hXGgjZGfHWz/DbXfDsy1QPxrT2/BRidkTL00zJWG5JN
/JBPTfTMwDWbqnUZR+HXYMEUkE4s30OlxaOGzyo7TIzVN5Ma1LMdp7k+WF87fgWAoWZFIH1+JRV8
JHQY+6MYeQJ5IQkP+dyoa8GT4JYKH19TDXxb1RN4jhxtUUUpx5sFLbOnzVPaF5jE0MuK5G6cDjpM
1R2kJst8pc3Ci3xaiC9HUXdlnE5OF3koOeRG0M7YqynFxR1W4CHPG8d7rTkokvHUAYqtDDblUmyr
gNTfUiT/NhV91XaoL3AK/AlZpz1alsPBMejmc9fW4RtG+/kj+N38pEguj0yz7iHoiIGDIW1eySBf
+g6igRqN25FR3n1RC50VVPRKfYkINxdLIwj5ufFdVrbooy9cU1x0TQCGtN6VGMMT3XdoSy5uCdtv
oonYm+B1+CrCaLlxAPmrBMa1qwjowmfgNFTsMc3rIurIeJtyHqFuRXDcF2H8LRYSDfI6yD1rezq9
K5cF7aFPW2DmwB1UegVvWavKybQeXqx+U6DO2QKrVtQjjhQpbFvJba8n+t40zSwK2uMciq5nMEAI
fG85pCnWRLPq5EqmlrJqbqD5Mai1RH2RWs1/aHRtTSl0FJE3JN7FFHmQLe4czCKtZt0F53ZM6MtO
MR3DzQlbtGug75PEd+8Wrj2kB3SeR2U5iHPFk+gGKK+51iv4x8LUKGlu/GT1u6Czh2snNihsW9f7
b/O8Yq9gU6JPszqJ4u8OAKcrAN66w9C56AI8owa73voNxTwURn/i1ReOH2EAmK/jFf1bEaAcmaue
j0FyCEYJeRjZXPJ5nvr+C9POl2KKpqonwUju7MLCZwCxWQ4CGTVckc5L058WFFUXRL9hOfixaWCT
8DlKTxB+gbqLmiUMSst30cYqSaIPRjuIUUFeYhGVcSObLhbuWIPdG3Mpyk6gSIOlAm2sK/k6thQ1
dTTw7XWY7CDuqQqXqUJXwQVCWp6qTZcmtHW/ngJCuyG+T+G4ywoRjm30tYfCKBhKF2S+40dgq8KT
W9GoVOUlum3YMAq7NXKyJUPCTdaqAdSZ9YWF8C9eq8GtXIrrNeM0IuVk0YDph95BTh8VHorA3MKp
osf2ta5FrOpqwVYB4galeDSYwvlRpfOxRq02XNnGBvKvaZy8Sw4NqHI5HJIRsOwzJxQw3UmDU5+H
yqxxQLqHzmqB5xAHYNZtB9Eb4CIH4SYu/08Z5IzgPk7dsFa5bnzymgCQbJ5Hj9X6Fugdm5r7HABb
QEPu9TXM7DvLA2pph8ywDzf2vY458ekJErwN+20Mp7z9YvXSBE0xZMu6weAkeLekSBEIx/Nn2wBQ
yG5mFJT+jnQ5WePS1pMdxWkDEIqnhZTXqe49ymDXgo2tn+06XEcWl7cVrQIhN5XgRyPJn6M50W16
SKFpaqMLsXZcFSjrdkaNg96hHo9aZx3icTCrSoCwvqXg/VG66xwRc81bFFFZfGpnJtdVH5vYgcRt
S7Dvtl/iQz34uO0PegE5mwM7GFR2s6H0yw486FMOwNTxXFu4u8Y8PjA4Z+ITIGL5WWe2fwlAxMJL
pmCMKOB38tsBxKT8TgaBKgtCycaIg0qnvKmcAaXpi42OwKm31K4/BJmXvK3dQwIh1TkabXujCI9K
QVN724XrKg86kuD1XQ7OQAf9c5f7hV2NKOFYEQ16jQs/LGI4mZlA8OIzvQzQcTvxXW+Ew3pqYsmL
FHnUVnO0rU9TGyweBULQH1CBokPknU6Sk0ljmBq5zPx7sHG/6iKslzF8ykQrkmrBa2i+GQKuo5g6
h9Zg2AKHbsR0YXNAOWGms20S4b7XAQxbQYmKmg7lJpr6CA+B48FRWig7Xywsd0PJSazUIV7JdA4n
xb70DnbIqWSc1qoEoNgm6FDZOt3JLIU3EWZtO7+CJQPDBrkTBBkl6L/RoUAKKShogFt3NTpvWcQj
6vBbD2zWF0sk2IGJtL8E9aSgerQJdLiQYWgJlo+udqqyIcnHggVzc4LEFQ+G+TooIsgwzqPux660
AMzeN3BbWBs8f7QBUbjOTR9TeNAeVjzsKs55lh860HB/BuC5AR52ur4JEIanNzSXS/PIOmn2qiui
7RkVTHoxMUvad4TIaD1FLu6e1BLxWyhq6u+1CXHns2XzUDZwC2Rk21pf6JYsL5lP7MNi+gaXAIsF
iAQmFaIpk9C1iiR/CgEfsirv1HIVArRoqwU06h9LFMPjkogpPg9x10HJYpLnkdfqONOBvKZmCouc
QbLSmH6DmHPa1gJS+fUOfh/aVtRODvr/foCWMm9d7q5gWYSQYRo2KIdqvnicbt7vLBq64VIPbKVH
ur/+u4CNvp2q2kUOoTeANLYtZs2gRInqaURRMMDqHlltb2oauqwiSa3ZEZyZ/rR4NkOgNg+4ShBH
7C02TVYXEgX4PUx1qHgnzHgbCtTUa1ukgudgLsXYNhUSegeSHnDJwyaBABRbqnV6EA5ajCoisj1s
o8fv1AmUF2AYpa5cpP9apmaApXby5TIn6xeGaOGu/TwYXfWjy56mxMwWh0uSEQ1BCxRIUnUb9Zxe
Zw3cnWCU+SoLE/L8Ogga+r72rbj4QE8PkHV0JeQC9CsE1HaAgYTla9kmU2dKtsTtWtll7aaiN9nM
D7Zpsx7x10T9dRfSNTnO6ZJ8Dnij/R2QKxEBDFByLXotwy9tDnKsgNne3CmQkeTAlmRFU5BTCGBH
ThJ5kGHXfBKJN0uJvImqDvV51URmzPb7lt4v0QIYOqKK32W9jF5HEHJ14Wz/JZqkejWzUgXGGwF7
hPgGnHrtsOR78wWmRVKjtvJBGaDyuDUWSvAJuMvbUNvgynTY1JVpBbuf7awuczJCFmyYuAEuwM4B
J9lnIMYtTOBDnb5rukUHH5PpyZmVXgm8x4uWncuWvVojEizrAIiHTVN2hmN0SKstD1A4yTb3pyGh
rn+Ck6utDMCtymCpx+UYJbBtR3l4PayqgYxkCV8bvvrXnM+YgDDBp1pviTjIrOd/QYFGqjiJ55cM
5f4JswrCdwWx4ivBryRF4HHjoA59hTw7u/Xgg07azdh1mf0KLdv8oC3B6IBsViTEPtge8jqA69eE
sTwhHxhMWMimqIKv8RooWnCzjNT80QHsqDKPRmXEHImt8E2oPgdwkT93DZyRZQxU/0rD8p+oAqIc
EUXfVgv03xyEBh5k3pGghHQVlLcQvL+io1VSP5l4UnFyP3fNiCg/4dXgoLHNCG8e+CS/dnIE19Dp
SN3HK1jX9bRQyHppFSni5+aK2EZ22xU0f+v8wlu/JN+SIVbiDFumnOOSx4bMQZW5JIaVFxsbxCeT
ElRal4dtSipoNMINZWNG1rY0IjXEX9nVA8UsUuqTYxwPS/aWDsNuKhq16H2POJY0JKlQ54HSqoI1
xSCIcYxBx0O5hjIeBPwKnx42DRSPcQLVUKPVn2QMVjZVKWB9BlmIXlbRgM5tawFiWdd81xtiDY6g
Qequ3sj46KJsRgvTRj415rPKFu66CoRuhr4P6vLWd3ddpyarqmnB9OvwgGkPdhrfrdhcuBb4Fo3R
C4uKUZIVm24QGc4cXpYuL4FY71cSpzXJ+1NTe8fGP2xQbzQpWp4J/AyySZb662Ce0DBfd+vE+7T0
JM+YO/4Heu5XLTHESDD35bBVwb0GRUfyuzB9IOg5Oq/zb6SD4PgtjgxKO5qKZJcARHIXBi2ZG2RJ
ZGwozOCmh2a96MGjTOUcDZ69dD+Irr8/r181sDgtTD1JYbPCK05AHoIr+pUzbBMY3ZO6Zd+F0rsM
HjMPdgZeirzHQgwU6LL/oKr+TXmMpQ8hA6h25BuWhv/mf2lAo2Uw1tDnRqkUlSyraw/aHvMCsOuC
eKf6+4+TcO24k6x/f8G74eOfJCmmuMAGsju88FIXPITwd0MI4HoVwGwPTf2HhqMDe4azgGARlP/f
H+o3pw9ofwLAGceCth5/pvu9/5eJMksmRhQf4fA/ZDYRXqly1DyO71kOcx2kI2mzs8+27VDuK7SF
oDB/qjj+/lx+fc4Jwfhp/Lu/LINFEQh5+uu5cBdR+Ey6+hljcKC3aJNwFw4idsM+uSlo/P7Tff73
A4KKxkbHWB8KF0T+mwFCNIaEvST86aOhqQWkSVfsB237U4Lw9xcY7v6Cfz7Y/QphMiEJA2BLMVHo
d8eF77u4HuY+ffopbViAP2IlrwAFk+To4ykD06H5Zh7tApywknbYhSc/9mEwbTH24X84o19XOs4I
ms/9dcoRUH/EwN+dc5hVEyxsjcan/oP9XyBAgxjBW+T48dhmDiwm+h67ItbnEYIeNFBBs58IksFo
t9KNkCAfE7ADCSk8NBBrCU3KiI9jk/Lwrl0j9Ezl8uEP1B96kL+/iN8fIx5cTCLYbvEG9jDMfreD
AhUZZ+oDd9dMGCSCWP5DsaWnZLCPa5DZ+Oa/P15C8CD3f/YXu/y6Tpn3Gg+Y2LufjK+vG+BCREEC
osDZtvV/8AD8Gg4SPB8CHwQ2BIzzMZwQv8U/9Mi+Nag5zmwIjNjHS0gWvaUG6/c/7Yh/PxTuJIJs
CnwMcff3yCM5lRghlNbnDwmTS6CqxmOl445//f1d/HXl7VEdNm5knN3KC7/0PirgXyMPiJlsJrAv
/Ck/ojoGVOxhJkoGgwU4MSw6aNIc8QEcGG0HQchHuvuvpjn834Yw/OsMhv+nkQ///6Y5/DLE71+n
OQAf3K1g/3Ch/NuwtH/MBv8//NbPaQ4Z3gsBzRQ8ORhIhi/7OSUtJ/8rQgDH2OUsxNga/PmPUQ4R
3o+K+L4vrH22aLhbMCHX2aek4Q1YSHl4JwjLM7zYBTnpv5nmgBL01yi7+8IxIgBbJYQKH6+s+22/
MOi6gmZJhiuYgqYQ9CnjdeeAySwLLWaJHFRAsUGXm5muaymnca3CyUcnaNPZGVbGFswdn6AkRCC/
m8Y4/eQFEQd4vTF7oU4nOPZMdJB16l/hbRvHao2S6GteD+EV1aQvbZ4s5QgH8oFx9h2g93wFk1R9
SjDHDVyKGMuQiwZDo2Z7Wh0hgBcjiOw2uGGPSYN+px8y0Rfdql5jPWZfsSHkFdiA7Uja9GjBE1QE
G6N0gNLvQ8Oz8wC65BNtIteCTY/nGn1Zql6b0I4n6oLtMrkeMFJN0/SdZ9BYFF4CpygkRqfdKoOS
XXRzduO7jTzZxdBq6Nmjs2F+SzqIezJZ1299M2HaAsDS88asq0Q78oIDhjwZxofz0sYYkBWtj0or
dmUGOhzTQKzFZl14P7D8Ug+iSpQXD0HGgwKIjYArboEodsdYrBiTZ0MiTLMZYwJkOI4hTfbTlZ22
AITsFl5i0QSXfhr0QdBxK5ug26oJeo7bMYUj/gAdTgACbrGfwlbHB2hX2Q28pMkp1qE8QoyS4Fun
7VE7Ot2yNuCFsPRT6qX/tgqbHqYFVh7OxPS4AYwsFnh/jqlVUDNqvz7FbcfeLfdAKdY3YAETht5F
3dk6DJWDtZd/dlmrjl3H0+8w34r11q60u63heC16TL5rSu9necgkxhJBQ49WFH3EcUyBksCWRw+o
RSmG6MxA4VeTvwNmX/6qlzU/bvskr3LkO4SLygIa1WXCNKROvzSQEwHYUevXAFE2wqCjhNxC/ueu
YbzE0B5J8JDbvNEHXWcwalGeVc0msgsn6XAfhU7d9kv4AkOgniGDicdzZpV49GoMLrC9uHsqTX4d
j20KEKmPATm00KWysw1sux7B/2+A/9FHinKzfrmk7XaEBxGq+Q2ef9QLOitpONYYfqSo3DXxHQQV
MFwUNLZkKHuK+WOoJhyturFm1YTpIsgym3wIguScJ6MoGuiFb01Kv6p+ZPxmBI/SXOuw/yOFxR/O
qeTEgywMrgBbY+zEqcekMsEKly9D/m2DmLc91BBj32/OTw+TpZn8lg8R327iwQJ3nu1Lon30YDKY
qe0BSMynmE/dITc2PNQ9GO9FMSohfZn6tdJNqp809N3dUrarq886ZsK8UGDAwlcJEcPcVEMKg95l
AKcyBZVMOkruEShx3yXo/SNPuyE1B1Vz8mVDjw0dIgYw3Y0rk+wPgikXozlM8Bk+Dj63/HvHR5DZ
7ZYXiHBFE8YBhipY9YyVm4gig28B/hUTh6L0rofOh8x5986AJQXnbHBEXSWqX4JCZdaKymGiANQI
vrHx7VLL/LMEy/RVhChTIblfwxoa9pkAFkXr/zDMLP6+xtEsTpR7pzHpamRD5YI2hz0k5Dw/DAkU
WsXW1wZssifhp6jeMIMAfFmNMmjRLRrZGEecBYeMjOYTRmvJGvPJCgfgSd2zbKUqLeFmaKL5Goas
hFRKOQzbYh4tOQFOc+9d6o8AC/C/pHddYRLcYxDifP3UQ6J1bdJgMoVQIM9LAHYLlNNRejvk8Xgl
2hz73ie8SkQfw+9qI3YC4tucBuaykwKu/jDQ/maroW0D2JKoG98kzTWHk+sIHT0UtH2MnqPAKBdM
ILRAi4u5S+klY+aEuQ3dvlcxkiqs0/YAdV0UHAmD7QQUfndI6YRZgdGCAjkNhuGONVY9ZY7BOJqO
7kvScQrePMqv4dOKCohwwwrsUH2Cqn0D6LhZzB2UgFK/YcbCO3KUuQN2kR4XBia2dS2oAkpG8lxv
IT960mUvCRTJj3EccCSHob/qIey5V7BfH/tgJRc3EP5to2nysEL7gJayvkLo5GeMtyCvgoVtBYFI
9gVWCxgMZ071uUtGf802tt3GCc2KevSiAkbSvUERHF6SUUFuU/vjHAwgEGaydWj8m1AXoAEhAFz5
9pDmXQfmKT9NAH9h3FPz1Zo6e4JkBsM4nUzGooPwrARv58qlV809qkRIBIyn2XULauKQ0wiwDqZ7
FguOjy4Y4A0N250P5hBHrTXGzG2NOMRdXp8wTCI76km4vgiXuEFo3OJXGJYMciGGgnx1GZ1vQ7aF
fzpL1TGZgRiKkIfndBqjPwKP49EcnJoOp/rYtRrMIVq0O0GW8bPFPry1aF0e0KjnN/Dogpxohg5S
Cg9LbARIXahkKxOMWD33m3sDXdLerJBF/sGVJXeQsOT4kilFJSA30H0ZRmsq1NJ3k2/kXLbY+Q8J
tJMnNKjma8YGTA5NBaZ2bvOjwdC9/83emTa3bWVb+xchhXn4eAlwEilKogZb/oKSLRvzfHAOgF9/
HyjJ205yO135+lZXV3UljkWKJIiz99prPZvRBLOMYxUMwcMahDgZedF8JRCHGW2qdLh9jX5M9eRT
3Ncu0ahKp3jw8Atos7VlpAkyTze0z1Mdk/lJm+52qgOgEtqQlevp30WTZrW4ClM730yGeNZw2ZGK
HJJh2NjetEUtZQQiJzcgzK97KMQ4M1aYqgi7CniIu2HoaCQ8mq78xcJMO+KJiJo4c97MCb/SZKf5
svH0nDsBqAe8TyAWCT49WqR6Eo68pILC9jS4c5s9fBSt/6i+//+Y1vZv63sq378t7/8HdEfzrx2o
K1n41x/5rbY32K2u02euGzFhJCAM/b/63jBsFkHb7q8SRqC7SDS/odrYCoGOxPWKlLDikdcW4/f6
HoobJnamfKyEINPv/5Py3jT/KFkhivkOvxdlvanz+/xFRKk65PypcBXBxxajusscSVRlvfEdt9FP
TcsXvgrzzhPLuC9I9lX6J+zWyLJF3VbDk1nZYumxfdImbcse17PKQ0/CJfEfM5dxFYDLMa8zYwxb
NeE/saHhVMx8g/mQ00JoTBGR4yp5ZAhcDRA8qeNr0d7W5ZxzUMqMggvgcX12EFNvGq2S+jHP3Pl2
tuP4iYK6xV/uAoNt5F410lsD2YSmnbw95xWqc5VPnDgO/NWnlMKqDrOU0NAmqBRnKryFYEtcr1MR
iNGEVHjpTteFGf6b3prMbSFLy1vYRngbzFSoEY/SmC1U7ole7muqhf0kAXVETtBkR7dKOu8SBELm
4TDr3NI0jbmN286CE6mQI1BbUuFpZReHNu7VLl96j6+zVvPATAUpiSsZUy06cf0q1GxcFZQ1uW9E
TpB5GGSySfB9TSGc6mUzFFUfcb7Iz+TP5pd4aTw35CbUTsepQW9l5uzwQvELjOZnIFcdEWqj3A/c
GnGwFXLrJm1nbAajPyty4Kv/nDgBGIMUVHGhnKMbD95LkM/TGR5nMOyz3O7ELh168gCSSz0CijHr
D51bbE0OsGpviTIO3caZsDXmwiOFlOdayBklPQjUNrxLfeTswVRVHYjjpBGWrNHfmUopkNN5E6KJ
y2Q3YxfnjU7a1gkNSJc/vDjT3xb0y13h8G3cFTH0TrJF81sF09DcERd29rQX7aNR9+mJgHr5uSFf
sol1aaiQylBAVUhX5HPv3RGI66PRTOMtpklSwEwQDC4aYzLkNknKbkdJOm1Trw/uJqfD4Rv3Yzgy
CLlJg3jyNo1VFWT/LRzTTjqW73quNUeEVvMoKuzlNPrxF74NmJfJfQdf40oa2WYehCz2iejMp7jM
xqPqKw+mKGPATVDHwyODzm86ZU4kZ3+JwIAxxuQbkB0br7UqfM+TDMIESeBcuaV9U6SO/4rEaO7l
kLpgXimTjAiMMD5Vs9KsaIi7Jyz9/aXz9eVrKao4Iu06v4xZWx3ihUhOqGkgneGWcoDLVhvu5maq
L51DUHwjmjzPNqbM4tDB0hYZadw8u0knNkoL6iOe0+ST6Fb/OcPS8lrYrRkOC25oDHx70ZA5oo21
xw05RP2BHnwMZzJGwa6pbROikRMb8enDKjI6or3rqzjYQSMsv9dGMR+7AMjYtGqAcpqDTR2Lb7me
2RHBXBU6GAUPaxYdJ5n5Nqn5E2lIJ6yLJJiiQJpeX0S0p3yOAHa6tB3dezXgIOVpCUOOc/+r7Pbf
U/E/rAhAglnVzH+vev15U8t6Lv72Q78djJ7zC6v5eBwTDXYVtzj9fhO+fOsXGAL2KmcCA8SlgOb0
+8EY/GIzTDLQipliIftznv1+MLJvAAuXr3sraW0FE/2Tk9Ez/iJ8rSc2OjFEK5J2OjraHyRVX7pN
08yJcfDJxXA9ycYPMd844VLPHSZ2RuV1/GWufWctRZP0WR/bJEQRbmD7JOPFaqDnB720dtwSQIP0
HuVpOiekdty6fGpqUO2YmfxjF4sn3DmIEzRxb7rVFj1DdFbhPA+9Vr+Ywp3uW0JZ3HZNHMCcDs2p
SZPgbM+T81brXbmQahqcN6t11xYR6uiLAKr0vZi86bmwmmr6jloYePlNNtjqwm1v28M995MpP+l5
0fp7F+jMEx4VkPs460f7MsIhMSIzbbQnzXaQNSjUJSG3PNl4kI42Q5UB8We+OF0MGDWM+1P/S1mU
NJPc6nzeFpiJBwP02DlvOfwB42M20U3w37GvlLMzOt0mLV58taulPiUEoKDaL3bk9Hbxuc8HRBoj
5owBMBOWsaVeTDOfV6WCBhuYS7Zv2qq9BxSpQ9iIU/uoE019xQGZUXBP0zNZsxRdLS+B5C/Qy1/g
OEkReu6kBdulXzjlMBfq3S4OkjID1WIL8w7z4dLtNCYjT1gz7LcRssRCUaDaVzux/TMMMuOJXMz6
LhcG70XaBMZTABTU3MymMp6STBAAK1uHhxdWiQzQNwLZEywRZkUxYN+x2rpEvnIkeoGfBuuduO/q
YqfqsTkZPdjp8OMf4ejyucatiy7QjQzlwzmt+BnCv4V3bmty2Ca5gSp0uLu/5DYWsdAZXbx+0tbI
x6R0tVEyOcGL3xTWGMINDF6MUUPP7H3ZoDiheDyh7fEyqlECR/GacdlPIrCOViqct3ZibL+3hU/v
10/DcgrqmefHMNGczMQolhAQJC/IW98UFBc7P4liKdMbzZ/5BRRdcLL1EhDSa1nTvsKsxgOXxLLA
ZoiqnOO78EobQwZT4Qv2XEWEFkYUQPwVFbxJmly8YwWgVS8W/t0m55nxjnd9uS/zXHRho9VykEgD
eNpxS2FV30zu+uL9RdAnEdHlHezVxJ8snWcdbaIrx2lK+ViWQbSvLh6Z0NZaXkQ8mvq9D+/+/PGM
uPiBgUrNtY6EVbg2O0neN8xVEr+ovhB+CJESqc1W4M72PR6TNx0nhx/SzTcnV+/b1840kPU6PD8H
1BrHfkhyGGmF1aXNMbPgTWxjPK8wjcyMx0+skpc1r6EUiKTuJ1vks/by8VvCJhiTQzmTjQqZF/DL
Oq3LVaYhIVyAQ9boovh9cWO5is8ZN0q3PApVNMWOZAcfKcCy9T0BczpcBPsvToE7NKe5b/j3gKhT
jgSWkGbRCFfvi0bjggjYtrH3VMkdysu7/gDA3Jh3MJTLH8sCQwjGP9UfBkCzbHBxaX61b0apmhNk
42kM07aYwskrhIpEYC6HAWbwlZ52upf53L5aXGkW0WHMiFynxIM3rP9pz8Ifw6Z1wN45YIglpcwA
dr+qEysEX+5dXN2LT3kwBy98mG4aMfY2rjkOUxKI/dC+CnscSOXm5vQouYr3ufKr3QJmINRl4jyM
mRi+5ZploBRx6LyUQTk9+gA5Q8/subDNXvW8GN6As6vbGq+uYl63WRqnxo+B5Q+TewB4mLBuIpcD
AVDvoIBefSOWz0zdwK9K0A6YFzeHobCPSZLbR6te3995SmOIdR53EPJ1kies1B0IDHsL/sOE3CMs
tTE79A10BMLBFgiPfVP6aRr2nBgPtdHW11I2LqbSosybjVekJoyndfeI6ufvtldZN3EvsgNuLeO9
dDxwk8k4eTudW+C5693su9VN6glA/3xsq7oCL0Ox3mTac59r/Utq2vAZuoJUQBn42Z50DUbeSYMf
hK+VP5vqne5X87ZO9OV7NifsybBUOZx8h/gH5b6HA7ZaYut1LvLhRDaIyjowPeM4Ln1xC/XFiRyF
dRThVJhumMWLdyZ3cundvvruOEEKwIFuDMTW3M03NQ7aC5Lr1ag0dqzojkEGpvDlYJxLxPLuYbGt
9Cj1YC9WZXPB3BgNXdHeqhGsVaGN8T34Lu4m8D0B07XjlRDnZytRVPoQhJZkTxtnndui1s3nGB/W
C5b4/hEF+j51ZHcFkAN5ORmMKwxq77H2sJmV4yT8u44Y5gEmcrvikvTPFJYT0S7/aWEc9GkkkUdu
EuTtnmgfZnU+t7I9yH5N11jqgBmoCsfWvB+IIkMgAwG5LYE30oAtZTjHndDJWWLKnUys4iWOXny+
Vs+yH3xu7bYEqMDmhDhVX8A1VKS0bIiXO70aR6YCXVmOoWbYGIotNhH5ky6eTOhHrxm41IGjkC0U
Y05VXulae5SuxVWtrPzLxPF+UqxGuAhT/7L6R29bJFOB/je1buhRgJ8Hd8kjaQfm4xxo9mmecuOB
8LL4IcEmfJmDpOnekC9L+cAykTg5CfaQHIlt1YR++s8mBIiHFDoa7LAi3lAKTmcpiACWWI0Qc8mf
DJZ21/eC0RHQoRnbcfW9FGo6d0tGuAjL0gM2e/nKPCiOkip174M2cO6mUZHmKWqWScDV8toLmn1x
q8edWUfpqGsPNnoife1IxqEqmWfY7nTTDlX9JRux0TlN+xyPrX5T6P0LaEoJyIHrlEHYq8FaFohZ
w1kjUfBZqcSq+M7NwG3jwWD2maanIbGTO4vU/+3o9Qx8lNgUnkmQWTdG7ppNO9lnlQqbV+izMCq1
rTLCj0w6F0P/xbW5VPQsPZNgbg5maXyKcxsbZuniXzUbO6yVKCJ3KsvIaCXXgckgLkU55KQI4iVK
bKQaZiC2sQtsS582ptlaD35iu/fghMRj09sjB30tsdHBDwiLZWIrhZAMKAta8DF5dvUOV2avZZFB
aDXEB+zsAlFVj1neSMI0lB87E8JWhDkyJ9+EdYCAhYvePA9pel+to6nC0ucnve/lCW6B/knr+UEJ
LgpQvycP2TTgPCbn+WAxENm3NWGESJjE1q1q6a6pwwgvnOtBbcemRo9OVWPcjHY+PmSribGP3SOj
Af/cFMn8rA9lTOCyGl/SMf2cxxW9qWP4FBSTTJ5lu1rIh0lw4g7WjdsCvp30xNzYQeoze3T5HESf
K0YslR4soe+RUtvhVXT4JlQEm1t6fbJOI6djmQbYdr2q3LfK9l/agBcu26l/jPPGYx1TF+dbjkN1
8PMhi7qSSY4fxxt96o1rGrv1sOlzFgotczKcGpvhD3Hhec3R2s1OmeZkgTUNpluvYu0RARZHvufd
6P7wyUdts8J1lkMaiPJb63ndIeiDGFmN0gqxDbCvnNmcw9KiJiyr3N1mWgephclK6I/+eKtw0kTx
XIpwlh1TZfZrn4q8kpdl8FvrmfOtuBVYeFMZVsFU3ecis8KhcJrrSMTVvZaBZiG/g4nZSJFTFtTK
/loYpg74E7MoXyCdWhCJurhLOGQT4kznuhiG7cxKsSnMoVQ+DJQBt2bJ9GdTz1by2atk3USLhbca
l+ZrMhrNdYlVTgYwSXddMc5nZ3CcS1enrFEJuk6LxsbB2t2U4jQZ3bz362y6NxwxPKWquoFMcmr9
ZYoA7nV3MEyGby53S6SHrr8xpBPv+8R/oVBTO2/oyV739kMuZ/KEjiwKwuFTlZQ3AxQkY5cRw583
yia+Dt+rbnK87e5yBV3Vfp0KuKdcPog0m7aGG2Yx6mSYy9CzIFZcfZvXWagWMBUFGNczIG0zZ/zq
i/YJoH/N9LT/dZZaadzcjoC/9gzovGvD0LX9GL/WH6NYq9bfkNfa2wmw2CbzuRaOhcpiPmdY+Fu/
yFPvGpgst/yUVfxTrzY9iPx7qGndzmFU0CMpOq36tKR2E2Ju8xPvPjHb7p7TD0mKE1Qdfurk7391
2P28r2A18v3ku7MD3VqNJQasZRvJ+M/UGfZRMZFPqGu9vrePxBuCM9lf82nBCfwe9Ea2//vncxC7
//SEtmX4DusqPJ05mYNS8LO5iazFjL1zaA5gQgKyTJTu7ENj6KoJhqFmM35LSyxRl0T6o3UkUYoX
OwS8k1a3uZOX3Pn4Ym/drrb7u6qXxqXS3AWWgsk8SaYCmn/RUADaC4zs48rjfdcT3Qpo6BG3H01X
Q/5lcgedeBwpM9vceWscqcTjYATsMVkgOalhzRxa9peFfqIAIjHRsCXEAqn1E3qRgjvGE0Yz4FkA
wt+5ZOof/iLrRytIqOjJ5/H3XVNvX3EDT9M5oTfS1nunToNlaPHDog3jsANo0g97P2n6w7zahu/s
huDpvgfsg8/c8JvXj164cjvjP1hb/+xlCwizujZKjY+VF3HmTzagggo5dgeSN8689stOltMbEJOn
Xfv7T3t9oD9eXTwRHkTKABsI1J+vLp8IlNaVPFGZlnzErQ9gSdQdnw/fPeAQUBtpl5qJJoRpaPv6
T5/dx7KH4wkrb2D9BW3PdhnDI4QE8SpvsbQo5UcANGfqx7I/NJPGs7rCownQVEXb9vdPbvzRMu7w
zfJ1HF0YaA3PYkj5pzdZ5Y4Ws3GvOWC04tGlSjAZeAWqcZ2j9zNaxD1MGTM3J5G01Kh6X480fnXi
lSvo3Xj6+IX+K2/+B3mTI03/W3kTpyOL4HGe/ms9028/87ulT/+FK4hJoKebXMdELf6lbjq/YDPh
Y8azabmg8vlPv6ubP435MP85HkR7FFAPcJL5T8RMpoN//lYRquV/jr5i11e++R9voQHkEz8Gc3iw
/ORVMXDfkGJqtq6nf2Z89kg04QDDvfvsV8ZnhHaDiPlMrSNvaKH87aJ15tFSbKgcygBclsF4KBjh
AfWzzuBI6wAMygCcVCzdqEk9P2r8QSd/V7Zf2IihXzWTcnfRxBhZIJHD1l9Rvlo9bcfEu+YM+e7V
kkXgCKtTrdh9JIg+bSyC0NtBM81o5oy+0aH5dLK6Y78CFaywBYHv6YgwsDw4Q+xEjafgmc641kzc
NWEyT/Exzfi+2JrxoBbL2cMB+OTaFaMNpco9FV56K/TMOOWYp0Jdr7N7wx36rQMt8J7B7JY46ss4
gSfAQQDswHUOlSffkC3oeC2pIlr16WtWB8mpUKRMrWCBqVx27t4ZFFFfu/f2inhdqOxy2paW9Q5h
2drZoxlHFHrIn974ZspZhZqAHRwUFRAqRpH5UsO8F3WyRbXdqNSrr1U37EQ5g2fW7mJa9y00nOnQ
WiTuJq8xrkFrlp+FdNpPjsx3OHgeFkNUV1LR/jkr/X4Ez+PhLyPMeNu3NMJb08fz2NHyfx6XJnuA
YoRYAY0vJAQ9MTxJZP/YWVr8aNqGc7KLmaCrVjmIWVhvzgThskuPK+ozbD8Ofe7oL1NlFUThm1FF
boPUAe6twgqIEtKNpf/gKagtFJ/ctdiR6ByE5bevHl5AN8zh7r3UBVgsh+J7r9MOXewaZXdDmB4Z
K9Hb/ux1cFtaqJS8eYHJTDcdSafTF7G0boixGS6NXt902jKS7fCBFkM1LBiAGqwjv+gE6AiEWyzT
Ra/44uHjdKMpTlCZzQz1FBnrkQQXPNEqax4NyoGL5aLk2SoPzsk0sWC1jRHR8DhlhGkLtvJWuTZt
hW6RQHVkhmBeJCTMuAlv6Xr4/BQsdwshhMIzk3P0oSd3ELxe5mzWv/YjeqRmsQMhTAbBu9oDpO5T
Od3zBmohoy8Uz0CnaJDoTzfTCo33TJi1kU7Y8N7EJPLijPFcHMC48OI7yAtXj8R/tqkIkV0L/Jan
oXFcuPYzn0PrsxxnYwgGa/QTWb2dZTVHk6ja15Tv3z5zKQA20zT6EdQ/xEBgA+VLa9SAqDp7eM8Q
0ffGaLXfETTZ0wnp9+7jN8sJLvs77K08fGma3kOypCi2RNvd0ILL9QAFyj/bVGo/yiq1byA7jE9D
bsOCAMWPErS+cAE65TozDXz2poq/WK7jVIeBC+lgq5m3ejBI5Dw7BwnJlZY7gmfDccZIHSKLcyIi
F2x9oOl3qg3In6VoraGzdOWLHSjzk6q1rNmyY8176J3EPjZFPF2ZTTTQR0g4msnIigbw4dz1Rru+
0RCy0PBi1e7QrMU7OwqAJumNewebbj4h05nXGLfYVXWAB1OuyAK7sRN/IfBJHtipiNgCsOWBpM8z
enQDuzJJV3hlJ/ds1mweu6QD1lFSen58WpWqcCMmq4A8FHHNglJmKGGT887Nnu2cDYLmxMdpEWUE
GTjbEFZNWOg8cdUv/F/mMw7GBRCapBjDIV8uQ51eZDffj9rwJDvUJuk0X+oMC1pFpiTwb00x3ukq
uU+ljn4s0kOV9z8cFZwCOi8ytohXpnedBmtnyXQv3OUl6QcXe+aEiEmLv2ljZ1sM2sZsZ9Qmk2yq
4BwbseNBjDMyw73abf4MHd64uJJ7eGH4+LUZZwMXqtf9UfMlw6mhppxpdXNj1V58b5CEvzMmEwpt
k8w4h3033YOjXRVqaW9n9opuPCSlg5RlGwrM3yl8I+O9TojUdub3Dr3jBJ2gPeXLOGxrszKObPv4
1hviwJzugYnfuhlltO5MEBuvWmJ+HjSfRGdTbZZ6qHZEFcWmmhl1aZU1R/kAGR9h2AST4LqgZEg+
hhIP1nslndBkJsaG1XTYtWJ6rIE/3AResbdyvJWOs/ABZ2wAnTrkoJxc5JnG+dkl+sPEBF/lNFdH
3Tetg+ImHOn+2DJPRB5byUhtQrod78hrRwsCWaCBX1Xo3k3Phb/PQcYz649fdQPSiYb2BZbohzVj
qgUz/j0zvexgq07/4rlaExlF8SSMIX+bZ42t2TkOm8zq/FAfESpiIlo3ZOftjg0HC/cDS1JH5mjm
DON0GzR6hCH7sauGd2T2GNOFP18mFia1W7aIsJq2RjNkEe+C6xf7cX1uDPdScs9/4LLCo+HGxr3F
iuetMhFmw2rU8kNRsxfXxq2I9cRsvw+OWbBdxDzOVcNOmLZ9G0v28nY+qw9yQ37W40UyKuC0p993
9po7fsM49UovvdfnDn6bse63wUnPYIw9CcRutdvedp5ZRKSHK0d6kxMU+Mz0gw6N+K8gNXdmCXCy
pUjw34EAyCsgAOO5mLu1hiA9AK3FnW8ApCiHiSutXJjI/DlnJLSxB5slpLGXfxd9X97gPEHmSAaW
xktN7jjT1a4Y+NmksrbzIvSLh2j0wIaQKSLWRGUFCnuj2t6/tLIlpK3P5RdlGtYFgaoJHSqsDVr9
EjEFhHFXiWz0wrQm7h4XlY99ecqTs5xEYdwMZmwgDDNZuZhBN+78pMOuKPyE0e+k3bkGSL3CMqeO
DxGbJHvdNdrcnE3PTFi5Yuo4YUON065tL4tvnWlsLg05lBsbtPI27gitx0AjX4IuE1fFAC7fQsAC
hSiCWrsA7XeOVArF3tCbbptNDBNwHjdolP30o65M8w6Wo3hWfaYOLWT2T7DymS1wLyTwHaSh8uDB
aHYLg9xbjkVFFVZJqd3oDTcwZKzuAFNnCNte5GEeA2WGqgAIpAOTNNvlV28o/c3Qx+quYPp328d1
vwPQDlfHRNwaYaDgCO9vpybf2Zq2Z8bihqW/vOZ937QRilkZTqpje4NRGBsAuuA/bZ19XX1h75dm
uYVVOu979hJtTCg4O6cc5P2ykkQK2QycXNJnWUNXPnb5gA5oFdqrJYKLgd/tu/IyChAor7ugdZPd
CFqZTMCK1mH7QDT2C19xxsEb6etXTtCGQMc0bkCksO0JC9CL1U77SU1JNFjLI1lG7zJlJp5p38/3
c23sYYUOYWngfpdN8h2MAr4rjjzZNSj/pEq3E8Tam0wSIsYrGwNejs9Z0l3t2EELj/38OC9En+Oc
4bOIYE4Vxta1lis0w6IyTt6ouZnc5qstqt3D4M0T1nOAyuIrPKhkwwtmZgUsiVj1SwLADdRxoLO5
EoxCOeM9o/5dzg6lClSgpCqc7QyrJIKIYkJ7YqrK/mLObeLdlZsBYh3gl83f0gL2kr1BuGnMA6fh
p6myHzAoyR28vDFMkPAfY28B6jIvwyXJHQIipN9vIYl+7hYLnkTrXrOAWTEUPXFlrG5GJSbAu85r
na8D0Y4wN+vlqzEY4lZVnrbLDPm9T2ZzqwAX3PpSWpHne/YN29IUd790uA9UaZ6V53bXhFIFLsVo
RaC5vzABijddNeZvSiTE4bUeibeO45tKy1zy6TrkLOScEO8iWJfWTzkqW4yCws72tP5P7NWcNk5h
nxaLQrss83fPVBJqSoU9nQxC2djoWeYQxSILblib4Nbb3FiL/mTuxVfdVuLdK5z8rFQN8tkHKWK5
7KPu8+BRl2OgbzpqGS0qpCiOywKHnCLBns921msPbVktn0osfLdDWn2jAU3YOWh2Y7tRYnFOWFKa
KKvTb11VcerDlnr3pLves2IhgM5nctcbOtwJWOtbE/fHFVcBASLLuFoMue+sfAErylQYPpAddBGU
Hr5pYJBeXJbknLrWqs8sWvTZyTOL8q6oOw8/Dandr3U3QLKI82zaVUbKUQD6yGOakPnIsoqh5LtP
qj8NmeQa14xNJJ9E77Wvi1XVX5eUZZwbGVu2xi3fg20z6qp+qin6cZEs/iluRMM0EI0M6vMxA3q7
AdCDhyRbikuWjOrVELgl3M5jj4xTp0AT8ME1jKoaLiFoOneQF3CC1FkgnixT75N4y64sdjpCheAc
XGboxgRw8JoPAu9iN8gf6VBVB89iJtt3qj2wqAA/DsjpYY4R0q3hXPRjRZ/V+1d2Ecn7BFnzauXB
EhWqo7rNbQChSeNv+9jKojzw4xt+sWcavzjygrTZaXnlH0s4Z/81tf1hMfe/t3rjKftJsPtLkvN/
yrevb9UfRZ+PH/ld88HOTdzSsAlO0wn8tJRb8/1fbAJAGBJ8E87kHzUfrN6eQ1pTJ3viggH4l6NN
/8VE9A5oalwEbiT3fyIC/UXBddw1MI9OZXKJ/gX8kBstQ36+Igfu3QQUsnxeDmNgD79qhmR4k+/N
/zEd+ItYz9NQJKE34XLFh/cnDXMxhn6Gfath+rCNJ3ZSQfwZdf+uUuw3/Q+C6V8mEXR7LM1lrZ0F
WuLDW//zYIDPIh8CacWH2WiCO93t5S0gDljJi45lzq0YKv70gf8fLw4/zZ+FNOzy5GEdHVXPYB6x
Srg/IR6mYnA6w+vjQzYz6d7EXSPOTT/SEOFNbxzYPCp40Vdv7k4foS5FDnf4mSYG7Pe+cxL6Uilt
tRkn7j8tcv4hQFbGIRz0+teaaDqk1yHAdZwEe8VcaU+/ZoYf7SRMoOoBj12wL7VePBvCrW9Y/kmn
ECNxxLPICBPlDltKkjrdzx3EniwZWLEmhurBZMPGd8YHy0ta2P2L1ya3+jhnW+WV3C5h7R4W0ypu
EQ9dP0xza3wwh7H6sVhLc7dYKn829SzfEIAqd06X1rCUKgqtplYHveHM6JbO3Ptk5bj5zWprpFNL
V2kNGIJEc+lbH1cx9Jw3vUy0Q+muNM+ewVQ3g43Z2FMQu9BbzObbgNx/dpdqggy9pONG7xTIqd63
d/pg9q9ZoQWqiGhB0OA33syYb3gNGBnNwzmt23znfdz+1cdRoH8cC/p6QozrWZGvpwYym3kNPo4S
pQ/Be+6zkG3D4hYOm8qcOXgg+k27nvIMeX09mYoUu1CY1XZ5h8OBowuYfnP21vNsXk82fz3jVk96
BBOUa+/jCCTk6twhVl2JNlF9T3gX0/XMHNbTk+WDctdg0NhhMuVwndhc996vJ27K0TszeogSmCqn
JKAr3BiLkyKk8eakdVze4rtePtmWqT3gLVrO+scBP0xGAdxU6hz7GbZGvFxs1FirgpiVhIBmqBSs
OSvOep6M75i9BHPdtaRYPsoLba00eAsG3CXut06UoYKIealXAyMevXdULgWoyj7Fa+1SFMlzMIBf
6ta6RlsrnAWkajhMqmatEZljFrihILXihLeI4mha6yRX9/M3usqYv+x9sdZqKl3rqmmtsOK11nIp
upyP8stfK7FgrcmmtTqzCptNBBRs01q5Ob0mbllXuXwVa13HJ+t8bcGY3xGHRGZY67/OERq9qX/t
uiDbjhSJ2thbFxp2c4sbZbhoay2pAlc9kkShvjSoNGdKzprS0/soQrNfK1LxUZ7WH6Vq/FG2ur/W
sPNHQbustW3xUeaymICSd/4of/2PUrj8tS5OP4rk+KNgLn6tnqdfa+lFa0hEznLIn+zfAlysnPGl
evJmkW4DY/AS3CJELEOMLZmzcTrd3QTCr+u9kovrfZ40mwV4QFZMQKe+GvQoI6no7wasCZ2N2CPY
hlSoJbnKwllX5bWZTC5uB/+ZWDPR6PuEAoLsZOt2Q3oKYk3Sd7IIyXk1W/DZJFBr3C5bhYXJfMlH
pTk7QKGO9+5NKXVyyjBWuylmtpD3j0VFrgBuVzAUr5rTFo+BrLJ9j66+PpnnHKSOpugRq133z5gx
o/fRtW7YWdLoG6onUjCOhv7rCAsIqhl3mM8m50CgYZUmC3TTqFrw2+JKxlM3dOsfe7EbP87zqHAB
1ABEa3qwHchk69iUNHEb9LyZnSOlfWwH5OEPoVBUIzmgqovR7WC+ohjZNhM9T3rGjgFAQxYIgdRp
A/SNQfenDYsQcOkS1v0CaLsKO9Iuj8vAEktqRW2EXSdV9TBZdvvddnEJ84sgEhes+jm1aK9LxDav
Mt32LH89AskP7konc99KLJbpxoJcuyNoUz1oqvAA7LMprA7ZkMt/c1bR1PT78sXSxXRfFrnLSssF
qRALFOPBAWO8wc0DrZfvbRn9d/ZXi0zM/2H2h7fB5lD/99GGT28DqL1ENPXP47/ffuy3UpDd9L9g
kKBuc1hwR2CBou63cINh2r+soYI18UBx8dvkzyYlqJv2h7eCMfv/sndmy3HryLp+Iq4gOOO2JpUG
y5Jc1rHXDUO2LM4kOBN8+vOh5D5tafW2o/f1iY5wL9mlIgkCiUTmP/gut/CT1+D5f/keWYsEqYrX
NU6q/00W+DZ/QTKSvAybEZJTAa2QJOZt/kJxo6UmPAb31cRGsgVbM94jPDYEGwoi/d+/DMx/SJfM
l/27l3++mJRAYBFGIin+B3Aj8RcPTebBu8ciUn1Fws45aRqFj0U2mEa6gTskdug9ySnvjv+LS7vQ
RLBFos9qBFJ+zdMyqxDL0AjvHiEQLi2xadzTaoOFC/RLnFAkA1HQ2x1w+z7GIfAPieLbzNQ8eeh4
0FM4EODPdNZn+fXyjpsltcxL977EDBV4Fjqt7dYeRmAnWWMutxio9+8f+R/u1eeLMlU8ThicMt5L
ftWqjsdESefed2ogA3DiL50qgNFgTKQe1eDTiEFDn/aBGIGRpGhCPgfwIsgnA8ahDRpSUhD7y7HH
PDPer9QNnoLIITjG/oQjwaRiLXYQYimM9WiBQOErazDsv3+Ot1pGr2N3Jt1ADUJuw3unCBXNkQt0
OXXuYSswV0zwXkp23UNEmnMqM9APKK32z7+/6tsO+c+rSpZHGLEw+P+3E4YyYpgvfifuSTTEqbbA
wrdhnb7Y+dLea7EuD76nxC0HOQoBOoWB8vvr/3NhhoCckIsCHMC8eQ9ymqREOxV/nfvAgoOamQWj
5bjcJdMfsTzvcCbnZ4Xzy8oyYBdoR++CAEqVA/bBo7j3kO58sFRKh2rKjE1R7Lr981J4OMHYgVmd
NgwTFc4sFgtm/V2OcswfXvd/enAUq4iWIkTt6P2sdVDLlq0d2/fj0LJIvDAuGyin1EQ2WV3I/8Ui
CQl7rEv+FwIqe/uehYJNaLmTgyIA5PwaDx6cagxrYwzt5rrqDGh/gh/RthmzXJYrcLFJ4iuic2HN
G5GvzbUVTMtDArcj2Re2A+WmgEfMeWy5S9OJDn6tc1aZH9FJv5KpPZaH38+Vs3bk28AKdpP3xynU
5+gbvVsiOV7RuDpIcU/jGw7TChLveJ43545u11UW5e6ZuKcZQBJDuU+yFdhWr2V7VLqiCZ8VXlvS
pl7Lbidiu3/GJWV5+P19/ocoGNISAwkDZgyI4rvbtMhzpyD2xL2/hgzIeZiF6tRXYcfi1Jbdn1Bq
Zgd9s+MYMj0gNenaHNFRyHp3xWpInNwudH8/g+q/hhrlP8USlhz+utBaRtOu79yA/nacxaD67Cmn
hzcjD/QpG40Oi1vr4Rlvama6TQSwycS+Zoj+3XhmTpyHqGfXCDYIaMibHmufay3c6MbCY/YS+qm4
XekmXv9+GF/Rdb++bzZryj/QEYWHfz3gtLeTdo0K1COhXdw3/BbWOHqF+x1aFCfdUtPbnNJpNjAK
iOKOj1o66iYoPR9kCvVoU/Ld9lbDPtg6uTPt8XQKDxN+O8MxDfpRQFNItLtBDAdguY2lDgffdLY+
K4sWzs4Om6aDDKFTf0v/FAg3ZvesDBoB454tIFCIbcMC8iDp30PdT6+jvspvnCpqbqccHsguajoI
3SBUrC9Ch8VHY3v53S56sSvJAzDw0Ct2AHqZ0mftNzoAc5TWu2xg/76Cb1m5m9bN1V3Leb6CGSwh
PHsNRx0fuwcal2Foqcexxmpu58Zh+EnKNqUGnidFAJQeIPSm8pMONAVen3heD070rbXQeYbf0w/F
cUUdBCMrOv/dpdPqDKwuyMQbQAFAh9QUX9lorX3S8wSLMaT10ZGpw37fAEKofQRGHMTHqhS2+l2Y
VCVOxNJLY5znKQMl6ci2WzBHQj2y5IJGy32L4w+u5qUr99RGoIhRNfKfeumRJtQR0YYUkEA8KXaB
PtP8GrDaEq88t8Z+FL1aGsJg88ObiPPCyM4sUkFRYq1HO1RXCBPk+kPgNu2NtchIHBLdVCkWM9kS
XXpJBiqgkMP3qC4CuE5OakNCyDvEKKvktnO87tAh09+04Cpn216/CMzUr5wpWnYRecA3TUUd6Ce0
wFA68QG56OZv1FQwUTd9zTZQ6TMTZfmRjHFuKKNJDeWf17NN4wFt/ET5u0pgScPEqmyX6lm9LNFG
o6+yiZrh2eN4u138LFEnC6Z3cT3VGOiCGakx1j6FU4y9CROg1E2IxVkVWWgoaQ+PSxqzvozR1qX1
MDu+2hZeZuHChmUHdrq7CGsU9QV3lcDldoscpyHdwrU7WLZJflZ/ecDylpGuOf5e2wldeaK95T21
0Qyzq4f/ib53EpefF3RD8S9CvPoWDwMYcFOI6/OGWhUQGs2s3KQRbmkHr275DtBC6qtE38uYDxlM
CdQKC6AZ9uqznJletI559Vhvfe0yL7kfQ4iL21UH3lMMW2qD/Tb56lDCm8MWxcctfpWPUAj65x60
9yW0BgKPRxwKvQokSZfiwteyQqNtVbl8PR1tbg40NwdR5PgeR/qWu4JG+zVNeOfU2oamqpsSTPWA
JNWGcAaRofRkleyEGPibZF14JpSbxC2QSf4C21UAWZHP4HQOOzVVPZdPAEDOb9EYI8RQzI5uaEbL
Gxk2ywNYRDb1zCKinmMkOVx0g5cXa8IQC8Ek9s+tNEN55qP2/ch/nu8WWhPHfLf1wESRdjq4OGT6
Dh8Y/hMHcMDPEPRATiUAuseVN3LGxWpDw53EKmlPUXQbEct/dMvcOaEVxfY8LGreaZM9aoexF/jk
ZjTzAAxtMDEH54R8BZxC/mvqNMBs6KtQi40gSFSyi0qTHqmS3baVSfs1L/AMofXT64dzorAWba2v
aHEGT2e9nrwvebUtN4MaU/4MBcjYziNNeok0nH2LNhcNqyZGwKgri+aGacS7g25D8t60bDw9OG+g
jcuDndsk4U3TShpahfoKjo/dnLKP1e1jR5Kl9yvsVxiCGleQvuPOJ35nAo43I+DRYgIG88wkOKNJ
VYoVau3r4cc1qY/OZY4Lq09rfetZBdoLIXYk6Jv5Ghxf5XtPaegafuracYPKQdtwEyFbku/Rv4+/
lSDtY6T/zRISsZ/DnF1oeiF8aNvons/32CX3z6XseUcqpkAy8KNMBBtw7QH52zXmqFKkVIuEhkxM
GHAvacbNtyA2wksep7l2J4sOrx613lhpyd3C4OuOUArF7WCmp18DGrSTnJ2p8Ea+OZ9IV70o1+MH
NScWAKc05gwowITA1zdSwXvA7txMbDw7B68wMHwRgWNEpfeUF1Fb7gdsFC/QJGSOnNHoaTUzpotC
nf01CBQlLVCdYTi1LVFKuwm076JgwQpTgbl8NUMVPjOKy0FQgRbAEGHLAWBilzq2sctbzZw+wt/A
NeMw84Zwoo0frVQvdwuuX09dNLBe7RIYvJOtwBYTnxXfdT13cp6JHmy8/nrOCAG+IEffv5LI8WNJ
aGIvsTNfRo15QXnrEZrwGGiPVQf1gb7lIhH7gFqwX4OBpMiJEAgBHZtUn7QNy8HNc8ptsHurrcw5
hoDlE8gEQDnZoC4tpg1xXpYbnUlDplYs9FbMC8L7PCE7ETkyNmeU7xv6GOcD74q93tcVZslpSjii
ZoRuSn8caU9jy182dMncV1DlijA8Uu5nOrXZNvVKK2CnSgt2enRmcFOgu6kdvBHz0al23ThykjGj
hlURuLJ8xql015nbSQOeoshi70mNlBa3tdFOgJzIslq1SzfVXV2EQEvYyD5aXc9tVrC4HM8QDZC7
8d1NypRHosfABtMsDtz9jLL8EZdYmPy4d5f+A84OdQdpz4MWb3W2//STrZ5Buq+Nqh/sTO+yaBur
2SOyOpdX1RTw2+WYOu0nYTszGTsgn2q7ms0FHIeJfSDhrIsmEQR5UpHEHMk97LCQEGJOrGYAXmOR
ObhPuUNcMIG1S0J2nPPcjZOFNbkMqjsuYaa/dWxD9+f56QFsucgpBFwg1uRh3D5GTBF0mCF7+8V0
lQI2QB7vPCEAZEQvKpxwC4I+0x2tvJb70sgeJgG1lPOsCDAJAB4DKgluI60t0dbiNvdNtQGUIGZe
EMjw6Br8s5LBWlhbAL0UITqfntQmMw9knSkVWeeX286b+TdNItTtiPfiFrPb7siUEyc/pZe2E2XC
ygrjlh0GFQr30ChS+zFviPZuJj76obPec1JnUtuWQHwBAnd3PEdArxigUjQxws/bIT6z3REgROU1
nE0xiA2o3ugEuZmtmgaCQpN0uG+1FrzKfT2au83HgWXmtprrosi0PFTa40igOKo9SkRrHhM/4bmp
7EfMbsfDqyH3ugULYnKh9dMkIswAh3Gq048g89CXREpL3GLYxF34kcG2JlnDbLcF4uWnwQcrvMfL
gr6ikYPEcdA8byjnO6Dk4acxWqqPaPx9T7G2xaku749+iRFfiHfvNSpX+UviIgsbwi/fABSp8Xps
MBJ2TU8KhT52JA12YQvefJCmKxw8FrlmnDPUxTeNP6/LhTXm7sGA/6YNBhdwXKeF3iLy4x9crxdi
y65ZXXKyX46Gqa630P/qD3HjNi9yMQDuAHuLO48kE5O/3hmi/bL0eAK3Jvhf5XFCIRLYLjnV6DWc
YEqkF7EuogpDlW3ctiWk+k9JDt5k21WKP1tsLsDb++tyRwUQSSF3JuDAZMc1cCLHqUxK16YROOgE
xCS6ZriZtVT6zwflAnbR9exKlqpMsaXf2B23ByOdYpPTkB9A4udOl/Nmgpw/EcvPmuJHQ47J7gL1
eA/h372EIx8/4nxIhDsfDBMcL9UV7V6cVLuBmNYEC4oF1NOgyqEUcpNJwMcglMXtWZdD4ELx7Kwa
S0g6XJecwXivdeCwf3amMTxWCdFqDTLnNHFlwGqESFy5l7sVyRwAhm3NmihNvqliGd1UXYSXeqwo
XyG1pr5i6zFvmoG41yFGcYulD0lqbBVXVuMfgsRE5hXXrBaqRJoeHaxbfnhTYPfXvhpZcYPRvvWL
Vt5YrxlGS/ZgFDGqoo68yzAEoH/JgW0Zjj3nmw3qqB1aZf14KD3HiTirICJiA5U/RRGSIYuPc+GW
Og9DEuYW20YcO5wkzly1AIbfKaVivVvB4Fwqf2E9rAmb0WvK7NvVSwDndEOVrLJpaVWwUsDYOfS+
xvSE6uzyeUkBnqWezj5Dby52WFqBe/c57WA2jUQuvSJwNlit48x811lBAzhrlXW0dzt3OTqJb30f
les/53Jcf5RklS90kHrS7RkeKHmVcy1oISGT1zcXJcWVL4gUBSiJocqKMG9b47HbNkt75SPecJuF
KtoleZD9n0oNySfMcvGuGSvUb8EP2BfaODtJV8WfUyssvjet5pv82gbZl1nwSe7W2uLECrluFsjG
YPC16eQUvHLd/j+76w8dHjC8FDz/5wbPtqnrH9+H7Ps4/Nrhef21nw2eUPxlhBlFwOby2sv5fw2e
0P0rRMycokpIJ8nwrv7d5XH+Mo4DThRAZTWai9zHv7o8NrLt2MREdItC4eAi8d90ebyz4P+/K0Zc
hAgkgfqAUgkpvDnvCmG+o+GDNdl0bOrECDnhrAfnVKIWNHzRQfEtovSFvfY6sKctcktvsYf+oYur
iPPF1h6iUzRFhIpyKD4sY3kzRcaM1gJt3HYIqNhWjTIMonR6xOUN78AVZcfK3rWJIl2KWnlQZM1b
GYxyS63gXsWTvUNHEWEBLyr2osWBL6HZavzAp21O15ZzcWvv8qL/grw6QiVZA46xcTAfzL8FlrJ3
JcTcTYGozhaZx+5STd0XQYq2Xf3JxTzZt/ZVHD5iiPWQu+LbhLIBv6u+lE320iQDKIQmROcpoK2Q
Aol0ap4nUMuwt7v2SyByMmGDAZktHo9zubNdcMfcTVYIoTi6xGhkABDN0BCK98lQIQyTFy9OYS2b
IGAom6ijMgZVBpI+Q4Bi82cegWGwo0s0zkFzdnxqQtt4OynP2qd4vnIMcZojqYFCqScpwR8G/Gvh
3YNPH/bmN3O0RVAex0tydRB/STRDoEp32PuDWO+TpryXupz2Zc8lywQAp++13P7sOvux5YZchf6t
vSafMWPB4JUkbyeb+kXXbXNs3Q7bYChEu7mAz02pO/kelxZQ4w6QKie3vVvDsuht7OqMH9UBKagI
ievJAR0p+xM7XwFYKcCS3CrXA0aH63GOGD3XiO7OfniJovjpPEmylk1Oe22/I4u0d0K7tB8jUJa2
PM2RmLZOwR+V7d9PGTeV5GyHrtXJg8gxCGzw974K5eDsJ2Vm0cBnkUe9zXqB2l/TO/sQTsY2iJFX
Xx0mFkqialshKsB8flkkbm3sR0gNzdk3AHK8+5Wfcs7Vm0lY9Y4zGraHU8PvIIsALYHY7YRq/WC3
vdx2fffl/L6rBK+7qWRaDTPPm6RMmVASmpsWaTNqMeWVLZIXFjmzOuCzyPcolCaYKo1ZC0k76M9l
yo9BhN+m4EZYeRGVvgL6GMMVeuFJr7x5INusrnCOr2bgAB8gAKqtDPsvqP6APgp5w9HIZIpYjefB
qBWLYoa2hF1y9a0CarZnm22vABH7KBIxaRGIiq90LcUDPnhq66DSupnB6W3dQakD9Atn3xWNvas6
jyG1J+4hSVH36a3lIqGNfOO2cQbwYXX2lDPZRGcXBby8xvyxYZYBeNgC/ik+RA4LFYM/exdNaYmg
clLuUZh7ATiV3U+pf3teXqCE16MtRgezOcRTR+RKsY1G1ggpm35HQau4Qlynvlhst9jj7MsyLKJm
e3638F1Mqbq+QbLOhBCmQK1aiRoRY3Oe5ZSoVo4DHZLZCKfvdVXKA6qm5Q5lJrU9TwAzw1ni9xmU
/wtXE8bkxPr2Vrkez695GGeXdcA0Wgpn2E+5iJ/Qd7COfsqjrhbXQsgcNwXpEr3wkcSYh1cgipek
4P5oTxBXANJvK3gBW2RUKCN3Y32Dsvly6y/+RTTn36wko5gRzvVNXECCKUNWxLja1jHxWacNiqew
v1J5QCEH5F0FdNrC7pVKL+ELO8unuic4iLXGGta7kGnZc9RZ+DIxT1uQnmj3QE+E4uZTFXT67nIO
KDSENfnxklU2uD3f3VtlQlBMBMFt5tWRjcgLtNDuU4xFLlZR6ws1EEyUN01bcH9qG0/cwjwKVlGo
miOy1fwRYgt4jk2OXJz9edHiW02dN7FOfHd653dMic737h1twJCYDWz8AYGkIp+ZTO2iDn2AkX3R
4ACYtnZ9swTecjuGxYvkNMpZkxVwHmsozsWuqPhKtAckdVbUZz3YkTsr4pxeesjThKUV3zliRYu1
ocMVxe1LCxs0BLG/Z9EjHpARTzyrzA6i675HNibKtYUyVNOGj1XjNfvCSu+sebwNUd6FhRwlVzrj
NIB8L0WCXYDq7d4pZkBL9QIfabeW69/Y3VYo0ZERBHvK7vDi1rXLvzk5rhe0HFGNzGzn5Cd4efc0
5vIPqMOMV9ls8wpdO8bvGTttb9zTzcvRuMuGO1T/AwCmASfd8NBBxc6p9w32nvMl2nGrlyqBNxQO
EyoenywK889AYb97GbJqaAQtxUsEfXdFz9nCjnFL+J+POGk2B+yaF6mQDWndrco71nzuTRb0JAey
F4I6HyRqVAjeu/Xc3xZOGoWXGAH01XGA0GR90Yk3bVOQrSUkYOkO0FpKEQDnx/jz1p8CR+8TAFDW
Qz2SPqRhcPolFfsjpOSc13iIfCL+GdoBfT7nbScMiRpn9QDcHilnQNFZ05esYHNx6+g0dsi1+QOr
zsuY6b+/7ttW5s/reiKywb/aIcCSt9eV2nO0HNR4FPM52LEG3ax4rmeaEIsqXn5/tbdtzJ9XCwMR
wK7G5Pl9f3elYOkhVj0i+8cEMZmALGKLIgBtr/OV/v8h4A+HAAzjeIX/8yEAsH9fvMP6m9/4F8DL
kX9RfIgCMASAFwIDoXgFeGHI+5dHY96W4J2k82v6z6GBVjEfp8GLv9qvrk0+/+SDkoo449PWd9z/
yrXJoMV+bYNzOxTFkMkNmLAeKGUzm39BqeNmqatqtL0fqb2qHOY10nz2DscmCyPSYcgd/QiGIBsO
vXZLHGN7HPO+L3Gp6hsBJ611DsryqIEUWAEBia5lbGOqHJUIR3zu7MrKwd16KiC8ZDEq3hDW3akl
MLjlqFd3R/myhwEYhgqratj71vwZsBFF+ZK6JqgLDzNwLBjX0fajC8ycshYQNIhp7ChL5Dqj+FBP
eQ85UPccGf4EOBFmrf77bISmBtIujqBhKQIfpPT70Wn6QFCnWP0fqp8nChFVEmIfvAGqDAJeJqg8
WttFZHX10gZdpk+ewU91aLgBI++M+kWyfP5lbv2HqHY+jr25JU6XAugCcsdEN/neLNSIVlZN3yXP
orT94oPycFC9Wr3RGKemJBJoJ1RhRpeNNhV+57TcCTrhJrdVUzw1S69bdrjRt/IrMNu9ne7XOFnN
1rTwKvbDsKYA/zs23mUf0KUKbte1EHysIrSzZ9rsRmhN/P6hvLfDHNoMsu9RzbZ9IQPWwttJGKfF
AgyvrH/YM23YTz5KjM1DVcbNevf7C72DbnEh1/XBTsLtAED1j2ipgdLKNVjiZ4i2kGn3ikq6Z+Pt
wgpf3DD3Ps5IIZytIf0SiQuFFeb0AKC6zv+ruI3YCzdCdxjwCfogRsXo7SMLxAttueTB89RHXXDr
K50PbJFIsofuFc2Q1Q/+MMhv9yVzRYIJmwR5qxMBEXk3yA42NQWZqfO8iKTPvB8OjIo0vYwVXOsr
dBnNY5c6GBHA+v2gv2PCmCuDcEWsKPAdhp4D4dtnzTENKObJqZ570i7crDIZ159LZ2AxbwfazYn6
uMg1tqubJuvqwN77U1qsj3kfKk6rVUnkoPSKkp+8z/MAHNE2nYyTUAHGItLHcfY8JDR+f9P/mJK+
G0QEXoA0bOIoWb29Z7I8K2zK0P1ecjxGeKLVClu7zRStsZ7/8Gb+eS0mPnikAASYz07BDvFrDKZf
2ndUa/vvC5T+iK5BWEbTQ+xYGVPi94/1j0ngGysQkA7MBGpS7wOakEXkLI5dfwe91DG4gF2L/GUS
2gKa0VRB4+7wIaAU/Ifrin8+o+QBTUokDNz1fdiKLWEvqvOtb5RfhEM9HSr9yGE6Umlnb4XLCbQ8
skyK8AmgHc28Xdt1neSkDTZsOmXVOuPLTaF+Hb7h+JfLg0sBXF/7dFT+nMJFb9MquG/U6zDW4cVL
am//QIf5yay6ijTxWxplABMQxdHDetcHS8f7WTU05ulC9qoPbi03zpgffY1VNlSSQGuCpSy8RH/n
XVb5S9DbjAzbHx0/tOGF1+QvrwHYixXRBUJ9EnzpE4nT+Xaq0EIeKB4MplBTI3TKNlxjHMcboTNr
QrSFqCYXdPSCVg7yOsPyddUmhdi0yxozFk6O2Um7AZUW4MXteK3PjG3TGXFEFXh59SPgVJaJjTvE
/XrHhJb+l5puz/rYrU3OPZpjCBqGgoPrF6zdVV7vRwRG18d1cMPpNHVtMD30OX8zb3BlYk1sUnpt
vDMnBRuOwaGbkmtvc1dZBBV4xfTcqAfleYppBzZjtb/B+c/hk4HIYj6SBWFfoYY0LelwP8yh8WPh
sJcTgns0LRO9zxPJpa1sNhbU0MzM1axEq+CW9kzWfm2jzDf23lObfSg9GlAXs+iX+jrFdny8GhcK
KBzRIyTT9A5DL6GvIxwx2CxtyNP8XxvhwdodVdQOVPQar1YFLuqvD+Cj08Gj1iHu3fnOtmOLAfXt
munXL4kJmGUV2ii8tH2MSvSemr6ucHZReCf/6ztaBbRi72YxAoiIoETNvGzcdPUZg9HNNJdeFBZh
V9pteKbkdVQx+psZOT9SIx+Y5yEtrpCXGxFyFCkWwtXetUKyNq1oNdP41WHL4xG6zHRp5MCu5RZN
zaTBIzGvHurBR7fikLsGh04XMndYU1MtJbMmcUCW6K272HwhWGARh4chGYrIvbK8JcMZrVomxrDh
fGmEJIn3Iv4UlXbAmOBNCerlEk3TidZNstIhjBDlWNAD2GmsBsxD5KgcLB9aN57Qq2osyMoprcaJ
KLDvVkAbhl4em/nbgeThJ8hGrTtdIejj8S2NbjyWAu3FiJ8waqHJbPRvB25J8/T85Tzm5l4QcnW9
gOpXyBLUEUjpZueuQQC5DSIqt5dXWWTyNgrN1NN6EMD+FxQ4+WErXR1yW7knzRi3U8UIjss8Mpwr
6vN8U0kKiLHIsHiMT2IHZoqa1Ho6qajmz1ZEJQs4zEFJ3JI60orbe3PGOtedXk3wSMFFPeXUVM2S
RomIL+0APfMm/J68kc63Eu50CtE8YBSwYFC9Pk6L3efVh6n0YLnuKdgaMU8Y9KOZ1W6WdcNOFXIV
/nGJSoSXdrl9kqmfyWknIg8DY7AMJXI0h8CGF1cgJekeBopunr1jbgMoSSZbrXe+1gvTP+ohJ3t7
rI+op7D1zU1wG/jIonaIFg+0jCmh5m72sRGAHKhj56N5w3D+tY1uFmt5si6z3gaAvwHeMyCEsZR9
b83XBQQm7jG2et5N62HfiS1FL2oepo5znTSf0JOPvfq26RuJzUWAn8uMhlnXEG72AwKZmiakGhsp
oSYE0TJtAPOhSRS7+YiZyyYqCLPB93UGd4bUhfA0z4ynKbIkKdizJU2Tm6JJRxHeDovszeTJchNS
wmHWrToUOjbz0h6XnjkEn74tkuvGcGHUoXWmsQO267uEShROGKVdVfA+6s0CdGBsb/s5cAi5ed2O
vKUaiC57QaOrme8CuW6i4MjgM3PtTMXDdLAHNfNJjjAIHlBGjE1cKuzJsFrR1WUipagzE56UtwSM
35BaRIeJUWQtCGfomVATbRawXLz9VvvXEUgg7xiVuOwk1+mCQ0ew9QR9bci/aG+w12sVsstX1LdY
eRHWPwzCMIwt03EJ6ESAt4g6TXzQUWp5Hxdbd7SpCVE+0lctdIB0D04XpC/FYJOt4GRe6O9V1HIa
+XkOIeqbwcHU3G3kRdERVcGVpzmiNpcjJd1ObfAzS3ZtPNfx3rPHuP0EQIOHzxo2f33m33DHYT4j
eHcAlxqysHNKnkyeCIlWRvDntK4yhDcIMl7jMnHXbDGJM5YmJtyj2MSmJTBkZIzdsJMd2vm6TGzW
JyVVVq4XxfTYUM4Df3nrwMRBYkoW3YBV7ip08DfINdTe7WopTxLHNMxqu67N2iv8yibACs00qu+q
Yo8BSlNZ3oeYO3XpGqqs/Rt2bYAFVVg35bOHQ0eHJ0lQdU8zUnXzx1VaWE5SaAbOQjN5VnQBAMuA
SG09oBLjAeuTaLrt2jTGIpJ+dEVpvWRbxRVlmMS25R11BPklalfqgIjYe6gPLcVkktS1mzWQqFCX
jtyoztLDV4RERw83KmCwCS5tGKhibVY6OkafC4QprjONjpPhckjZyUpcTlBfXHcyK1e7O8TOCiQC
YmU8bgLafCB+hTpMMkxgrZOgrScwF2nDxhcM4VUPy5JapTc4YqsFEU5vgmRApQmkRpgj4xM63Tbx
y+RIy3SgL2PP63Us4ZlciFmkzgHNelEPmyEs1wxAsOtbdwp5AO/z2Ldd3lzYKtSq3Uvk65bTMizu
8MHqh9p68CyvXx8HQAdo6XVB0H1eQ+BjyAkNQdipi2jxwalu7AnQ4k4uSHZdxBlSi6glelHVbCQ2
Dk66Dbu1b6Nvosqj+jl1FCB/BOkH3UKL990RjxoK2uHGcXt/sC+GuG59ehOF7ZfBRQyLK7gFz2sV
xcUUKNLa9Eca1VT3xbaJsD9GacunQhrsA3dw8aLtHB4mR83vnH3bGvVy8QCwrmn6zUxflm1JVW6l
/M+z9pXydiqeuxjApm0n5Ch6MsJUfWzPLJhu0SbXBBMArfcCuMJkthVJIGFxt5FJHzs2cJZD6gUm
wlW+bTJMSEQYDx1yXc4JSkZur+boekXPhJQUW66JrQdqec4uA5Q9cdYLHYZ852H0G5P9gVowJ4cw
Fyt3q72JTsrF2FZZ8AVLjJpbEercMIBJQK1Bja1PmPT7nsw+KmBOOBdIkZIFzza5m7WVelbEsjzK
zKaBgXiMAp9bAYgwTZ5gdY+oppakRDXyFcSUaqzQt92Ql4DiRFGt6kxArEqHPRqOmEdqAnFjYIBU
HZqdM2rnhTvtkjTk2iO+q836aaInwL810ED4MjtvMKDZ9Hg0cP+9zE2cLDx6BiXkCEHte1fHClO8
J6TXTb4qMaZZ8WAau+DbPLd1A5gpD+sb3GlgxB1on5lcqlahSVlQVDJjBHU0GMQLPEvoNzsMZCbU
TNkPqRtsQhUvjK20Ab5VH4jh2qRI53JP0Fdml/q5g3miYRxpypmKRSBnc/fCRTTV2qoEr9bmQmcV
h44SkhyJa8S+wh2MPYJOxfFfI7G2LKHNqNyVjBQ2G9/YwAmvPOT4ah0BhLVKMxUzmzzgwa+W2P8C
K4fa0+trZMMU4pHj3zicojYGyHhw81rwjsZ+CgUSAUkxzendOud2LL9ORejnxTFF+KqaLz3S0em0
ho7JYsWKgOay7zqshtJLZdcmqbAH4HQzEDltzsRR0DJZKup1YtnSGunCYeeByCJxdmKTzdOipZt1
tFXST9HdOtCyyG6COLS5H71iHIDIgdvZPOpEF246lbi3s0TaqjUFLxA6fCCePJOoiZKjcdaixlCj
Kz1mqFe0TliSZyevu2s6TQmb5tigS4WSpUsH7BS4iFMfp4H+rd5iqZiTWSPHyVEb8FjND/y9+TRZ
SbfezWUUsl2KlPtytmkamtQQrnZiknlXmbt9XR7F4PNeynFueKl0etyhunGR4kv+nqI5AQgGca5A
JrVqmQvlNtPkBOiaoS/LCy9rR9YfKpxNcIpNyj4SaOdj4+CS1M6N5t2O1kRbdY9IH49gG2slajDC
pNYSvPj0kIQy656mbswwueiLUQ0EFxR33RtvFgOSrrHvMM/ATplDYK58Tmy2QO+IZeRJ0ksOnrzn
QfurvnahJ+hrVG70Ml0sjtsWT1MqFgYlfs18evAe5Bo9eAmeFgVIzB32P0/EEQAVEoMlSWxOX3XS
uvyUcGbp9nBErOW7O43temdbExpbEBxSjiNT2iU9Pt2BcsdTsJYu6qnWLBh/pATMoRs2lcnCgF+a
Qz4Ne5PIJ6phfsR9nPDWhoqCbrNb6JRJ9EgnHwmBUPrN+siom4i7ipYj42UbKnpi5vzAdAJakvJF
HfKEfC3g0yk4qtBf0G1A0I2pfxSRQNlMFxF51OvSQ3bOpFalVYFig53RlH27G6YJ1ytcTGZTFrNi
V5spGdrRXH+0kYKvWwZkNSduH+UwBnIWoVninJYT9SFAlcNwzpBpu4jTGjI3mMO1v4zGRZTHCM2U
vmNjszzyA3cZJkJnANWAr5He0BGr8rY2mSiEYaL4dn49NQIaLlilbT4JghQJ/xhsewpyTrmXyWRO
ga8HizJezU0362L0SFllGsTeEK2ceL0pypnoHJIQbtnOaV3zSrGBNbc+wotEdwwLdVTF9vSsPfDH
iuIIH1w1Mwr/HROwBl4jBrFo7mRZjc1X1q90BlJkB5/c5v+ydx7LdRxZmH6X2ZeivImYmcX198J7
gJsKEADLZGZ5//TzFUlNAxcKcDTrjuhoCZSg8pnn/Oc3w9yhj79WjmCo50JXGWJ+K7/G1v4BM0Il
i4ibgY6HtvoIMvQJU+3DQPbfh7CZ+8wu1mTsrDSbxJ1gUbcV1/uHQx6jasBUSBgddIw2TDAKp4/I
4Vhkma83eLQ4LqPiH/LXqyF9bcYqv766z4eaLalM+KIMjBhNHYGUJsK1qQOd+J7Y5EdRecJcQwM1
sFizdn19rGPVKvAbvlDofE3PttzPU6lan+NccQH6PlgKPdxJGysiIqGk2TGfYVwpg71wYmovnluE
ITj8tJ0sfbksGpO+GxRinmzAdJgRnvrXyvx79pFVsJ8okTynZk/AUqbnp69P/9OtwpURvS3ibIt2
3NTnf/5upjZUIerS3nOem8QYOA82qLktZHOlhfr6UJ/eOXzhIViglArAVf1j6JgyKjGxZS+eSa8h
ZHcXjugJ743Jmz8RWAGkg//h4o5HKFhZGXDfTIdjOiZ0qI8XV5U1xvDMCp5JPJzXqAZR03TZJqzs
15GJoGNchQH1PsXEyM9vksyV6oLVTjn7r6/9+DYzNXWQ/c9TVT43lPAfz6Qn+6vrg8j6BiZB6wg1
GZQKP++5nf/6SMd32XQsnau1dI+jAY4dDUkFhaFv4U/8DW9aj2ScQs6tOTHHFps8sgz22q8PeGRs
ACuUMZiP+NxymPABH328NLKMJhaTsfpW4eHNG1SRaMEyx6KIpz0WraVEIxAn0LEhTQoHCcb66xM4
YoUyInJ5iQPdcsia87h08+MZ0CXOtp5e9g2J7Ij7ObOsSaxBPeIg3f4qW7oqnktjTErm9fs3KK45
+CNaa+U2mPns+183R+E1xj0C+h/5inP4/XQLk/QztoQafsxP9+4Gh51FYoiG1drrnXmz7FBIk0sV
hzofPkIiZujpqvFawCOjr4Y+oXwDolsTYp2YDQEqXUkoci60ubaqcUtisdBm9SEwclLO2zl2OdQ2
Xm3NW3yBwJzT8n4B9DWlPaumEOZcNKU+ZGq2V9OYi+UwVSkriV7jIgY8FqUVyKTZDegwTuJMAMt+
ffs/vXAe6m2dBGgCPqzPr3ZLZxFraI6e8ri0qFmjAo/hfBVMzVwB/Iasvz7k/LW8myt781Ib/JzR
+HABvGMbFGZOY1PCOHoKInfGGNskcMUZkRMwV8/1WucMFrYMWpqowQjnolAjhp0//Po0jq/cIi5Y
Z+Wc7fr45n6Ov9+tnRnZOz3PMn4SOfDnIVFVo+7gUJnVqVk3/yqqxkYljwGVBVLkWj6z0WMnDdfQ
0TkXdf2tK5Gw3DupN78WaVrMldXX12UefdL81zHswEbD9Zi8WZ9oQVE/6FJmnXmXIWjBOx/4sok2
ETAqnW6S9uwOCwbeir94ADa8l8OsEqJZc5BXFcC6QDC0PPP8vujJhQJHmOy5UE8iOpTYYxF4ifM0
nmGtQZthAJ9sXz7CzodbTe+qmI7cdpphcXGacNiLogi/YZaVDvk+XZWBdUq51zTWUbnBSjyyz76+
CUcrNveAqBpL5zvl3n8eBDtO1ATKRYHRqnTemcOcUQXWWn1O5/z1oebYlPfv8/xMWbxg3WNjBK5/
/D73eQGmatjhrW/nP4/VOkCnoiO6kq2JpZ4l6NfsXULS4S5kQzajpL9/qrp2Rgi0HtLfo2N7M55J
L1iw0pkKbX2/1/DI1qbTmk/VZYJVKNFvUSfTMK2J3aI9TlCO0pb8HvwxLZqHSBqaXb6dibR1/lmX
q/mBT07KUUifpBz2fkET5NHPGK/mxPOTTA2qln7hdSz8+aqpkhlY/j1C44vk3U2ZebDvhSEoh7UY
DdUDgXx9S/2Pj8/z5phthAIQlhz2QrQCH/eEkivofL0IX2RneY9plTnmxmQ8unOFX9hg/HGzIdYi
ID8jkeGqsMNsp4jWve/Qp5NyD/mfoWkE6xXnOTj1cVPehfSv9SX6mS5exn5n7pIgvVKM2l4gv9fF
wq2Qai6Z5bgXnRPmJzHSlzN2pHiaxdj46GoEXz5MzJE7ck3JRYL1Hug2JgiOuNcmraE5kDjQwWus
Lm12JST3SEPPvLHqVk0xlmtm4vIeY28bQZbJlCCd7Y/YRHpGeI0hv8EDcAiy/KnTm0rdgCpfebcm
+/NzEeeGswgrNwbCiOp6a6YZ6die1d4nloXXNpRRO1uRQIbGqg1QNmtFdePadU1ZFLa7dGjTDWOC
EZIw8yKScPsgITzRVt2BlLl10wcdgE2cpg+t7+Kf4YetWDV9ld9OKcbYlJ9aDNqn2Uvd1a/shrwQ
c2zqbwYp1Xdx6xCwO7jqRHh1QkbNmPzBbuTTCzG7LjFaplJhHvSJPNY6dZDjEapesXunn7Mkab4b
ZRnwwb5+9X7yEv6zO/Hq0U+ZJvN4XMLYp457q8FUwuygq7wasGk7tmVW0UVOH0DqZCy9awIcwuuk
DrVioUsnKFZWVyRy2yUO6S0oqgkrTxr3onKr4JBppXfHNlRTPrSyuVeKPd1sMoWguTHsK/Qu2Q/V
4tWSgVpedSQSPQQp7RsJMYZOAKaILiw1p4donnIBNQQjKqMPwJuqYHxN0ZCAsLfVxogc/VkfGqR5
9FX/qkT4eUd+3n3KNNukSDv6GHOgNw+X2OyVbwUhtRlmYu3KmYfsVrp79/X9/7iY/joYDkiQ4UyS
hDjkxy+fODXK6irIXl3dU/CzBv0WIY5ZL5QSZ51ttfTeUa6uGM9iTfj1sY9IeBx8LgMog3gByMo2
j0sCQyOu08Y79dXGVhyhdWLFWytP5W6YhufMCOSTpQXDqjUjhh4lgr2dTURptvr6NJz5hn54BbHU
m7s6yIAQx7CK+3gPDBEqxgex9xq1DA6A0wi3H3xcvlY1U5Jm1dlEiXqqQf9NkLBi2pOrXQ5udYZD
S9cQaRBpF5MRYcI+jQBnFS6RKpmtYSqhnSVj5p2O1rjNLGXdgoHKi1zj7Vy4DMbG5dQMjF3SvA6X
XhGQ7mjSfG96O/kxumlybnkoNgVI8S6JyNtRTiMbhMt1+32UcXunE51xpWV41C7cweg3ltlgoWlV
SXSLYTqKGJj0XEA8ECvdNREjACw3UgYh7Ik35GQQDRWP9oMBqk2MqhDoYb6+uR9pSTxi7i1qN2pQ
l27WO7baaoGEee5eiKLeds4hnKf3BDiNiCDLTD83cGD/U0t35Gz285DUBrQ4mG1DwTu2N0RILyvF
1vmWFql9ADbDczpsR+0EoDLdMIhoWOmxA3otLF3eJ9HQnCZJoF9pXWBtvr76z284gh0M5agO4XHj
3HT0LVsmszYx9OINh0KsSjGGTr/DI5hTvBAgUrV7r1Pdhvj2at/HLu2Rnbtd8SeP7H+6Jf5McuUD
9wPsI48aarg4taonT76FWEm3K7eOx0t3amNJMpjbbPSpC25LcgQ3oxuH6yIIh6fYr7piR7iIcfuH
e/IPrwRheKCXvJwQ4445oZNq+y7HKuAtgt5/U7pGfW1KTVt5QIcnbDHteSvL5lDYmdrLwTLIq/XY
EzzZDJcJfk9QXrO+O0201voBN7t0Fj52DTdfn6X7eVGgSWDxNX2eGyz8eYd8165UvXJqP+IhRQOj
IRCXPPyWozXoVqUaMTrSTQE2pfLZ/8YB5V2lMeFwMUTmFQhXEGDqomGOWOWu95g0hAoB2jP8yLQ6
PhNuUu9KyxrO3TaO9pHjRfYCrbLZEw1gmDHYNDKoRUWY5xL1l1NskTwVm1Q02hnG5B3/Qu8RUT8/
xnHoKUTQHxWbqKfuWuYGHs+KAT29gKXI6ZClJLOl61Om74yr750OUIEqsr5pzCHbx0paFbYEEJ1Y
Qxj0LV3w2ksrSDKG5VA8EWYNTAQbV8poiaS6OOuLoMYUISlcGNGof0hY8r2+2uros8lkyJNHTLGb
H3ZiJoB0OID9CbI0Pm1bCCOgz/OJw5mmqTx6oXE2G1VQ2u0bqHcZ3bG7kRQDkjguWkxRzk23E8yU
6sn1V37l5D9ihOokdIWo3raWl9f3DlLHU93rxZ1JTDYTEnYBJPeV5GOIUm9JFAeqjp/v1H91Frdj
8fa//sfzq0rwZCOqLnlpPqimIWm9+/o+hSoQrJxXz6/559/5W2mhI5q2WboCuLsQjn20Dn9b6eq4
5jquDe8bOheaa96Ev/10jb/mLQDAjTcEzMUEkfittLaw5gVWDVh1aXggAgf/Smn9ca1wdHA08g4C
TBg5nM1q/3Gt0FVcQB2ctBO/CUsIrAaE+LF9rLrAzqpDqkPbLzGN8Kn3tyxleLKfWoFU/TqCe+94
zQLLO7uIDsRw+cI6yzTo5S66wCbGyo3eADPqetuKtBnCrYAOmSSn8Fg7JKcTf0q7ERLNF9hUAx25
IdEialU7xKd0/844iUXvexoEW42QSYhymTqwaeKwJax+5nHhgd3pT2ZWgaXlLtzh8SYtpxko8m2W
mSs/Hto4uEgSBKFNYLPeIfjT1NJpM5YY2TKfGRfeiDs51I+89H8n4v73q/nDV0NuNK/5F+qkSsCg
e67ffzW/fuf3V+MHf5GH4c7ehDaYc6DzEf7+agL7L7a0wHVxknTQmwTsbr+/Gj4NmCHMufChpiq3
vHdfjcUHRQg3JgV/Wxf87//5IRSkPvr5fYQ4oogPdfcM7PM/4AaGQmBSfMQfPxvoVqZdmHgiOdL3
lyhXYEVlDfGIYTwcZFQ6O9zxGbPnmHO+4tDlnRKZRIqWT9b2NRmZOot9oT1LMi/PBN8l8/3QunXT
NEEzWbjEjNW2dx7Lrr4eiei5hWYitwLywV6BhH7L8SFDjeSlBziR62asy+8Ay+kO8RER9wB3Q8Vs
r5he9AKroiREBE2KgzBvwMbFIchkdhJ6lty2FjrAocnOcseEaCpDtSKXJz4YXd3vs0QpBdXdtVam
FnkHRc4StidyuMjJ49wW0g9ORwKwsFtzB/MK4kFwDkFUPzPGRD+jbSAkr8utckOVIrfwQaJHI0jI
GdPEpTG47VmIR86kj2CGLhwufJwCjcSMwiINcIwXpMmRqmEgqlhWAK6XAbQt/Gs9WHO2M2DaJ5N2
60i9eO17DoIPCoTpBJs3RN3irrRTt1wM0k63hRrSXVA3zaq3e4Uj6GiAoZjtQ+4n4UXTxv1VQ5TS
CzyU8TGrWusqEig4rDGtzl0rHa6QEGD9YprJpgyd9kQf3PK7wuR5BWnY2xSd7LYeoatwnIcB64RM
7rqsx5QTJ7dXLbAWeELBYQ6KEzOL9vbMI2kTeHZCz7NV7YRnShRqr/naXgpPrLAoIiEDPvu2LDvn
RxSgLK/TJjlpXLvfYr8cYosdq0vmaZO5CbQUneoIyLC2gF9OCsil99GYBE9e6ap1mrjFISzc/qZg
fb0NQjs5m4Blzvpah6faVlbyEDZ2fZq2uryxc7vYKnoicnthwO2cQXpItsj+vZpGLzmLInvawLKS
ckFuBgAH1nVAaE1JzHhtdaeEu+mXAQZeB+AGnBXSyZYv7TAU56Hryt04tNaJy6Bqqwo3eWp9L3ks
C4yTMqw1rxS8yN2ABdo5DAnrxCSPb1e1eXRBtmB9S6oj5pmqlnultXuswvtwEWSOj6FHYWKQbrhn
JXr5fQIcukuxPVQLJQjG6+3YuZBFf2LGvc3riGmjhrqd2rV5ZlSoj4txIELOLELvubT6N6fEGyoa
C4xNIZdidBjaG3A8/B+8zLy3bPGCeUARoQ23zSfPz27zzoJ4WxfjdtIz/SqPXZwuBsz6Dg5y1xgx
va+fx53hGHgcuOVzHVbppYfOHi4kHigvSejH26yb7TGmRN75ia6QI0LLx09LnaQRD7HHE2zvttJd
wSFUN55VN9+pOLpqQZTiLXStfWT27iHvyy2jdwg8rqeQ1ctUXDHHkddOKHfu2DcHN5yyvS1UvqoL
4iBbFssndOzJ3iM1cTMmFpFnNREpGJum10WNAHMaynxpCdruKR7FTJ8Rj3AxhztMHYhjMxXOaE1B
+V3FgthL1ygutWrY9NItT8oKEsUyCDZOk6ptWPf6GbwBuS3lVcfG/ajN0yPhWsZVqkcW3lu+TjRg
Tw2c6V31YjUjZwIXvNcHb5tjhbfuJJ7q69iz/MfGgxmNtBhb6EXvjTkEoTG6mOpcbLWhIahsHB1v
WXWDG2BfTxhaFI5rfF4o/qe8xaAgCLq7iHBPDIbxxCI0IypZ5kBNqAvUdAJZtzwjT05fG4b2mJqC
eUcUTdY6kQFxHi508wBZ2BJDjQeyVvS9ZBy1Rk5SLsxU5N+lG8MfzePgylG+u69rZyCkFZLKVdJo
YuV52RKiTv3sYnm4TRGSXuq1qxD3KUs/73wyL/1QTdAefemuoUNhzcaucY5wPn4gTyg5VVP3jdGb
u2NHnPB7rbtzDCPwV6NbOq1Tl0zzUcM9u7WryyYNy7MUMua9FibyvBaqWOdGHVHt5dFqMuNiDV3B
egBeNnduw1VWoZ9v4iE13yYvanHSDIpn2yrnzaWd7Ecar+QOKm0nF2TLIHtKg2jboiKAsBtRqxlh
fGngMb3oKRIXXVQON3rLrc9iZ1qNY1Os68H0T3ybkEOg0Dy+QOfY86IZ/TLQmGzzZFsInZHVbsl4
aGYieXEn8fxL0AFhzBFOl6Kz7HXRIRFYjI0+pTDFMpvMuWHjlnl3bnSReQgAJL/1pYmhCyowqPds
twmf+ElNO7WDWwKNWZRV8CRcN1mprNcfZUg6FisTIsSG6HbTdS6nNtVeCiSFh6LxtQ1ii/oCfa3c
O7YWbshTqq/k2Pt3EBvCjYEP0E3cJTqH80JtSXCtu7Ggz51XY/k9q6fxRZ9aln+w2wmZwmBH28Hq
jdUEIrQwa+0EJy0TaC6rkoE2Pe8hM8+yJ51EVZHoV9BgZiVymka3rUMhgp9fiat2ZgXNFcHMcpdj
1kZCQ0Fi+mKqK4AZcjPLH0FViH0nYyJTh147TUy1HqmoL7suEztc+p6cyiHMCkc1RgTEQ30XjfuE
MOhZD9sfsJ6ffPxwM4wpltrUMxuwSrWvMm9cQz6/NXFOOpCU6t3iB2NiwddnL1bgDg8wzJ78LnM1
XvUEeZ8gHZirICS4rMuu2Up3KCf3jFIri1z8byAsrxMUNPZ6HhOeDrRNq7YfWv+ybPAZe6zd8EeL
XYm/k13PgyPcxkRF0GEhg7/ylojxYtrS1ORnCeKm/KlgAaX2miUnQyg2JfISdcB6uVrNk6oVRZ44
wT88O7RV4j05o1N+A/KL0ssQCP/Eix2jusVuNQ4xWhaScJuh7nGdW0SNk77SX9TanQOz1CEzrMP2
JtcSgYWtl1irTNNxeMCvaNO59QNZSD0sPmyS9JEn2UT2w6CZ/Q7fEG85qqY9598cNgE2KssWW8Gk
sk/bwCQ9TMfvbiEidhnNI5eOWuQum3CniUHtDuwg2k2sJdEpQVfGEhHieN4R2XRe8TQPU0NuWZz0
z7YIxkMVuBqcR41862wg9ridyy1rMtsFvWt1kiR7cAQ4g+Oqy8MGuQaaVhT08IxJ90PPZF8p0qJX
aalF+8mGlo95XHiolJkcGj06xepDLnXPKE5J4WpWY+SV31rLhdc8OOM2Kbtkg/4oWGOZFa6rRObr
PrQLEJoYBU8TFvUS0aG/a3VCfRtpqq2D294PzHApowtEwgP59RBeXmkDXf+hJgHaq19a2yuFcxeW
9jzggE6RKPlf6OPt/y1JiJL2qy7u/q1SefYBLgHWmn/nPy5zjNT5zGGGm1jbzD4Pv7s4XObgIYEb
u7bhIpBx+a2/sQ+HVo2Jygxewn9438XZJt50gGbM7Bnv6Uy4/xX28bGHMxkYg2Z4nCEHYYxy1MPR
WrRTkvuId/B6XKg4xlUL0u6v1+dD7/i+V/wI98GCBPXhGhnRWLSxnyiKYduVppVH4a5lDGtgoYZn
lj+ExNk33XCpYNLt5VSyHmFmVzy9ex7/5MvAXXw3Hvp1cNpoH/In6g5u9sc2NQb3HCzhB7sIxYvY
eFXdr7rB4LiOLq5Tw8yfo0AVEEEzViz2puRt0JosW7sVXR9Ueoyi8YzdNh00RqvUykOLUO2iRhVE
VrEMkcojxFrXVEZnbe2F18qV/er/4yKgHmEwAROIF+kYoqrswlLNFOzKCXumwc6njdKUvU+8frwr
LQz4QkPQFmoKR7BZ0f3Uo1hfOXk0cn5ExFy6GebpeY1tmt5hdR/grLvBHlDuB0RbpBj2xq1K2mYz
ZhOjSk1hAPz1NXwkEP16DjBtApJTETa6x9PCGsyqHb0+2CUWBq0VVesCFcy49WCmf32kjxOK30eC
8cvfzeDIcTaO0xm1Kpj77jocrHewp3h4UMgPVWOVV7oTqT8MQuc36D8DyF/HY9Tjz7N2XrLjIaxp
1Dgia5LjQfW/YnWgvm4xqP76qv7h/s1jTrgzOGQA7RzNooKK5UL2mr+rzD7ZEmv8owDk34nav/36
QD+ZokfX40AmYWGa14VPi0IaAb3OteLORBG3nzzs+eKAd2YcZ+d9hS3CwiB2BGf6RlyPnePjYY1f
oI3F2nVMf3GCcV95VY3QvRduh3dZYcw0E9RN0y6SRXjIJa5kCe/mXRd5mA1bk05UcpT2U4VfOAcZ
CuIiYT0nu9qkcOjdKdl9fZF0mMdPzUcMB5UZgh0eQPDNPq4LoRni3D1Vw67HbBIDmbzfY3lR77Wy
Eptc1OaCDI4fg6y0lSNkBWvWS3dSpe2mM4pmIxCynOP7B9exySzavkx/MEx0yw5GU9+8XqkHp3TX
2JebNwbiWbmokBEtMXCRt6ZOvxBPwPENs927OCL1MsNKbitoR1JUIyxngibEcS6iFhpPl2A6z+6C
A34RmmsrcpMdJrNAa06CEhkHqm1t5f5thXP/PgW9WmVGGTeLMgpfYjaepaoFqAs88YtCMixGiOjZ
hArhrdaFrkMHYdpL1y7apdu6uQQZivKdqHJx35CCLstMYl43ahd0QOPrOI41mHbcrCPRWFsntNN6
kboxIk+Beo9cTvvKiS39tmhrojijWPwoiAMndFQPxpGOkQxU9HM6ooMsHh7BD2gFlYlGJgjkPh3T
4XQqA/cCkYO/avwkCxYWYtKLtsnoHVKJI3GJ2cIQMB0PxZsmNP9My6S2IhslWmtedVCKzk+6RrkW
ZrAfOg3ZcliEC8ZlPcKRqtIgiGSoFdPT+X6ucvyel4y/qQzznuxzZT1hUd7TI8T6HqNidYohxHin
SUHMjKH06ZwWHCB9hGK81tlflqnqra2ZB/6eztB6rkK3vky5T9m+QQezLOG13gob4UPBG9FhVNQy
PnwGiMk3IjY1mEuDrxY5KP5dNtbtMmfozKMZyMgc8mjXj+0mjq0rM1TtmrWt2zfonEhdGRof1MF8
xTgb/3yQh6uxkmd4GcQQ5OBgdZFsV204y8MprzHrpH0zMY2GQUj8TTBEN1kanQGNfosRKO6Qw+jX
oTHh6lC5D2Mjnk2V4a5Z1elSS93gvnFCEkiryjj1hrY/ZDQVi7ybBow/yYJpKYsXTUc+rBdoMUtU
2y8NaMBLeMjDieZHSI6xfliO2EM9EVk2cjJDuIlNgXGMsHKSh/Wy4+Xqem/FNiQ2SeSDA6d9kqzw
4jCRVs294ZTnp40GPFBRVT+nwHhXbVJ7RIeOoNgL3UyLiykn53hh1EZ5MgKa7hHWyJ1hJfrOy/lc
XG3MdbEISnMS7drsGdpC1MTPqonD5aCn2UvV2dFjGhrtK7L58dHqqv6gfL/biy7AByQq7NNK14pt
2YgQD1a927cY215ooyhwLx1p21EqerUBhBx4U7kyZihS6ZFaDNo03Nmdnm0s3YyJJomKtS1ze0nQ
BYCe1aLKhG17mgz0WBlRT8yX+DHNWlGsEnrFQ1DoAmvEdtxqLny9stbFJky78UfXVH1+DgtPYiJO
UYAwBFgqp/cHpgKgjNg5yA8gFUBvC9A1bEa54urgkam07iuMZM1YH0+mRq8fpqC3L0w+1HOg7LJd
ibCBTqkjun0z0qpfBRK32DFNq5fYGyI014l3H0ObOc0cz7jVdOoLmRfxBVYZVCcdJR9JJsyoAXM5
O4TvNPaQPdaD7oprGdnlI/YoOEPqU4/slbpQcwAUpTCsfW+XGKRHQXuP6ZfclwnhL8iK9J1McetN
Ky6yLCi/oFmFhymwOa/RKs6x8QgPXk1yBXilh9ci1MNVigh8HVQdV45A6iLQVb9yWgwyf1qj2o4N
gobCE59ie+J3zEDWD2QkOEtwYs4EtqC+7bqGS9JcI1o0ljdFy0akztrC1+HCYGHA3xP6fdGYWKSm
NH+B14YHahVniR0IRB4GgocOo0nEoPH4gxq4u0+6inU9N8sDUl8QJWobc2voZPFinuacMJTXrkcO
EEPuZuedCOXitMfY+daHTkUME5zNa9Kj+DsRtdeVbparyouNR50Q6loYDC67Mt/WKYJxsrh068QZ
UEiXLAoGaP95Z5X2pojLAWt40112Mo03uRVikpC1t0aoIetqGvLwRO+sPQDuKsyCDiOzqNsS1jHG
W24/NuiV7ZfxaVWrEk/V0UEqPmTtuGgUJpWVZVbhaRAq/DuJ1qjJavJNOz4feozTpl+U2P9OHf8w
dcTyyLTeVUKfhvWXb1lW8wo9Z8nz+9Hj71/8u2tlwAiwgp6Iwfhscv6frtXX/6JlRAdmYho197Pv
ulbzL/4IVcxMCoSr5AT/mdgHf3k0tC5wokEzTE/7b7pWeEbHxRvNKjaLrA8248dPaXpSWaQlFfq4
c2bV7qo18sRYObK3zk1sGYJ1gBLcwgw6qdSmx6spAFWsqr3tQxTdTCV85GUsdY2tuW6ks4oDZ8aF
+HRWVfBS4NJz0bvueKJGQ1/ZCUpMTDVwJVsorcazxxjt1eRKs4CiUxva2kPy2CzMODQwYU7jaYuT
Vn5f1WN1GNMyPkfooK89XFzv8A6zSFHE4G1dBRQg2Mio8iYS1ZDt9DJgiIQwzXueUosSRhh5jDc1
9IyedTcQK2gB4aqNs13iTcmbZhjRS08S7dnA7zw6Y562q0ALbPKeJMnWhgdAtEClViMSxxwAb5/e
uQz8SJ50VpBeYOnRnHV9rW2NMJ2W+EPizpDTka+RS4pNSowsjsHclOWA085Cq1h4yDDCXzsoQh0r
LMe68ytuM0RQwSHYOg6ZG7WoZ9FYm8ChazPgztuJbRz6KVCXjWa5EJEmdUX3l1+mrV9dxCF9FZCA
yA6U6sUShVW4FH3sbaCe6c2y8tVZ5hmRvh49t8fnQ0ADXGYO1TZWB6dtbj/WyBdujLrO/K0PeVMy
w0ijYqGwr93Os8z7QQpzk0IcZuhGlseym8LwDBF5shotXSxBeKYz1PP1tefmfrp23dA5WCgMftSa
m61tZVx73aUKJKNKtqKtHemXdtuSiFPnpsUst26fDALU7yplDRcMoZ0laoo18ktMGpSAhhU3amtR
gRwCOa+BGHddOUinzoRtPiSY0KwwCRAYMrXjJqNovxlBtdeu5qhdzyhMz41mKUSaXodtqV9gSuCt
wsHu95Gbb0Vq+Wtl9z2Wvnq+CqdcARKCXu7SIHQ2ravEj6DvX4ww0Da5beMrEjfSuOYlj6gu0ZXA
EWQsIwOLjsvpVwJe8wonsKuct21JOsIJpVQMa6SkuI/rx0kRYz8Nnkbh5hoLZ/Q5y5poyajFA9nA
wewgUdg+2mgD9oWMy2uHMJmzEQ3KAbVGuUoRDtAXDd1S2lV8bnUl7w2vbc9IaTS3xRiHizaLE6yS
cD5fFm7rrDHPG64Z382DlAScc+vaaoyMO59CItnUgcFAcuGgu8HMOe3jKPave5zRXGyEtMBvb0xT
OP2NU2P2x3ykFLFxTx5RlK51wotOIGZ7V40fh/HDYE8UXC3xjAS5BEDZCwlmz/G75BxWEIRzq8A2
WiL86JazVVa1xuYBkcgQWFm673MGSQuZTylXQ/6oTWYillrdTZdgmHTTiAS1C0M0LbXOBbBN+iRE
U03ZaupE5mHX5kB5HwvGWWhgzIGVrU2i6Ak6fUSXERsJz0fLFa8nzgCzkzS8ZZwZkoHLR5foRSuZ
Zr6/LnEtFxHYh28/tTltzwu24IZgmEGuXtsx3yOZk2LNgjGchfRx/MUNxZ4oI4dciFjHWes2E62L
PUJpURGYTWWGfFjGsP65/fx3p/7DTu3Qzn61US+fJakW1dE2/eu3/ubVGfZfJNOSyvtT9gvU9X+x
ZYOIentWAiHaA90wbDbwv7FlyHgGkAfiVaBfJONgiX/z6sy/HCjGiKbIXLfQOP6rBJMj2rKjz9S9
2aQXGAnBtWnPiNY7Di4z1LwoCXU7J80iWHc9noiL3EoRIgiv765Y38ZDOjB6W+u6aJjC292dsGsm
fnWQlQ/v7t4/4MDGR53fz7NBwIgiA3Nm6Bsud+T92SA9wIgtbmGXzrlmkYBttGi93EUh0UEAgGFr
t09eV/DJV8qfg/DSijSvcKo9e+kHXvYa0B5f8N+I25UppXGHbNY3tqPrhG/4dBrD5usz/kmuf4fD
zffPRs4ALxJ0Sv8kubRntjSJt825hb4hWrn4It11M8i+YfLPQKwbByNdJUw2CfWEfb0YhW5tFaCq
sao60lgZzdVEe2mEttZNkncU4jFAnFc5IlpjfxNf0s4cVB0w0iINJ7iv4/JEyN4Z1hj8uGdJFXfq
DzDw58cAO1GHDA0EjM/psaIApmFEgqCsz7MmDO7zCFcD+ELzqlkQY3MJayu4KUJDPn59M4/QU2Zu
HrUnxQ7cy/n/5tN69y46+hDZRR1l5z8Deg0RtyRTVsvED+P7r480Q/Hvn9p8JLh3czQ7zFVvLp3f
H6nI7JECM87P/UInf7bPoWOFDVvHQhTxmk6a9D9LH+GGp9iLqT+9NEeVMRc6i3Ick9ESyX2YQnw8
PKOeBDxRJefzUPAZuNJ5FvB35daZVM1MA5Rl1Hn0216WPwlauffWEOy578EtCW3AfYckjjQXSzyS
1J1VFaa1iv1xfCu0rljp2qS8pRPkNoCdhQjhD6OiI09irF15SvOygdqB2h4a48fz19ntM8cJtTOj
DdUz/ok0irDlGngNUOKy6NDjtfY98oPidJjKGNzBHoh6NDrvR+MRhrYc4wj+N95Ob0llea8dLi/e
HyReSISPHzLzMl4icGPWVr5Oeq73D9klp03/P+yd2XLcyLVFf+X+ABwYEtNrFVAjWSwOoii9IChK
xDxPCXz9XWB335BKtBi+z3aE7bYlEgUUkDh5zt5rN1FnXCeiXpLbvI55ynZBnrmbboBE1shavR2w
GvQgWCNUOFqxbfWm2mZoJtdpVud3VQatCV/EGH4ek7zcT8jzYH/W1SewXRiR8fQAL0IOuYo7g3oi
SNriNFZKe1MryFPCUHMZ1MwBubD6EOU7YnqzO7p7Z0b5vM+z3q5PCJofOh14tWcNBARp8aSzNoh+
Bg84OskVHBTnS6D24hBZjnY1h6BE16MaiRzV9xSjyGumfDVOuPc10I3enMgX/Lvdfa8q9qJPJIc8
aOseSZ+uP9SRNkJusxWNmOEoDb656DSGVVzUytc+t3Ovqlp9D/i02mu1m32PMWDx3Bt5eh9jWrFX
Qy3CQxM0/RoRQrXFeebe1GMuIXU29UbTpEZSEu2lcD2MoVOvB/Zcfg40wOsrl60Ec3VPgwy/41Wj
j+uC9gtmazt7krkaHXVoS/em0Znb3k0UncCSfH52rLLxEQKCoySiJtwobKaegcONr21YVSYOQVq4
xEnpQ7iRXYISbBxHfwqH3tk0ZRB5WWfku4K/umI5b0oudD7gcUGKCrAxGAmtK005r0j9DNZGpxT5
tiHxJBRkkNyOhiaQDTYqYezcSd3GwFnaooWx5ZWVznMW3PZjDQtqNcUQP5vvlKi6Pn9pR0XaOcI6
YFpp+aLDj+xwgfRd31fqqUs7EkIOblzP28GlktvnTYxBL9Gz8l61yV9NJgMFec93EAAxgnfO10Vz
E3AajaR1l6Uj2490DGmxYrcKbrChWTYjAeZ3kQff2O1wr3QGd9QYIKIaCb0xlY2lRElwgyTJsEAJ
IRjkhjPSNt8UWdy4GFl4eQW+JFdmrQSMuE0SeNVCrDHPIbKN3H4MUM3ZZKq2sGjTDXIYYiWd2WTF
LGgS96S0A4lbDS3RK+c2VnK4a2HsvCr9QFPKU0u928bC6Z2TqRDIcigMuwNnti6AC83TrmU23UR+
hVcwJwlsmOsNQSxFvJkyK592aktrfW0CoiRPh85ytm3iOgZ6Z7FLwzg44zszLIJH+beq3GSJqpD/
xKT4c8KuON8bjdsRmBR11h0RUARBJksC5jEao5ZUMjvSo25LhFhV3PMyNg5JiNJn01d8Ar/siP5i
kyHBV0Egq8br3GEb5Cs8Ko0XaBDBGlLnMi8MDHoUdjHwdcY2e/NVQa+AtMOUrovn8AFyz5gAX+41
CK27MLZTavcUlpoXl3HgzQwDTHz9TeWek2BMxNqIa0JCc6zqypGWudhoVRCafFzXrnwNa3y5j2Ly
EvzUFdG4Wv7eapEwF9w+oVHjjI6VN9iMAhNlKidlBRnR0U+kGsVIEJ1BKMYD+EK9P1mVi9C5cOvu
GvcBr6SwtVN+wCWC29gEZCMUJAtnRXQg2j2Tm3Y05/ioATt+EIluPpsywMDskD1G2G8hGXeD4ydF
NGe7RvY1pLJ2TesCRlVcf8nGkcoioYdx35rW+K1qImM32CMJvE6KhIPuY8DvMbMSzGTRkEA+y8oQ
ty12sAetW5IzRxRbDsOwiahYKPlJvGukThZzYYdkY8QKaaOFWi83Z5IQg2lnbdSe5SSItVVrYltX
0VjwwcqWRffIG8x9ZErJ3Z2zSjaeo7my3KMGCvRz0vRpeqc7xPTspYA5cd1J9m+rACnw2UwVS/ol
usRxX5Yz6fW4rrt5q6b2cvLLRx9Zn/hcSwatMAvOoq9Rs64WojFE93Tg0akyNGe3RWPzyJO0TPAv
f8aair86uqk1MS1QlSoiyjaC4NJf5yRktStUarXc0F5SCStFxbEsGjxMa86IBUS62lIn49B+DHTD
PTjsclF2RESOrt+Sr0dMswAuG3JqjU6SSxpS5ibHsirS5N7hbbFtC1U7vSWxC3J7arC6UawfSmZF
/TGIynDwpoZeNwXuZGwrncuKvqqeXtIsNc+yb1VS8NRpSJkR52G7ywMlf51m3Dl+ixIq8tgHkLMa
Q0hoN5WVu58VNcg3+ViF9coWLHNTM0Z3MXOFI7FKiemZeqOHLHsIb1ZDpLuPTaIMoZ/pBY/JDNzN
3Yui1OofRIGSFE8PlWdjXFZsPzEVrqhEh+fzkhnrI611ts50pLqBN60xLIm+dfKVIFD3QQE7rTGs
6BrtO1NWZqq5ptnDPh7Jv/NlrkXzWoyhRQ+FrwU9aepa2E4ZPVzLyc7ukwG4lmO3O9zNA1aL0eLL
SeFzzbgS0rK8LiwprpROJQ0rqot8OIbAO0Gcm20ePVCJtN9Vd7Fts3S2Syu/ZfTpjoNT8xaY6nsM
HFr8pJVIMofVTAU2farAorr8MuTbCJCVNDwoQTV+w+Wk0MuxyQzcY8TVbhEEBvO26Uk+8eO55yYF
HJMYZ4l40DzlVoV2vq4G1QKeGUHHnahuWp/0N7610SmwfzSzTRfLaVv8+9KAmj1kutNsZwejFIMZ
GdreFExIpZHMWfXn0STtOIE+BkCuid1H7vW8PRduobHA6pWbbJx8GejK/ouOrNPRgAkN9idTL5ii
jHQPxTXGKKId6gAaBS937mgfnzPfJhuHSV7FdFPKK7upIuOsw4ux9kuXmfOSUgmv00ZBswB8hDWD
aqzvrjNcJGwjISNu2shJIw/IjLqfasFzP5GLRQs4iOy/IC7/7aR80EmhVcEm5987rbwf2fP43Pz4
edzx18/8M+1AbYftD10awwTrr7jXfzR6JiGxNpmuSw/lLw/iP0Yr91+OgSkR6gIeP/VtDvJPG8Uh
PgpTFIR9k0QXXTX+k2EHk5NfNxs4uUzITswINJJxENBdKH/ShGxM2nb1brKm6KlLuqLygGXSk5cz
5gNpN3m3qerpnJWM99ZZRLgmO3DI7Squ4yEuyB41Zu0piHtqxqKgJOA5HX/IzlI8Uh4TdPYYh8hj
PxcQCnk9ZF+F0hDJ1mNLLkIqUvrkod9IF1sjFzHeMcUz75OO4EOJ0+CUJSYyW6dnImyzPIiFy9Uc
cGinREMS8qjYJCwzaK5XlCnNUUKLXlk5EeaKNJPtyIfToR5Y1Z65RrCnYdrdkaEsDli1viZ2rTzF
WU4OYV1YK1HLgvpdD6njKmNVOS3DfgkEKJft7eCE300l5SQBfiNS0m+FPqUb1+URnExDoR4oui14
5tcK1w9TFbejIIH445tVPG/0uoMmP3P0aNBvLSIXKLK66w43NuMNwiY15yEY+mt66fRIQTBg19Su
JIRHDBTFgFFhXP6DuJwJzYhTPcEbRBajdfKA5vorQav7RZe/WsxE6ZR+rc3FOFaW9wRqzIR9E5NZ
QafxoPb0m57X2hpq5ppb8EEagR/Y7GbSwFo+AgEdJr/araWxBZKs3hiporDzTMv7sHWzx3LqxSNL
J9mYSwIsMwVjw5uQLm8HeCcii7udqzPdw5loDuXQgcJ8RhfRPFTgWyF58DpfG1XGcqxXZxpCu8CZ
ebObXX2D6qV5EqnzYLVxuS0l43WNghyKb2r7JLBrO7e2HL/JnE/ZXCn1Shjjp1AE+GPJx7KJqmzz
W90N+hdFBVqwtmvVuO30zDjlMRtIXAqRRCsQ1bOfRcW9sbScIWM1vMtL467NOnfTOkFBLR7xbuXJ
WSXkhngRkLg1fP7a3Ta1gcw/rDQNuMxUAmkynVXnDFZ50jXZH2m/d3DcG8X8RAkQH0VuqV8FJ+61
U0fgZ5zosUeoQlluNAZKDfbAST0SQ2B2+xKfysokeGR6VQpzVpg4lWXwOrn2eJ3pDSCPEBYqSaAx
+zGCHzGzJNr92/L134X+g4WeluGi3v33K/1dVH7/8T/7Nnsuvv+82v/9g/8s99q/NFpkNB8ZVv9q
rCXeD8CGgHPHWwDW3i9Nc11Di00XhJb6z2Z0wa+jBc92lXeA+Z+s9H+x5n7qHYKL5cWkLhwl3PDk
gi1a5p+6lHUT9k3uuuUOtA7Y9Ckid4P02pjMFZf4Gt18GvNhuIZWFWN5IRk7NJW9OtonvexB3+BN
QOnTivzWJSHlnPXqI8qkMAa9BTmxFKPDBpDtf6OBxBCTQuIM/AnqLPtUARFHIKedEzlCTjfya2vM
rhmC0rusAshmprvugWqQjU2GwNDEr73ax6ec64i8jZAECJw1Pg0wfdIEhBGr+Mdc9QweBKxYMz6X
kmAdM6W6Epjomi5+bTHneTl5a75dOifbkFviWCrQ6MWrmxbXo0bUljQj5sf9RujpNbmEZ5FMRzXk
b1GV4zCMnxm8l15Zzy9mlzJ31F5K23qqp5Y4boQ4TR4ZnzFG7OLGsVajivWCZsMMmcs5aZ3xlA7Z
s63OYMzD8U5t0uvlCnQMjqGWZ69JhcK7DbtkY2RsXI0cMl5P0CCjguEhNMY7p5DYc3VqdDjMLwzN
3S0FLfS+6bjkCeznjFaCMlKoq+CuhRkfCCAkljyVD1Y03Y0VLjKDpGSZPbMveCYv+GRHvAdXMLB8
wQktHKGym84i47uajG5Tu1W9UsRbsCAbK+CtK7DPyUovuVB6RPAEcqBuxeQ88jGldQs6vDx2FSNM
YIRcyyh/7jVg8+pCFugYIqL7bH3CCidfAcyNlu7c6eMWZexRc1BKA+o+VnZJPGQavRoAB3xTi6/T
VB4RWmAbKF0geDFnWIrpcQ7AThLpkHmxayhe2nKgIXYS9BVivgKXfyin+bERNVtTUz7kqunJqaBP
FxFgEJTxM8Y9Mpt0+eKU85GGJZlAUROf0hoIi1S/ObVx444xSq5R20x6t5vNvtnVEkQ9bnNaXMQg
NMYuzPmOFBW5ftphIuv7+WiVE7jfcYkwMDTj4NrcCSSWIZHVc4qIVn0sQu3FNdCH5gumvwuzA7sx
qDr9g5AZ6HQcOKpVEnSUywcj0KJVGlMsZIg+4R2DuMbqh3t8ue4EIZzw9D8h2ktwxpmnir3kplt+
jvOkbrC5FQ3rKbabaUfm4bziFXeqdKX6mgRIUuwEHE2jBMOtYXHbZTIMCFgW5pqkhGFX29NwqEtz
2BPM5SzqVuUmjabMr+cqvymUatqoeOYP9IData5kxkuntV+nobGuNCetGNHLMq6F15BCCT8+pzNE
2vb4HNglutiw0snKoBVZPMJKfMz/SkcWLWY6PE5rPL0nUaRfGxK316nMfBkxIZ6N2KswQfg1ilna
yxZpT2yNmvDgvGHP6ENn5DEXSzDzqIjHcolqbnvT9Af6ELKYmpeiwIJVKEnk45plWzslq2pmw5vH
OcO2qQzOWoecLCQofDUn+kupldWqrSHDRQOhR1In1cAu+d6W7JV+5jasA6Q7UhfOjVDtfit1brop
tZ9sItd7+gj7YGheaYQdhfURJPY3/wETO2RTqJwQPNGNXv78p1U8TizRQ6Utd2IAQmOQ4LMOHHnC
dHk9B9pHUOuLyRbvjMXYwibDZK6pOZe7A3QTPeF2drED2Ukxq6UHail4YsaHpPGLocdyJERdJIzp
KLxcBoK/ntdo29JIAiLDdZTBbsBquCzHiTai4G/RTu/5J/WDedYy7vn1jcgxsUEBgsXzxH//eszQ
KABot/Aqp86McOiSfgFxda0AeB4Vk3QqzjfL5mPTsrr9VDu8MzE2Lvddb+dLJCnBN1jTfyORVWk4
zgn+0F2bNwbC0dw5k2hGnFurHpOSlAwa5y9jK4cNEtfhQEeG59YtSCogNSCyILLhhSBnm7euYe5c
N8cv1Dc+u4TjaCH1dSz0TqngXi0T2jXNJifBQ+bho0qmC+NecSK8jTy0kqwm0yyrLyHs77VwWB7+
fKbv3EL4s5gaQsqC6nVpzdGz2M1LXRS7SG83olTPqjuf85nt2gfHee+KCkZ7lFYOTpZLZ447sgXh
D7lX3UzsUR+dJy0WPk1RUsosl5AnB4p3qOW32TCd7U7Nb6OQd6iYw9d6icxZShXg0aRM6fJIljZ6
6bF/UFzrZDTDFk4pYukqztdhGFnbWuryKaShv81DvfLJyouPvdq0d0UqH2XDa7/XY3HoYoe+k0Xe
kyji1yAG61rAe8Cp6pRbqRANQo6EE/YbIM+8vCtjF02gwqKCQD1SmemaSkCecIH1fj5jycfBjHFm
g5/gK9MZGKkaNdafL+Q7KwzOQUQHoLNgkr95W35aYWZbKWv66gVtP+2tnJCsbGalW7T2jd2fj0WF
/dsTSCuDGSg5Bi6D5V+fwIZ8BjsTU7Ez0+EONuchLz9aMN8ISxdP+TL0FfjC8BbpqEN/XTEj4L+Z
qha70h2qTRtLfS2C+WVZ6eMZ9iIBbIdUFzui409EOUS+XWQHRQafmbJ9c6yhWOnIHnClJPT4E17i
kcvqRNjjNRrJ19kaDd8O4nSXMbFeJaYxrmhVtFdZbPmDU32Cx7xkJTl4ZKZ4WmdLLifWoW6NIrPa
0BCGcY5VYNtLZJ6qHr+aBbcg1LrrQaaH1AzJjbESClSNHqOpYQxHvrYe1O6uLPTIF8b8Ed/1nSf2
bzAh67AQl4DsQq86SZOh2GkZGwWmvwQAdeAsdCXlnCOuAMCVxMsm55SbqOACZox0cfObDiSxE6SF
j7KRPXAw444mSxtVqfo0JpXhOSoytHSwTkFPYE0fmKcIMa1nNqxEVQmtwk6mR1UfX+Z26Y7E99Kg
OnRrTrhR5DaN1MeJQmxVMYLdGtm4davxLjStHp0+96eoWPhaaxhhDYuEtDsCTHRzfnSrZvgAav3O
Q8I7Y/kXkmP2exebqTGsYQ6OQ7Gjp+xR4jBrH/k4gnFuUIUffCOatggrLu5hlBcMNyEj6c5vz2Qt
jAm1S1/gz2Oip1lt6TlBcgh4U7ka389cckvOTNJXw4I2IDD5CVHftZVSANIks7BDAQOP84EANSSy
sEtw5JLw9A35/pUyODcZaVZMSan2ZQEj26jalzyZ72SGThkSHn2W+Rga6XMwLlXqqIOeUa/rHv+M
LJEcAAAbyC/YdHylb9vLWUimgiZ/0QVJYCn0k5JqHDZV0ANFxReyl448v22CgKGU3kgP/FD040Pc
sZF0EEuv55qtnjmPD00XqqtJuNhXhgc91c61EmPMp1rT7N4jw5bAJP5Byfl/gmG5Iat+2Giiaf3l
MWqleSrt8YF4CjYQDLx4niplndVUS2qQXMsaQYRd8bdp2jzVCWl8yIfqK9eUL80CNeq5wEkWX8cG
exZXUoqLTDwl0XA3opNZGyUmOshpypAcZrKkVk3IA9x12YFN8TYPeLPE4cCNydNhjfTvNfMrA5Hi
kGrmaWgHD+8CKUNsjORMv2vEuAW4wzxlnXjSyZf/4H1svfN4U+sg9qPzyx11yUfMmIjU6OnyXWtP
L0U73LUq771l4hPQe/KW+uttq03KKgFmGHjpdfLMF3C+p7HF4ZHwY2hAPaaOCaHHLm1exDBoFcJ6
jY+08F3ZT7tMaxU2aGler8Cm+Pj8whcyM9zrqnEjbw55LxI7716RlEiVbyOuV1hj6H09DgblltoY
1ZokUAaB5NGuMofKOmRjyPswMkq+kJAy2076hw6dxqrRu7uGCfXa7bNrJDJ3wsTpVAK/8OMmxUFJ
2GAejQ/EidPM1Rgqg9V7sehTbpqquyMqNdmlsXUaeImwyewfDEuel2q+s/95v/63w/ZBh20BurFM
/vsOG5atJv7+/HNz7e+f+bu5hj2EX4FHHdkp2Wdv8re/ZymO/S/0ftZCCsdd7L5BDf4ZpsB6pING
vggfQNVtgwLg72EKQlZTp1PnvKGdF8vJf9Jiu9zCwGEwUcZpYCP/QjL8WmgsYQ+zU5X9Ttd7YBlg
j1CeCJ17XPQYJVa22RRXJLxhzXUjCvefrtU7O4qLxxpVAVtCDDBEMJPjwXP269HrOpxd3JLdduz1
wbcnTAJarGdwteL8g6rt3UORP8Sgh14igR2/HqoxCP7SwE1vaerH20ynMjFaGEdss+r/x1lBt3BJ
PGL7ibjn10PNmkyrSQg4NlLGaJcwO7Imp+tO2v3+zxfwYjf4dgHha6iC3a7++/4BoW6fkqLcbd04
QLE76QgaeuuV5DYvJKd4bZfMeCBi4hpg7r3+88G5B39+wf99cOru5S6m3Xtxnh3Nj8Coum6rEL4G
hU+SE6eJ+j+z+XMUErrh4gJJwMrF7PHXq9mSrt0OddCDzRHweYW+APVNWduDn1Q5Wr8/n9SFHPft
cEjAVRxbOreJWE76p52EWQ+6EWldvw0ni7I5bX7Yhv7qwIxnepEfiZP+Gwj6b2Egv19GdpgU+XAT
kKX/Ns0MIsBIjlH2C/HLZEbpEg6muqX/5/O6KP7ezktHHgi0XIWvZSzPx0/nJfpAK9I67bcG4dcr
Q1Gu2C3eTJrODk6ljf3no713FX8+2sWXxsQgrAnO7bcLR4P0lHgVDthIqgQzMJHYhAym6bc/H1K/
qDffztBBx28aDKe5IS/K2ylKLWcceexgMYgbsIXZY0hg894qZwhCZcjotca3NDnrOhPtd4twm0Nl
Grs+bMrtQFSz30uqt2a0qxcpCWudLOo3nZyS+7mZoOJH4VpL6/mDhUl75/tnxGFDVKeVpP92xzlt
aMG24jGKx15QtZJSba+kNAdfUQy2FFi215VTjp7B1fN14GBf1dmW515zqpONqWAdYgW+QdYTfvAs
mO9+NNbn5Qmn8Lrc6iYuGAvUhh1C3sjXAzICUcBLpIxW57d12H6SsUFO8mjhMSMZpzjIImkImsmx
2udEM2JjK5CntMmqngp1ZSCl8wKCAJce/XQE5dCAtp6V/Uy0lgf5i8LVXoKlu8Z97NHRPcKYCehQ
x/W6EXT8yXuIV4PROH5fykOXNgQPK1m/poR34Xqax0ikn9CztKdUTITLkAS2aRjae6PS3ZTYznc1
TkHqcroZMsiCKzWa1M9KUw/bpKDIDszpNZ2Mu86hfCM0GgYaPuIbfnOx+fPd+vsDgr2ZwoCnXrjW
b3mIsg3N3sRCvI3b6KSkxFLEjrrHt/TQz0Hl932u/cePJEeksU77Dt8g682vC4DbyMFx57TbNkGw
11rhZ7gl3QLXvoHkFDHV05/P8PcX7hIpQXMU4eqiCL1ojrahOxCl1ndbDNzklQyLPa+k7+Cwc/D+
fKjfb1O2l9hvoRoyJCQQ5ddTC3tkAzD4eQs6gwmlsdb25djbH1zAd48iiPhAwkLb93IWmYPEzruR
C6hgj2tWNUyHHZJP5/znk7ncN7OOcTYwfx2qRY1m1sUXlSIf1SyI9Fsp6UOgJmZoQhOUlAPywUXQ
2pQU3PiqbSANdz6jztuWIv2IB6NdtCbfPgYlzJKZwyD3t6iHui7FHA92u2XcY/sj0ugN+thuI0b6
g2tDzGIPMs71G7X8kZWjfZd2ybgNTXW4zufZOKDD/ihcZ3FuX1QceLpwbCD7MUA/XVYcoSAyN4iM
dluEfbFXG9N31R4tJLTZUwC+dB3ZffXlbb+c1cp00zPnW4P/1z3XKejUFNmPDJ/lKXWkN8/jVxiO
+rpmbnU/FT1T4S42dySnAPKYshNI2I+Ki/dPALM4Vm1UUoikfr1TA40E7skZuaiMO8PGrjb9KMJP
EavYuqrtxAtaTV3nttXxxmryA3LjZye2H9rGcvd9FcDiIMfCR5Xq3pZkgT84Yv4xm0FxMJzI3aDi
nLwxTQCoJF22Qa5dffBK0JbH9qeuzl+3xU9ncHF3jl3GBy4nFFB4ig/B7BaHzpT0VBTV62KaagYe
SZo56t4omYm1FdDdPz8gl2OIvz8CrnqCPXUs+RePu0MgNQHzfbvFONstcBHH/EZZdbYFrT8ytb6X
2SA/27oWveBo6vohXCfYUDHyRrQGw3ajq/SiGgtBK7PTMV/Zek/QOQfcor5a6Cyh9mMqNI2l0r63
jdQ3yVj3LMX9XDlJs9MGU71STMKIAa8824N6b00cKBQaqmLsCuYH1/z30o0hFqQriHFw29gt/XrT
IKmz0yBhQaiT7HMRQK4AGKLMcIQZkBsf1InvLNsWJTc7T2Hziy87LW2WWkXDogPAAtkBdjDe2oiy
BEr8D4607Lgu7iSOtAzrBK4+4Fq/nlYdhH1lByZ3UhM+QDUJPyfZvOD4J3YT5pQiilUtxTkEFsPl
P99C77x9LRU62YLzYm9+GXDQhXGtB4lKCIE9fcGLdpZ2fYe5+jWzu29seS3vz8d7qz1/O1eTgAZN
Z8ONCvLXc3UHpaUHxy3LNry46w3qnikwvKlAmmgM8w802A9lnEkvnCqKG+HQLW/Dxlt6z3/+KO/e
TCaERRu7FhLyi9dy3HeDGQ08vyOzaE+t6B0JTDQrBfzY2ow+Qs+989KE2E/EBZg75oaXKzYjrDSE
0sCXPDVyiwQtWM+9E32wR3z3+oIuE9xJXF5xOS9JWgBd+NfbLXvkZu0MMoLDnhBaE0BQH/FDrUM0
/+Tb1Uj4AlqidAMY1g/KcZ5pvv75Ev++KcfoyK6QTTkzKfPyeQVOZc5Rm/Jhhk71cd8hem7m62kg
UDykkbeu2rzYRjbwrDLt1Q8eq0vD4LI8si6Sb2ZSt9N0vbjXOvq2ulGozXbSRPStsukQr8Ym7G7a
WDPxrlmlRbRtzy9YKZOLu3ewapAfJHOk+iqvSWJfj8o0Xg+RgThC77peW5shhKE/X6V3FhrHRfnA
GsM4+TdRQKQ45ImSorpF8dFseoFJQLS161PLxx9ckncOhcye5CrMlBi5L3s/caK1VY1rYtvNQf7K
XMK+nYsob1aKpf4/TosaFOmBtbTUflvVqqIC2ekAxSA8obklE8PalJMdHJOmo4v4f43G81+rx88Q
0XcWMY5EW4QS8S2W7Nc1RZ8hEpc9R4rRInsBIuj7PKx1n7cbZkaZC7jN0fTB8vHupWR/LcjbQOXn
XizaYagWODvNeovhZVjnJp3mOMl18JV6+8Gh0Av+/oag0lDhsWIbNlixfj1DJxVlH84at4gAhLax
JljR6zgS4+zh5ilIsWpa3SPWsMvWtTGMyoadYy99YBxGTnaAycPFAGR29wEIoEedVAYSrIrU6T0s
FxagwqCOnoFpK9epgQ9kQ5Q006S2WCjlBadkrBcAClz4wURgNeKkno6mErnbGBPO7OP5hUcTAs94
sHpG3F4m0PptEi2Xlk+2Q6Q/MeGP8x9WQrMkXFXsYKKjjAjJ9po4baJPbVZq0z4jG9Dc4irLha+o
lXbIZ3wU27ZPh/Zk5kXvXIuun4Jbq8UNtuF/KyOWnaZN5aoXaAO9AktTeI2QYCFjm2QObnqzzu4H
hADQmAul3GkN+qXVFDZ6s3Kj+DFvGbRgAMEYDOZxDKu105fgYKc0nkI/rzBXXiXLaCFeW0wss23b
jhB3sNZM0isHjIpH2D+BSt8hr3Svys2luIphJz3b+GGI0Ak6uZ7JtG3uKxNv2BZLUTKdx8Ae7otY
NJ0/KTUBgSoyktDvpyHs9xSxclM70o03AvQ3XCwwWvO6bRMXcA2vKD8Llvafqugu8+bWdD4lUU0A
cZaXxroV0YD4GefpLnf6W/q8mx638+cADddTpjjqXVdgegnyRO6UKcl8o3ZvQNOBmGk3MrKLu8Cm
iSoivH2Y9ba6SKGLuGm+CfvhYAzTuNah8yepBTKlh/7RJ9LY4NX7LtCF+gOeJT5DY28tYg18V8TW
VrhzuaJiZsiOfv/Ywrb+ZneYbESPoquwh+e5JmZtMDDEDvC3zTh7hGEB6saqz6abN76mFvGZaKN5
DexdOzp5Fl3juCUxwcYI3cbBo0RMszUV7TYmInqFQS7YB65I1zJJe4oKFOYZbwmvbe35Ns3kvu4E
0/CZ0Ld4Tm9SuktyFM0hlVL3ZjWtfdkBNE2iAEWbTdzEaEQegnLnDJjoDhec9LXRiTbz3BAxgHDc
C8gd3c6UrncBNNOvhdOqV0VkOx6kWUJN1a55tZS6WCsdfnmHhjWI29JcJKLzyi4CuTfUWN+3k41I
XpJWDjgiNittk5rTU47f7qmIg51tivu4n57wPBb+qLo06vrgKbeUsOEJzJ390NtQ1ZUaT6epPJBO
FRzaACGeFZaOrybwVDPcCSi0QMlE7Bvu4kYZznXYOHdtL3kvGu1VNwU29H1smpNS/GjrsdqRjBzv
iBvE0pw7w6toux7v8QiexkuHuJsnLOl1AdljRaXZYKYsY7d7SEsnmlc6N8/nnBm59OyafQQvUxaJ
JOzHL7gr0lNNXCTtERDxTqrtVdLiMbh2JcaE2TnyD6UveSD8wNTNqb1ypjEc2y9T1NjMPSc9EGPq
zXjovyiasVGTEHuxgpCv2tqKXr5IG/zozkgzvfdyp7GH1VSCQblSFAuecWo7UPKyaTCVA+1ZtaVJ
W+PnbLhSJIgUGcHP+fAQ0dU/6yRBPwR5kcb7MbEa38RIfQLj6mzKeBjRN9c046K4Vb9ZakA9SX+3
AgGmZseKl+xLh47E8rMpBPAwmrGBQ6a17sWQBq8uzf2ezAsLc1hFbJeHHAD86+Dkr03VEH8y5a32
FWdr47FFM29cdB5fsNqOHs5SVDBULA8OcR1fhpbfMykZttAOZuBcsp+OZSH2ujDaz3ThFqtLC4ER
FgF3QoR65SnCMP9SVyLdpFKpn+waum5Cali2J/0I1CZ2us9mifMWR8o4ejCwcnQEc8vDkemKibdQ
EMxjQUJMKLj2OEzhttJC9tmVus0mZd+Uw6cFNbHqGKY/1sG4eJpNTDMrNxyDeF2qonZBhboG4TVR
ttyDyniABxndk8EGe8xuelz5XE7lEScsp2gvyJZjqIP/Tax0eBx0sKPXYRCEN7EDLK1Uq/m67Bzn
SkSC32qQtirU2LofOkQlKyqR+mBVUXSDwbD6SusOyuVQQtVteFT9osznzUyc+GYspci3oGPCmyyr
BntdmbAceYhqHiq+XZrw9SEl7e2GqOPqWzOEza2YG+2hjbneMYq0LdGx09aJuKhKI6ajwq15W5lN
9c1cdpjrwpqrgdRUQOJc2XhnSvJHLAXiiYYe+lBpiXs1D231rZuq5gkqMHxK264RuobI8Mj65LLi
4gwOId2Ibe927Xd3bM0bMdcKIuvSDW8kyXIV9W6eT98xhQvcPpWO/AGa5KgF05XGa7nyRjchuSdy
amb+RZQUrFA9tEuijrSHSpvMm9gsg0+VFYUny/xf9s5kO27k6tavctedo1Yg0A/uJJEteyY7URMs
qigCgTbQN09/P7DK/iXZf9Xy3APbZVsUM4FAIM45e3+7r766MWjnbo1/QFyEfBV8JYfIT2Jm3AHV
nhsRbWMc+JdrCsKRpPLpyTdS9sU4UkdL89NaGPFtjysIvpXvcAIvceLd2ladnxrCe6NNh1oLkE02
RhdwavkDn7jQOB4Jy00XXfWbheecNlbZvpBpM3/43tC+ezGa6Cia85PZdOsq7xPdM3ORzoMigfzZ
rrreC8eKD5mvqHe/a/SbRc7ngxEs8Jh1OSa3s1tApG8J+vuSw1a/8922fxZ6ys5qvd0gK/0rZwVb
1/bAL8qMeU/HbrWPG0Dg7Zar5qPXvhOxMX+IpVIHY8KCjZvNj854xu1TLZLyyrVG/sZqyc4c2aen
QDCRWUa88RfoSdpkR9bo/OFp2nxh1Ccw2ui3tA2aSGMsQ9eoAAjY6YKAVBludLZJEF828JXr+YQf
BElq0rOSFtDVbL2AnIcte1Zym2dpZYaFuVR3hpXSxB3mnHstWj8ZTtCt/TIM2u6jwvQHTUiQq14X
Y/1Bapv5/Mnhhg5ofneHFKAJj159z26xfFQy1U3oSjRw2DCc/jue2oW0dYzER0NrLovLm7w9iDEz
mw3GShLOSIg9B51gN/Pc4fuk/fq+iwCx9rXUN90w69eJfJ57s/Pj28hdge0rvl61PqyKNlk9uT7P
d2nE3UuNJ07cNwZS0IGCcg2oAjvwwYnau6YmjvYozBo2MaJB6Jt2Vs9A2PK/LtD4biL4f4chz4ej
7ULPr3ltXlmNnfUbx4vVHVYIvQfg0z41GjUQcbEfHbHNe91qrbfRoK1vThA7e1tj+tc24nxpwTN2
Bss9mHDLN0w0bTQ3Dc8hVJD5bBbNdMchZNyUdho9SzC3pCVVDwQxXpOMg6BeCEUt0zRImIL0pqb/
I/oELXGhG35t5t6KEVM/wAr2DQsG+ySUcT25hr4Fdhw9uBE2E/ROPSRaVSxk5DBsrLGmnhzVXQzz
jBWDZ/Maf0tzRVJbeREn5YyG0eIIGDD+o4X6FjjwIjIypc9ZNVjvQ25f1EqYbGngrRarrXeli6hx
6uzLaUrtF87biL3EVH0LxnXOVHX7hM7yqY4qj2lZwoF0SKv5xZ/G+CzKZNx7kz4CFq+3wUhOy0bV
1dEflzf6f8VrVmBg5J3DRZKGHbPRU+GE3jzbSZhmWXvKDGFthsiAvVXYqEP73rksIqLnbBJS7vkH
j6Z8ZDz2teGy1QXxuW/5Jb0TeXc9HvcNjWlg2V5kv8GtcJ8hl+SYRbxnAH3FgXYpUifBUW5TrGbB
So3JtfJp3FSmPEVYU78lIhrJSjAA5kpz2fqqt7bjwMPYaiDrY0arMJ5n95LDhf2S2s6hdKZqz+PE
BlylVKexWweHIA+CjwFf0MukbfMmKIIF1UJhP2oypsKJM+zeYe/iq7X5s+l43v08cJecoZ3qvce5
ENNUA7aLKLnvC6MmiVOqUzeI4aIHgphweRlTSTihBqC4sYu0RaqcNpBWwMQsaPuQc3Kgt+P0DdMX
pqOxPHYksKUbxzYwrJLxtwj50kFV2fMo7nG/pxzUHFhgkdffFLYTPcEV4Jhho3dnC8Sh4Xfq7Itm
2WaF5V+2M2bVCANM4kA4z6zGuS20U1VhMgbwU8t8Oc1zNVy7jsFrpyCAiAfOLQlDmlJoKlZSoVsD
ebNpmpKyNDdSHiNmaMN1EHXpF+KB3QNo2pJXzkrGXv0uIG+UMd0FkVVfzTSzqeo89GybviEREKeQ
ODseLuLUm47R0IWD32bXeJiqy7YEzNPaFRB3Bjybcmw78lbTGRVwejQnI/gSMDOlznlrICDDnXGW
sCYtfoVikZEChcH8AumjOVXS+2Yu7veoqeqvnFjzr3kLyykFVP7k5UBxrKGPd53XF/ezy4klnxuT
oXfQLWE8IZHlODQdgYsM6sKwqtHeDp5ovaOXITJl03CrW2OMV8zL7FW3tG9gT0o/jSvGANgeWKNO
+rUo4InK2i/uQVVCYlUzG2iKIPA9b6X4VrZp8l5HYtH4gfgLa1QAF06TVg+zjRfhS8OJh/umKHKg
JJB0MBgugSwa8ecSkCTC25Le2ZKbACZiGpKnKlLykfMxlWlWJPZFnE3te5EBnGv7liZCO/fFR4aY
Ptm0WHG+ijY1v2WfeAZcYtNdW0/RV9LkKMLtSOF40kvUvoP7JuldLkOAjThzyoe8ntgY2mQaq70X
d0O1t4ORjkY/JSyPRPYccKoSpFHi9kBtgpiIb8d0+JlAE9uAUDnInK1dCpZRaUGz3w4tnxJMB3Kp
bYlKy6OImfilqbLL9lItTkfdKMrBTMJRjyrec3jlb14MMtJO9kj7cZvYwWwcjHk9AnRMSHEbTUVw
lSaCGG8XAGwf5pHLXTIWXnVhPvXR16EZEnzBPTEsG9g6xYfse34rGQCA+kbcoF//uJjOYMT9xmI8
iVq4FSjTPHMhnY16ojpYgRMTPwMaLKQXxKUHHVU+YMaT5SFX5IKvygJFgZlN2VGbdIFuZe1MyEOd
xbmcm656cEYUFdxC5q3hGNV8v8xz6Ic04OTTyxYVw3AoZoQf18HQDR+DS290Q/6ETq5dw0wes3mQ
JIsCPCoA391nXlBHoda+eITd0c7HiTZ8dGv3fOmjHASfkVM5n1qVETfPnafSYP5Xra4doXh26f1j
ZaEvw1UcjI4/v5SyfVdUL6DGR07Eczu03xUsrfwQ9A2MnT7AnQ35RskpzMHSct7ldi7Hkv7fxQi0
kEjRquNE5yS2Tk/CbWiiNMxWCBAFG4/9rrQpuHkJ8/4Ki16QbV76/YpQW8Ar3iaDJQA/coTMybpE
Bo028MlMwdTXeSUumEk3x7Horfsi9qcrtEzqeVmS8WmU9vBHW/2/GtS/06BavPZ/aA3/C8L8CM1D
qZ8kqH/8yJ8SVNOxf8OlgH2aR4UH3qWP+qcE1XTFb7wmbIRn9IBWasc/Hd4SePnacw0Y2zBWYYLz
Twmq6f8WiABFP+xIzG//IRb1F3bgyuf0mTfysUhx8RFnrj3nH6RpqDryJYXH/dByrKRggcs4bwYT
qWy45Owl2qa6TFTe/E58oXxMksw4A9KeD6VtzDrMle+EeTvRLoDXNW6JIQi7wCC+chr0aysEfw9t
Ivqv+AEVaKlJZ0TVOuzbCaVub0u5+yw3pSGmu2TtLnwWsBWkjPMKEzsGsdduEtPov5eLsZAdYo/2
rTGRljBBcss3SduNb0Gs5zePAAO1jRMuW0gWAI9tkzXLnkTn+sKZDf0NKHj61sXjfAdAyNzy6ppf
52ZpwoAIRC+05qX7PjSxuZEaQ1iMMvIe5xZ1gKHUpuL19dTTK8z+Zj75OZL6n/nk5y1YJzHcVUHW
GEz6n29Bsdh2akS0ZZYGnpNjQZjWcsJ4HVTTatmUdecBLSqCu8rT8ookY76adv3KCVUmiLhOUlzr
bJ6nYOF0vRC4ciPpLb+bKjNeytppzwnpLDtHpdiCnI6Jrg91+xkukH+IkwYdBIE9t77fPHU53kBH
j1d0peWjTOQB9Np7WpOv/MND8m/mJ8HPAxS+NEbXdQGj9lwtQ79OgTWDohgiTEnEcRG9muvdj6vK
/GJKm7ANTzSnPrWaU4F/amcnZcF0zOiWfWuly/XUY7/WmcllCJxxuo2BXFyMleU8RDP/BCJafpe6
MvHkyfE26V3zyopr2GV+9Bzbk0SwS6s3K4kCcbNcHFU5MhI0GuOQUTxt54r++CLI7dlYnRguxWK9
l25/NTbSPHaYkI6z36zvE4bIapqz3eQQXQITP+EV/ZpDeLqw7Wr8XSWVtQHIOP6uYXOfvDlvjk1H
PnOUMHnWQ7/v1DideSizG28weJhalESZ9S54rVCrRo3bbrOUF6ZvMzUll3jCvfJpb+c0cRBLI0Op
qEy9kmppKrlLm65U6TWcAU6gfi5JzSn1dx++J9U7IwtG+w7kHk4yJvE/bXvkRKUu864T159wN780
h2t4aXw5afUAsOpkSY8zg5YgJGBSng3VTbdtZ3JBJW9stfjLcXTWZ9PIlvuCCv3FTsg+DzglXtl2
E4SCEuHmr9fOL3sWimtfAnNGbIaVinv5iSj6Yc+SDFmjePCMc0LM7D3FeXkwTOoU8BE+QSNkHKGw
YO001fI7nVJmGF2rZwBmc/Ke6gp7uyuji7oT9YtX20QNk75wABEJNp2uYt27xRPR6kGYDY1DM34A
XJNz76+qiPJFdDQSgfxPuxmb6nkC1GBvvJmvOvfGfM08X4VsV/N+YDq8bqgYFBtHd+bO6Qy5U9RO
/J3TMN00WbXcfy5bndKKVMqdr5vaMa9MDcSlyn3xxTeK9iVghPpSQnO7Ua2CVVTQ2U0gzpTqWymy
Q41Vvgj7KegxBvY9c495AX6T+Yl/64u6mv9moPupUvif/Wq9/Ks8G3WKC3kE2ez6aP9w+ccao068
NHSUGg2zqWO+vJmb2nhIl4BvYKYSE3zdGo/prIYEubgO9DUcg2Q6+ELxerF4BvuNzOvows8G/YbB
j5lVQFcNQo3ZRK/0LPkyQuYm8Tq9sf/r9fPvvoC9vl5Nl/Y/Ir919PnDFyiXrG1MpAHn3AW2NKUA
D2odx/uaOLSGCST7TFSP7BdyDY0jItnYkXGqyd0VzqU5EnjLs2exMc/VmzV5JjHr1LCJpNezr3M/
esy9mlNkUsa5/zdz2c/38S8X3/Ygg6ENB1uNlvznzz6ClGsWe3TOFciCcjO2bfTBao5I4qM5/myC
oLxOp3a6zb2hPHQUtmojy9I9+VoNF4z7VDgGsjnlzki9CM3qsXML+gFot/FMYtC7XfxWXXmS7z+S
MkFhAYvvA8yS5hYp+1sbjf1JLIvPhGrtUfZMQkpkUV4T6pRG4CRpEXe0cV8kA4yj4dNFgn4odxH2
gn3eWvGeHIbplQkDWL5xiE6KqcpuKb0SvKWU03cTJlODh9aGodRqae4WS5NoXWXf6GAd28QqIXdl
Wp9ye4heS49HnTPBdPf56BEsEb83kZEMMGP5H/syI4VpauQ5l5SC2yK1BsgYdfIudLvsU5FEr6y8
4TtB7usOsl6a1IsuMN0s17ZYqxgbw/ZZr/K6WRbZo9ByIZa5dtUXr0h/tyoq7DpOplM2yjZsGjmE
Bs2gK0rFdut4+XQDL413yV8vYg6J3OmfVgIqMc4MSHucz+PgL8cG9uqib7OhPie52RFZTG9r2nzu
zfk4oRFgvB56UIjVhnZ5vOcopt9chmD3Cy1YmL9Fe0qM2oNVlea02HKcenMhVBYO9DoKYiHKfQfE
lMfV9MS3eRT5E9t/902O9vC9V55tbMEVFB7jIJ9Oc8lx7HooO2dXePBcNpNdglTLLcg3+9wkCprG
T9Ef/diYtvOivRNDjieqaSJbPOZJUBSkOtCWN+4Rms8MmUD6vDPWYYvMSpQDFW26yVxQb/LUHj3c
0hw51/tKbdy9tNSZsNaGeTtJtewCa34xtYbLVZHhzecBTdOmPBBw3FisqWyJGMRi/jsyLbLqhiG7
qCisjkuQg4Clt1kfllomFQieyKYl0GfJM+8B9dwaKdK4RY8WVDBVpC+tz5gZ4FrtxseEcwt1nMVu
QKdAJ+8GnvmzQdYABxzaRBfCBxdngErZNsww442V9N0OK08h+Lro0MnqWHsq7djwz1HXr2VpgtYE
A2pr29t8McvHOO7aU8T4y94sZmp9S6wInW2Majm7NHA6cfwJ5nuacZWxW+JafCsIPiMUrMbIOLOz
i9Ao4cTFzphdzCwEfxOPBDoaNnyn0EE8u2I2ERnPol/uGZxH/cb00unccLY8QowOCGppl+VDupl/
otdu7PK+yCBbuxEJZPTfxp09wO32W1cliEQY6gI3YxWqmlPmZkJY1wWYakEjRGJLYy//8Lzx3FVE
RYcOx1byGGn/hvmYFTceXOk7iaE45GUQcGWCebn/fJD+W9n+TWWLjXFVv/9T9PQvle0Nx9zk/4T0
FHNVvv1Y4f75o/8gmDm/cZJx14SB1dvwWS//w2Rp/2aBNrNXAe0qDLSQoVI5dsn/+7+W+9sqtKf6
JBsXC5ZLlf2nydKyfuOPgpeUtJEE6pv/iFjpiV9kU3Zg8ra3AvSP2B3XQvznV6aXTZx/c1qpE6k6
Gl50lnjM7vEDb+XQBNMOaYSgsSW8BJSqnGP7VMoy8EN3aRmBydEFymwtU5HtKjKM66OBcGhsNhoT
t9iIxKLfqMidnaPEPumqM2/oKtmnzu7pms4yBf+saVQOykRgO6Y50PDPKUyxMPAJmK+9lq2vX7VY
QNkOabvOTUvTv4IYab99wqABehtlWKHKcXHnS18fJI0xSPGZsf6ItRLLs1TNd5SKmHdwFMCLZtCJ
yKr1p3M8OcFzoUwe4pRheZQVnE4szWT/NpYlPvrKaSr/wg289r31GSLmZcHuZCYQqkwOMWodL0FH
Iboaqm8f8DV0YFOgShk3R0TT5iMwIOfNkzBUqsrojxb6xadlpGlbWhXvbEvQI3fRE9zEEk/3RhNu
+0waIX91XSuN1TVIW2TPwdK+p594+NKu5KNqc/1qRbWAMm01/DEbV8ZlUTnO2xzzcwDQ+AAOBGvY
7zm/jeBPiWebHLOQpHtUIG4w8a3tjN/pZxb2BKYsYFpyB3RvPwrrxrVVcYlgJrmxMiO98geGys2o
pus0UgMy+iAjM9PjZzxjvZ7oJUksLabCcLesa/6XP25oDsaz2cYYQZ9lv97hYWYGyi1t2y9ws6D2
jjqi5zBlEgi3QOmt7g1G1Djy5pS/RRNStTKG1zY61j2uywiFE/jlZDCDGGcbzYNnMBYk4hMwz1HT
6xYvFIi2tc+LxajAwC0fSdRzJcQA3HvO2VOX1iFCG0cebWDESots03tvgD6LzqZGCmsW8rEkhOt1
SsZ11TIkQo+BXXFPgBh/0xJJ/v3PQ8S6iDrkNHfAi/msXjewGmTTcmcDq4N/Hsy0dXyE+PZ17iG0
YiTUsvgMSZs8wnSvN96ou3dSNoBUi04zSRxrHkIvmLjBFa1bufGDmCo1g/MwX6AhzhTmqJxCFJ0E
683ksbyqNI6no5dSUhvpQIefPE0+9x9s5yKLpjOSTOR25ViwYshMbd+nCXj1jv4R925Y18m8jhL6
9RYhMbJOhYNzxTfXcUFXC44hqMl3HjODw8yrDCCdqV8bzcz0cwmjp+P6Zm11Sea0eZOuizRyh+k8
Wj2XZJTxfDdR9gItkmB8kDVke6yHANflqvjtKm1Zoc59FkzvieoyZ7DOClgfiT5HM8LchIs3JwAJ
SDqwTp8E+cVrgMs5msqPWGTz0R6r6NlIxWBsNCMVuKI1PYK88Xg43WqGAyd9rNaJAwR2VAVfBwT/
SXFOijcwyvlTNGZYYHB7GB1mJFjsosY2HwfZ8a2hEBKEQ/V08pIquBqrHEFI7XILO4Y6MTfLBECO
rK/xGeVxJL9La9Kzt0bTzuyn9Pu3Itfe0XUasRc5zXOnnjDGjHRZQL5lfF9A2vG4XziTJ2tAIk+Y
bAo+0GKxYxWyAoQ+t5O+jtM+2H0OkayZZznjBHcipRn2d2Hm/D2fs3MI2v427dgyhIjMx87RPVew
sKezZqFTASVZ/ZqJqIZ+0sZQJBP56CFEuaH/Q86Dn6TN8tCSy20fp54tklNJcDVlmQKHFzAc2iI6
Mh+ZWi36Iq48xpBWiRjwooiQ0JCspg50MqHbDyN3KVcMd1sl2ZpRurCm0O6xwGeKTayU7ZoZPQY8
4RMul8caTs9jCuNn3mYMbMpNISrWi9l20CFLVukYDDwRhVubN6oKzMeiMPk8jOSRuw3BunI8M6/m
CxuRMzgNQsPf44zzuEocVveqd8CzBzheOWZ6CfCmOfac52vwXqx5crL4IdHxnUNZr+ufwax506sh
eHYcE/Y72FB+BUbiursfOI5Pe0p49jcaYMwPE2tdj8FMMoGu/eDZsBZu5B9bGr4ARciKN7KUSGpu
+lNK4B6OeBxEDU1fw7yzXZ6uHO5BCs6Ty2uRs/D5xBWDbz+PZTcBlKqdJtl/7qxVlZjuYUQu9Gwq
qyyfR+CW2YszWuwTub2WOuZAqLCddM5bkENvTPu6uDdXzKUfl+8USMGp0Xp9GdTY3kn8iNmB6YAT
WrA4bGQ554c+9CtfmwA9k9JMboH1z0e2H4CbWzPuOUIwBoa5H2JtDi4Lhl9okbxoghPfqiC/X9L8
eypU7vlh3hnxM6/S5khZVHCLiIABZ9RP7LU8kw3zu1KhrhklsSBW3bjvFeEFVWw2FwTQ9IKCzB8n
ziFW8wjM4YSJlqvbumX+iE5YX/KO8e/M0hPgmJvB2oMaVugtzO4GkQFj5R7iLxDq5El5NY2suYy+
1kQrI1Csr1pmDGFD3Si8lGdg0xdmYYzHrptPbdLrSzqMEOzvCN+pQjSFtJH7vdZtvTdcL7jT9rBJ
C+8c0aEQL7Oba4P3RFXAlCbxpmBXRR+7ZkIBmxM9CmWhiy0m0gXCcts58cat7RSCkyyOpknxvFG2
9imbM2uflXIINoRJ7EU/jRdOmmRZaHjjDMy6JKZ7P7tMBY8ByxJjSduTGShpUl92uCJv/anzLhAs
85pTU31UkwH8qRjNJ9scqmtDuOUt2k//wpMRq9ckr9mleAVom+o1TXoioyPz+kuUsOIaiydSj9Zw
prccofbT7BVPNvzv/CqvW/ue2Ea4VTRHfIBwTbD3B2v4IGQ1+Jb4XU4NF8jNwiLb1Y6ntiQXNXtc
e8FRDDUxElNH8oavpySk+c9c02rTa58+63zN9XLf084vEQOOEe9xJXaxGp+CINX7THnNgRyfr8Sx
h/TzvW/0tedz4szl1sxrubcyD/5q5zT3reCyukHpMooppt/TXj4aNDY2Ji2ja18ltGuRIYcVYgBM
EoZ9iILBu9K0eHZx3T7WQW+km8blZETIe11dY99gi8rIwHEYsO7oudMkKRrzQraNcSSDC21M0NtX
lbVQYuJK3A1Z7TxMLhlfxGv7Oyb34HrYsTaskOzOrtMtqN0LY8nMW14CM8PQodzHvuGecpCe9zGq
cqsEKyeNtjn46xvCmhGTTaRxgH/jhrVqNl7baCLFUzfBNXMsotfxQ5CCI85Zk/ooSfLuSU7SuJoL
sMMbw/f4ORTX7rduyMEKERS1XJALXR9S1VVf6A4TRFr0KCBY3zIjmoLOmoc09Ea4tQh583oA0e19
7znzPkXwdRpx2LwBOvuCjhW5AzDjIhyapt2DmbeJN/NG+kYLTAumu0no+KSRsPnHCKVzXkRx0p2G
0nnXSWzvZGeSUa9Fvu5W5mlOG+staoSuwdG20xdOxDtO1w0nQSXK7ZyJbNfVNgj2mh2Fnb+BylyR
dmUo6R1FC40dIeu8beU8c9Nyc7xKeoNmrbb6NOjZSPyGa9c54jyMWW7ugEY0RH94tPXSs4qgkwMW
Kez86C3tAMs+I1k9SQnzXnwTBZoxlAzwk4ihXBVb0QG7vsHG1Cj36Gf9+GxkrfR57UXS3ajepIcD
OYlE4nrnkfx2jTheUf934zOzrPy0ECcAmxlA/rJ0yw4EHP819dTelbl4GuMJbpppFRUqRYVmZyDB
Ds5W8HsQWPFVXBc3ydC1L/hD+sui8SGZlW3Iyyt6KHopsIK0LvocapfuIqvrWb20ru4FAeNu0F1g
Wl8kvSkrpc8YWH097lLT4OQUU7hFtxGSUE6zA7D8yVEVGWV1zqYepelIU9QYZxFEG8dsFvD3aYov
NJS5zfA/RgEwYjtzRG+9+nR56r3s0xlKs/Jpg3qkpReXtVjtNVnFkWsrUDn7rB6JxhCTA/EmTcJp
C0EQBxF3sHk34SrO5wuBFOM8y9F85Cyah8XarU4CQnL+psv4i010LZ0dCnsMMpb0KKPX//+HTjni
zxx8nkqPURUgYimqyppeFnvp2y9MGUgksYuA00hVIrKCI5zx8v2h5fBv5oS/mgvXT0BTav0PNJN8
itXj+MMnGBN4gIvsYjTKhEWTaNLGatsHZiTXqGPcIl0caVxY5AxClo6WcqfdNrqJyw4trOiJICJZ
aPjPL0tg+RZuPzRhtufJnz9UafURYdjIA5nKcEifePsD9Kw4kw4Ux2GnJCefvlg4HBHXo1//5pqs
Pq8fOr/rxeDXu+u/OIL/Cx0A9VXWl8PCNSErzD6mZj0jtWvRXKXcEHigBqfo0bceMy8yTuZ6/C4h
0KWXg11reWu7RBThUsu6ODl2awWt67hMP9qIWOM/QpL+5gOv1+PnD4xC0HQ8si4FM99fr9cQxMqw
DD8/or2hpxnMZCWFiQsAegPK3alDwqLKnUuW01thZ/O57uhV1Am1vKqm5lyU9R9ylv8V+/MrYIFL
CIoDmB16Ho+e5+ey+2FZGQ6phT3nhiPodo6NWH6mc0dL6rmlxdNufGMtf0eJAMg2PbT8A/VFOa7J
lWbDKxlXlF5rMK7sX1+qX/31nx/MXb19ro8+BIfiz0vLG4RuiqZOjtqNOaGiOKzyHq7s2HggIxH4
lw86wVN0mmG+0E+wqja7GGw5nHt7gBmWAC1/FmKmWrY/z8UmI+GDoSii0FpxfFcxtPE8wqSxadZe
TxkInmy0Y3RLMm8N21rn3+9/FKWqYEDdEw23av70dGa4idptSJn7rOe4N1iKrC3UzFmGaFlTAf31
5ZA/ywRQphCBIz0Mj/QNbJyPv2xADFJrNTPqPViJwx4oK7yjF36/ljrlxKdn40eYJf3BeCjlQvNk
Qh35Blu3Xx6mAIXUQ2yZVCfOgiklBT3E9mpL/n3yMMXsPttDlgSuTJMaJepVP/axOlYxHbBQeZqs
rXiom+MyF/x2R2Y0b1yUZ6wQCoI/TLn/7UT/TSearX19Pv/3TvTp/S2pfmxA//kT/5BYmSaRSTzM
LBGLmKN1UvYPiZXpIaSyEGGhGPA9OsN/tp/tAMbfKriRLvMzwDIsrD/bz0RoUOgH4BEIMSRN9T8L
TCJw6OfND+APFEE+FlIrhniE6v38RGdmVPeOF7k3qACNUwy9tL4sUZRTiJEeiNSfkWmRWfCbRODm
D4vSTvANJtv3hJPEg+1llhOalfXouub0AtpZXTqWN6EGlD6tQV26fsForQ2qLdX33J0RY8ek6sTj
WD+Jso6MDQGNuVVcZoFqD8OQp+mNB2Sw3owMq/cYPspTEc2M4aiWw2I24y29DXsLJMfZ44tFocVp
8T4jjKfZpGKMrnJL66u2J99ydof6gtPK+E5U4leb08u7HbTiNR8r7yC00l+bIlvDJgoXi0f7ZjUp
QyKMdRgwPdkkl8ucTEehK5sOmW/clAihMI14wz4RPkqAsCFbaWiwXvVmMewdAncQDqgxvTWSRL6Q
Ob2iEvUWdpMOW5UIekZlde76utzi/3/JHRU8Tc40IxbjOKxl8DJNPpxlMYeRNRT3KK/qo9038qYp
CjRHvhWFIlXqqhiq8eS4iboOjPwt6GoHLQceEQcP0WVdEK6RV8YADteLTnPkrHWrmX8vyBbdLalv
fl8lFDVDsKY6BlJ973vZ7NCAT18c0x9LooBoRdaEkmJyyf2vUvaATsha4NpUL+QMvNQGv7qsNe/p
ZBzgZBjODslHtYM2ROSx9gpSPMeSnSgvBsfcWFDTH7xlAt+B6l2f1hX5VA+tu8c9gPY56vPsCGul
ZhxMc5ZPP3jb0hgG6yAQPc2Ysqex37iZGZ/tzMzu5rldbqMxEWGy2PVVQrN7TWCcHH6LVe3wHdkH
O6VgQJhlqYfRbfMrB+vyVTK71jUILMhJSTTejU3d7Mu2nX7vfDsvN3RYCALJDP0RYC3umT7a5qHw
0vGqWfBoTU7ZXnUEPFE1umP8nmDWCfPVVgwYsIw3c6+9SxOtVbVRnScIm5zFxm2ChddZKUUZ1vSU
NrGPcYqgJPhE6JolfsCsnvG3UHHIOBn2ZCniITQKStyqkMHlUBRTuuk0xORwQFCzD8bpiixShHC1
qy/aZW6f4oYI6s1AOvhH1S/Vzvfz4OipzCVLxHh3Fwf8TpKkpCBHMdaPhrYOkWg0ZS2cgHsvFcEL
9L+MuBrvUkcYi8m4TfaE5ohvg2vme6lM9/esjhbkCsXA6HSAGr/mQm0asxu/EHJtoVuMPLgkfrTv
SYmPwzIb58uKGIsu9P2ouvDJydVwrI1kN2OKv8O4W+2WmnxU14UT1E0WXl/6meccc9DBz8f+GW9h
hXu5pABPI8ayHoe1S0NjUnGKwC8Im+crkWsNOI4RbAsfacQC2AzzzlyGFDhdNO/U6C9Pw1RPNApr
c584Am16MHNLOju6TvyyuXPdemvSBXxEk+ieqbGOTWkttyNdrrCavAvKHTVuUuJWTioqRhw5bnVH
CW7szNFsp42v/fkho9V+XbSDfJSS6EpsQTWK0wzZ+9iMJ39WSXQqReARYVYDkq6oACctrgvP2Imy
Gu9ju26u5lSnIZunuMG8w1TNKZOQiHKLTaEOtrE1itNSm+8kTLs3muyRkzQHeSranirWbAvatlqi
YY3iQwOVbxspTRGmZ/z90uoeliCZvxdC63AxvPk4Uz/fg+EvEKOaCehmS5LOopzs4PWT3qqIjVzI
pbtUST89lbmw97UuY8QJg3st0KhvqoqNKICLtSXRx3+1KpEcZ5gAoUHy8a6xu9nYpq3jvv5/9s5s
OXLrirK/0h/QUGC4wAUiOvoh54nJZCaL0wuCRVZhHi/mr+8FSnJLcttqv/vBsh0lVrGSGO7ZZ++1
eQlOO+F52g8jRmYd+pDViCPan/S4FDSxRsVVVY7BLi9jB1Hp78GUBevKSFO6zLpu63ZKw8ODbeQV
g0tzqrP0qoqiPYSeky+tui6PRMaay5TbxQZZcrroRuTdq7BOZsOPP61F4NTbTABbJonmrugN79hw
hOIHHeDdupfDRzvXASY8M9OFn/ThsiZ+cwo1UbFRsPvnEvjAkmXLdIUm6a0aq3BeAdZwb1hOiWKC
TICndbjL0TF4YAX9gkyzeEvSjnCQrKKz4ef5dtIL473PArGiDfCb3/JIN/vR3NmdU2YLXfOJZLIM
RZSc3D0Wpysy3Z7TAw6V2jKcdaKP/IBz0/ZWMuoeek6Hz1QDwq1pM4WekYeXOFVjvtCqoH/SyVMd
PKuSh4DtsssT1Pd2PDfZqjT6SUnNuk5Te+FYSRYuJZdNejZZ2lx7+OPMbA6AL7glMNB4BtHMKQj3
lDVck9HjUuvZyy4syw+WIBlc9EynRSGj2JnIdbbUXf9EiCLZFo5q8YTELgXMRPj6kjghN1S4aTM2
AUHTogkOKXAB189wftQ8vnu/fw8jvdzSqeQcp07JD6Sr9HutSu1sK/RDK7NvICS+6aMA6egBOO97
S+7rRpu2bivbWdjsvtHf2h5Izr3HU9zswxjeTpVQxde1Y7Jrp5RIOq2k6sA6pF2LKBBXFeTFZWKV
sCLkbqMjxw/EFc1XwqX9ifAUlkHL8LtnI4q0XTp19ikro/hgRvamgESOE4TsnSOeBq0XCx0mwzrK
LfazQZc+IhGUWzT66p44GLsDVRLOr/wf8OF5BAZhuHWVx3o9VOlOMUCdQiH6Y2knwQvDE6sURWtN
OZENFI49/QTj8RhmOR6AJJa3hDaOTWMkzZLvj3BWbN11PFXXZWi8+YrML+IU4e6yOKUwfMhFDlgC
DPEtrZL8UJGBXtNj2W2heHqbaEj8t7odh60Yovpt0CiTRNdk5wOPfy/7uN2kjnrrDZ4rnp4ZmwA1
KsEGjNsmfNdam3IXajAX0o2ng+eNC5kE6XFojrIABwl8JuvOIoUqFbo6mTddpt9iShZuHKqSY165
vOptA2tO1CdufD/vMbcgN8szmdBN5ljl1sXYekdeG7zJYGtb1I6MKiczOEk8QevajNtdwPKLpC5Y
gguLyWEfitTYDAxnqzGO7WUv+jdl8KwlSW+X2743pvuyl/EysVGNi6nONzbrjffW9d1ZvSDT7SfK
sTFH0K25cEZ6oexiGj5yyqHe0CyWFMGo9yzw/BXfyE9U2moTZ7lXLMdcq/ej0t1lFifaDnNq4ixl
lWTxwhC0tyHsJ0srEc667zJscSQ7P8m5muSxpp5XmkMUx/Z0totJfM+5FwVHTzc9IaaNTsXQeup9
2pF5Dix5CZer0HX1nW9p+k8XBNWiGVPMBNSXrQqnCdZsvdhxjnTrsOV/sCFBsEXQx+Ho+4o4T26S
BOJH/QbnLdjhL/PXMm/ZVAcjk3ytUEaCUFMQ6NNWALr05UsV6iwYDDRnqCH6gyx5IeEJCGJAEI3x
MZQypXV04IHQmenS8hNz4+cTYJubO/htDPa1c8PiI0LWhp6S5XQ3PMqBvYo4+LYbJcdmcL3ikRUL
nxrBuUHT8HrmnJSpyYCHYQGrMGS3zIk3rQBQJBQeh0G+0ho/boD6jcOPErDBZ48HZ8EZwX7ha4o3
Dc4CxWhdufdHf6CAsoP8SNw7OrSdW91VJf92oZzi1eLOsxIWJPyJ0IA8r1qB4zC3kbTLAg12yHF0
6sZdEQ3u3iH1yh3MMHeWrfM4hYieVW07nyItaeCZ5FQeIdL2a3vy6mtNpdgiduh/pe0he9B7Ck3J
mo+ssMO+3Ym0ceenwbji1GeuCsERxuzV7H6koMWpU7EmN2ke9VyR3NQRVSJkpbWLgXVlO2OGt1Dj
z9OTsgDH24lnRUQPF2ZUZoQFDc1k104Vos4nhzuAqEyUNuNrb/v3QYwEvNBTb7gNpIRXXcyKc9m0
tGTgvaD8olFqVbMQrRaKQmBaQoISPzdvYfSXoWKZqrBxLlRJkcSQxfFj4KbNa8PRk5lJdecxn4Jb
Zk+KxRQfNg208VbzGqYv28yg3vqsqgksDthk21Jn16Cqm+9nerOKkDa37eTZe2zS+bUJPCAvlVE9
1WFNPoO0/EteBE8+Ns+TMHFfEpTTtR0qCvkh1CRcOdT0SS8rb5AjVL7y/TKXdwQlxUMeVu9yqknk
ltPAfkoL9WnpQpShMWYKBJl18or3STqmz7Fext/cuPe3pAGoaBtxU20ZhZpvSd32nx3clWVJgpio
YFCu+I7yTVzH3IQ4zScWV409Lhg9OOtUuI9X8JP773giSAoXmq0WdTGMl0rOddg5+5hrHZBV16sJ
8zKEAXOtXM1YmxJ8VZ+IaB9OU3yC3RftM5xmZ7K0DLCDw8Wka99TCgK/scDx7YVjOPzl2FMVa526
peeER4U5b6X15RTL6V4bi2mVAhPdNmaXXvP5nGRNXFeYupuFUelgPU222SUnXxIBlG/msW8QPYex
x/w5H2QNuz7ZFofrKKeykCdYgPOm6mkZVFGcVS8FhSjZvZHEygL84jCMVQZvAbAcGHWXbegoFstI
ItOnNuZ6fzE8uiwcLFP8hp02Pje4DobHqddi3q8aVgqnIbmuMNJDRkasY2Fu1UN/5COpXTA0QUX1
raWMgjaO/5mJToWi0YbzFAxbX5PVI/ad4ekP8s//ayvwl72E7urEEGwYx5zKUHfmiN4ftwJlNWC7
soz+DEfdXmHRoF/Z7PiJZHsNZJgfvJmZte1i82Al9kYT9cYOjbUr/buyJb1RNGv+qltvioGg/N3K
4i92w1+/N4R59EoJE/mvG4vM6Kpc983+XJb1WZacFf1d1P1dBuYvotL8AQAlZSmiYwKXf/0AqPwd
GHq7/hyZUMr5j6Olm1wWm68P+r+S5N9Kku4MX/03kiTWxBx+159Vya8v+k2VpGAEvIxJhYXtGXOB
L7/fb6qkZ/xiz/zcGaXsmVzECJa/65Imv+R4IGcQvpmpZzXxN13Scn6ZYeUgFL1fi4LN/6R7BBPu
ny8hCg+oNsFgSyOBRDH8Suj9YQUSORHyjaHCw1AZEh9jWdAlzXbyWFYSqWccDAEpLfZuJQtTMEqA
gtDGOtcGlKoYIHe1kcFEdinNOUyTFP467Yq5wUvXh4eWHLXYGrEctQfsPfVzBT7AXgItCeIl7jPw
cp2pOk7KmVstUp9pBQuKPglQWK1z8mJH8nLr62lPWqERizyeq01TaWF3ncsulhb+twPhl7JbCFer
vnvxKD94L3erBg/hOph0vFRhmTZqObq2aePd6YV58swmXCkvc+56AoqLrGsp8Ta1jVQwcBcc5HSL
F7sR3co4Hh+GUG/OdWBm1yyGZ7GWQ0G5auwOgb3IbT1g2ovLa2qXHcSVvkIRKcZd0DvewSzr6Mhj
dztEJk2mYREVGzunMNFUIS6BpqeWajXYoC1EI83nlGLlRWTV6c0wwRd6oXgL4NDcUzrkrQCcWZfW
jOt9V4xiFRomFsyJbEnuyLU2RkxYWJoultTSs5X3V1vnTGunKZAmPL7hBwv4ciskdgoUrORoZBkc
Fmeorl3NQ33RhlFwx7FTnPtwjmxwBmlPer+uzKI4+2yjfsad4206qP4bZZMMQAhTV9PxPmzfLxB1
oJPQOUsJvOIfsCmePaFhokWhxOVoH7oeN64EHHaLa2VdrcEbjha2sEukdKhUSfgdU3L4bhdOT8vT
cESaGlc20IwFuSbBm7zUHrpiyG5pnWQoXqk6mxZWioZPZOl7yUOdxs1ZGxKW49yx35KBGkShzOE8
go5blYNtrg2b71SDALPSOz94nFwJ8iB1KyAScV4waedxXBPhLI2jFVb6gfDDZ8q/fx+0In0gSYWF
Fbafd5XA8R7Yl+NTrP0Y+R1E4lloSJpxyRslgUOznbQ2v+omV7R02uZkJkIcR4JUZW2JDUd3dVfQ
S/OKDghslchGiHePptqSlueKYb8TqypJaD2O/WCjVe3RoQvooIfOXdepCvYF/i8IWW68dOOBc1c+
l2UrrkFofyMgB19rcK43TxpvhFBNV1Cv+saXR9aDnEyr/GXs2/gSWvW9RgjYwLG08lJx5eyRrnO3
/FCllORui6dxRnaTmnrLZJ1iPTKbkTp682gL1Kd8/kmNnxrb90VhQAKfWv1ZtN6w7EbP35V9p931
ruet/bYMVrEuXnkYqnuzzIYNfp5imSaBvR9xUj0JuFIAE6VCuCRkpVkmt5V2kBzZFsA9XmETVetW
ZvWWXJ3JwfcwNdGpyTDeVQ2FEnl0zn1GCPaHC3BnGe0XMR2afRlRhRoPS8FR6Or6VvpQunawB+AN
wY+pbE91wvCQDem0zZsEkxov7C0rUudO1B1cF6vf16PwkxUCZP9AQO6pNUZtp1WjfUa0DnNusEKJ
Xr+xthCpt6oM5mJaWXsrwzJrn/GhfCe2ZK8dZ/IeY06FGxp0ErhjkX8ZLTe6t0P1nosStaai9myK
jHen7Gyqb2q9eVMsgrew6EqMM6l5nHeSG920uaT1IF12GHM434XpZeSxi1Gc5x19WRBuZD6+TS0l
ycRk/WXXcg1G4zC+sXaHRJRFenWr6uGW42hCKM+z+wJuCuxNj3PpJbB9Y2+VzERsSwSHvdTuyN1M
cbEvkw4WWJQ39I2UuXdtYvmzLNBvA4rKN9gyWVRTaBBhs3IYq0onzwp/ib++HRicWxuxv4wcbWNM
sABds8k2Y4h3goc7cubQPuFVUobYjYTIDlmuh7MRU6s+sOUXI7H/GKAsPnWT+aB2obDFxeDukhYB
5DRg6HoYeGHfrNrnFkl6Lj2Uqs5+wYRaH8Ipw9dEW4v9veHqj5YG3RHosJovBYy6Ul4rvMwMCYZe
HwqTbppq9DW67OI82PlVsx8h2d6H+PJv0OQsuag7mKph4nPhelMfvpYuveWdKbAzRkH47nLq9xaZ
WwO0D8ZGnAKrxpclRYkcNvX04nQlk25vdV23ACmgPWAuGn/mieBobgmzv2s6pS6kESsdhNrI8Ez0
C7cEgDNrWMCDb591MEPvVa1Hr7yTA5KgWXunsN/e+53t/dSHsAW1mfoW+bOke9aSdDpnutwTimVN
lVnOp517NqkssuIteKouXQdQU/d20e0znrZLxflhXJFZn9eLPp8iQl3oPrXdaJ+QptJPzOexf8Bd
BXzYKaP+wa+E88R7BMM8e49Ny4pTQ/yRpU91D3nbfR0Nw0fCVCN4GOF2B57bXQbJ0AN3PtQuUewo
2kqsrH4FzJmcrZRULldxI+TS9LJp77VV8oljOSH0B5JHpdRFRlPu71lYZSsjCblZcfBV91NlQYMh
uOqOCxNOa7YeTU+/I3jav9r92P/w3bB6g4fRgZZif7nwPXQlfIqjdiDA3F1g+aLiWFgbP4Q+qvsR
ChT+Qzhvu1YCRdxJrS/fvGAgtDpOfrsvDYL+qziKK6QTcqHPlRsJsXALq7nGgu0bQCyrOjtNmWJf
n7kx2NIIpY+CCZ/v3FtbstZffa/xxTqP9GRYGZ1mb9tURFffKwmog85e5qwsKPRxRbzl8Yzgaxsd
G6bElKexb6qDETbOyimFvhq7VmFb54KTaYkvwq3FutLx2gBebNYAg0mBGKp8IB/RrBSb8FOqdS2o
Oh80/SDjcq+koIoyS/P6FTPlzKAIWmWQNFfFSzKaZb5u4A9VQA6r6Qd0ZOvO19k+WabzXQSh902C
bXgvAlVsLDrg0xWPeD9b4D0qNDLICU9EFrP6PpK6vPMmId86el13ZViCajcDe4JASovpd9mzJ258
w3rymjAkJJNZA8JYzeozL8xiB/uG/5lMbeLu4HaNVzfxq245ED9+77wOMllul29M582D7TWswuLB
1F/biQPkOtD7lmtJV+3CzaXx6VXsldZ+5gQadfGx/wJPNv+GfdNRGwv7+LFV7chcqWlg2mrFulxa
yT4Okos+tdFLlctzMHarIsw6nNfauncpF8rHxnsQjaefWymCVeBlrCFtDycWfCtt4RqB3JImtsuF
XXfiO01JJuYdQptPuRgla7msR1w2NMsYl4aKdOBtQXBWjTmte8KhezNOgYAIu1lNpZVuWl1vTwYb
QKetsx/4NVu43a0jAWEjPS86RZo2cZr6W4Ar4btD4HLTFTqAXH6ak1qWtWjvQnNIAKBYCQEa30bS
ieogFrB+RfxZ6h7rFobPfFFqYcqjxervCtZGz6k/4Ey39XCrY9FkPvDbU81OBxWWerAj+QZvGeic
EbM+OLgAJNUmJ3K+cyMae1m4BMmLciWYRvbGbAHCyG78dVmazpqt6HRMNKM89Ng/TvwN05MpoujD
n6JmkxFLBvZadZvAs/J9lQbWijTGcwkQol0aplG/ByxoLlZVsRzTo3r/3yk5b6Jm/Jsp2QTAgdXv
X0/J5x/9/7j7MUQff3Lv/PZlv7t3dAsrDsMfxlo8CUJHy/ndvaPj0rEtRxcGyzbKs/il3+Ojki+y
mFrnEhopLYEv9Pc52SB0im8Mu40ndRP/6H8yJ/+1hg0APn88UpMg70Lf59cY/YcxuYpFOvXYI0+1
2UbjuygE6mEuZENTPJbb3FtYLJ/jcRdhxcu0PWU3pQ1SyKZYvgD6t3U0NX7WVsDCTtNLm5Pu2E3H
geHtR1WnklEMO/RUkREBbjuH31Lifje8rZMLSLPj/VqqTwBgnDb1McDkBCB9ikPvHvhmIxmN2s6w
1qh0dTnerByI8tJBJsWEY/XgBReT0Bhz6rDQkYoj6PW8C6S2MLvM5hS8CCZ83eHJ6TCbuLcQybPo
qZVzLTBjRiYa3N0x9kz1CP7UQUOLhZXqz1Elm6nd5mXnmpwVdM5rR3JqSbue9OqD/UW9kVU5Xmwz
zeVyGvuYL3VGbXorc1wYv5Zr/1em+psbkGvb/bc34D7/jN7/HN7+7Wt+V6nEL1S3Q6OljQYHnUTM
/D277f6iM595DneZ6+mgXv5x8+GQk9yPWHmljcpJsPv/3nzyF8kvzF/2m7b1n9x86Jn/JFJZBt8F
Nx7HBtf8JwM6ckk0EYKd2afDCkhz+m7H0H9AbeomwP2JdeliVCOMnxbQwjIJ4PQ4YZ3dTY4vhqVB
8eYanGT3KXGQ3U/+kL95egxaNfASKKV8VbYaCp+XSD7lb5lNqlSn3vK+jnqHXnQkkjusbTCEsH6y
fVVe6mwjx71JOH5X3LLdvd69Z0XNSwtl56np9Pq1SKJOW05dCuEkIVX0jm0tGyiT1EbyhESU/dXg
If2Dl6LmkFu3Sr6HvEYBQtQZ/tqR1MkaAlq0J7o+8ApOvfaOLZtv8XL3J9aitenSIVi4Ek3Hgg+0
iN3Y2lbeDMamGTY8WbHs3DUnxoiimTx1LNxOSfExs4NfC6hJ51aNxFmsVB0DT/UfrOLzVxAw4BCZ
JsYje+HqYSzj4B0IGNJUbBbU07QbToi0bHN0XQ6R258n2LIXlhGFtyDsXYGryHpJ9W6UnF0rGx7o
epw25disRlXspcRcu6AGddnlLXwrMW57M5IXo1JkpWIr+xhUajAPZe7FsQ3Whk3c3KwRjEqklFqL
frR2/lQaKbxrVup2Q+I0Hqf26A595O8nyjoP3ZTCidQD0Mjs6ip5cvXMzJe1NqZPVla2N2o+eaK1
Bux8Kj6Ml4h+r5dGY39d9jZw4dzTTv1k4gbLUdaKaRTLfvCn0xQY7XOajGW1nLshTr1fV0c2wd1P
D/cZTSRjoyUrlWIB6ESerktcVzGecY9dtsH29A49qTYWHnjQ92ouwCAcXdnbIMrYvJgg4d9i0CLp
zMKsykVSWcEld73c2GG0j65hmVjPZpBFD95k86dZuqxvRonJrq1CcTTMmCk9bItwhxYVoN4W5cps
umrXj0Z3DcKMvhbS3a9aHtQHS8+8H7y0ZL1xdHwyC4O0QLQmjO1dUV6nHutKUGgvcWA5l1Bg8oaz
7mv5wlNT8iHKwvJQDU0YMvqUrTyIcrgYjfyRn2PyDbEkvMghVnfKGMODhIfjrY2ix0Lo5wK71hhk
Ky5X6vOsSp/h94VaaRW/bhSBuCMd2hZrtlHlOWafEVEymnGXvwy5EQs4vIHnCT6egU1eefC6SOe/
itwImmYxeN0YO3iWyJOnpxwZOodjpsDG7bIeJ6DfQVa+jn1njYeQtq1d1TsXw42ZGYWclpaFOgJF
17sNEIC6tRra9NX38VYYqc/4IlusrcukNAvsYsq+QX5uy8UYGc2yEWO1DJnazgJ969TgG92Sb7MX
qlApfiec5p7fJWvXwnBWc79cfYUZcRHhxv02fOlFKIV6fJGRInm8EiVq2k1MCtxTioqY22fTqLRd
39ZPghn2QUvcuQ9mlqgstKouyJ27YpavslnISmdJq2yz8QGZ0ASkh+BVzNKXO6r0oa8t/H+/CWPR
xre8dC3hPq7oPV/AeyZEW4XnjKRqO0tsOlpbFx/Y8/I7WVq1bWc5zkOXc2aBzkapi2NUZJj9C9iG
it9mPmLMwl6IZZv2H8Q+Y5b9OMyp+wgl0JslwX6ycLvMMmE8GT5mEp7WIxpiPouJ/iwrJhybVHds
Jj5Dv9GP8ZcCCb6DSLkKvw1f8iQ6pStHBEuUS5ufGDkc86rPoqaPuonucu/0cXxp0D3Zz7LdH49y
FkSJWd+6yMpgOchm2c/KKYj4bmV+yal484j9hUaCgw61tf1VeEWCrbAAHmpLHZtZnR3pPN2as2Jr
qBEXnDAleg18kUMdSBHx1yunV3bg6s4berFxetCSXEZHZ9aF9aA2caPNWjElHlvNzrUtoSquJnbE
5/FLXlaF0S1cRsOHahy9K5ti9tU4ydKHZFanHa/+lEWoH5IoMI5T5lVrTbH9pTFioA+RIx0yt8vl
9yipR1nZhk3T76yHT7MyHjjBeKZwBediZ9TfpiRoCW5i9jK96MGutYpbAp0dOpJCykR7xxGY3brU
9x/sWZnHNg2vu9DHlcWPyWP4XyWzkp8O/ns4a/vmrPKbs94fzcq/M+8AQO5my8ZyDmreDwwtlw7t
lc/2vDuw5y1CGA+0Djt8p2YiP3pm+6sLR4nmumHcgOj0oPbK9Cchr/wMa0jN24q+4VBKJw07DJ4x
2iluIhYbVZhVVxu436qa9x7WvAGx512IN6jwQ3wtSLxCqSVxqisXYXr2Cj29gDBnjz/vVqJ5y2IY
+oVyS7Ga9w37bN7FpK7lrbR23s/0xpvd1QyohpbcyMIRdZ/3OQ1Oko36WvLwOJwXPrjslsQa8s34
tRBi6tka845IY7dysFU/7nI3GvZOwytySCZnr6WUgK3+O6j+/wyq5OVcTpb/elClkvhPhKPfvuC3
Q7Kn/0J4jfwjWKI/nJA95xe8dDg6iEay6f3jeCqseY1ruBLkETQShMR/nJCF/otFRB7sESth8TXU
/u//9afgmvrL//9jDx387T+fkOmnofDOcji9ezoL3a9A2R/m0zFrmi6XEVUNVTYctVjRqpKYyXWw
7OQzIya4778EVHxMiKnJl676pbB+ia2+VNoFAQoJFt2tuwir8Z+Sidv7WM1qbUj4M9gXX3Kqn/P8
X8JBR9s1fDY7dBM/jXbTP7R1aWGpGbOUzpTYTT+7WSXuqtZ9CociRr3+kpGbL0k5n9VlxNJ9OOvN
3aw8x18itPMlSOezNk02Lv3BoLgPAOKcY2/o6AKoxBXFHVm77Ur/ZzNr3YHW3SU4IpEKAZ++TrMm
LmCDPg9BBUV7VOFPzbIQzinKoGOmHuSlJB/AkX+0FHd6MNxNsjZ6nL+C1o5M0x6KnDrrheyy4Nxp
Jg32X6J9gBzOjrywxAmIcMKAzAMDwbjHjTnR1rpLHV+t7c4PX43RCoal5WbuVs2L9wXb5vQ2GhT/
cGJAYG+LYBf1pL/BpLgHm2XiVi+G0lpNWebcsjAgU0rMLZWLEfobWHlY9yx4CJiQzBGF9zkaOnEX
ILSScEbasSH06mZp+kl1aP0kXmMNo92G9S3I92rwjjNs7mu1DzHPK90zXSGUvFGR0l47mVW7APTb
jmILxRTiu83Si2DGQTVwyluV9s3BkC5CPnD6B1LAaQO/OU/vDZyJOjT4Kb4HXFpA48cO/JK2Os7Y
VjQu2+8CT1I4QW3hfS49jp2O31Ay0cfrVOX1PS5ulMkhQjHH3o3lth9IdYAXaQ5NnFnQC8IhuLhN
+RMtZGx3ejNV0UpzreInLQSpQHiZIFdEYmo+8ppjxw4MZvpEB0e8h9larcGRxmQ3c6d7Lw2PoaKv
0WaRgzeeZtWSkaOyNkZBgHwx0EV8PzUqiJ8qHYZQ9wBnPypSVvpsaLfS6KJrP8rwQlpkNNJPfrpw
EJdUbEV8trAOkTxOUEHHIoIUAKbjHCjSBJlR4P4STYfnr4fBORrmt8Dlz/AV0IJ0uglFdJjMrWEv
G8Po8p2fG+VGKxDKWUk7y84z5YENUrKhLSDj9qZNlXwmaKWkB6+PVgrNqVgr+BpLUrP+BlwGkXQJ
5iOCCLuoAytbpYlxNBsPA6VuSPA74oqpaJf2un2aSuGD+qtZren5uMMVwOfe0upB0kWM/ip3a65A
kVf6WcOM4KyUasEy1D4W5nhqDmY2QwfwXtDb5fWnllaYVU88alvZ7B0J10zV0VFVe8AwnF1HIxf5
Iioce+vEOVE1Tz1MITdmUsQ/J9f6ZmhEkCAjfbp1IVaUr1CzHMXqUWvN9AzWUi5VjlQcDbZxg+rF
U8vFzspcwv5SB9O2xPsaLuI+IOZpYqjr2uSCh/nJE3W6DOg4WmiFtYub4Opg419nQB+XfoXBO470
zl4wf7q7enJw3ifO/GkX/SMqZLjSWWrvZSGmtZk6RCXM2LzCD2DBkk7JmqHB3hO1yajm8jhjBkK1
dzbn1HU1xJjAsWE+W6kQLzKz41WYcKYf6AE7yLaRj2gs7bHsnXTgIaV4pnBMYeUW2b72oU9DgciR
BNO9nsC7jKgiuUwdz8YEN+iugBy+azUvPvWGBscuUMGw8c2pXTa5ni1p5AI+ECXVOWu7aCvrbNbg
zXcdYA/ktKjbDD4tPRChmzWhGh3fIh/KA60WSCYTvgIc8ymftmnF3KgcwryPCO4Mn7nVseSNBjom
4Yvmp4g19n2sXFyZOqzcLk8mBhFTX+suCM5YyHZTKzd7YRpxL2ETsPYK+PG/xAQMTbslb5AM+b3R
tRH7xkB/JDyWglIRzas0AnGT1ZA/VMTB1yMmhU1KSuuumxp3j6tAJbA3NbJzrpny0A2j9hYJiyBU
qKx3wtLjzrKq/sQiNb8DWqF2A11W90rZVDQ26Bkq68dbYGSOS4zNiGh/8jiZM6ydlI1vTw8h84Dk
S7AGuzwy0+De8CAJRrCGCGO10l0knStZ8lrBXPuOVAJbajoAv6K/BMkIf17qfwuxmYdwm231xvGP
SphJ66KT2SVqp0y/Umx3h+9Z0ybLySqnR6uz2Fr5sawX2NAAkshKfSNrYp4mNiMnNlcdjmxHj7ne
qvBqO61xIyZpbqYiLldjX2HUcMYmfC6rUl2syQEOoQpEMx5M1Y43+vAODyt9tEIBWx+myYBbwsKm
bIqJTpm2OdBN8dC0o4qZzy2jaV70ypkPtyMjTKK/jBpmhB2xrTp6FswCOUNL4bS8iRKdOMFUhBjU
oSRk69Yg9zVa3ZCtS32YPt2mc9Z+MjIGAzKWlAEKJpy67v1FEI7tttezx34AXxslEMm4SP09P8p0
Rc9H+mDNSpKdy0MbaOWqok7j17j5f3Xkv9ORUTTxIP7r8/HxPVfvfzY7/volv5+QBTRPIp8E+2wh
PNPglPqPJY7JEgdWHHXYLpZVaJ6/L3HmXcrvSxvMjbgeDdzQ1kw+IMP9l1PwvzsVI0L/06mYbZJk
BcReyTUd5y+h64pe+TQOBueYmaVrLMGXGrRIGqz+q2WroEJV5I/Z2/eUBlmFfy7ykVdwbesaysEE
S8q4pWTktAyPIfitYa3BkBb+zvW5otFNO5ZAoKAmegBD0uVyk9UYcvpzQxsMGObRlJwOhMIIE2wa
lWbOCfaG+kiC/qERkcQRYWpyKUJHblIyezjrqmBVmtN409wJPO/UhFG5rIiEsS+dw7TTljXm3O06
GCmll0pncyxrFaldWrltdSE4ndzqyvdeVTpZTO28dA1usi4uj1Q+hgjKo/eiwYIr+CNg0a0H4N7R
FrOXTs/BmGdrq4jc+6TKndcKqXaleUX/RqaBNw4z7aZooUWxQCYqA3yH2GJhUSNOklArt8mUpfuY
cN+bo+zqxVQWcrFBGetH4bkf6TCeXb2GCNYl2bjnH/5d1zoW5Y6RvqOA2lg3/4e9M9uOFbm29hPh
QRcE3GaSrZTqtbsbhqTam74LIGie/nyoqs6/t3xcdv3Xvinbw6UkISGItdac38ycYDvRl+TfIR70
fsgIatua82yG/RgDY2ITHpQbts4siW7kzZvRgoIJfqW8G1AwfIKhzCBczeMBKep8H3T2fObFuHak
SecxmGIb6TEpsvQ37gdxn+UYn4FK2sYt/i5UmsKDUlpPFm3dvnpKFskWnEzmO16xcquxKrAf9nv7
4gptfzbIAnFBmNnObe3GQxg0bJdLxpQr43UhT0GgAUgHd9gBrBx2sMix62Bs3zsjgSaAWCYsS1G7
fDPmstn7aWEc8CgsJxfW8xvtanlKME49LmAabwajra9ropjKg7sY8+00LJ628FlptwfBvPnzP+n7
uTq5GGK1YWxTE41BC2ovcCt1zpouHitghd1Y1KEkeBvOEbJUGiuY0XEGjMC/F8aZ6J/e/ttx+I86
DhT9rDl/saJ+r/rhLZ9/EZD//kd/jubgUMjgz8n3On77czIX/EPQjGCZRbTt07T7aSwe/MNyGX7D
tnBIZyC+/ecVli5IgOLbQluOS8T7eyvsrwssTCiTxocvaD+QxWHbHxZYx3MS5S9RfNYWOx46hZa8
Hwn64h6v+gPj4eCszdfMGJmrtJgskev5wQMIrf6IMlgfnNZqD/SWTfP3d/gvHZKfOyLC/tAR4atx
cryJTICCrmV+nBlOnZhFbvveSWr8Y7cBG/Fbf/FY61kkRb6xhvoxtVzD3aWKuNeYaYbRaGyAFEzR
b35VWfcdioAWSOUsS/l5AW54g1Rx7FmwO+trmSCyUqjdGwJ7tWdAEhRkXtwyFPA7A+dob/jHMY+W
0DXzCr25RQg5eq4alod6TghbZ+tkkGyDSKBoUaZ2QNrYidGMZqwVnH01WOv4L9tNKnhidU/UsAtG
37kjK214DmpgT6NqSw25Ekf2Zhiz9rWE3f9AIk2NPczFJLZNGfjPNH/pBO91ZCfFGTt1QbSyniHY
Zwj074leD9lmjahwSDKPYuOg0kWd2zizDgNIwrfUTNRtUKL497LuCgvSucFq/CSrdMI2NM0H2Q09
vkYyQidDG2EqF1bcghnSTes6Mxmfyd4gz4kaZrDqB8MNvppO1gGow1geLnmRfCG6opEbcxDjxWDm
dI+MCw2xTOZuN6Z6uo7l8kg4d3Gr5iGFpxBUGOtGz4r3fm64r6rD4xk0SbeZBP533swELj+Yft48
aGzBpNP55Z3Qi8R3jgYzv1DWdM5zFqOEmggQugVitqPQtfctwNCnmaERgR+IiCavEQesS9W+kX2S
by3lDduOFsaaVGEdJydqiNkOjA24Q4zVIExO9CHA97Wxd89Vb69gMah9RvrUOSbH5rwqVs6JZRZx
GFVm8aXpre6plhS+7WhJaBSDQbsF0Bsafnu6drQpf4shku8RrrU7Zq8QBGxiI4kNVzs7rXtAH4l2
90tL2sOmgYf4knPbbxxbTdueO20D4nx8MCUmIUxK+kqM3bBDTRgwmkqKHTbuCq8j3IOl6h2idErF
dHkBOaXShFtalTLaj5Qo83ZB2PlF8CFbmAO8S/1g2IlgtF7sOEuw3M7zd7uNo0uLjjj0p0kdkTQz
jO/pYHzlTUzCVsQw5WRrLwMWNzpzsl16ZMoH3sBMWqXoOn9jt6W0ma2SbbcxyTAIi7iIwd51pKmK
qVvzEY2iJ19WWVcBUZ5iN3EdTxo/YbeBBZxcx9TIV0iEuXowrJetq9demAayMUNYJVovct/Q0o24
OItRPS1jU12vQahcvqXNLwJlATEjAbgAP12frsRv0byx39AHam4HTgIgwHtJXqA4yLz2TjkquiAZ
l1epF5JJx849BR7hfjTE6DGCuK1vWAnHrzqhWbdpEMCYmzJeKivMU5UjhsPyPqMhV/JbFclgCAXC
bAyKWJD1DdNq90TixcjknfY2IjrdJ+X1XNPcAaGm9akmipGMSBYR2AS0vrCL1B6JmWls3zKIHu89
pS2KyyrRbEmrrrglaqph6A7vmF6mrg3qcgvjQEPP48ZjObgqE8yQeAiK8hMbofYhHZy+3k2Fjbhz
ndEa7TqulevkNl1nuJItVBFaQ+qG5jrj9bhHsYevk1+9CHUZ7SS5S+0xf27WCbG/zopjEjnDshmp
2t9HyaLL87csJluCXt46bKY5590B9yyML/iFGEdP62Tafh9Sy/eBddwoT+3ddY4NdbE9z6U1foW/
gHphnXdb6+Sb1km4GJ6Be3Wdi5vvI/J+nZYngc6gL2r1KJyaYXpkecm9JWz7c63L9EHOU2kdO9XF
dzjwGpxKxHUWW2hx3beamJVy4yLGFge1TvGjdZ6ftEFLyqM16UuPkgJxiTWKBPmqz+gnpxInsG5V
BwiNkJ4ZNnmWrO8M2w3iiFuJ0d8zAg4RB+ZyjdDd2WezQxRmbk+7dkSVwNownbJVqYCY2+If3HSs
8zzkOTM64o+JHt0MC9AJYAHIHbJV+WC9iyDkbK+CiA5tBENI6mlN3+OqJ9zp/WcjoCe5KqkmaPs5
nKS25K5LvLfMYZw3+m6zzdvJ+cSUuzllFAt3gZNYHLV8sxn3cyOK3LkFs3tNTC9Ljiiu49mPUHKQ
RgdaduMJYyKdpDRC3wSf1DRudjML6FAuhQN/sEz2LREDiBDGVVCCD8zcQkOyQziGTJUV/0h90/iW
rYIUZTvTlStat9iSdoxgRQT6Ta8iFiBZMlQI1wHF4booVrELd6lwtkho0cAA7kUPM6/SmA7YCQxY
31FXjr/Ka4SToKOxukW6u2E2sFgxdg+c/ayMFDsxo/hPXtb31a5dhTr4tdDszO/6nZhMtAj6yqrr
6d81Pn4iR2ppfx3Av6uA8EKrrzC28k8oG/m5gDe4mb41CHB5mE3vMZ8iccjetUWOq5AhVNDUL927
+ogBoH0b5RVD9D6pv82rTKlfBUsoePi9AH6gYyJLvfrmiLbkM5E52avgiUY703QSIsqL33bWdcdy
xlO0yqTid8UU+y7UU4WPX3wjpZ2/MOD62hmWF4rZclC8ZEFzztB8SJrsvkGrHfVRsh2KaAR6XLfl
A2Co/qZeTXLA+1IkE6tzbhWBg3RcDXVD1z3EwcjLGm3lBcZQgsyKR+w6ZaImQkawDF5HF4w3nCEX
fcRq3YtWEx/KhPbVD1qcfWoxgjPDV0gxTMEgaGFLCugCro5AtZoD/XefYLBaBvt392CTFviuJmOR
FPhZpq8huyKsHt99h+rdg8j2RH22352J2lldigimsQG9exdN7oFoF6yWRp0p3gRojKv2CJXJncJp
jBIs+rg48P0Ujv84rRbJ+t0t6a7GSV/lLLRJsOIzaq/ILiqZ82nL0l4iZvGnT4rkzAfENvJbG/nZ
ofZQv2xyiEhvrhWtinPZVoe2UwzIjLiEPp1YC6+MVibDIS0b647QvaQ8E+UV4EyTILQq0wV9bsbm
qfGzwtxWNYEAnTN4ZjihDHL6K8+fbQZB/y3r/pOyDmS5TbX1r8u65/4l+bmk++MP/ijpqMfohRG0
yvCX98m7avnPNpnl/sOEOUh5xvDld+Pv//MEmyjEmCZTA/7ZL1v1zxR5EELlaiCmPPwb/bJVsPkz
oBW7MXUcPFQTHiqkRGdtp/00RMakRrkw+/MlWENWc5AMzTwDgoElWpaugw4RTcJWx0DnOxQiv1nz
nGJtpbE8t4QQq3asr0jcnO6yAYbNe9RMMs/ijnu24zauUQRGPvOF0Rw0aqzSc6PxAT4W4O3tEGg/
cJ+TaAIZcRxKNoRePGoGD8AgDMoPV5fnWmWqC7Y2dHn/B+5RAJ/HkSJw0qcYZSevtUhORnamYG71
Y6O5yI9GVcMsaOiqgDTPWC6uuJauc4s/ZNqaHBaSf2PC3SlXYCJ0VOCJqnSJjkE3fUOmTnJoaRI6
27HyoqeqtJOnpWd8xEnVZHENxuuYlOkTimgFHRrAxj0r3E0/qfa0CNIxkzoaXqjV2bh3BEVs0pyG
NV17BzIZRZjcBgRx2tU5o8G1YiCXfJxsOvGmbq+QYZcV3AdWjZskzrVxIiptzYjIjZge4WwBCgnJ
nMnifeQ2wpYHO8XyddCRif/paJkxlq1iU5IPl08PXoHp4dLwUq74FUqW4VKf/rsi/CcrghXYPh3t
f70iXNcDsZwfRdi//9WfnR7/H7S8bZSLzu+KEDTdfywLAavCCnngGfcwW/Cg/2/3nJgsehs2UFAf
BUpgrwb+P1YHmw8MaEChSsHWRrH0t7rpzofVwbJ45bNYoYGhdyQRJPy6OoB0H4c6tdRJ8CojZyUz
rAczaZeLr9NmX7eZDz6pkeZrZ8joiTAGYExlFZ0NleLRpyLYyoKUzJr4hUPuLnrdZRYI06jgn3ys
BaHEMoFazuyDrYX+69aqiJTNFFLuKYmLT67NhLJZoyt5+0VMsV3wO5UtdUjihdpasalGoi6N5cjO
xHscqmH6N7iND+MEroDLyu8KLsPKdPiI28go32hdETlJ8TndIfUIDlQxrEd9v54X3/unW+T/AJyw
sP+8Hr8fjwEGLwjGJtJaWRQ/r8eEzZhTnOfNaTSUQ2Ze8boOr9cI4D9GXv+yXfZBYL8eSZLRxiuE
Xp7F8OXXIy1M/xb2+wUqIbpBNhs6akuAX4BQ00dwUu5hTrLo4W+fHilPkg4iN5MPyeXXg5Jgj7KV
evQ0eOyQNsYqJOxQN4lwmARE0b9/NEHPE6aGD5NlBXH8fDHjwB/TqsxgB5qjyC8VMUN76CkIPoYi
ePrrY1lr3/Mn1Pl6PaFccRDpANZAMvbrwSYwbAnI2/TUJlOBUiKhuxe2bVkTAWKh4oF3ezvQ4Lse
CV06QrTom13aed3fPmdhmj4MVpMesURm9uvXgOsh53KghmwHksJCtv5d6MVR9BR4DULdvz7pf76H
gNGs9TFhfkjdPvaCFa0zp1dehgl2We5rX3Vhb/AEY+XME7hsKaoHWQVETf71cf/5KRGmJMWQ1hnZ
dNjEfj3JnJd6GntNdqrGVlOm82uOzjCOmyqFePi3juUGgs8P1s46Py+7hw/HclNjtHQSpKeUDh8i
Whj8m8ZU81VM/NjzXx9r/ayf7qH3Ywn4wCR/S9PFdvbreWVlT9eCau60zMtohTX1w7lIHf2HHPRf
PvsfG+XrOSE0RaHIIsPtav96nMErOuXVUwo6UuiM+oYOw8adK0QM2hGPSZqWqOoR6IP4oqUc7ei9
JL9bt/7ld/hw76znivSKhW4FvbP//TBHoF2Tp63o+Q66YwJq6ZYO5GLEl8iZ2fbFPg0uz5n/zXr+
fgk/XGKw8pw4MQ68Q983xD9teHXsUe9FErAXYIjPKvPKM1vj+aZh8HhQTlOBCzDqCVv9PMVyG43D
rE+jV02/oUxs1VuDiPCcRxXC9XVITLoe/1gy4/6v74T/63sKfhiGoOwOcGF9uDy5cKJxkYZxJNfS
e53nwVVb3RY0XmDojB4TUJoyGyIEJSiYeswvIABBgzlVFJ2GvHavcDxHJ7w6zk1geJ3cQxWuMwzK
gdSHv/6u/3zX+iZXkyE+aCPvn0buZlDRGizGFKSqOec4sfwpp5vR9bu/Ps6Hp547huqIn4y+BLwl
Ysh/vWtTw+aiGF2Kppf89CBdyG8gxFJcMZQVj399rI/L+fvBYC7Z7ynLEEo+XP/Z70TnThnLea3y
MPYjvQbbDVscIjlSqzWwfALBbA2T/GqUVXygBOj/zYW1TLE+ib/erj71mSSTi00BX+fDOReqMWye
jOgoh1HNJ1nYLKZ9MDnNKR6a5Z65vvkq1uj5FMojQ+8myWL+O6QMYjdNcdXFOjoHwzDfoXAifL1r
s0ZtW3DqwHoJdboUSYd2F1Lew1I40Q+NleKTPxfLBenuhD62Vd4qxMpR/PniSiuTBRfxlP0ghtx7
JBnQPJKfYV0neNaHEPS7ARV5XO7nOHKGTUEL+rYEavJSRLP5uhA3cUGFQdssmKroR+kbojlXZYsc
rULce8TK5XYMTxJykB1JKBC6PeAYm6olEjUBR/FWDaXzPKLtbTcToSLQdiGJ/Ch0745h2eMNgeCX
JRccTOUZx24cWkqnr0PC4l13sfjBrMm3MfKwbaRBYwJiH9MgHmCceu5hdE02Q5Wcut98CQywylr5
1W9H5T+gGOR+4+mPc0J7Ag6P7cYACdSxdsIRkF8XfCbkfAbxRa5/29H6wrwnwL+26UjItmTe/xTU
znzhPVN8att5vH2/vJE39ju7Ssz7xmkTEqkXWSQnUpU952zDgbnkoAPA7i5JxuzpfbUCSHOl+oUV
yrcm41tVE6myrc2JlOeisJbjkDZcuxnIJ8nkppk8QZt1Pw/KBKpux2Z1t5IjVokenzMmaXKBTxGH
XSvTV2UGcOojpeYYUB4ZeRukPeIRT5jz7Fda2RvD5tqWjp2+FpTQewvJ5guNZ4JFeGgKmBppudyL
kdb3ts/VdEddO92mMzKFULpW+q3wepYmfBdAiExgNs56H5Yr18sfkHCSgOn3abhMFhsYq6yXfaUL
7iVZ9sslHmfCDyJKr3nTd5owM2EwSl45L+GQdCgMM06AuVA2Ep/dcYPt8Aw1L8kYm0xffe5escbD
qwiB+nEAvn2D5cR48pDPrvZBd77ERpGdc7/YBQute9Q/0y2hKe0e7I0F5AsCfEtiznY2akXcdpKe
TF9VV4xT3S366TT07M68WE61nIfW9I44C6KnuJe72l0dgF6VX2aOtoWvIG/LRR4Im0TxU0UT9ISM
vChMjRtY3WjDZyTX+eCEpjEtjCFse2sh6dkHE1YaEB0ARrmq9qcg1bdpTHBqZgX7JEHbjDq9hk3t
MH818Krl5RhsyBvIzkXuqy0A2AJMyJqo0LkMwoX7VTGFvuAyvFVkJW/QyEyhnn3iY8lq3os2ffYi
D5ZK19hXBVZRc8jFtumr8ZAHpbnNF2sVfJseihh32aRB8tAl8yuki5dmMLpdZpROOHtIgG260CfD
9L+0q48HzU9TbOfJ5602NPa30nHPC2A9EHHpTeKl+Ipc70nr6KquZPylRye1S9x5OidFyQLsrnuk
0p5vvNRxyKnr2nt6H93Z0DCml8W7zmU7+83GLWFMBZC9WzvuviPzbo6zVUMlIpUoAgkVO9nZqt3a
2kRGLK8HUfCF6oLMESZA9vIsFsJ2p7EAZN1rQgMQbLe3bJTcJBy9dZQuzeIZE378zBBjfJxrQvAY
7hHysGn0Ml9yuTgrW0Tu3ZygjKwERDEVHuDkNig5KLvoi4rNB1+M44Mc53nnLMOwW98/SJPrhkyA
tGnLu65nTCB50ooTIga2AnYOZ0nN7EVyn/F1XnkdfSaZshRVI42tiDeCjAN5bDJKH3RJeViyzdsH
i0n3e9QMeVRjl7ed2X+SxQKon9H7jdsuMMZiXMZZ2HuQP/aoHBBFN12+r7Jc3JHP2O09OcSf+ywe
r5xhCvs0Gs/ZOJgYLyG4fyOYFyavqGDwwP5TxqkKVHJGkYvV0h6B6Sy65MbM2DtQIhTGfTEruStn
BWIWcbBZopwf3Mr/0bsTunavsuwnuxTy8zQuwXIwRWpgGhwxGNQD+zGiVY7NsgQ3k9F6cOGYXTt1
3WyNvpVHKujgGEyW3W8aa1DfG9v3dw3khnPbOxdZuuYliBRoMzewrpksVWxhKondsQjui6iNGLg4
kUPxnyUubQpF9loKMN/qi+DMj4ptVOBN4SWMQ4JgDfdtWszuXmItPk1t1YV+DYbW97gF0L5jHI1i
cRhh9u09RLGQYlL3OccmfRf3nYMP08pOUdbaF65gGjrwZFqiqQ9aCG7soLqQDmZuozKw7+K2EEfm
fc51EOP8VQ2pMZForbD0x/pQmEuzL5bOfxlW9g0LTbvVHWP/rd/XCvQ8BOhDoisbU/XIsDjuIrgz
5uTcDKZf35JJzrY/AMS/aTojq3ZzbtQufnBdHIq8kl9F7tHEqdv4CmW1XwP7dYvTbATz955y/Bqf
z3DfuwYoaachyXaLwoV3OhHQap1ViBsqdvSDiOcoAKz6XFhzz9PVN5cxK4u7xhP9rd9N09FpuyTY
poF/LKdFnUafaASkR/5VDULskg2I+NxYl695xTx1R1hN+9nF87P3vCz/EYgSdmUjEWngt6SXRG7J
J9k130o+eqfamoFiIBbg2V206BeTISV2YaMjrqcZ2Mv6ltlv26QCt5thN4f+nm7NGn2OGNJdXtpv
oxEQ5gDWF59N4HS7imDaCwP9+lValT6Tp8j8M+AdyEhmOcwCZwWj+P7OMnX3mqmcNbsteGuwCKg8
7rfahV4unntzqGT3hgvNB3XvVlPyIzGwGvcEo9O8dvuKMqk3frReUl0m0dg36SiGZ6B8+tVVqf81
HgIQTqunHfwScQeMwgQuLUm4VVVWR8Nz5zMKDICZpac/zz0KeDMvCdXwNU78rF21DGNubdlFIYGy
Zxn2RUtXw24jjEzkwfOt+unoVpl5cce0wGoy8s5guD0TRj0MHsDLvE7WHMl2OlrRaiZSuPDD3rVr
lrMZSDWpizbZLMLGGxVMvEYsukPcl8zpyHddiJQsAnMf5EB7G14KB8ds+nOzpMNbQ220zksLgmxK
roLy02+Rvd7KdJTMSyIbm5Ac9DBHz3SIUmUi82LYjfHDRgx2Hfn4YkW1ZKQr8bGTOwXPVpUSMzsI
9S1q3JTtpBls0eQ8szGOdn3k4bHP2wfP+RSj4gAiyPIaFRE3VfnJFJW5MUlukHoi51RWyxaB8h7R
JnDnCkU+dpVyM7E5CaVM4BVXCicFNTZC+TVjd0pf88JOqq1BnYy9vq95Va6AeMPeD974HXpdcKCW
d7ctY8R9zrhom5fe2e5K8qFSbdHXH/Z+TCoMZggjlBG3s5lN1tUsSnjeFj41PjipB/9gzy1jgHIu
DiAfpsfWI5TEHvz4klX6h9EwsWkZP5A4qe1zSmN319HNOqck35G7S3vAnjSerUYNhybpzde8x7ZC
jc9bh43QGQO/CygjJWN67HFF9VN2nVvTISeAYeOw4dpSVHsIe6fb0TMt0H6TdxRk3m3NUvuUJg2E
bGKWbbaCdxMDJGbrZN/6ffe9V0a9a4x6OVgeycllG3xTs1Hu1dx4xD/SO1gYhQJTAEBrvKSeu6+j
ZF6HPTd49s+l0X4dy+V2yKMzhoXnRkUXllwaRtgsrqDw/CBF/ZMVBA/MZQ4Nu2nAoKQ/mSm6Yhho
hN4TzSXMbruoVfdrWOK5XiOfzNp+nQKLjZURs8gn9qnwVB8GtrnPCFOeUAXguPHeSk36hF3S1cbs
TEUQj8PweXGWtwmyuJcNyNBkkY7bOZjjzyayXUjmys/PKPrAnMwz3qnUOVjLTrfpl0lP0Oj6hGz1
Z9PXA1LBlsjQLn0kujghtTbIt6rVwxfDVv5uggl01NQw18OggHMRkcNjPptn4aTyi9e5FSPm1iO2
JRnVKW092qNjtpYTMkimQ43FaMcUKXcxq3jLNWxFQ+2TcnoQoGB/w/MGOs9oCho6mzzofPNga3t0
rtDDEPOEF1tPd4Wt1s+z2zx7wZrpjTQuUI+eYsxCAYKcHEEIXU2XUAETNPGegAQMgTn7oaN0Bmnc
9Bim0rAz6gzGZEDT1OtGSk6CzbZqsKOvfpxHxFh6PIAclREDueMUIrZPIRXafk1ZFHPbD2HN8kKf
aZ1pzPUQfR2IHd5FRkuNUdsC0sAy3bS84z75bTRfDMJztpBKjF0/t555kxki1bs+mCk7BsmyNHYM
9cj/ojohiUx/zxZ7vM28GVKZlS97K1b5OcnH6GtcGjS5Y1daD1Yn+p0nFJUImgzzlZgfT1z6RK8l
b9DX8zYRTQc3WbN1KAzPPDSWo07s7floojwMIBkU6Ag2EN1KS1JfQaz55hUEIKeK7d/GTZo7oSDX
4Cs8QY/MEN3V6mTnDFLTzonOTiJoCuAXuJDnQo9gndS8H083rrGb0ZKdIs9hZkPAzsGUbvnl/V8h
FQrEgkfZX8ssOEghliOouOalK2E/bydl0yXwnfF2XNj2GBSbzHqWynsMci4mFgJBplnf7t8bxcSO
MUaZaj8ccvrGRZk2AM3TJDgYAV+xTMb87C19dfBK0X2u054TSDM+kXVkQac7THciLawv5WDyq1e5
yXceJ3VSopru8on97kLIwHHJh+UyMdTuSQHjvFzQ1U+NoOxrddLUWzFn7YGtGrX9MBRShTqPxpy4
DboiNC9ZDIgfQHGDO6R2tWhPeWSWJfe/uRjXQR03LzT/0oOZZ3QU/eUqUKrD+VkEPS0Z3Cjg7eKl
3vf5OLrkh/fmjUAidlVnCxOyRdC8ipb8/H7fGWm17HXGL+AsICzAOC/3Sd9h/9MEc/D9EtzPBoNh
miKUWffFsF6TYmDKZvE/+a2mm1pqLhtNyu2apnSxK6s6QDrowSVUy0WCqL3FOuuHdU3Ougfh7NK7
BKpvAr1+YJF5j7EdGHCoiT3F3EA/XzZ+OFXS/FKa/AmaJHWS1fr/1j1Xy/ImbljLkfNF80E7JJ+B
IMLEML8klnDB7Pck5qUd931isL22SJHhiVwLfkIyoh8LOcRXOuNuchY+FK5x/UIrsYLjV9n6ubdx
ZgTWGJ11EtUvUWIiPED92myMhEeYXGRmk2MfnSNG8y+57JCJtpPhQIbShYmOqIisB4oDzrBCNL6G
acQ5O2DUTIegSu1r6hb1uQ/Wy1sS2HEeai6T7mr7Ycx72D7rA2t3efIbmb7NC2hPDk2GrT4T5xGd
elqugJd9o3tZYFfGJh25vuXvAkW4Covv6yA6vU0sIqCavnmrTD/AZB1hENcqOps9v07fRzzsE09g
NMwBHYsqOPRK97u49giFpwV+aUodfVUj6vbt4i3WVQHr6rZyvOgsCodv3lP5iLBiOTyYjqD5wVjU
D8V6F4yYoK5FI2gp4N8igstH7rsZg4G7RC7ma2xmDb5Q34AenDQ807USUVhTnaIJZn0MXK4UvBDj
aaEg+CGjhhMO+vUeVCbJPFI00RnZKRntPoyOoyEHP5S+pOzzvUR/9z3qZPJjrOlLR4rLt0n7TKE6
NuSKVmoT7xK2FbwZQYleW52ubpKxH55Sc/R/a7Qb/SAGGD+BgBBMXiBvJjcd2/0s5IyzHxP0SQdt
9DXzhKg2HXibKJQ1De6waNJ6/r39/F+P4L/zCAb+6tf710KHC2m/33/WPjHXWf/iD5GDh8PP8cgV
cew1+kAEzA/+EDlIC9Qc7w+0T3/KnP6UPhGiIHwa/RK4he/YJlKLPzQOIDZQReA4ZIwcMBBA/vA3
FFAfhwpMEyiY+RxmUfhZvA/jvTkAjkeSHgqCCG3nTswXfKw/XY2737v1vxhTPvTwyYJi3g0Am2EO
9hvrwyEYIa2bw2A56sgBV+tviF/Z+B6X9H+v+f/HUdYT/WmwhTF/mkTCUWT1rTO+1dP3Xvw9cQJD
yV9P5MN4Uqa1S+nOIYblXpr3cxq2y+tfn4WFXenj5fJRubsMeWzuDMv6KDrpCgP63Jq9LIxKvdWM
f8cdC4K9Y1+7HEUEfg+/IKtnMfCK7sxhP3XOtAMCYB3mSY+HtFHqk50sjgUjustCBSwTeroWIXvR
8TpQXkp1oMzQ6ScNlz+KHlHFsvuS5ZA9zWsrTWYyu+o8TXu9plngN4DL/A7wnqWPA+kDmBUSgPXM
p8PckMmFnNIZdNtQb7xU1RQUA9sBs5BXJv4j5kMAGzaJmJOL2Roe63eBt8KkMZoYAs5VXA4TZDPw
6phghusB4vUzZNsiTJqEQCjZvnl2KZk1liRQGa0OO0RiB9furt3c7p+nanbvR/ypB4Oe1a4ma5dt
Dq7+YrDcPWGMKGKnxrr4VPg70ugmcocn/eDIng/hhXAtl2ze1Ytvz/Q7O+sSwVw81jQHtnE9JPdR
pse3oIcqpheHlDIvmuRWarxCRrp8XzVyX5IGJUdIpOLyzHBSOEC+rO9KTWRvM0brfxitS3THlBX9
J0JxST+dvN6911hdyB3jAqPiuNSU6f2GuQycwVl4GAWiHuA4fQ7cARAYIwzgwE8I2qJl00s0yZlx
k8Xu975DpzzO/fBbtkzP7mJ/DwDKfJ1sKAjuYKRf+hwwiDnT+N2opLUO1eh+X3fEwSYZ2+WYtXh/
MoZ7E2UD+QmDyeeVE98jm2R+LgPRfUoNGNxkcsmr0h8S3shjtHOEwi6FRhlyAtluceXoMFCN2uOz
MA8YXICsCs+LtwExaDsf5DUb8cKPz4Km/ZFiigPYi7dt26w/EIeSHzOR6ce8XobHHgoAtWZAAGoO
Buy+iFF8I4vMz4y1IXAZ9bDTTI5v/YDLSdatFYUlvdzQZu286UeyW08ZY5p9U+AwhW+eEtYxKHZD
GGRihnOp+ZhVQz5t4LuJW7uwskMSx+bBclX0GoGvgXFjG9GNPQb0mPOEkdbqfoC+T6Pvdk7I0Jvj
2dsCBXLPc6Pa69ZYi5ty0ScvaLy7yHCMA2J9505aZXw9uoLksJb9EW4KJOlCm0xfaECcWtVjYRgm
MA5YqKPXngkkzq6x7jeOMRiHmnHQDzfL/R+0t/ptB+jsSgFmek0C09rFQ+sCV0R4uzO6PqAfHKzX
IwKbEVrL9FvBrCbbdnoqdgmiz6PVWfOxJJ3nGpa2+0TtsOyi2YdF4BjCOvjgdg8Cq9AX34405hyR
3Jtlax41PAcvdIeJbb1MNY1aupxvVg6zpiWQ8AY8//iiCGq+VEMc3GLfcZ4oApgpYXEydlNriavR
juc7R1MYxo3y76ByVy9zIsZ7Nc/T3ZQl/c1EUuu1NbGdhiIjrvKGKsxqhd5CQPAeG4wlYY84BIIh
nbqtMG0O0IIJSsjrgHOuFlNWG2iHudxUnidC5v81LsDR/OGmXl9ukqJOCIHQ2W9i8bojpPnuf9g7
kx1JkbZL30qr93wCDAxY9MZHPOY5MnODIidmMObh6v+H+KpbmR6ucNW+F1VSlTLDAjAMs/c95zlb
4pCbPVOD5iU41p2aVLNvywFaY6PihrCaCHuEblWX2SBxsURlhR6WHV+4InmTn2kHkdwkHt52Worz
Bb9t+GQa5XwxpVN1Se9gWmd2EFfrRBaksNl54h1ACpPqiU2MjmDoHezG44zEWQJYxOJGjNIYDo4k
BW9NlZBjrqe3W+B+9eG/p8qocqcdonxt6wRdgC2OPL01eQHch7Gcgf1xSrorsrr6DhOjZRnr0/sM
kgdxlgSAt6wC30gjmAnddBwfvlv/CzP8vDNRnVy+n5mGMs7cFZkPHG7T0viOaY2GY8be/Xfj0SGf
Gih8iIY48C5HLLOQNgAnzkaoRnKKUbaznIJRNBJE0G57N2U7yhx+Z6K6G8sIl87MMiS9PyorVGH6
dTeZ7N1FthTW0rZ5Jeu92bD35Y9atdC2Me6y6/fjvNmE5gNVYba+VlS+9HGe71uvK/acyINtPBs6
jtcFBFNRxtTHZbNfdm94hNuD60gX9nNHoKMbpLqPvSZl8az7G4+iM6fVCJBLbXjxtUxxNRkaMYAr
umWjX1LbN4ljNsQBOw4gEkpP+QXIKc4CDgGY3VIjn/0WZjTVnFHOPoGR8tHAwfflvVMbW0tl5l3O
aSu32DuD5PAyq45hoX4EF+PsNiuj5kCLH0J7IjMESZc28uhdARqhdCiDdJmIfr6fCNPltJrX0r4M
QDlxSCE3ETci4u4q0Nw9u9H6IJSWvgwe1seiqKhDVFLb2pA+6YFQWQjf60fLx67x6IBoCbWUQVLt
EQZHp9KjHRNRU7oTpMG8GXlFTI5iguOxSS9mZvQaERcEHUsvfiV8ww/0fZunJpXzCxMpvJORFt62
SecRE0MbR1qIR+NaFXu3FvJLy4a0XXXE45KFVYTTf09+ZqCNd22bzvezpve/+iLQnvMlSGNu28TY
uJr85zml7Rj8nnR+2dESw063lHFDPUR7CoGs3OENo7OQmTAI7DH+WnSNe4/2nAQeDLevopus177W
rNfEVtMNXyq5i6pI20wk726oLVBDJOHpeg61+oFIg2Jr1mAiABWPN+93vbXpzJeN696aC5OzKEo+
fE1yScCwQUIRzISiw71XMhF3I6DIS4ceyrbwCArOp1ZsFdRYykU6wVK4H6eLjnP0beAa4YGWP22X
97k8uwYqH81y2Ve41uUMJfHGaYpgSxsjBKmI1W/FuS+91askP5CVIr94AY7NNkBaBzuTjyGxYjz+
GcFy2pRUHDCuYb30BIGpE2d6ezaWsgSSh3Qab1gUpoNJQPutU88zaZg2REY63tML2U42uV8z/LIZ
Ng5Ft5TQDBhjgISd5BZWJrYnQfHL6nJqiMOMSdoZqCvWarytnIZPN5EYwMSqktLEOOdOugHqERBp
YZD/wbepP3g1bcpVYDU0wFoSXNeFU5RPHUq0XceCwx6IhtAlDID2tqJsSNlT9qiiKeBMA+kIFRqS
HXJf8lsJHdaeGl3nhI0lkR2zBaIv66kC6mHDq9naJInO79pMt6+o+KueKoRRZC86pdZtrqhMCS82
vr+LIaycBreFN+E7zFMKKGNcipVmLZohusbbGHUoXS70PnXqOBdysKat2041xDPyX3GP9Qhlck9i
j2p7lDyrgqiae13SDsHAllE7CviPJ4tE7Za0mai/6loNNBd/9C4RWNoAMVeB38AA3se6mA940+R+
ILtxuaJbJxrNNcWP6MaYY7NZd3H+aI5pvaV3XWxnFWn71i5bAl3syfw2FZNLIHZRPQJaQiyXxtol
HbO7Drv/CnBnhP1N++VWQE8Mq/giOlphGYE0V1xGusn0kpXTDiHcu249bEvKMPsgoG9EQkx7ifin
Rh5W6c6WHWJEo4rg8Daa7kxqEeu0kfkPp9B+UPO7Hc1G7MxxyJd9W3XAOkhi2Bw/DWU0r2tXC31W
qz03ol8jSC02IX18+mDuF61A9Q4ypaQ711TBxh0WsqOg4aC7LT12WwEHdxTXi03VYldlEvsLiosC
KAGYRRSuU4jBWxlnKDtL0XdAU5LoW9j1tp/ClyFTqyMYloj38lGhi5+xrCKIWuGAuYwSqe6KIlVf
tDAtVnzVc4yDimZc76AQM5DJbDJXpYeun2ZCu710D7G487UIEsGGsFDrznLr+S4JZf2ooJNtUQA4
9P/GOt/IWcrt6NTBOqjJ6s7gau8wsHAk17P4AizBRIG9JeyvnvNLcksFdd3M9urNUIZioEXUjWl6
2RTf2d4bX0dZuNeG17X6ujbt8r6vEqA5ZtkNd8E8lYd2osqcaFGza10kEWaeE3SS4snFwljzFDdY
M79bkVUN6x4A4a1ltMl9YbfljiCI+qus2V8BEYjMm8n12q/QDJwLsmKL12By9GBVgct80ZcvpDRy
RcnbjfyxKLrLKHat6yhv2leM97YPh2y4yOywvyQ1PP3RWglSg8jg4ZZdG9z1jsp/5g2ox14a1hvN
lBLXLdCECwPky1XdUk6X+AUodvaFxVm3gTszaa31LAon39LfN6hjY3m9KbXpV9o77hezdAqa+jNR
fmE27xBrJeukzycYCtFMKyUi033VaSPEpKlmJUuyxCfejjhB6eg8Xr62FxOnCmSkYobE4xIIqeYN
LtMnLaMvVbTYqVjlVxRuXOJ16VulhnqtRSJInqGuS9fYqXC7szPel57Mn8o0L6/aOTMPdU0Hl/18
jj4C826q3I6Mu2bQcp/jktR+TW2GYmSAuGd00n1pNfjqnDvdPaeYYWVqcfBMNbS94qOY3bFVTN5G
Q5TPSZVWX1RHIOJeaZhcV3FQxSkAgoX2C6GbzHStLe4tYQzF+r1GmdaSbIGObI+L3ux+hYNLD4/y
ztXoucWlYGf7o8A+BsmH5DqppTdz2YMuaISW7VskR2u6QuVV2pOlhnxStTd08cObhM3QikyRpNm6
rl0h+JHo02p4grz/P+H24cPmm+atOmy5dEtb4t3LprtLMVNsLMwFL2PdCD5cUJOMIg/uGyXK70JT
36ykGb6hinqcO/RcO4e660aj5LpPqpmVXWmCzLglwcxzIJmgD6sfbD1r8nVAuJGMOn039z0Jbsx4
TOGltY+gU5FeCLB9ReQyUCL4xj6s7/A7JWgyUFgJV7bQIHGEo/PEUYfvCQrFb0sy9EaF3qs1WsOl
rsht5qeYiOar9tGKrZ9O5ta3fdlOuFqCnmRJxC/ctym59khT2/e1wx2DFbiHRDLW1Fe4KSJwXp0+
sp7ivgSr0cW8sLWHj7tgTzVFBFTapGW1IjLvOIO8sCCnt6Oa5UWFxGzVDq3cqqwI3koPI2NGYZwc
P5HcSND+OJA1TjFmze4WeEy1DvuheCjAZ7DD1e7zPG8PrTvl90GsyTun0kNwKNK8MaJe/DZC6JFl
Mqht3cWENwM1vS1sAlUyO7UfLYW0CSXjDLf2a1LAzojSZp+z3G57RZL83I76fRB0EhonquKyTcv9
hKH9sWXFXXUjjnnP6/V9nXVPYQepe3R0eSHCctq3Q/0t8grHT8KILxYbQbLYHM0nn7q/YivnXAwW
oo0mrFL2v2Xxu2uTPt5krfouEP9+bdyWNDWSvaP0e6kniX5pqC64dIcg2VAtGZhsjfnUmdo4rQlY
tr2bOCMKdV0WFSHpoi6VvauKceZoFtW016c6wyPpERhmT94+ihc1PyWsJ2SQv8YRkaEOuIp+tKgv
9Hn44dicGuyM8Bg2VRySKhQFM6HVhzz2jIVg62sIUy54/22wmfIlR1GztgLQuewKsw3ljh+NGdPJ
1SdSaRO+r9Mw+N0o3xyOICOhgHat37OHklTOKBNpnWv8sLxsuLRKW2xlJSikpFBoMUr6vacFvyMp
7DsAcOZ9M3q/q9HSXkJevWfTdOpoYzdlRX+sHoNN40JR1Qq73Ove2MFiqYoNnDdA7YiSzxgVPlZB
MfA5tsTN5xmueezjkZA3SKp2a3+wqN/1GsW4WJXMyWrPeTw/ozT/UAV3l9E8AxE/NGt5bHJxRntk
n+TU/lSScKujk17FuTNus1Blm88rvKeGwm4G8982IfMcK9r1RirKjwYXFrnh05hYfDKS3rjWW3i6
nw91bDEhIwdnG7Y9kFkeIx7Vq43U1ifCwmu/qIvuKs3a1Jd1wpaTybuqwjHfw9Oc/m2RnEFNg4As
6nAgqo4HJSsZwh/xFf5EzumKnHq+0jUlO86k1pnrO7bxLNfHC00Lw8EuaMkjc0DK4j8rpdU+IYoi
IEyZPHetcpNDalLRBHNf3anJoIKYzdF1l43jmfGXxsWf5oT38QURQjhRlx7NUWNjCi0V6WnY+G6u
UYAvuEBZDc+fP8TlIo4HESYTc/G16bQF/u5rjAafi9Yza79tKd06Q8QuInREcJOZ+uzPE5TivoOB
W9Zskj8f+tT8ESZWRd2jeWMsPa0/Wypkgo1GaIp6KZJMaNBsiKzJUgh2NH1J7A3ZgU0RUXWfD3vq
1ceRz96cJwsUg9bXn8OKxpOlEzOsUyXZhZH3z3B7Zz+UzFrPYf5+PtypFxKjMN4acPUuXuO/hwvr
SjfQAzFc09pPlVntOfyDn4HyfWaV+WCqWSYMHDrT4gTOQqMf39B5/udZyrkbfjTvc3MKup8AhceV
RgYQfgn0LtKd9beI5D+/HSjFf365pyYtEVXSkZbAg/rhpXFES6ybXqPLD617G0LQtQpZYj8f5dRN
5REu7SvQCh/ctRaelM7KWXreV4GezBDUxdMIEjxRZ57fqQuyEA64lqAqj0nx7+eXjl0BVGBgQR0q
SFVD+U265bfPL+fcGEcrKXmMpuRDXfuIqAnYqveWm59zvC0P//hFZ/6BRGMq2s6HyeEl7lCbbe0r
9q7XYaebFyZ0VuK0hvhLpLHCIFHSFy4x3CqB2g8D37kV7eOrJzAl00Lh/fMoXRytaJatkA+WHmR8
A1Z3C2ttDfe4IiE1QfmjvGLzb+8r45Gy5rGPwot9/O5VHKvcCdOPnxcjGxQ53YNLc85sJT7ORUEP
HVwkpV0ToezRC+6FBll+RIz7EKVB2akyXuMpuHISehmfX86JkbgI13ZA/+Brco6midfE8TxNbumz
tKFa0ppLgsieVJ28fD7OicdkOJapY5hbdkfv4XF/9LqlylPh1U7pz7G+rbM3zc3WSVosgquLz0f6
yJR0AVj+MdTRN5YalVycG1iFeo/CfWERWTw4/w2dwpLVF/PzBAB+T2xeUG8qq3U3OjTer+BkUA3O
JO4mdH/3ZkMZLa8FBfDcQvBlu4mCy0i+XThE83WQcQ60qkIgFqVbxLmq3WYmKWgXTp+NN0PZUcGe
8O2uKbOBcJPxfOZC4Swfv358wenr6bwABt6Vo7UZnr0mvKLjnjZR++qR63hj9O7DJGX8ls8d7O0s
o3+aoUTC675zCESjZy0PEl8QFBO1NiqVIiZ+zgMORq0k/rbMH9TgXs8BhaW8TKttg0h8VcVEYwR1
ItBhDiUarZ6kAy3RuvVolZZPb3vYtC0ePcZJNpTwnKvUQsuQpGCZRtbrjRcO69kJxw2JZJnH3TKB
Ynlzo393FmHX5zPgxFwz8fOj4OCbxZZ/2ST8MdeCvK/YfUzcl4Skh97wxIGnPvphUiOSJ5pv8D8f
8OOGRwgsypaNgweCx/GGB09C3w8qL33PbeEAxmW+rcBFXUmh2n3ghu1VROn1CZ5jePn5yCdeX3Zz
+sKPRerx4cxRh1OvRZ0scA9O05deknFU0e95wqie/Pp8qBMXicCD1YhaB/8cbx3pi3LenLrCz/ua
rgiGjppyLbkKWE3qg2zS2F03NNjhPZsU7T8f/MR1sq8iOgc8OTf52HrukHdF2ako/CYo4301FE/h
4vV2k6n+19sAa1mkDAy8HK/sY3wINaAmxDia+ViOXqepGDamOxLOkQnxr6cp2w0EUwijOH188Isr
uKpd2HcZuoJu2MySwqtIbofBljsKTz//7Q20dMGFmYYFgYGEzr/fiTDOVGFlFZdl58LHzluU9BDp
6TTZkhz9+WAfX0AGY2vD1sCmoX38+arQhkSyy7kyzXqKhPaKPe1nMoonBIFn9iDLu/z3FoShOJZK
Lo01/92N/ce7TvRMPBUaQgxsiVtBrdQrbWL4sn6GpYmbJzPP7UZPjwj/Bxnb8tIdf14s5bgYklO/
MvqL1FNv5WQ8iTqtUPvKDHquefX53fw49y1AZDy9ZdfBiMvd/uMSbWgruG+d1Ne67mLKet+yUnJ8
9DPDfNwwLsNwNBQLYMI8Lij0rj7GMT/aJ0ppMYSDMlQjX8TPL+bjKsIoxoJUA+UgP5j0cciMhOUY
qV8LKlpUetCUdr+dQt4nVUtDnfRWMZVnVsklIOHDLFkWDvTtNmSGYzQD0Sk4ACKKCR45yqsh8yjD
FSpFZu7RpZ8LmtjNBKF5hWGOGD1gwYq2l+7s27EKDxl95B2JQk/zZFcPCHGhCyjF5mDZFlSLCQFZ
nHz2TCAPOALtM7/9yQezRJPRDMQzdPxgkCREGZ2NzKc6XWyTyUsutJE65+cP5uQsQ1dJSQlY+Yct
Z25VfEbCMvOL1oGZWPa+nhpPrtOe27WcehRkAqKqBDzBGfZoNjuZKFRVsBCNSiBkCaLDKPVx9/nV
nFqBJFsA8Ascyrl3f48ygy0aw05LEQ/haOkdPlMYANHUN9l39Pr/fhfNmRGZKJ+MhZF0fELF+y7h
vPKKTmnwc7l3dSzv8zp4/fyqTr08CyrdQZLLweB4Go8NuWJzycuTxbZ7l0KWWxmB/ZNmS7mrQ9v9
MWQQdqgWNmc+VafWPISkFvtqKmUfDj2UTvVIWH3qh+CK20LDQRHuVPKikvmRF/HMaKcmPMcek8nO
yfJDkQwYAhJSrMu+ClW6z6Xt3A8mrszPb+YHXgv8I52b6Jh8jgQy56N11evMsbMpuftuN+gvcaSX
OwLL0KMlos/ozTnDc2K45bor2/62mor0xs4csY9cNJ0zJjYay0T4GBUec/wZ6DG6Ljl3ujVO3nmH
EzZvJiyz441PHTS6PeQ5X5vRok3QVm9G6xFJIdzmEDvuKwFqau2QUHWVFSJ+SYe+OQRe+S1C0THL
xX055NaBKpK3ItJdAcrmOj6/kSfeNXrabEEdR8AWOP4gZg6/Qzyy3R6K+aeajXanK8SUQYZ+ZXr7
fKwTt8N41xjbS6GWXfff77UJfUIn3IOtfWD81Ck4bHJbf2smIo4cMpwxacn2zA7jxEtnGHTs2NHw
xfqwxe7rbBrrsOTyEvtLFIfQOFDt0Meo55XAnflc1UO1QY3R+//+WmGUeUtFig3i8UppkYkS125T
+pzVbvD4EcNdZ/dU48l/TMOXiZTgf79vY8ClDEAsg8dSdnR3Jd3GxqpKX9PDag2dG1VCIdr7AeiB
Dwj03HgnvjmMxx5qCY5ns3j0BuZBbUVxya0d+5DOhVUPG70qq41AEXvm0k4O5eF+dyUbRnBdf1+a
cqy4zQuOaIZXFndg2HFrOq28jDvDOLN8nZqjghdq8SEslf6jOdojiStmKgN+k3dPUD1+2Xb1RGpL
vYrD6t7F1P6vD0csYJguTEBktE+OX0BjpNdmNnPhz+aMxs8ZHuqu3ijqAGcGOrEwU1KHQyaoPGPj
WG7yHztRNePW0wOOgFlov4bjuHfn6unzSb9ETB1v1f4a42hOeBqJnZbFGAj6jRVMZ3UBosZ+MDsJ
RCYbGu6ijjVqqBW0sSR8Loca8rVNr7YD6kzxr0MNWcR0ei2SzDRhGAAbcEPHoq0vSOGL7k2P0M9i
wqEVKL3Y5w3iLE630xoZbHCIbJcmhT5iVjQWmhGca+Nh9nLEVoUBT6PMm3qv98Q3vQPHbkE5szss
F3M4SQG30ehEe6NupkOGYfSmF1F+3Wt177up9xSXabPmDqe7nFpRvYoQCvqIE4lLGma1DbrIRiyc
DlelJWIoR0m3+/z2npqbfMUdg3kiFkrp308Q9EnVTpK5iUz4rRrbNzdSt5bQdiIvMdWSX/D5eKde
O/bcbPYo39MQOhrPjqaiEuFU+MD8l5rTzWCmh6EtzmxeP7bVFuKpKSj8USOQ3tEwAEciUY8ekZx6
eq9UXKMZdH9U6TNN6GsEKevONr+FdXHmyHQc6GuxhWBcqrTcUQ7XxxsyT4HBUoNNTaSc5i8RuZwr
t7a0e4wuerZFM8MZp7JzeARpX20y4mpobhcs5JXZH2xU/nYyaAehd9rOaK1iHSAMZcKpPf1OOthe
8t02iCgYRqSAIGnCjdcaktqLM29CI3g0U3z87mxXK5yPVoqrEHtewu8D+kH9wvNh3JHwC95+xIKH
o4v/n8/2OmraZOvALniphH3uUZx64hIALZRbygxiSZf7c42I9cbOi5R0VABiE92l1TTo+9Ro+zMz
69Ra9Mc4xxujXvUE34K98l17YalTb1gT9rP9fPqe2tpIaH30Fei3QSX9+2L0ClB2BbbJp+nkrqfF
sqiTPJGSyRE10xnT2cnBqFdyZiFf78O2V9YsRkXGu6JFknghwAnQfnYoQNFSt/GZ23dqIZCU/fla
YNn7sPnNpknIBBWVD6z7HiAaiefB9Fpm9a82RrMQyTN30jg1L5aeNwdYJATOcZ9mblTG/WWflowZ
NJHZNC7cuR4OJrX4TSm0yLdUheNbeeIh1oPIn0JMDWEZEwYauunOK63p2cEShD0jAAB+5n6c/PVY
ECkjUb/1jhfGYQwaLY3Y5gyV+iW88CUy+8dMoCP5fEadHMeB4c6OUi6Wub9nVNNrU6TQ4/mcRBXV
nPatmLRhU3b1mQ/pqW3rgralxLL8yzl6D8Xg4eBAe+m3eEaiBonrUNzXpU1UhHFLXuJTnnlnChWn
JvAfQx5vWJPZytDo6bmvDeOeIJdfnpUhbpcXddmfOXOIU/N3AXFTiwa3TS3p7/vYLnEn8+jkLDPm
9K2N1G+YgGQwZ4a7pnwbrhc+ADFherGNq8VroBmLMrNG9Afa6JVcv+g1qKBadSaOBVxt+Iyitn4k
5xv8b5FlxFE17m50BvfFtVk1AVo1CKa0ZiQMayltluZvfTCxs8BDGJX+LSm7G6Q4akv+x6/Y7YdV
Pol42+WT+agQXfOxN+0zs+nUXfAWpy4lDubtcQM2y1RDOrdi56fmw9zOxqrVrVfM45fUTIlhn4Yz
A556xIszC6GMQ7H1+LarxAinis2QH1cwB3rV1Wr3TicQIXCdVbNo0j9/Yd61E0cVXhQzJB2YvC4c
M4+edKiB35dulvsyn711NHTy0YqMfl2Iyb6Myix7gYcGh8BCOfluF3AjUAx5NwOnQtK31wbQemdu
w4n7zmZjsUADh+c4cXRQ8uTkwkERmQ860tpG9SSvi4ht45SUzWsCPJrgvOj7mRtxooiJKoGqz7Jq
Ox/OvuFozyroeaObOUDKKkJrhyBV7JqgbvYwl8WKmYJy0gaDSGbaeqIng/PCOociFifWsMUXjhwD
ZjaNNvPvd09HGiHzNs7xLSdgVN59DbEAfYG2urAvuTPOoU1QI2OxglKWUUQ2tJw+KjyR/m4gWWI3
TQG4iXe+fDvrX9gWF/toYErhmCI/ffTsPZL8XxNibJbsfmvJJNqiFbY2tVa0fiQrZ0uGgrNxw0uz
TMVjKorxltcWE9rEi/AauZ13kenOVx0o2JmD+anrpwOGB91ZOvTHhSPKbUnWtILrz9LxEUwpWlQ5
xq+xoUW7zx/6qaEQXqM1wI3OZ+NoA0LTCR758lkCQhptVOUubr5RpRdelIWvn4/1/tyO37Sl+is4
vfIZPD7+F5rMuiGPORz0wHhWBNNNmL1my9gHquxhrGbGpVHqwV07msONaWrhvdlqcEtEpvaqAOfy
/gv9f3zDGXwDsjyXFef/oQQ2b+3b//r1nnBx85b/+j//+/oNfNdb8fNPgsM/f+kfgoNjL1kUS2NY
5zhJcYCF/P8SHLz/sPtAd0RrbqnzM+X+ITgI7z90eJnZnrVs3f8kOAjnP+wlOF5RbLUcvobi3xAc
jr8i5FxIyuSEXujIaD5oVwsdQ34epYAPQsOeIZhbxRX93Ok5J5YNo4N9DoOwvCZ/zmwGdGAx88Xi
N/9YUQb7GJGhKCd/HNnu6lqPt08O8f6Ph3D335/3JzXi+BTKKAjyF+2qzdL44ePY0qnrKzsa/anF
7TSYY3WfljVREI6ltro2ZCujocRlVYn20AzO+Pz58GRAfLhMypQmLkRyVXnGx8dgkNHQbian9QnF
ykb4p9G8y5wIKzRCiavRjOqLEZV+s8cHAcVUAclcIJQxO6WGLusjHE8jXJXQ9jg0E2pNNh6WJHce
0t1kpvxZ3F95vhaZNverUWEOxkncwLhBcj/9prKQPojEBeSKHcmPLDzQgSMriJt29QU38bRf6M/x
SoXGRMWjYm1bUXCdfb0ajSc0eeqmhmD4BOoAR6WAFTHIRr25eR7r+Dz66XfUcEV9kfUvWUckZZOM
xVVggCzAmUd0+FCaxVVErM43usLqK2Ej/MVhjL2rBlzPlh158OD1QIk3faP08sCtKnIS73T+bsDi
K/Ym7G1gPE4DuwJ72tNE0tLGGcvo1saZQVnGQ2SGiwx/jRPX92XWE6LWLyaNpHXg4UmUQbMYYwoR
+bAhl6O+SDuzuge3FVwgyRn3sjKyQ4XMaGuItn9J4Oi9VMksH3k65hZFDAhrE15vJ8fqx1SSJBI6
7HbioZieEa6WXwn+5MlUrLc+mU+8QwNcItEW3pUkJNWvqmj6PeCPe9Zr/sqk182rxKBxFYyhdcCz
Zzx1MEZfk3Yorsay9K7ynM3MhgBuK1lZOe6dlSSxCAlypraNCjIylXpzCxE1fVAywu0C5RoMQln/
sAL+M0wRCK5DuAihDzsUs4nVVYQK8jq7WjvtZdxlh9Ll4U6OGog6SwC8NQKBN9l35IooTKlULuD/
OrBH95oRpA8hEj5Yq1F1Q2iGDdI47H+lOvFqBUZbame6zqJhlN/isepfaHfM117V86NENO0VObIr
Y+SKvUFTN0G6vOxaZd9qod4j6eRapJV4q9aL8nWPnShf9VHR/yLcYNqTQG7dhhZPIkA8trIKNW1y
6H85fKKO+5pCD3Myz14TMJfA2h0hgGGtCoIHqQfVD5rP83UxRNOzyYd0DxgXE2JdpTtQqu1PPZHG
E7GZw4akHFBzGve2CXmOxLFzq5cpmhUg6SbCb3czPqcQtiNPwpJ4SCyD+U9onfqahU5wkTXp10Fr
OjjwdX4bur/hJkLPirVcRhyQc5NccvsbsIFqie3tXkKTuYnlKo33Jq7IjWVl36zA6UG/OoooBZtJ
uRCtxogHhaG63QWVpW4VfOdbrx3s224KjKcibtTXzpblN0xrzFYHe3xtBuU3gZPkMoHH8Di6C79Z
S8BmucVQvoWQpZD5iUnDkeGlm/eLcyNegqZstIdxUkW7GeNkvqZK27wqjuEPU9kaIK05UoDsNXCZ
Z0m+loMe+21pOviQgzHe45Im2yGTOo8pTztnYZBXX4wYoy/EAAffiCmqm1Zi7DZfKb4aqfzal8XQ
/ojrzvoa48hKQ78Xc2Ehs5y1YovQbuiup2oI7IshFJ31gCcbd641Ts8GUIB1KbuoWBn2iGywmuWO
eWhDvKQoDzx6bFmauuKmK8E84wz0LiwtvWv1Rrsv9exBs7sbK1f5Du+YfT/DvFvZDuje2g5BAAc3
8C6hhlPj80Nzjg65mT43NC635Dh2286avscuQHmr736mkZkftCL8QcJEdIhm+kGF0amrkuDIbWb3
I2TcsP1p4DfdhnFzObZVsENtbODWT72NMdVwURw7RMQQxjfWDD8dJG4/rWtsxDJxL7RUVZs4q4p5
pbygOqC7QaWsjeBMdbwReZxSk8yz7HeoZtDj1BBBLzfWtCbB/mEqnHhr5pp3mUDvuKZEP+BY44XF
8m1cxhM69c5zQ/JSeJCm0esHHQKznzsYi1Ur3G05aOYaeiyvZbEgTnSEiqaW65eDHXt+FxqPIg+8
HcWV5sooPJFtTe79j0YNg1zbHEtRLhK0HHDwaHsfKy9BGsYAbz8Ap9kAWi1MvUPD6RlUST2JPziQ
1WYKmh+iHLp9aId88/iAuzucpP0qMhF2JoWsHmjPGlha02aHaisiPDLVwMa54zeXRJbVINLxshgX
a1GWpl9xKZXOWo5y2sN6BxNKR9vdkJeBuqS3BDtEQS/IMKHOdrZwDtQZTX0zsYgAQ0iV2awU79W1
lTXqEiw+3AtTNw9oJpqNiCLeqmYLF69aFRRcVsCA7Qsl6/F5HkSyrhd2AU0of8g2otdKOL5yflOZ
blNty+cnlagSO37j+eNse4e8C6a7OBXzpg+66iLNlbWWZobbS6b9KhuIUG0sYd07DSXmMlhUB2GN
E1pX7q7SenosS+LAYAuS0T2RfHFkiE1enwbisCdcmV6v7UixLhHK5veZofEtBw51iGMBkxjl5CbU
Qu8Fyo6xz2JmvBRldHD7kXDPIbCuSyp/sK8H7YGsCPfGqObpYsn4ygg58OCcVLLOf1lhdYP9wLny
RnTva2sYIPZm6MYQ6UTptWpm46DotlRkrcv6MpsD8bVLnMlaOfaAPNccCKaNJqDs68RI9F8KJ2FG
0Hshx42e6P1hriqP4ECt3ndGZn8dsi4m7yCNkyurDZsfuUgkCQKN1dOBMwrifL/iBdRxTKUNFtqy
QIWijUW6cyK7/14mRrlus2HZF6jqHstdtkGsX5Rb+BzxJcnd6HZxJicO0y+PDujn6yuvakoLhS2F
QwKh7RiDMnH06yQu7dvJDGJ/jgr13VSgDUHET+nybOD2LVukJBF8h5aQicRuiivPJAvBLVT704UB
r+iVcITe6WnDBwf17/SbczS0yEkLHhRdB94B0jOunEBXwSa0F1pgFOcwtpV9O4OfeNBKpbjcWES7
joRULMZ0gtY5m7xoY8lRfR9VR3crQmyB6Z+vM7JocqDfN19VbBpPmMWbnwqAl7sx7YjrM/KlmjRO
k7llGyofR1JdG6z3VQXYorfSTRKZ2YHCfXGVQX7wLb0hSqQcWIzrJExWuYJ6vYnsho+7l5faQxF6
3UtsivA2zNlpFLZUN+H8/lt41RdB9HS8CqpqWZTJpfjdwg4jE8Fhe+JVlXHHMlj8FEpyCtaII+Kr
TUSL/B/2zmw5biN7868yLwAH9mViYi4KtbGKuyRuNwhKFrFvCSSQiaefH9juDpny35ru676xw6Yo
VAHIzHO+8y0pG9GmFnyc1XPikFmGfMhyPCk3Vm+EDRbJQh/S2tdncyIGJJPTvE1XPWhLsfUMz7SO
B72Wv6iHnoNRVdiR8BUAdiBe1Uq/ITTID2pJWlJN8gi/2hlHG+0lJlkHnVMhGov6X7AdrL/qIdZ8
J/ol5vI/8cCEjXt3mhrjMTXs/pQA4a7lcNDEfdELHHnW8t7pw+3Eg3kZtEA0PjfcbDl6v2porI8Y
9gqSr5+EvA38SH9SA8rWaWtsJsejm1P5x0iQvJvAH+1dOuI9o10Kwizizo6pqW6DFNp1MXgYDYzt
S5o0vJgNeeODM+lzM3f9k5Sue4MrlPoyU3H/Aqn5CadcP+yqxWLmDzvrJxUh6E0ZTIYzHI18TaEY
MNHVHQvNtAoyxSVvHUcRL5g18cZjFoTqgHNqDUJoX4uOujnAjOcXiV3veOyfG1/CtNFMrR8KgvpH
YlqKbNiOcvR+de1gBg9nYdXEyv5ymY3pIITMtmzNy04DNBGaIKmgio7mNcjWZQrj676Y3f6EpAIL
wcRrfye0ObgL/RSx84gRW2KItt/0o/crdhZY6k/NLDyzcOW94nK0Do//jDJ60oDSqxFJKcTfMcng
XbHr60jvW9JHuJcws6PMCd4I0ZqOmGale8OyXxFpPOLN4zBsplwyvDndSpj5V5Ow3eepw1gjX5zy
bJq182LD9VRIybpmOuNhEeKgbJVbUprxeMJ/+FCzlRzTCLM108oQjauaerWqo0sKSNynlaPP8Fdm
ki3hb7frDmNjXnc/pcL/ZGB4SlZSaiIobVzX2DgDeyyKUOreuSVNUbKBYZBLzU6zTF+SlvyhhUjP
ZiPwo0Ljvtbqqln6uwbeNnsKMvutiz/XU4S98sY1c4BwrJx3tkq66xKKzWUhccWeSE9CFp9NDynZ
bKgsPLt6EQ7RT6exWgJitpM55Sbl5HoYahjVzkvLzIxl5yQV/g1OIbEswdjPGNwtX6ixH9oEw7ah
d7AKCfylSi+IS8+3ybL+j4SCPtmaA8OaOMkhfE7w4kL7zIRzwD3AUR2nMTW9MLOiIXIi4xunTdTu
FJswHmiKUj5Q2F8ZmiKfdtpE1UgjMoTu8GhiPRLjMeHFg0d2T1xHOCQrQeMWZm73VRey3It8zA9y
oroyy5k3EgPqcZs1vnwY8+olEPSP5BJ1z+FcOflW6DUuZb130WplcFoWbj6HjnGPr4NzYXFw3JXO
lB8S+JxNHHpjdTESlvGqCA96dbVFbWhXtr1h2ZZ7ZwzFLZ1oeKl7E/OWmabfr5rhsSHc6JHMcefC
VOxG49rbNVlUxRkxKXPsLpXCJL6a5d5a0voCJya6liZwiFPOg7vaEfLBtEikwlK5ffUGgV21S4fV
WXTPW9EsnABjaw2PdgGg1PdVd43bOlYMictuMiZNuHXCkc4ocV0E9a23sEYGEiosTFD44Wgu/be2
UdyVeiEDiu5w4+XucmSO3p/6rgeVsxmobVS0HqFZzXbp6QAAqLb7J6jQ4aU1A7NgFhhdplYnTrkO
mkufdOQDM0d9aEzbi9uwmR4YhdLez2RQhysCxKSyu65L8KEgp01mKLm8hazSZZeHS/dc+vXtpILu
K/bxtNumlxIw62JnM2dMqF3+0sZYC+f1Uyt3jeIJIZCJuGXud6mdmeDQdamqdX83y3LeEj7RvXi9
wnJU1AV2HszsdnLKQUbW5jVXJg18ptz+zmwET6YtKEXez+KuSRsU2qmtzyWsMjI8xAyu42BRAbDK
t6sCfV5SDN7UBLr2/hqikqeQSBvcB5U09JWbgng4g+7v3hGfxuH1QYtWxT4uUsQ70QVjHJUfK5eC
qmLOeSkTH4LGCg8YqcFtgJYdxACO3PoVyFtyXPTKDkBozrI3ERJVtLDcmljplGJkXu07wxT0yuxU
ed93UKDwli+j1W7Rg8mKXVq/xnrjbcUjTmezItWLb8Tc3gbEWViCkCqA4BJi4oB2TDKjJDkOUcEr
iJGdNe8a/CJjlPhYUJZY6FHwmALgi6EqMx8QQQy8+qfFcQHKvHHuv2EVQLKaOeovDdY3m8QW1YWx
giso2tjW6Ogxtl+RmjXhYBNSahA3s+T8TbUN2NMvbHGOxeXf8Zv3Q1KVYLdNm7nkUhnfTXNZy+XA
4PFVNcVSP0Cw+serSSLKvnOBhprWSu5Nq2ouu9Yut0hUwstwHPqn1gJDI70ATA36bnM5Iym5mVw6
LczBRzZ3wx5+R7PWvqiUYkeYfXQ5B+yz7ZxxCzOPhEkTH1FsPUppoZergXJ8yvMRi/TL9X3uxboN
I1waiD2sQCSjPKDmLQW/ziGqzzl0ms/ZinpTl6ynAA3aixXySriLHH6XPT7qmZWkNwH5gXtLrO8P
5kW4EYFDVj5fJ1nRr/fyNoxASHF7Ku/reQJFIlVq60MH+/x+NlgjELAM0+wmYMsHdwJEnQzPvQlS
w+OomKPwso8oQ3pd2p9ngV34muke+6RFXri0w3HmF9bnzsefLJc8SCT4RAhVZnOJz2xz6dkUsfX6
DDLKw+cB0mO3F0tLcT5b7GbE/jzomTK5K8HnzLayP5PEyGbLPvaEO133jIQGl30GjPE7JDiNgJYh
Fm+ntMlmzOYpPwd2ky6mzSn3a27lvm8VxclIs1OzsPGVcUBB24pFoc2pfalsA4B6BjN28oRWYaRw
djA92NqAyzsOe16e921WBdwNkCNi+lo3faSr10Q/2fXaT5BYeFLCUbcC0OZLF1C1G8sMZDENEzfT
ZHvLJtZRSaLQo+lPHT2ew7tmmMm9msHL7ErV+UXjev1p7ipAxHWrRLBl70TplDc4+WL+6+ceqBf+
nk4fcT5kQCasSQE6jShjDSmyUBr1gfwerNFzIx+dgLSShZtHNCGY/3dfsYuj5OiHpbooGhZZ3uXZ
DSafL9PkcdfIJ3Uu7DBjqUwl92CsTLqhae6fqEoKdyMVXv0b3IIi6hbp5dfEArDJzmSCPLRtQgWp
J72dJA9ch+hnShtI/f0/3xemrguOGIPIrm/ezJnacahcNMuobnGm1fs6K3LSSVoWdE5VmQYemwyz
xvQGURUUi8XLl6vOX+jI5kBjEl2+SXdpfYJSaGDfgeKAJCgXl9v7ea0CtOppyciYkweABL7xTN5m
gbdM6D4T+5Jh2kMxOwKo7KSHW/6mJFLnNCbjHzzH/44qfzmqxIvwhzHVX4wqh+H1WybJ+xmHP88r
33/zn47z0W8wKciHRqHlwKX80XHe+c3DkAHCf8hYjeBKGoV/Ws7b71NJLAjwloeMuTrT/NNy3vrN
dlYeHU2svxqB+P/OwPLnMfyqB0WAYXEu8Ok+MB4iR2Ma1hndMcyrt4xS/4DrVrLJQ5jIP9ydv5gh
/tWVbDQMyD0YeP1E0K0a9OpruXoMbcwlcbl76ZpWbeYkk78gc//VlbgGwhLo/hiJrD//gcydjkay
iI5gxXEuJUkW5s0w1QXU1OXh3/5KAAm4aqxcCZNr/flCE7SBqBULCY6s57Iq3xIjfyv4939yGQ9G
Lhzgn4efyNeRwXuqoyedo10UMlwkt6iKS5X/B7eOdxWCBAJhRugfdQtpZ9Yuxo8d8QC1uFREa2Ji
bVMDNsUvvpT/oQkOQ4jTzA+gnzrorz4SUIOJNNQxmrtjNhNx40t9r1P1gGfoQzcRvvL3d/Aj3PJ+
MQdVHkpyAIyP0mcSslrWZtsdgRoB+ThKjgWhSpvWyF/NELQqx9R4Y2ksvf/+wn/xKiLLWL1Q3hle
H5eXL1q6YdDLI9BD+0liPLbxImyAsfBwfrG+PjIB3r8jkAi7AnQ5VvWfX8ZFFlKjz+8Q05JXQKCl
3hW2mXz6D77QD1dZsY0f1tbKsJgMhnpHI1LYUwv1MNVzc2rEf3brfrjSh51pLuusZSDOC1JJvfVV
8bqQfBv/fywv8+enhBgvDHkzgsjFVmF9V3/4Um1Se2HddjX0ILvdduZkEFfccbYvbq13EWP3rRUJ
a48Lunc0hWq3ReVE1DJuc4IXgRplpv/AVR9LE8Eg7ts7jBwUiXOxpnDsZVC+aSxzLtLFmq66gDRS
AjIHf2NHYExtxx/RWVLvaPNtxuPYcQaqr++0iOzHMrDbCy8pkpeppkCZa+UdkwA3/1YTzjMXvM9l
oDD2H7RkwA3oBoLZU1uOI5paWVbNDtZa8wknW/eE3eb8rU/Y5a3R57PjCXqnC7c9k4I6FXEWhFm7
025lfi3wEUYpyOcx4FO91glfuiQRc99GaXfDIK/djphUwEt1kqTYWLKKsDFzRtIBcRre9ybTsKIH
UTdIDY9rk2+31GxcpN+OMfi4DYGCzSVLcyxg8X3EYlhZe9iuLbmTKDxObk0ZiRKtPVsmKYRhTbkT
RuRkBxVE9TSbvLNKreIlDdvqwZ9BlPrB6Z57v7YfE757twlmsJGuduXCZ5oSBOxBF42x42jWuvJd
+lmDXu5hmDFap+iu70heGl8Sbg0Gs31348vizbR4phKjxcc6zN/UMCefRn9pL+Z1a8yGoT3rap0x
CMpN4vSiqMrw0vfVPYY27gU7+hhDDckPU1o5G8qAfDXHlw0xRfj+bFzJnDJ1uoictrR58wnxuCYM
mJsoK7QOtjGD1r+/9tVAtAFe+uElUcTNrsy5CYhqyGVwiRas+y79HC74jmJHlpcvES7I5BLOJKF6
WcGIH7/jBQts4VeHnClhd2WBK0VbP0umpyzpjGjHwHIIsUkhAHrjgxhc4hu3PIY4DH5mulO/2QEp
znxHvcNYNdlAGOqPLjlwDy2uYZ8dsliKGLNDMuoE9JgSOWY24VGrABUFemgkHzaPYExUSYyw3aXt
ButeA7GhHz0MvWDZuaSYxZPLEbdg70y3061GoFhSZg8Ic9PpIMOmeI1gJu+jhnWEEQ6cnjyaKhKs
EkXdHE1Pi1jKA85JI8olQ9j5vugcb9ktkHf6jRjSWW4I5rO+ooMffrcX1pZrMPjbVrM3fJmCsXtO
C1LAAl2xhwKEeZBADecEGS1nCDiT9GuVPAkvS8uXPrWbk0owMWZ2ZcdEM77RgETwdshK54OQHYiD
7NbQA/1IBn3hGpN3hsRptTr+8oSkw9GHyRPgWUgHTmJO8qmYBDbAWaey700Xecem9MHT/Iy0Q9eS
T92gpwOSJryzI8mLsMxhg8dmTuAgopvewGZ4sKoDDt7fRymCbTaoT0RNQy+YvspM56e68YGJEpIq
OQqDu0yyKBk2qx0QwnQ1jSLapSXrHC1qsrG7oHwMCW87YzK5J7a3omtT3RjXczmUeFYX+cYZK15q
dkV1m1WQShpZRDcORSVjOlZ9KSvaqqlLwIlJdlkEuxuJnNPBWs/dzuV723Xxmg9GeBMiRH2tFP7w
zjRacM5n0AQ3cU5K8kZhNpS8yAjqhFnpdjuhhNt5w8IyqomcRLwtsXEzBFGLGAEbcUaczJ3lix5A
uXr1PDZKIdg/cMIP7pacoABbCL1NAtLOcZCV4R1G3wL0DwM/DBJ5DYmt7YkuruW20AWbmC3brT9z
aQEwd8zxLmXMb83fMqRGXVM12A0PGCTjjbITeXXjdJg0Z7MT8hDq7mbo17q6tdtzZXW8THSekqA3
y0X/xN3JkwgswQdoed91Iak9j2VofTdndqtpfUc8c7Guy2TMrwtPpftJo9XB2X1NoTRGj/QZbz8w
aImxprVjz1nYEcdWxdPit1+gE0U3S5A0W2UGInbJLcGRYmTnrkwh8Hbwm89TlyYEpTXNKVlkfTdI
9h4jZfeYIxZ9OdXc86iVe6dAlpU2U37tJLb5NbLkeAZqoR5t5U1YDtVx8M3pUGSIE+ooNa5Gkd84
uTM9GUUx3GiVjVdJsTxioT5DX4GGFmqsb9zF8o5LlC/AyX19g5VkcluVz0GPJTcD2Lc2XX3rxvwL
6/lBTCaptLiVEKRSE0VsOoj9NBwIjsX0wOb+1fBaIuUDDr2VyX5h5Fn1gBl2cxINO45ZhxCWTIvQ
xYVH2v1jkyUVAdI/z2BP70X6r0+2EOd2E+Npp+QRlYMrDoDdGxsodt6MQ1SQv1tVbGYFTV7PK1JE
dQw7r7xo5t4kjxYyHepJ7CDJuO8Xsak6J68ZhPajCT1j7tcMCvvLUNv1ae6d+tQGo9mBL0NXcKpB
bqWFyqICBlM4B5z1bBMmyeFTCfa/OpiT+x40G3FxWWAv7+ZTnZ3mInKwuCcUZQpP0GraZpP40gmc
mFocSvtmwa7sbdBFRqjIVNbfOw+ijZWnwYUCw4ZsqCOxIjWeCeCo2Nd1uBKmiSoZx9vGD3AmL1yC
AJhkpAVShEy4TE6lNTH1tYaXsDRLGEWq+jQXjoJPaPkATRTXkB26QE+npirKLQmbX91QkgZfQCDQ
DmiuB8nc9llfbBzTnecVxpXlNAZktKDGktG19YF1ajubtmBaLKtwPNo91heqT17LzCsJ5bJL4leY
JpHZQRrnaKtryRnNbCAlYqtxbWnEBNwv1yzX9FtaBTA+SmswgKBVRGlpGBe58sxwH6Q1+5vrs327
KdUJ3ZI7b2ase71txxc+lkxEmNVob/oF1fZnrvpKtg0p4SOPkSumRn8uRoeFECM5mNURZIr9xp6n
K6zySFINBXUCiUX5tUZUBuVtoa4oIyK+WPDeGdo+7BQr+lWjBj+7+3HQGv6D/Ls6z+F79JN7TpAS
FITfRHUUtfUgTTDEkj11DvLXppL3ieaY+/sW46fOMFoFpzZXsqjH0Qh8uAHu5NUpUCI5wRRhDZk6
HFAcx02TtWfDxTP/76/3s4BvvWDgreofjBd+siNoBAWO65cYt4REGa2W+e02H5qJoDVRv454MO7K
ATWx74Xz7fuxM5Mm4h8ye7b28P2MmBw475VwiOmgyOL5RWP3syqFz4cAHhbWynv/qSnvsF3Dr1eW
x6yu3ZOchvqtdXAl38zjPBDnnboU2xWBqSgoCmu8nnxqTavkE3cWhTY0yldKmeYU2rAbtE3nOeQd
9OBKS+/sko5w2YhCgOgPEan3PfOCkYn4MV0NyRzSutqdG9TJJ2wq3VfHR9qyifjHITSs4A7uJAdw
ohUi8jwvXt5PxabBxDael9L+lTzJWrvYD28jklU8sRAAeJDKPrwcqYSdyulVHkcU8limD+2GZO80
nh33qSccGaexDqIaLJq9R/prjFndv2vzg2sssjwIrzwSXtMPnwCR+eyjesuPEf32wTPS9ty586+2
gZ8QC64CUIEzHIaPaLA/tKQyl1PiN21+9F2KZx/HH2yd/DHuYbGQ5VASfKILmgcmYNPT368H++d7
TIkCuyJcHTp+ds7UVulOoprRrQ5zmjDCgyNlJEn0UktKY5LKPX0TGV700Lj6oYx0/2Z03rwb9UTI
3dg2Wb7ut2Lc9CSoO1BaOspJtxRH6m+GwVDGfu+TNXLbSLD8+Afi8l+8+hd4Na/iulP+z9Kax+/D
+L8eckFHnb/+iFf/8Zv/1NcESGVAykDlVm04nmn/0teE9m/4TwOVgBCuuLMNjvJPvNr8DQSUXRTg
0GdmvKp//8CrEdiQweqbwL4wI1A7Rv8OXg275+MOAL6FzSqpqxa2VGCHfz4eUu3OVUPcwMVQB/LM
JN5zyFPuVnvX2t1W7tgyrJKOdT9YxkbXKSyvXBE5YFrzscyEUexgjQd7MUbiE9YtkLedKnrIw7E6
ZJGRbpxcRhypyuv3EjFgGWPB4F0MUDDFHowtWWLPcGefubNXeRu3JB1yinS59bpaHfvEPTVhKXES
1SmNCDyZL1YzRAnDIAJlIr94iub5wRqqxN+4KEy+LOO0wCOp9D6fDHMLvVreYUVqnVhI9FWqGVhZ
iVFN8WIk/b2n+5zY+8XqGNgG06Frjbs86YqBUT/jIbzniMqayXQlh9R8XISYIK+b+nNCXN9eiyG7
JdfN73EoXb951ZQDlGY/3+YYQ+598hDIMcE98RN24t7eXjkuxcCPA7O3zpGVf2nL1tuk4ThdhQRm
hWTuxUYPPpZO2NdzrrjjpxK+423SWs4dpg94v7e+cC24TVSebhUayzaSOIyEkIV3djdZuDdhFc1n
LuETjG7MblNDEQrwZVXOI5Z03dHKs8vA1fbBkhmKgGUat7Y23WpLFocdu95MlFOVLu7liB0JWt3G
H8m0XcZNUo9HnBTGLy7lbrHp8sXaGZNNA1SsFacYGo/n4clLppSMtc3nvIBYK/kuRNaMD0mjTSb4
4gvhgS4DQrN5IYhFn6j+AzTQIYEMeLGn1uhtqyJN7we3cZrtFLQVwb11f101Wc2truosoMxv/ZtU
Dv4tVvnJ1siC6TkhZuZO920BUclXl3rpvqO9TfWm0Yu/IxomvSXnazipqKLk9p0YVqMihrSEvWH5
MBMbI7mznPEpHdomJoe0vIADnKTneTSr6U5Fadu/ijQdXsy5l295MVl3fo2Gukh7hKWIRbaGRxqB
Nww9Y+kJM8ENbq/iStrmy6xceW106MDt2fzuNvVLMM/tENde01/gNCc3FXTAG00RvboJ6/CZ6bv8
vBiyJccnqXZ+n1QyXmop0bLDBS/2id82VVw18/ySEURvwtiXOaQCgzZjU6IuhmIBMdYLRmx8m2Ey
74Ct6CvNzLzseqZYsaKNuJs6+3b2rOdliJ5NgUwXmeBOBCbYd+TnHbLNgFyZwzTwxpip7T+i+USt
3303bQjhmyJAkyIQih69ilHDTVa5eCJGYR4XmW9Di2Pv4G9IN4EzZNdDn59BjucL6EX1wMvsZiqW
Kcjo1RANS3oIE0y0iDPtnuucCKp7MRLgJcxhj4swwUkSO1J0Mt0ViSqE5U6+2kszOmjXyS7Kcpn6
O1CosIaDaNUIS6QuIOWYRQkMQJOyUWbrXUH9THbBSh7P6sTaEeMzb1CyGFur88NHV9TaQ2d0bkjg
W20as0MZVilNH0iZtxLVo5Wy3riANamqyie1Etrrop/PIRICtyE2s3snv4crDx4Yy7vL2rrcdStL
3p9XTtpUunHR1/2pWNn0rZTdYXLJVZ+IU72aJ2hOgKTL8rlfqfge3LErZY7GAxzFTFZnCW64rSH8
V1gcteFOGU4NMHcmJw8Nj/K3rRhs6DqIAbxVFlB5ZntlvXtUeCinBDF+q4bAe9cTgIeF7FSiv6Ob
dT5jowB/1ockl3lWNse6W1DjvWsUolWusBQRYbG4HZzRnNBpiumlKkley96VDl4Qif3qwUoS3nRd
Lal+k5BB+GkQ7KF1wxGGnikPmGigCUNN4QdZBPDrN9YW3YK8SGpdxfAHxGVeyRcOFn9P3Mt0hN2I
UKNKWkQbY7cKOND6jd/sd1kHQlTikletx4ToI8UE4OisOpB8VYSIJiwOVQCWny3iOHShubE4YHdN
ACnDWhUlBCCiLVlVJklUZhfk3BF4gUb07I+QrDmxQzhCpn0pCaY9q1W1ouzqPvEXHQdDGhzmLhog
0In8DW9lYqIhvZEx3LH3ztZEqo1j9xd9RHrupkCIsTWVcyug9RutIj3VW1U12aqvyU0VxmUF1KZX
9Y1n59YJfWiyn2V/VoTD7MxFDb97rVBxipnQrkB3dwmJJd0sq75HLNFXIsvqi9QTv/dRihionL/S
4kiwSI0+SHLcWALFBHXjUUJy3CKAu56gO41D41w7tY0pEXFxd+Cf9V4Yw3Wqi3u56pLmrLhV3NdT
ojyb1Vhdp0G9kPRcImhSeYq0BF6Xv/eWQUA9jVLo8ZMcwa5RREFFxepZcl/ve+KU/NNSjBr51GCm
7Y7sdEts7Fw5tEmmoyFAudBlzB2RI4u5yxKInJ+QdUbG0zzYSm9z2OgkOHogxOZUNsGyAX+uKncX
jJal8dpNP5VlGxTbZVooZYaycq+nEst/yI2Ws7HBRwgJspCC6NZSBOLIpb+xW2zGtx3zkUeHrOjH
ujXVKSCV8yz7Zjj0OK8wR6kZDMWWLqeT6ZczW39FyKuasvGoa3PZWTU7Zlga/qsuwmJLPUfImBlJ
ZpR2UN+HiwQuNmt0OY63g8Q+o5UN0997UJQDVCXvdtBhv5/D3to7YgQKqxu217KH07Ypdan2mZmm
D65Oum1Q1CMzrxKoJUJ4d8zF4k5EYnoSxYe0sIbyHVgBLc3OWXSyzhhaiY4cVFujqdpwcpl7b+Bs
24SI4chQDsBOid3LTmRwN+kWZ7pJXpiZlucqK40Lg8AtCr9kndKYjhvdWJ5B99SOS5/vS7RUhDJG
i9hmjiQ1Pe3N58ErMovIJrO4I0qqvy+iYh42+GEQUGBh2jDkidqL0PQxtc6gMPUk0pobE8kZ/Hah
x8eKfm6bDJF1WRdh7THmURq2YO7u/cE7OCMKpE2+jFKT0DTjPF/mRK6Re3hMc2OeNgZZVTs8+Otr
V6+tLRVQj1ULPjEXpJWZj/CLi5j5fJLFqXSwDeq020y8LiD+OcDcE5v3Qgz44J/byPrqBkTpasgl
qJmot/pNVZpEfkSizHbzKAvNXMOz45FhFjRmP6tvGuYBFvS7TO5GjxwSjyjDaK7Hy1kG3oWfhZ3G
mST07oaKCcVu8Jrq4Da+2EU8tFMoB7LgIXno31USZi8RNfcXW/vBOXGhLMe5noLLwaQ02yaplUZX
tekBSOrgaawhlulk7WpTz92jwE5jGxCO2DO9iHggl/nZgek4Azd2wO4AmZwldnRFGqb+DmGKnpNE
8Vf20/yUz4a1073rP01TOWhmMnWQ7I0+z96pwbj8jyTzaCIP76XVOjvPnxE4QpjdQTuMDpGCWu+p
aTpDJ5+vNfOi+yEoxQb+lYoLr0SeUnbZK0pK1RPi2Lp7KyeYA4yzEzusz5iMtIqZSDL2O4Ohzd7G
gOd3SHjqshvy5Trsl+5TN8P6YeDZFm/IQYfPUWNWT6llVunW06grgbCTU86c84QuqSfdwOvPZp/6
d84yzvFsdu2FvZhcYPGMDbBdt0OaaFH7m/7O8xIS3IIxK9ma62YPVuEdADabC2VSi3dRNX9usXwn
fFcA3fbFTY6jyqZAWHddYOp0ZpOYtixAFksw2RQs7HxOKfI4M/puV8I0ZkBs1aSITrrfrJaBVAxu
ce5yapSqNokricbqWwaDFiZ0lc24FEn/bSLE+3e/VlkYd4yKrybbVs5+Fm77D/Twv/3/L/p/Jk0R
rfD/3P9f5d/wcH1tfmz9//ilP1p/+nvMHcBcsc7AVQdP3n+1/pH5m4tXQEQOhIdNj0sT/6/WP/wN
j1PMGYAMsJLF/Ppfrb9r/UZIO87rK3UJ0Iw4oP/7f76p/51+b/8gjA0f/vtHE4qPjsEwWwgyc9G+
UZu7rvnRnaZXBoLfarDODdvB2MdTWufqKDyIAogvGqzl2kwT4VmUljEz8sLnHbFL1kHijjrvNcin
xrZQouKCrPAnpB7CBdateHlTuzcq8kwbdiHOT3wkfrjTf8F9WzGJH1BLG3wcHhq3Fltm6H4fP3k4
UL1gWSbOiEDUvZU1RuwxprlkUzQhomom439/QYD5ny5J2sOK2cPr83maH7hpRl6RNy7b9AzUc9mO
AUHG1QS2fMCDlPOOY9roj5Yw0TfOfdTT07hT4NJAATzuvZTo14skwD9js0xkVGwaP4FHYY8kkIdN
jga9bSQD35XfXdnWuBzcpGnPxbBmZ4BAUUJbZSL8TS/6GsSEXCg4zTM9yNnwJ3VfLUDRtrV4r2PT
AdgUfcilIugIKZ1csg4dPbLrNqSyw0rweSIM18ZByj1udvpK+zhYCDrfHuAX6F04jEK0a0QEd4yE
j4sQHkMcpLlOd4g95nQHqUPdmplbIXDPUvuzZRkQHfJg4LsRfNo/G5lWt6k/8zGUnYeKo9Tunu1p
JqnTb+0+u1FZzSeKtOdcMPTI1BeBJQpmlr2B7M2mehgwbIKReI3NaWDQomi/e7Ihj2enUQy8f+lQ
LdBpAFnuF9HYn8nzsdVjR09vvDj2yJ3LB+JsED23qr0QXciEaSIsaSEcFQUYs8OJn3ay5NPZxQSC
r5Ye0ZFBcGa2inVgFLWEo6NNRbNNO1s23msBhPsgNTPPSQp+HQ0EA9UeF3eMJfmrzaHnJuXa5Sn4
LlTXpwxXjO7oLmZd77iPjoy93OG25EYFj0F5qOM+6aXlsU5rkNQZYznqsGV9JMF6cyIibXl+JMKe
o96AW5FXoxHEC0kyV1lKOrcRmojMIcio46oIDZH55BYO9kKzCCvsDBgwYtgcbNvJrnZ4OaTbyutp
3uxZ6c+oJMdr0Gdms3VBRjncaokZQzF6V1qn/oMxBdb1PHXVLcHz6atNc3CEOOaGcW43wWuTltNj
R4etECjxymYzCstpnsYwzop1pldXhNafbOV76MfaIHow/H4Y7+x8MfytNwW8NpMIuL1zXvvixhxp
p/eDlxpAG7Wk+CW42g2zxYE14Br2NxhbPLucEmZ+04WW3VrN1MUb1qXqPq9NKA4+7l5xm/KODJQK
MmZybn3Gl4bHU5VG72+MZObZIgKroFEFbffMnWFxBQXR9oeya+dkP5hGNzwNiafuQ7Z4QXUQcINz
u7P9Qwnv/ezhvtABqg3M+6cCzlKR2OoW8mJ/pOfV6tJpJLc+aCVXgSRTLHjwD1CDlCq4L0G0ioKl
x7yxyUpbfC6XxTAeDBks/SXVuiFutULXvq+0w/a71IyRv1C51uV9MhWIHZGY95ChHOdimdYh0qJr
7iWlK/dSmTNjpyhKuRGdCT0zqUJ8flx2FdLLe6yJ4vcXuVQGD65Fly+2/rQuilEgdNioGYkfm3lr
f86lgWsL7NPMf1JVKO2bIkGMgnjIKttvgTNb15kfUmGHVc01jTIt1DFIUlG8CEsgINx4EpMJJwnH
8lGwQ1gZthyLJ27aumn8kNmGkUS7oEoNsft/7J3HktxI1qXfZfZog3Aos5lZAKEjI5iSagPLpIAW
DunA08+H7Cr7yWT/5JTZLMe6F8VikZERAXe/fu853zFziIzcMPTs1EmX77wvWuOa9YulPniU3fk3
261MEw3KLONoW+rUPe9Kzp+F8nHAA3iMKro/lJU1HfRjYlpoBIjwQd+nQYMGA7PgR0lj71oBbfvI
HTVCxmU8uGDFp5AybHgC5KNtcd0mGx6MLrQGWuN0tCMYPcQPB2UKr9GwjNneJG5pH1B+OCuFOZNa
ioyOUfNOIACoMnSIc1SxydTHhqbD+85uzNAq9c8aUo+grzCT5BTOQZpMyjsQ+x2/FF3kflMxcZ+V
0VbviLm9GaZWztu8aNUdwZHxZ9saq23JIbVh7GPdI7qtPhsiKXdmpSM3cRduSnrvtrd+POfg/rk9
MtjOi0vaxMWTmXUu3auu3y1ajwRgVOCtWyx1iE6bd2OxlDc2CoftgPPsjm29+Uy3J3kYRXE7ubrK
9q0khFrOZAXrzJ32Y1qnD3HnFE9kB3QxQ4AKaAAH2KbI5XIqND/fwaBKg5EgptWYhnojHa36kUOn
+VjZZZNssqWrdl6q1x8Sx1k/WrKC6TbbQxU67qCujaOsIEaJsYnJ5P6etm67KfBnH8w1WmLCYXm1
484Vm0S3K9LOZ8qBTdeaI4Ksst57haSjhL60PrqJMnexbdxlUd3sdaiAG7KPm48YrFCfwLRxjhXz
13E7Mwm5yl5ED36TOHutW/KdrQENJcls8UASOs5VS3p5ZsOeD7B45yP3JB+uZj5t565twx47bChp
PuKf65zHMR2Xr7peZGefa/K5rVr/T9G7b2QFlESEKvC/1xm/xez95zGOrEvLywrsT6rnVpdXq6xr
sjiEhIYkDDBFfY5Y5Yff10VvRNKvr7oCB0GzEcZL5MfPryqiJXGTyfZPEkvRJ4hFbAxNb1Jj/P51
3gypXl+HIRgBLVR7q+vh59cZk9oZOp9rnEAnx56qt+zZqyvVVhEbxj9/MfQigAQokBFgv/koDdaw
FlMEnrwC1Vq9ugdf/QEak6zt71/q10IWjQTGVmpxHVTnWyG9jH230dSa/u3MxrVaXWk2PF6u5n19
7lyUN//49QzuIQaPie6Acnsjaje8mmVblPZpUUn0/t9HUEXObxra1aqq7FIyTf/wca4f18/FOm9u
ZQsz/eTLe1usMzIUzAZ7ccLzSXVFvi7FDxsqJ3ClUFUhC+JPhVo58s86mjb1jx9ShMA2n7POhdu0
9Tdvuq6E1OnTOyc6oGuSKsY2ZUx/io76dSnwKmA+fbKK6Oe9ldkUkTlVUdo5pxjr5GFmarx3vT9i
df/Tq3Ch9GzSw1HHv13mTk8z2dZ4L6/OC4euBs0dmvX/+DGxidSBgMhtZ8Uh/rzcciYT2AFBQJt0
tffAWHkoxhkQ4RZLh3HtGzUuf7jS/bp/saezh/G2CMPgZX9+ySodo3kqHHHS6sj5aGA9RZ49UooM
wNu3FY5fM3C6hUfk92/1150FZuo6nOfdAk99+1aJ4kr1pbFN6Hus7qhmn+yZiGyWDI/171/qP7xF
Hg6sTdTg8InfbpYuZC1eqjTxh66OxNKoz0uHQroQqwBuvcGp9an5/Yv+p/cHLt1DYGAj8bHe7NAj
rnUr8R3jVDjYWKoS10She8mei84fV/qrVuDnpe7TnQAyLVzf9X5daavsWmc/Qa3d0WbOjNImgMPV
i/tmXNprDdAP8eRMmawm6jq0v3N3HSUEpx0iJMHlokawDGPgKyByi6pzqdD/e7nT/Ck56teNF/GE
5a5+KRxMxlurWZXaUwq2iCe8RMIWphEm5ExpnJeMYnnUMp+y/vffhPHr2l1Tv6grkSLhc3tri4kL
+iURZ9xJ8zRqXeVZ3B9Ix4au1BocmUkTrc97lhpXORTyE0bcxdhYqa/uZWfKYi9jZhU7qiScqvAl
kn+86hEH4pzEp2bx3b3qmH6w7egSZuboserLxaPo1u3ssxEj1if4sUpx9up/auP88mxiKlxXA60c
HlHgcD+veZl2a9E/L6dRROK5g+GRBbOseEzVqqf7/cf/n16MvhFNW8IEf80nx83hk1XkzydFHs1t
VkH/g0XCLcfWG25Jv3+xX75q3pm3Zn7o1nrivU0zKXPNaLpIn09OZHOxjNNVRcNC5Jb4+xcyV/nq
T0sOO9wqFWIui4SIvtjPn2FhJalyGneigmiT7lbnDjeEmtf1RJqQDNGdG8QD7VbEYAwSZs+KG4lr
MQIu1mOwluo+SXP6BNrEZQm9MWgNlDntQdccWll0vaydTvAn13OZczmeUK/e9hWotfKfbsSvsXjo
MjnXMH++LYXSChqkW3bdyVyQsE+IRs+wPNJ9rM//uOripXgGBFJAWnq/CFSBQJn9qAActNiJgQZk
vH9G4v6WzMn6LCr1x/7hmxpIcKxhlWTpIwLEgPz2W6qW0jJka4uTI5X4RkLaeGpF5L9/bYg4bkdX
Ry6F/VQrZf7hADDfPiJiNWli1rR45VX0als/PyKiwOOA1SY7GTAvywVMnecQgjRDybLMkEAL7wWc
US42Y43e/IrKhRVoIXw7mP2MmcM0s/leH0q6iEu+9msk8dxcLIaWf37lBLSl02Xw7oz01u1nDc1O
PaX2AflXjlI996z6zs46bAbr41VoHAb7uW+N5jS2c8NQ0unUrT0pWmNdhH78nNM4wsIhx3jltqNC
v9i6lrcb3cjLu4luw7V1em2vROrc1rOhLfvardCXjz0kSt1F3HBDW1qvmGvagx8komVQngsm/GhV
iKCuiSbgAr2kJ8g+Rgj2wx6A8hiJZJw9yNRGwgFwCSiptWSrq7pAzrUAPjIK4+vUejlNcS1jvfiq
WZuh4ACT23FW/LOrSexsTk2LEteQTzwJgY/ciiq58LuLdP8qPsc8ovPiF2tdIxvWWlIVNmjkqgMB
mRvxam2dW+Xnx9jT1H2jljK5xahU1DfMV8f+rsP/U25wFLG6a6Ns8vt6wdGyaYfekDsU4eo+17Ea
x45T5/duY3RfFTL4hQ5vZi/fLKcaxKWVDK1DFwUgED095Q/y1u1nG1AbeY0Ym5Fqm5m4GVe0IR0N
FCNEDvfMop0GCtOGPgidq35JaIR75exYW/yL/I0DTjhMYZNVHaXKBu1B1SkvLfOFU8vXcQ7IICms
znxXoXbp741USzoGx9gubrmvwukxZhfgIA5CcRzHlqHhBnCHFi5NBSjHMdnC7SXmCaoqdAcYU6bU
vRFjZEzHBLRNxLlq4KhhNEdPy2uGbtmrgjssSgOfLmM86Kp9NCq7LaAN2TxgpDI45lVLW86G1zqA
nj1PH9geWg0JQqvkZDguIK+IRogn6bbV6rvfL9GttwCh/ncLzi4QpAVWooxHgfLtOY2SJNp2Qzch
pXpdVs7q2kNXZB0nFwL2c0VCYEtznmRgQxkJKmhORRmaPd6KsHVsniLpOavfrbD5XM1u7ZlbWTe8
YE6exp3CG3n779EMIs/nyLbWQiIW1HZe7WI0NbK1E9vSng8aUgIPytDpwL8ef64z0GRM6F25N7bL
PCLIkXZmO8h9enfGasQyLRuNSUPBiHI6CvDr1i7zzTi96yrJD2IgrGp3TWF299ViSPV5UK6lgQJ1
7Ty/92riQC+2KoxHJ8sqgagrSudvnsYkY4tf3BR3s9HQBU5mamOL9Te5JecxY4CkDlB+rM+KYJqD
QEj0lvuBwjzvUam3PVBD5HJjA1c1ivBthGzhdnYq2o5u/VzQlIR+Uy0eLQkMb6gudEWrjQ55v0oJ
lmHMpn+f+P9/TvqHOSkEBZOLzn8/J/0w1yRBxD+OSf/6M3+NSQ1d/AtxAjZxJNDrjI0ryl8JBGQ+
8luEElmUU5Tr1HR/C6TtfyGPBtyxnuLOmtb4X1NS/V9IQ0CD6PQdXoML/smU9E0lR+PC1g1BBgJ3
BMJzrLWs/KEojobJSO1ITteh/MrAiXX48sOn8R9mmXxYPxZwv7zAelP54QVaZRVlo3gBD+gYkbFg
cJ8hz6Uk2JRff/9Sr2XnD8UiE2fgXRY+CyQ6uMnfdkJmAy+rzTZ4geLNAdmQUkTR4syIr81c2p9h
wMbelwSuf6/vddjCGi5njqW0OlFYy7j8Wsvac2GjIjij2NlHbazvZ68ayDHS4VDdDK3oNHHWHWKG
Cvx8UfvoZZicsIfX0eMs+11mpvapQ1p1m6HUTbFdRJKgSwY1bFlWa/cBjVgNrdA0Wn6/scnUTvIH
ya4ztqGDRsfF0FZ76J9SZzapqgfzRCmRPuGZQa0UrRi0BYPhtMPxXljl2e3tbGMrB7WIkdvTZ63W
mf1oDLsDjzlLSC0qrHdCc7HlZrDetYeJDpWA8g1X3NeasM+zXkV7t2jTv25A/3/X+MOuYeLDY5n/
97vGJa2qb13d/+Ss+OtP/S2vIJ6EjQEO0KttYQX3/L1v+O4r00d38EmsKJ5VefH3xuH/i1wP3DiC
TjINH/eHjcMi74QVDg6Be7C/bjdv5BS/lVewrN4sbd+gdUZEOm2GNS7u1Xz1w9K2MBOVhDXqKIm1
OpEDXEJH2yB8juDIGwr5j7AATM3W2LQ7RLwGKPqmt74pVaCCK5e0Yjo9dxdQW8KvwUHg8lVLIcR7
w+dOtpk64yX2zPipVDz0KCvtDyMYxwvw9R6lO2TxXVpnhP/WeLQv8cRvhgim/WavZUl+WDWGZzeD
iQYE465oe+tFmyBxn5lhK1j5jtnfjBmo9icrR4l70y1ygf5ZONOAu7S0hq/Zq+TD7BQT9VoPIOzu
lhnA8oJWbGOhIweBYQ2fsKFPTKgHMj0uuZVCs5PoyJpdznf7ALu/dELLBJWwbYoofTIShFAxU/Ml
bBEqOkcyaCAtgo99cMRgHjvUWHtTZV8LbvPb1E3XTBKZEt7OMHDP9vI4A0q7dTJ0Dwf+E+sCHzsq
iWAA99aTUtwGLdbMbW9ozyoXKvD0rJwga7qUl+iJt+w1Pj5v2GcbxhvS3i40p+7Rk9mX0WeKbfQo
gY+D70t6hYsfvV9Kz31oXDt6RKyOwBB4i6Vtsq6xC0B+gnrObaPs4wiJbKtxEIY5zkQ+gwbZ46Cq
k+PXxblvXOQzQzml630oQlEyz9O5H/rYC7W4SbZu6iz3sopFqu+jmJlubsCk71t6zGY/kSg2LdWG
lvOYhCKS2c6bo+gg6tL82Cx4eYKF3fzRL9xCBH08uelBaLpX4HAiaPgpJp7Y1bcDlbnSUDQWftft
majOendMYrsqIY0UNrLAuAOXxjdXGIFtF/627ERoykZcF+zXW6VH8EfASRyZeN17SeRsIa9jOcjr
KQtTG9a6qGUZJo6PfnWAbRwUi2alQWebRBIs0Qi33MM+oLmPuYLJbpvHeGgv9ozEfJkW1OP1VchF
ktOa72FWRic3r3YV99knTUvuFLbboOVldvGi+gDCyydDn5Ydg8doF43zAzO47ihh+G5hemc3stT0
Y2OLfNdH0jz5RIYFOZdgPBTQAEqh0pOgAY0ot07PWjEvR12yNE2nMJ/82fxc9R5ZB0bsBlnSa9jp
s3FXV27fn4hNyo7c5V5a7iCnNhXxWTLP3CxLqW+hru8ZuoedaIadQDGaI0vYpKVWhbHUfA39Y4Yu
NUm+2Yv8CMmF+ABmliC3dEiQogU+D+UMrPEwxzeVrUgbJcZmD8v0oU+1LjDq1AgYTkahaDlo+emz
c2bPWotcoW+OyMKGb7AF542XWHw4LLaDbEbAN5TVVbwQCyQljnv7QVrFfe6lN4sRcZsddNJclsfU
6fe13vknd5Vz+sAKl9LcwPHfxnDo29hJMDiIp07KvTerS2ZqCGXtAblvU/TbMVqIeovEexTKdBUx
gWyMsvhWCOCgZjU5sICS4SHVSPOUhhH6PbBEsNFsgql3EQ2gjqxUzJ893whISBV3OlEb21K1FZKK
ceLZapAw8304e25LXagl/nDw2uLL4hJSRmvAPzlsl6ehZc6uIiu7Jn6fAQIkNo1VYdzFibwbs26r
ebyppa6uyhPZc7HuZvkQuQ1u2E47N40p7lNTOqe66ZOQL4yLEJmkABaSj7rWcQky1fekL41D7HY0
NlJZBECPUfwjdzjhdbW2Hdv6XW9N8FMXxz/mmYuroL1DPKPv2Ca8c51pkxt2udN/YF8ZNuboRmPQ
WH12zcxhDGWf93udL2qn13JgDm4n95ZS/qVVOpoord+IrPwEtNcMGeSDiih3FbE/gcowXC1Vd9+h
sucTAgc86NkO+L/Fj1eL50SkgKITTgcZYdgz/H2a9Y/Y21Dglkv0MOXTpdFki4Goz54Qwz3Zsc9U
Txufu8X/6MTm0RzsVcc7NKTwFGRgmNOum9pj7WR738wQnhMjdDWNWO4nr/1S2bO9tdulO+i9+dhE
bs4DnDP/LJNiPNty0q+JgcjYb26KLnnv5CbcYXDkei1wIIHnhPXzWfgTgg1hh/m6lzaad+t1Fkrz
TN0rvjpsOSNp9Wyj3ucc1fTHwvacTWu5LDVN0Odyxws8he0o8xM9tX5nj9I8twSdBHJsUsQ2fp2E
+Vx4e/AVyzGp+0PfoPFPo3wPHzMNY8pFBA7ajsOsCJfIhzIA5IBmkhjEF6HxfYGx1bzrvOjiLilX
hKvbygsZEbg+prHekq+TvDTKwTtiDjcqlZwJU/FkCCwwpHz448LBmvnwhdr+YWR6gkm7/DKq6uB7
88fMzYvtyPtBblTnOPnc9DzO1hGJmrETkNrNMLbt5aoA6kLfjmSzGejdnO3UjnezZs1BN8TWp6ge
mnt6znkVaEg6mi2mBqAdpVXdxtoIyKFuE/xtnGsNaVOHuabA5irX7KqhGW5MaMhow0xaHoNOWIKl
PSXatB7P2Jdqxw80z75O4P/eI/Gq3ulxM6qNmAsBbmFesuG+yjTv6Hf5clKj9SSU3rxgM9LiQ1Si
qNrZ7mR1gVUYUxsIUcOr5pw1t2Pvfym18dZIXNAaYurvkdTfTpWm0XbS7so5Gd5B+PvQtRbGU+XU
J4J5PqDyLx5Vmp9MDckc445xY0JR/8z2Kg4T7rjnDH/KFvVke8RNYG6zekz2DgDWwPOaPCxzwZvt
xk8+tsBtpXvaJUbj+B4y1hSQH+t9dwYCdAbEP4GdWMUz16f5wZ00riCD98nK7SYkVct9Dyg23WiR
o4eQobJHkNI6KixGLr5LHqZlwQtTYl1EfGFZQCAKOFtUM6xrfryYvse2zL42bf4y65p77/vV+MHq
xi1mheQKS8uGl8KR7WaNgf0sbUVCK60VQaO3xRlGRg3idxDUCFV8Mczi0OdRHmq2Cw4V++49kiqJ
h8JLhjvSh7zD4jryg7b4h7qf1eMITGtn+Kmfhj5JJzdkb32VufeF3bkA8ub4Gzo/w1OKncapLH/f
+ICCbKShW7hJHBC05DYYNWEG2yZNW63OTPRZ5NrXpi1vMqNbgqLv5ptSTP4BL6/aYEj8UsSlEQ6q
SEndwPf6wAbZITMdrMILcG4lq50iRo1VipzDq9OqTxLBwzl2ZntXUAu+16fWmmHDFN5KQ5mthzKx
jBfasM6LSCvSdZY+9oMoAQjEsG1LtzzfmXC4UEiC8gGodnKHRQNvDArFMt9FXFQs1m3VkkcHwX1T
UnlAokrHOAnxGTLNOLcoq3Z5OcYPvkYhalwotMIS+HnrL0fYJF8Zfjv7zpAvtF6huzFp3w4wjpG1
1WawKNsPOCj3fHMnOxN9QGJQsynqOoNxPnwee8FFemmGoCKxj6szhKQ2kpyBeU3KXgWkOGr6AIVs
cbCQKAVJm4GP0adt1FrXLMksBIZOuy+wQZ7TpESA3DOpzl0fgWqyK0bZ3rfJKPa68TLgC9r1KKm2
WRk90a8ug0Kam0gTFhi0ptl0dgsOJ4uQfczVFvPNYal49krYXgEjeSOstaoBFDluUCZKtpQU97cH
nAvjS+AtefJ58vsbhyJ/p3t8zBD9n6Bu1Fv4q2gK0/I8OWCfMsNDfqsoD1HFYi+M3YZzsaiPmEnu
8duIPekrX4pqeEKPR7Sbs9z1uLsomW24wSiow7bpN42Yk8Bq7PaitWoERK2Z7xnXd0FflOWT6jta
r5CngadrgrF2S0pDjaosQYqBo6ymJ18uT1Dj0FKi8AzTOkq/5q2xMZS7AMfiSVeFE+CxJjJPedGT
axQ38KrEtRUg9PCYfacAxmefdFsjW2rMIVhjlBgRSXcJuclD+YQpBNc9hLsdmER/Kwibp/D27GDW
suJC3JwZzEAed75uy6vjRS9618YbP1eAVaZc3ckZETVedSPEYkzlY0C/0ZvsWql5uJp6jdNGTiH+
vbXbqs9X0EsnzfB0gE61FbrjiHTHd6cb9CJfa+4c5DN9Mr3lOW6cPZbl4Yar7syHkaPJW46Rl49b
9Kz7IvmueXIIDKfTb4wuaw4yb29lahGBlbBFJtILkT3pu6bhiosM18LbNe5NzHr0ubMzQSocohne
ndx7gsxMdnG6PCt3+BIN8Utd5zw/tXU39Be3jp7qEcs1V6r4s6YRDTHAHAd+vYSx5d4svvfRa6CN
+X69zzkgAwLfiP0DKR5olW7cCNHcZRMVmtZletgPC4FMOcEcQMLqiRJNuyWNaPSCvFQLx0KGOc/k
NJCIlppkN3ted8QG7Xye2+SblUO+saJpDhLL7NpgEjADYcCXn4o6K2vSi43yyrFFPL2qrYIir4Yu
R7JjdTchyD6MmpIhML98n6Va3IaNSSxGWEOS+wQlB4EvYxMuOo18mgavYESSjEcq6xxAZlLthV+J
XTMvONf1wdm11fA4twtejNp/53tDdlulmvHdTrvhvCSpcyJErT2YxZyfBmK7dgAA2kdRQY7yWvOZ
e3x2ySvBJT/W34FTGmGZ1/GNRa8/HPC+XBg2ka61KLW3anCZ2ciNaSSjcdczD920Kd5pq0ItWlli
E6M4BqXIpD/t+nhDf0NjMK4TpThgTGgya2smRfTOwWCA3Wl+8UoGeKXpIvcv+MQobC/VUFSHNpuP
djsieJ7GK8JdSosuQcKe+58BMKUb6eFry8oEOX9jV5RC7bKZcv76zgfVxtqBEEDJx81/R0pzRXfA
hLHF9CMhg+9I7Xh0ywqPR1GOuzV1ecuOjhkTt/62AI6ZQQPiQuXdD5km9lyH6bpYKvs05r5PNS30
/MJxzUk0cWPA+OafCYX3gibPiEqJXDsY8jLUGJYFtWHKs4sZFr9ekR66XBhh2zZZgAZZP/e57E/Y
Gr/LBccsAs5gvV+YS3o12N23ikyQ26zla6xzIiv8nLDQophCDT1q4NRpv8lxgpwnkd2mJrLovC4v
seO+x63Z7amxZagaHv9OqV1l6Pt4oudRYFcMGzuZ14wu/iok30im+29L3aBB7i8zkz9wHBGzMQs3
geSuZVpVWMLnD6Y+4e2RAAD3P8SVwK5s69EhqQucJHljU7jMp4mVGg5rbpc+9OyRttGSMDi+jG72
QvDR0RPyVuHZOKYQBzZcI7Gw9u9JNK92YlBbrls8ycwHw37sgIgZqX5djMHce2qilbJw8DItwu9h
3IMZPHrZsF1GJw+lhMvIZWepPkih0TqZpsnbmUyn2DvvzTmeeUdjv82diduXN8E64krYazrJ1kQ+
0BXYGFE6nRKPyZctqpeqr/27LNb4Ij17LyeZbNAqL09osW7dhd61agwTCIe+6zvbDUTbZqSx1yQg
OSSCwAhws8cySr55hrx2i3nOPeeZ5j3ztOfeKPdD731vx7nhqpsCDDQWbLqlv5FZFRpZg79Zjt+b
vs3DQss/J1JLtnIdGq6sxhwrJY0Vj34Jfv14U1X0AxJjoXSB+ZjV2W2bsEGH3dA6CoOAcN+RiGCe
NOr6BkF+gVNo5GI+yhnH6MBJjlWGgDS9kduqUxVG395FEeScG6IaoZSGTqaY+qq8GHZ0ctDuFYMd
5IvhSk7oWQ7gT5d2LyAK+gHmqvaYFpLRKbtaH6A6aO2S8lhC0FNU5f2jBiqu25UeOnGM6PnUhhbD
+ZoxwswqLKU5QCIVviGJ1+EzsqOGvgM5KjomfU+8dLly8x5wqN/RtQheG9H/r3v2+2/1msHd/c/1
L/5CccE+l/T/++df0lD+63VXHv5Pv4D7mvbz3fCtne+/dUPBH/231W/9L/9vf/OvMPA/duNRhvy+
G991Kf9vmvTHOZ65Kkr4F89d/7/+h+ZhXNQRc9EHt/9uuv81x/MxLr4C+c3/muCtk7S/kUb6v/Az
okn2TaTQjmt7/6TxTpP/5747sy3bB7XlIYyyfHSP/Iw/jtRoCUs7b7r8WGYE/rox8T1ks7A2lhKp
rN0n+qGXNrBbnHYcRAYZJiIY10jomvvk04K1nII0XlMO2VaJp/GNGUlCHiFcpJNH/vCsIZNq8nYx
yU1Mh+Ucpe48sDYac2th37v4LvFU/JRscnMiVH59TQ4mtxCNi0zJDWsTy8enh7jrHlOXSxRnpPbe
NCElWOOGGouAYhdd3Km2FbN7pyJxhh+T0K9oqppnywc9gLacTA54uscZqwEbfiKoqQ/F3NAzfTCi
ZdBOHlWWQY2IPvvrGFsxPA3fpbrVxyhOt+UQq5ajJtHsTwz04Iau0S59cq57C9lOMFHTTrfSdIck
cGNviq+LryXers5nI76fYt1BHZaXUgAiKeE8mh29K2A8umUfDbH+l7GR+O5H1eZNtad9iRaOtDI7
cOaEnSsyOsxoxuQtlgcI2DHilNgjJ4J9hW80fimXOX43unO9rYnuoUvszrIJ6Bl5H5dB9Rq74qS2
iFWIlXWWTc+vVt0OmSKZHK8uZWMH7Sa2DgXqKOpwaORTBKK5Le4wYhT7si11sjg9RCD+rmlHSAgj
OtlzS1UghWxuGT2aPDCNS17kkMLsmH14OXBWnjjM8o8AEvLABUsUWpjmwj7N7W9apbJ79Hfgu30l
N5Wv+buE6KZjT3rdp8ymfUIiE0REt62OqV/1JxGBSjSM4j4B5Hk3Kkw0qORjN4R5Ssr15FAA4Df3
50cSj8Y20Hy/e7HXmKKS6LGN4qZ8zGMH3vnUM+7Ui27bYYkLMVMWVMTkI0nNSPaxqv0vDgQS4EdR
m92OGPGe45HjlyJg1q/+7HFAMJjVToR78admvdLv2o5e9USI8XvLLB4zAEafHEL9YAqI/EtqOsZ7
x2NRCYCBO450cYy53tKoVmSVWdO3KOq854UO4tZvan0mQDvun2nzbbMFMQqAGRHkzXQeRWK/K2Dd
7qxxgSTlAEs8tMhYjlj3nAsJucYnZQ7e1XArODDm1B/9LCesScw+VX7dPXZ4c99Zk10fcqu0ziRr
qyueN2ZbcWPfwRg1riC6s4+ySrJPfKPFXqnBOg8AkQ5DVTXXfBHFlybunShkqu2e0tZabqXdj1xs
kGbjbTPGIGo8l6qiR6aiabTONRLcL97cWnf+ojsQJFkSh0K1ES18L01PFZfPdwONiZuxtdIPCLBA
XVjzpF+afEwvYAXk4wD79CFNneaEv7LaaqTQf6Krmb1vR6c/93bta1sa1tlJX9zF3BllUt7idoiO
DVTyfb/oMYo+39u1crS/2yOMZeSI8weVEfdEQ/JY5U1JMl10wbRIrt6Q6MH0Osaq4qPpN+fZ1mda
mxbFqRi+DtWEwCivioOOTjaobG5MhtERAZlW7s5MdLVZlCNfCKwcoChM6a4QMD2cSkx3Wc3VM8m9
+VC3A7iyeZo/DmDPv+A9Hu/4QKJ3Cg3ZBzrxBlznqdywTvpNXaqMBGKR7RuRwVIrhzp/alKkWXzt
rBZtkjvfzZuvpK/2+8Ur6SCoSLe2ylGCbLS2v3UNtNV0KOc1b35MCAezze+LCYAu0HFa8yhzmaHp
8EjY2XghG+C2oV94BfsSfzQ91v9i+3JHTiPiJSKa9IuT5vrF73P/qjFBu5vVOHBQdDPe79qAB16o
d4UcADAZLFSMJTHIXhq9ZRhNPYUrAr5TU3OtiD0HgvtgVZdB0q5xLbYaup64tpErmVIYD87MkCuE
7gS+RDrzF1yzEJomzWtTis4sO3Twzl+YGDJcy/ITZwk2BVmbnzOuzWgsbHThIk0fjTbr7mO3d6+o
NmlokfCIpHHO5VNXDT4tX3e5jBSHz009MKo1jOm+SGu6eqwe9waG2PyV4MIMxkcswaRX9nRCIzHu
o84Yr2PfWiezMFennpTvJ9vubpXNHWAmx3hvpSq542RrPjn+UL94feV+n5EJMvDoOyzSfvyVDkS2
RmjRTwOGPgFkPs+qszfIeCDe1fycoa91VOtGnk2B3hXjcwNTusATjSOdQFcNdVci5PtoqPpt7eKq
9OwS5IvtZPn3SqBc7PxRfvDiynG2oo7LFyuOvX0lVXQZjMg7j14Fl1gt7THxPVrTOXDr2eR8o6PW
F9de6P47QDPdJTfmfjt4HQ3iWgOt3aNQy+ASXqfC5TY5VsMHcIpoDhv6u4zwNGblnTUNd03ceTeL
5s/fdGsohhUoz3FNJEV8LqZee0wS2/kE/pWtJ2fIQt2rZdW6aTcwpJco2va6V5O3BospZY7KtkRA
Beix2QiyyPb2bk+TjGdiSiG9+BoOfiOpQ0DW3nOOsWSnp9Yz3rX6osWV/eDRkEagp6ybqfcF2+Bs
3iJ71UMCby/rF4hnzzL2/4e982hyHDm79S/CRCLht/RkkcXypjeI6uoumIRJePPrvwctaTQa3TsK
RdzNjfgWWo26DItM5Hvec54zt926n4pkQ9OwvMAwT4+RhIZaxwXQiUhazx50wu3oGUi5VensDTdF
SMTXv8VFLAl6Js3GKC1NiF809x6Mr882rrN2ZbZ63nRDHzyaDsYAeDhyJ3AiPtG+EdvMi9q+U2FF
i5jsx+A+iyiHx/Bdrgdhnf2wHviz57bAzYBMarvjKWilv8UpWv2E9C5bKNfIwZBhvAMLKL1uMgA1
EJOaOz1n+k5NujrArZWH0UIAoDHMWA/DHMz70Ky9V+4C8mm0Asg9Cwbty8+N7j0vfWcXKv3mVJm3
NdLg3pI0bvL7iZZ7B60eELIH9Iy0TQGD69o4uoWE24ZHDZaSh/f3M9E1kELwRsNJduPGKXm8TchI
vDVtRppUOXchd1NANzysO+r5UrbLNbwqq5q5f+BI6G6tqKsYfOuXQtT5lTS9rdchK6M9z7ti18Mu
ZkpnNDIS0ztIGuyunumNPBW85J0LmovimyJqV1N46HQasklWgVx5Zm2qo5NF5pp3NpHeUuMVANGV
OiQqS66vIP62inHrwa2B2AyzNRxdMZFEpgGOzwkRA94cgYe0OccokEruleBYwQDDZXrkplrQeSqG
xx72zrNQZfZsS+6ANqYBe826qbpq1QY3s3K5rUROeBSexksSgRDB71DyBEMyDo/AelFrCEKnJwxZ
6OBJbyYdV8ygPDD7Rc1Pi96TBnCcIgeDXYCa6XPYU5yMv7M+ORkbXEAX1gWRdLoNKoTYQCVwjaJq
PMXFMC+MyehtRuVObfcpciG+dzK5JRVk8lvap1x55reE+AA6R5atqxBLw8rLyaXNvTxOhles+iG2
NlVHBZ+25o86npAujHtfI+gFce9uMpAWSNlsaMq2GPbCMigmAOo/MiLcJJmZb0FcPvNnsXbdhImA
SbXbWBmXGyNLqJVMLDCF9rvZsJgc+7ajYlNlG6V8tMA844XJB3YBOfIAHim9wutbnNhcW+zg/F0c
FdOJxcM1nmz5YtWEzdf+WOZr4Rb1DgemhH46wsFQnbWZy4kZ3M6JK8LanpPUep8MOSI8YkzIaQ4J
Qse7ji4IJO0WOKV5+30YjbeFvBE+QRFxD5rOjxMCtrjEeZZs+miw17Nf85hr4uSYaI/QdNPOazIx
znqyu2Glyza6LSBg7AKVTldH8MulfraF6JUzJ+i6RQzEafGHqfX/4LX8cwwD2I7EeMHuDuqNz3z4
r4NhHCIfJJ2fHNO8YawzRo/1xOxzSju0Hj/aoqg+NXepgkc2dYd//c0Xp+gfzJdMpa50hZRLqtJy
f9GF/jiV4uZiEzLr5GiOZf05pzWtj0kWU/EQqIe//lZ/Mq0u34oWZ/63TL//HitOcEO54FX4VlpW
xZbPyATNYYrKn3/9ff4Nrr98Iwy4AUM/5lL3z63hqpwm3ChedOwgXu6I/9lHt6PBOCuS9q6qFSGr
PojZjE92/qEX9j2nCqWiRhgvwzW7tWL71z/Sv/+JF7cdfCSgxsy0i5n4j69yJ1o/bpkyyB0U80UA
Ut1b6UKhsbOAlI2I4vqT+hP+zmYd/g1l/v9aGYIcVZdN+dX+qxb0S9/5p1D0/5d+9J/cnLRCEAf6
k3i0/KN/iEfBbxQ0BOB8Fk4WH51/KEfOb5AQgWHxLv6nhxM6Nn4CPkz0hvB5Wr7OP6Qk9zfoABKB
wDSFv7jG/xspyVls5H/80OJh5tnFh4iNLjgAqir+9e1Umy6tW1UEj8cRbCnpJnH7dmWDekHAde3+
XUS5Bz7HKR8SPRW3i+tyVflgaNZF0KVb00vEY9qqedrWclTXmAsW9XwGfJDAq/djkFgnmnZMrGqJ
rjaOTyqUz0Vgs0QAe0SPmRPf9NlQnkWE3XRVyuxMX4a680rL3+ciiPehF3p7G8xlCxYUFHLDUbaf
k7g+Yi91L12zSPVzQ/+Y1ZG6olaa0nVattzXpJNlt/ZoWVlzEkZrK+7omTGW9VNRhg9lZVPSAU1x
PHbiO3Dd8gN/iX+ZlRVyQRz9ljsAoaYBT+lOwZ29DuHoE4dyg0ysl8r6IwYK+6BqaXwOPN2/PJ0E
Vyst/CMdcfXPaJRhhc1dm3dJDBUWlmn9YDf2ABbXE+SfeDTkayuVP1NRYnVwQOhgW7NYyEMmuo1E
Ed00ejY+GbPB49M+Q4JnrorjlFRvPerLQzostJ7Y759j3baPQdCO7KmNuf6+YJDekJYV+oHD4hJR
I+3wRAUkcP2CjDRJt5UUCeOCEyiP9a9Zf1REvDqUj+GVo57VRFdk37OkbQ/BnLQ7kzHscxZddk5E
fYW76JxU3epTHc7zjQ5BjheO1+y80W/kpmZ5Tc3T1MmaP2qk3rBP4MziVer4arnRoKVZ2c1keiEd
eLnLLzoGbGrMsDuTSDAOqSPiPVUt2ROAg/hVtQkPaKRBiz3wWJbbnAnTxFFCvBXzlaXg3vAGxPto
d5fODuaGkm9hAbU0AZTFMydkFuH2XA9NEXN7sbjRAYUaoFzLjjvHuGSAi4wclU7j4i4B57Sy2Smf
o7qcN9TG0w5U+/lFU4x3loZlMkjmAwYnpAyWHVyDoxd69iSgd4bl79U4QIlGRGN5nLFOp7QvP8x6
JnLF5pBlnl+Yt8BsgvsonOL14BtbHec4RKZ+49bObZIF/WfhWeooanxIQ4r7c9M33YTpIx5v5hnb
IFGltngOyjR8M3I3Mk5YPKt0GwB3/IGhrOlWsRi6h5565nDbT8p8b9Fr2QwWVXdvdkX1rSadtw70
YH4oXEPsPad2emiA4/gHmw1vs6p9rqSJnCCb5hZiRNhSZ72CPW29WL2IbyoQad/ZGotihRw6RWuv
Rm/SUeF/Sz3hXZQzTgJpTwVPM3Y3TGC4lpci9gxwMPNkufPjIv8gixY8ozx/N8SgN66uLQrn3Omn
o2u80o1plsU29MPiLY3YU62zOmU9g8xQv7cePoEVBmh99MOy3eCQ4sLdIqCfYzlifGjrewTQAB0F
ZP+WVU61nniMb32Ckmv2roymfdfgPdLJxsZKuZ2Htjqp0vROjmiIWlhx6vM6oN6AseZYw1PjrY1A
i31PWf2D7A1nXyZCjRsjaEN7a3u1eJcqppbO5kTtpQCEGhR5kjLg6uwYTVZ1i6uKQGZQWu1D7Sc2
L6yXp6/0o1UTqz8sk5xoIbToaMS/6BuD/oZKDPfGJvl8oCgqooJMTM3Vbmrjs3Q8XKONmfYMwBNv
gyjA15NaMqD0zbb7neHH1Tdqq4afFYDNd0Cw5sVigsu37dD408pypqVsILQqLtRBqDa+1DkulyGE
MGXQ6WgK/RipRm+4yw04BsF75hCQNm7hnWw9tZSrFUjOMfmhPkrCY6o4NkvTrvajyJ+Y1rt9U3P1
T7jYYICpgRwB0poK3K+9u4VeMv+YgVzl296EmV1aHVpvGfcg7ISfXkdB1Vx3Y2eVS5DGrgedvM5G
xJJ8YipQ4s2fFKM6bh9WE+1bR6QgvYYjGqUMUvdqpkDGZjOrH2CVigfX9KI7jsWReUDNR+7yLyw7
i4eKwPtDZzahpAAiDV8GcC5vFmFN3EaIsqeYEOyLTxseh9TAx8qnE+dOdGN+B8YRdSbKKVdPlE2+
GFcuRg28dBi1ObZ55K3HfEpuOxl0uNq8imG4yfPbNBD8uK4ydhQ8sMlviA7zUWeLtDLrxj3DsHOv
+LzlxXGKECvA3IaPtl+7xzRRwxMLQZ+Yac+K1ZqN6UrpYZfvW6MqSQdP4W1Qav2Iddk7Rvzinzg8
qQKbamcPFrPbjWE1f2M6H6k0q4z5EJl0SqT2hC+HAMC2AkAMJszhPOoSc76R7ewd4wRBJh/Suyrr
4I5V0rqGJQkADllFEfkcLvZXeanHMirXxWwvdWhdeReBltsvr+dTXY7mOUhnpHECSfu0qo2rUn2P
K0IOZDSCOf4RthD4kpEV/6quRmicjmin04Soei9VPeyDKQiOvdk1L3VY5ncI/P2BzxMpLzL1NS4n
D0NqM1ArT4h1oiIjLeC8d1ZQ3Q+WIBXVpBbkfPZ129hJxCGtMvuKXSG8zF4wHhsejGRJ5XAL4/9T
lEnwaTaWLFdO41RvCb4w2hFCdWxKQ+9BHhjgpnuOGt5+MQ9pO7Oc9ZLbo58jVXdYaodv2vOGjWpN
912WiX+VU8EnL14OTVhIMtnPw0DnZF1LWT4WU/AGeBD4Wx/7sQbyVXXmWhS+jNF/h+A9MUL1SP6/
qe7cmq3mwfLAJq5m11UOhEOzEmfpYgrChWgWooIOGSfU3VPZaJ5LOU+PdRVtRgKH086KXW+nA9db
x5DqwnUaDfezKTHTt3XW0DHQGvGboy0n+ZAuH/E1jEHhbOuBiAT+TnfZZV9Mc2R+35eRSkR34i0r
a+zFfYFA8VGF8zt33/EV/3/xmfajfAkIlzyZVaRPUByfqsKbtrlV5UevavTa6+iE88rxwc3mdw7A
LzuJP9LWffe6ofsO7YsbhF0T+Gmc7t0LjPTgen52V5nZdrBz48wfhzQ03HCWAm31Zc1LP0mrK9jW
A7ZO4GxdQjEZgsC95QxqWuMJjauVrnG3PvluV2/zWc73MSoaCDuKi3Jj9Wt8+98R6j+u4D0fBvBf
BOLKov0o/hSH+/Vv/hijhTWCGWmBlwHR+H2IYlT6TdjYngAKmyBoJPPSP+NwQgj+EwQW/KmIIr+P
Urb9mwUjjJ2EZP5xIbz9N6OUbf2JVCIAHbsmwgd0ex+gG5PZv0zmGouSDLnMXT2sflxSjBwnGNQR
Z+1UrpoOHmzUAs9RFJMKTSx9iSRVcBmuih9NSBCDBXQu9RrYaTUe47nCbsTmwv2ca0kMqUgoXbBz
PZ1LDIbZazLb1blsZvEjtaIxWJmdGruVgAVJV4fBibpPDLd8JqrjyWNTBX1/whNcD5cakWsbgzjg
2oQljhiWqy4apWVtdmG7wvR1Ft2kk1Wt/QgnTjHLDTaZbz03eU7pGPNTP7JRowPA/AmHBh/MBJZ1
F/hoHluW97irAMQnlwxIxpE9gXcw6q4+9mVOIJct23jfV8Zepp2kEiN4HYrR2sdG1uKdjcrlp8Ik
/zo6HAd4nTHwQxqNqRKigh2numnicqMLbNOVWcqeDNQLiVpq6zA7YMJq0P1CbDkr/vK8ymLuGL2W
QC5Fp81do4fUvRlMz/nkFZlu1N8CvPMS5oULugR7vToa1TalWgb+qjvqfe3rONvKUQ6XMrWzxM4W
2x7DebEjZ5H31F/acdxah5QlEbgZ0iy677wb9vdQEOc1kWRTssOPVZfyiA+iGhDj0czJnPSsTQLK
nwnuM1L6v0gYnqc3WiKM9pY0H5oGyDAOYWP8wa1ep18BZvGvKRQsjW5l0Ti5+UjVnrnjwF+QJcAy
vDc9gI9kbRj05wFR9eSSWlg6BxRVAFPWpccE+6S1rTN1z8W63oqE22MYq+HaTKQmllo+3pb4RzeT
VhEAYtM8+akqt1Ek5t2cJGqvyvhqJnp8aN3OTjBFZ3KTBKxU1lnVRiff51q+ti1e7bVM/fDAoh3j
WWZNzjEfRb3jfG0+SqmzT9lWpoVG2rjYPatlP++HPi7nNq2JatGOcGoskga2FWVIwjjsD3bRfYtT
G3T+XNrOncEr6DCE6ehbVNvihjrmfEfe09j3lk1ekG93wR2h9+ZsjvcFAP3FLsyt0jZDSpkqf6DS
Uwp1s0R1cNvh8OCW6xbHfhCMYVTeciFqM/sMlWU+cQvDLkfge6M6nky1RQxRkD3psujWjVEmNp3t
nuH0gUUeVfiNO0GwA31M8VZq2VtVqeLUmZ5+hhZz6xSec7+8s6/4RASdWRbZwsq8zCkDJQ/tdu1b
2mEjiTmWV0CLr9KcxLV0VPQW0U11U1c2aNaeJsomw9c2JW60T9Ne7eH0hSvSL1RWU7y8124dPEa2
gS0FMPjZV97LLMW1sFKSm2QyzvQKOYi1FVN32gyvTlUOMP7VOJDQseR77kysyjsgzsibmbAeXEnp
igmg9cugAj4nQd7FO0XtybFrs09YWAHRVpwRG6ObqmCletd+1NYwxoQ/+vLT9qfoCX9/JPAf1c53
DOvJviCRydfQxhFbAyRZcOSrquuz4yDIsigK7tc+3SZb4MDjzioi/zA6brgadIFluXNxtrZORAOI
17XJjRlQLcWaDvMgr89TM1b3vK3JecjpHAxIRY4Kg4Phxdpnv1B5J782wLIGFI79GN0ivgsyPzn0
YVn8QOAKNpng6rPScDaoMyhtwcLdPIZu+kA9hH8k4DxuFO/uR9Modc4ibZJsYK1wPbTYJQU6xTQ6
hCg9r6KNGU7aih219a3MImrX447M9GBSrgUo03mnNDTYWHRoP5SoZ3RT1cMrvnkkfCstLzKjFGXV
e+OnMRZEuaTVfkV4sdm9VPO2zOIGapC03iSZxetsIkf1oz/fTYVT7syM2LTEe3tDXbV4ZF02qzVb
OFXtypI2kaasxAcsGRpuxq58oDezbEltxaScQdysbHZKXxhyxaHoC+/dYiIwNjNvre3MkbOO6XN0
V3R6DZui5OT3B2QPz+/di6yo6OATabEoM+UzkDJ94w9OfCqDWnN5w5PbguvjlQ3i6Wcy1e2jQ5At
XVcyjDeNmDKmHJOIQjjCtjZNVlRzPU3dGsrOT2qSrC0bh4ApVpYXkn/p2rCq+gyse7jPPGPL7j24
VL10khUJyTg8Wq6hLrEwq42JXvIta3r5lDaZvnjaJ0E7mLSLUcYRPNjBiFToY3goxzBhoR3aw7qP
E3Gte61ec1bfr5Ff1Hc4tsMXrcLkphthB8cYvp7N2p62sSjT/YSDcxtObYVXo4C7bPPbstdmk9ge
i2zuiUd63bNtC/xDid0UG4O9+tp17JLROBZ3FSYya+uhb5yKwUAGzdUw3Thoh4oqF1NCXbctXsd2
eKO4ylk5PdlQspAsP4k3ziczMd1Pydc31mVYJHdRyzzkpiJ4nWaHQKI986D3C4S9VRM1yQ5viHum
xko/hV5fRysDxJsi0opQsfGH8dxVZb3DgQXB+H8vx79crv/pciyh7f7V5fj25/f6o1H/ejv+2z/6
++04cH6zTAAusCJ+L9z4B2RGLPwZ7syuD/thoT78fjm2WCbA7/NddhDwLP9YxSH+m8swOeQ/7RVw
iHDXhCvDU4t3qv2ny3BmdQYSRNyfrXwO+hhNnemWd5FlV+lUnMHi2xO2LaioMW6HRcdQi6ThLOJG
s8gcWe6jeBT8+Jd6kUHwKbjn8Zc20i4yifylmEirJow6J92bvQgq9S9tpV9klqD1k1u5SC/qlwoD
k01uNdjNNUlc67Zd5BpQV9VO9H6OHiSKu3aRdYJfCg9FEOoF8sBwWvDS3WpcxCBBRdtLJ2IDoplf
Bg8ZNJuHWrY4BBGSaENCUlrEJbdy5gc0q/phYZ3v8GCg4oTtuDUGqz0pza1wpHBh3bvmuLVjyt1W
Ca7Fp44g74fn5dUhacoQ49IM+6riKX4HdDV+rXLVTWsOFL2xol7ugtjj9udU8YMzuum2FzaNmoYo
xnMdDTzlq+aZZTU8KS6gxIVtbpRrYen5qWg7tRbm+F2NIxEwi+YjcIh9cq6SguVNoZ3mG5UcXAEq
/obPmUrzW3/o453RxvOpzlmWrmLu/Jus970FtUVaMA2NZKkKTQ9GFl0JoqQ7yBsKwISDrR8o7kEM
JdeJmPrIwjApIjZz11+1UP8fORm7nUIkXrfIeFefBN1hYq978SoxnDkQpwO7WesDM3F5Ig/aPtK3
nI0cg4baUuVK6LiOwVLkHEkXMF1iV5mesQERXtwbrbAe28lu34GlZF8AdcST7Ltk4zIAXfPGMW4t
Sg0jNKY3XiukWvaqAUeun79ZddLvTF8Xm4KzGhuugg8pHAPGRT2isDfNFQ8QqLyxHdeB1SfVKuWN
gyEMB+snfAT2ClVtolkYs0Xbw0ikcGtzu7hfuirZkgVVC3CY3rxclKRwwJOSHLQ/etn7N79Y2XBe
9K1dm7QlFoIYhpwpe2iicTeaRjBuey6/Zz0DcMsi7R94hGY/0yJK74TGz5GoaL4qrEl6lTqh8UmM
DPpSGDVmsKoGl8w6O8nupkhcj/Mrjk8Jc+WK0oZ0s9DG3khwidd6TMezGyia6uymuySeZi9S6qq/
r41ofq8yhhUcHXq80U4SPQX4yK4+dmnGpmjf9x6bFNG0qOTMhsqxWtxI/UzUwjQLj6VJBZQtphFj
4zatp1DtCoONnO/ykE7T8CgJ/x7puGqyFbAErCfcAJhy8SLlLxwjmnsNDtgiqsQW2d/ZUqgpLl5s
YkjBDIuehOi/xbtSXfMoj651bMuNW7nWt4z9CjxFwpCvTRh7mHv8bnpEQrOiNTWaxnZOzfjA/TI/
dTPKFyApbwjXvVE5/a7ATUxJhAW9gTpUld8a2J9ePLPAa+e5ZUhBWlWFnCQJBrE5L39kC8uLO2o+
XqzZy3nKKydR9H30xkvUN9Sop6YThEgG0QgP10yRZNOikrsRhY1Uv6/He0kh8WvdhEVHq5usdbXL
3JKd7cVktTtiK7eiHGfCjptJRDFoNEwuq8pRdI14DMkZTe4zlYa6fWiXLSgADBDYxWnWcmFgtdTP
jnpj91INj/UvSJYdMS8W8G0yMTjPOUC5ytv6mkDozui6Nv0xIXOYCmO5Wdc8uFB+/lck+w/3AItH
OE/n/7tI9vRz/Gj+aDL4+7/4xyXA+g1jNNgnzDfgbKzlqfv7JcClcVsu3HYItD4C1e+3AMsFC+Xy
n0AzQ27F3/a7RCad37gzACvn7ukjxoGg+kdK5+9upL8kRtm/aNx/8AjxpHFsibQubRP0LN/rXzUy
XMBGX5UszodK1q+9YXssPaZPn8JRMm5GtY0NRrgxX4ieg39pGt2/uX1aPdJb/VixCgUs4vJc8nHl
2WVnHKfQcsN9X8LVZKFpfHSeV2LeLOmVs/3Qi1fUa0XNHZP2ZN3bdqJkThg2M70jYpIvbwN6i8rn
hmg3/mcDC4C1x8Kn9cXXtfDSNZBUcp8rFfRtzpYuJN+4IyIqcMrqoa6r58wvWo5Er8gzk1T86HI5
kBTIbL1Y4IekLFjqUwv7gczZ8qgUYA/kBPI3ydGzTl45yRd7ippKrebSLNkh2ZgM9r6kG+lIJIN4
IRJdQpQunAyjoyfLU321iUun/EiL0P8R0f4Ix1M2Y1Nx1hEPcdd+s9gy8AJzV2j5ERrywKW88YW1
rMXdIL4JU6x+jKee0+yAn6aEmfFG+2SNU6y0dF2MOJywEoCTOqQ4gLcDSLH3qXds5uUo5oZCMQr9
rPyxuvRSQbc6pHJ4ScvE2qctNAwTvuaBNSDPtCqP4lf6HdkJTli6seFdSrumSanrXlmbFSC3mjuL
rj9qw3qy733kfgKkGwAoDfTxOg058GCtRuuINvfCsgGNMDBTZCb7e5SgYFn4/B5nUgirYjYIFvKS
GhY9yuAdhn3jxd7Ol8VeBgG78OQFttFXycUIOD2x50CR+YkrkrVd+0494Snvy+KA24AS0sTagKUl
AjVp90ZrYZJBmO/iKC+RjNSLBqMH+cEot0RCfrpJ4V5yF2DqEJTuiiQE3aVdR724FW7U1IFz6u1f
vcFXmVqUwPc9PbcmPSY2d6sz++D64reD3HqOLY5emSS7YpwJ0hrgFeam8r9jZ+n3ee8k39nnjqeR
GXiraUt44NpCo3ka/QytsLw6BvNzm4yPBV3DUA7ZePEkSg7AbdxVlxBRssqJJki2sruWgoQj50K8
Y/sU7LgU42ONjWDfu8NPhCaCFXFbbkLOjpWKuqRgBk++l5ZdrnugWUiCzIfB0vlalsRamqJdGn+B
fziiz7amQcLcl+OT6UD7QHB8gVx7nOcC1aPR1cppjVdM9oI8xpie4sohvqrt5Msikfmtm7lbmi0y
1EDLdNNXro0EJdQ571V347otn/iu9quNZc/GF6WahbXqfd9EDPR8MiOgHygwnvLROLC16h7wgQze
Y2YrfYfxCnG9CuvkVsOW3lls5baLzahZmwikT42bt+tWmLR1IxrJU9GBf1hPVst3442luIcM7ScI
e2stwr6/S5Gk133P2yIKFgqJP47TD5hhQmwjeuhPKFIFrGkW8MEeolEykrNyxbiu+GmBzTRD+2VW
+K5X0RDqHfSmLqb6q8G0gBZUzStbkFK7lb7TUDvLu4Xrtx3PO7OnAzougnw/JL5exxTL7YUs+c3U
cPSmFOtJXHJKjGzwSxEZW8fqO/ajBOUJulrbkCwxzP0QH5A/v42mHbww9RMrSo0PPlKvpLCph85Q
fnNC2uyVbaD5hG7qTKY3hZH8QOGrN4nUyUtep1m5crkDXmQ99di9OsqtZjM37yrwGVUmlU9OwgrO
2s7Kkxm0O+xo/ZmbuH5gijQeld14HzJ3kk2kgookY0Buj24qPsbDKFksUIezIxxLdCUkL9eGbbOJ
2ra9BZdUcvtLCmq+xLSvl0/tsg6+R3W1dmEF0M7A9oANp78jYZHQXddAvhFsCkPAzjxLZh9uiFuw
HZ7eWSE7B7vPg89aNvceGfeBzlxady2/fXNBQq8SIai4t/qjnVFFpzr2QavW1O1XWNr2NjVa42bq
nHjn9525KcQcbPVS8TpFfrQLEZ1XOC5uk8FX19kQ/WVKcD0VU+dt2IwgNTdc/npPUqpry2gfBzYo
sEH66yDFvoWncz+BS+AMbi9Bx6k1W3RPBzhG16IdiyMQcETeoXZWkTk8dD75TUUn3xb7M4NdVwaH
CoqBgSh7rElIUlU8Cu6sQf456RKaDtCWdWfSFI+Dn2QzOO5wYac2T0GSokr6atpUGE03TVsdmXIo
3jP011h5zzn7h+0cDN1ONBqY/sSQa0Av2sZgMHZdl48nQ1U/ejVfMpwFN+aYZat5wI2TSa+4LurU
mQLkEsTQRGAgacVxZml3ANHDtKKBn3MLTyhlU9iafX7nTqXZSuaK865yv80z2lnhLyt91X6TpVI3
jg7DlcmAAJxhwMxIgPTMe6CBlwUcaFDqq3OzYDfq+Vuk+apqDjjLUrLWxPFMXCB9ugAFAlKa2hzW
Imvru5AN3zqmOPF2sP2eh7uEWSei99J0vnRQ/bTbJNtlDheGfrRf87oDjKOa6iXz+VJzbZMzJ9b5
VXc2wLImVRvyrvnKa4b4rnSy9D6QpT4KX85nQNC8DJ761uWh2HCYlpzaSf/qT3BZiP8vgTqQVRHT
UDr6nOtukn2XzKl4mqby2Nm5u0vxDOHSNIpdk9J8Jk0QhO1EUqG3pu9NDN6jJ6yMB4Gfgf2U2oqg
8l8aIec7ZTUlL+iM2LSKPVZZvGCaH7+HFfvOx161l3Yo/KfKI9iOqwJXQRcemSnhKWRBdN812XDn
sDx591L3keXrAGc3urVliV+B7hsMMXGqt04DnYRVR2w/B44aEIndGsOCv7Xn0JXrRfhcBsYBckG1
jE1uz2I1KuUPh7gwyCf+zsSUzPLam0D9xDwSlRkd/xtLD/EOAv0z1WF7nYVloI+AEDmkurWuTu72
W3AD7BptocGWwIJYBxIj9wrGEe8IkT9UfuA8DPgFxZpT0+CKIam3c+wm+wKwxSqWD2rE3xTZDcCp
V7t7piGHj0zhtiQ7m4BJvWObvZki61EniNVeK84+u4A31BDxnZn1lA1xOG/SMo7WVWT9yNzGeSyo
xfw0oxTowmwzd68o5RqPenGXMjWiw1OoOY2fgh3JhqBb8zgPdXWk1tK79CxR98hXd7Nb3JAobbEa
8jgYD/QHsMTq3d77ETIDrmPZeNegdZJX/HU2TrvE2dT5kG3p7dRrXRIv2tSVl28JSZcPtWVj98JI
09yOCkIWLekleZpWd9Fmrv023/Rjg/nIT7J9REhvF3oDXlEPXVrzc+3b2jX2WFvDfF95WfLKaaZe
ecR1b9kwikfYw+wHUy85CmfgxhtCHKyKntU5oEfI6JM7ZC+RTNLppjegfOIQquFYSj4QsRhAqjLJ
EzTEvBhTnKmAChU4CPtIbIlr1fct9qlX+ErdD0cP/YHUWwB1MG2vNkb559JywAF5TZm2xJNods8d
Kmu4Xc0vNHrlYKfIkWG0Mjlh18xJXbCZA225uHw0ID3ora2i8s5emk/DzH0e2OO7b5GiK3bT++wM
Vj5WVD6INf6gCRZFtLWV7d66lorfe29wMYZ63WM2F1j3m7gwLlkxJu8hFJZdHfq5vcnnMTviOxSk
R9IIKpetMBw1+ZC/Cixu9z3/18OYc7zWefBI/TqoTOyd34u8KMmpe+nObcHk1AVX0qzoyWi29JA9
EUyGByU8uR/8XJ1TnDW7KQduUka0yGtjzpqVU7N8HNBS7jPoMjUeWJybaZ+obZ+a4JCKuVstaJlD
543RndRWOD34XlqX1zGKkXSC6H/YO5MluY1s2/7KtTeHDO6OdvAmgegzsk9mMjmBJUUSfQ84mq+/
C5QoI6m6UmmuGpSVSRWBjAjA/fg5e689mQgfAoKCJMUCWYj+DA91GKRkMEm5mXhDtMncZrQeccuA
OGUZm+HHtd0x9ePC34x0SJarfLKMgPwNAT+1Bs2huph1dIKqRenkqGMfwwWWwLmBj45R7R7bjGfx
I5L7cEvcWhhdEr325riF23QnydvYOpL2UJDR02H16dvqonujPg6Mmx+mpucsIFAoLLaD5Ja4j3Mz
tvWp5Z4ko0ElFxiGSRDKwf1StJX1q1lmdKbQNPbpYSrqpy7zw+RVELMXFBAbr3ueRwy7y7J2uTzv
c0Vr7OjQriKMvWcU2aCGfF7S0dwl+Gesnd/l2b6T3fJmUlhfjTNYmZzzceWiOUVUOZwX2fRYvpOa
IbNVPIyjIPAOVGEgC6ve2oAkMfPFhdpFWYf1yQypDhrmwHiDV/ZOCmLWatZwCwHFlCpyR0iTj0RM
pLuIvY7inEzOSbbYRHP3ZDBh3VYc3B/6KPH3Lakbb7Y1YbnMWvJhM1YmwhG9FV0bH5JI6W1b2d5F
EXfLz9vF48fcN/QBFtStmmL/k1m2t5q/ZNP2qI9rKecjAq6GUmqILgQ7etMGNcq4475pUKdN9u4r
v6LkpjQ3Ik3i3RgW8c4nVozTCGyYjpp+U/lucTQSsHAG8E7QAg44Ig+sXkAe3xxYKUE/zO+KTQke
4rZXy/xQj/FxRbpcA88sAzsqVUsFbuS7fIZMW2N/uCYSNWGhbWAzVgbPLlLHCcchOooY/mVL8G2b
9ZpNZ5zv4970b/QUIR+hp3rMnMTe0bVjweyq6pyY4s5DL7Lpug7J5VBHb51bpsxKZ/rXtWi8Gxi5
ENgKM4NxFIJhy331+tUUodCso45J4uKV0N7XRtEqjbV3sGzSLujG6k/mxMYKLnE5zQVNXMHBk1BS
G1sdrLA8ABhN98GNnK2z5G8MieId0aYYU8vpfe1xiIi87bw0n8o0f9+lkLdyOZjVbuhLKGKTAtvt
mYhxEz88pwmxw1kHW6qAjkHYyizMYGVC5BhA2PMiRM8XVKAld0vnHkjjwFtA5u4lj6Lsjv6DaW4H
5sveTtemvul66u3U1GiM1vYP1oH65DdNjgxbo0lNPfPzWHJEw5Cqj3CPhu1oNPIe/TcdgbrFijv1
ZxdhyMZE1gBIYtjG8YwYvHZgKEsD8KVb6HtweyCTk+Yj5zVKMfzA89Za0uKENkZnAU3Y+UX3Ybeh
33Ot6IE/U0o9YcVd0da9exU7amQysFA4VvEpHJem2zC2arelHj6A6bkexaw2cSqfS8hLQaot+GRO
6wUjlpyXeBIgLpu2JBrG04EcQvsJtRiT2iWTV+UcX8ABv0LhYO7RxY+tI74oVtL9OFMdlVFdPsaV
fFWxyE/E41qf8MSTFQS+aVsbxfOEiehLXRfGskd3j5qIrgfF91TDNFmc4sGbexMvWoQKoa+98IM2
h0zjudTM5/15fGiEQHyWe2FI24kZ2N7uIB5Q/BeCM85kHzBR+g+QuxFaoQWtQBDo0B3QWcYgoec1
/NnM2jNh2XjfkmjiqBOuiKoa+X9q17eIPyisBZbwNakXUJMjl7zcaS+HQ804rYaS63gn/gf/Kiu9
LzKSD1aK1gQyc3xGaZ+dZ5vNVajxV8zLQ3Ng8ENvG+0RigpSeux8Oi+JC9DTFM8tW1KQM5jZDHLt
BdZlFMz+gPhCAF/kmaDKS4R9kDaVMAycr8jCVo/HtBqOrm4+RB5gVm54pHm1CXjEuA79jlqHTPFd
ilSkFrrfM79zd27m5Ofapv3X+DhLSkp9ckYBrYVo89pI3/tp98ksEu74EPyvP5X3jbWOk4rZBe2B
ZN1lpHbg7EIDEU/M7Sitl0RY3VUfGvUWxTTIXcLpDrFZk7lewVqeMIJsW3voTiUxX3Qu4OtDP/1U
j6F/z8yVNlw4JkFczR8y1DABrAS1dzN89WmvPoa2Fo+jh5HYmWagU+lQjZ/tztWPrH3kTzp2GzAT
Hc5tQzPKFGkgAF5e560HvlslicRAkWVH3ymvYQp0eLaVBbU5GfFNuJEowISbcXZu2B+Fv1T7DGr3
WyeqClWLpYptZizLr5mMwykQc2a8VU7R3gJ0QXfEhod223Wno5el7cXNOCIRnJLG2ymJzq1hRTtV
zPNH6iweragu3hCDebfVqNBt9/Hwq5E4X6JWYBgm4gLzP23o+2WCXmsn7lhC8jXHd95kD3doGK3l
BnsXwPHRJUKZLmgRb/weseGy+M5+pYu7DAiTCSkertYgWeZ6jwoL8bEZGjcotmyNgqizjkmon+bI
fkeFYD82YVTto2bujzwH8w51tuBw5T2PgAQ2dVzKx8jM8fHH6tbDZ/BWTKURQBcFDeRKucIvmWhe
jZKi5pKXtFYbjJ5X1BD9tI+ctoKhlDjD2SpZfzZOD9zyEIUQgWgS5bjZ6YVR0xSOIF17SSnvxqq2
AwZS7XNbW81V03geiMbK9c3NYNLjm1fr/My68OogNVI3RJqZT5o3cLYeg7mXIYNwwWMMX0TRoI43
uK67azAYw8Xl7oHfWI897JwSfnpd18RW0+DZ9O0QUTHNI7JM2RNjQjQulRCrzGsB5eOD1cYej/aQ
9sfaIwepMSYQex2C2hJ2EiYyQjGmR3uoe5pPZgY7gmOYxy9h+M8EMUWf7DhKQb5FmGO29NTmhznT
U4bmvkjIHwOjTkHPwXtCqhpQghb1Vqv6y0h5Df6/uV8hIHCAHfNcwx3f2vUwHvCsNPcTQ/WXNKUC
39oWC/bS2uKuayqBcwws5gPAV/ZT1rLqDqa/fjGsZDiruKEvg8bBu25no3/JasO8MZlqH2TtMWgd
dKfuOzzMD6RVcHxpRehf4eWSH3FqZ+e+8/SjlIpmKPgfntKqZFndFLZXImTv4nib2B1cVne02LGG
ka7gRqFWT2/o8PfsJ36LiS4VEuZv74w2v3SBRK5vI9RkWXe3RJ2VAqNasV20oZ5A7ETn1GKpJHh0
/pKDt3tFfEihtjg9ECAaTODifQgQUZo0L4ODbGw02HWjymIz45bacthJdmZEHl5tjJ65oTV61YaT
uwom+13dOdmlFiVp6DAGzEu1VOM7HBjgopwpKbYxCRyBQzYgy0lv3JPfXt/Y8+gdi1igQNNLfRg7
0wpUzUwVOvfYX3t5od7TvTXYxMb6yaS+u7RVAym6p/qnnenSpTHihzlONbaOSNO0r1KmpF1xPfT+
r4YWAiBCER6d2O63xrwIOOM8Ghgv413SqFMVC++unJwJe4ytz47hLuPGCXOUWpw6BirGgH5ze+7w
hwHQdbMLep6PpTcJaP+zuU+9+S2aC9SNFkGSIULReCPCgl5ZOz8bCRoQtxXxrpaL2hnc6IdY112g
21mesq6iZ1NlJb4b31u2sZrE1kHkjoetopY1l/Y1gUAUcFRYjgTmOTAPodHeeW5FH1j4eb4tbanz
h8mOk+2MOG2b2sDR6Wfp7GLAJxxtxjf0WAWVRhXvRQY20a+Qn2YL/9wM7zuglbdjj/9R6uzZ7+R7
FbFY20a5SyzFCBtZio+5H/EyA49xjKNtZ+RAoV2j2kuRARKHrmBF6cPikbKAKtcOQKMvmwgBAvmd
RJmlzUvdNemdEw3H0JBHCqv+oBdLfzAmxiBSGe8V0v69uVAhT42RHGrNRs1U/q0A3HI/Ds39gDd4
3piVt6JK1oNgnBu3WKSBO5kyPjWlKUnIMz5hLBqugd0Rg8L6v0kYg9Ho8a33/WiDmSimC9KA6dTm
zcu/Y+v/Sr6mTPWXY+ubz/rt04/itd9e8s3aIVCoMa1WlL+EFVuMmf+YW0tCc795OSRyNZcaAHmx
TY6aYHr8zRZPXJppU5SZHu6Pr0q2fzKo/lOykQNfgcvQNyfBV/4prDXurUmXba2u3bBzn+fRshH5
CgMvGodQnrKiaaCfVmcwGI3YVKKhd85auxsdLz8MsmsudmgO8r0dLxkH97zFKgvsnyiZuqE1MqAN
xUBr6fd9VrTbPpqRwdSzREakPVRcdU9DCiJJqQ+s+eJhoB37WupQ3y6tT/HkGeUqW19al+kqJKF9
AgT+6LYpjNI2Y8jjYso8OD5/IoUHOqwgYgGH8zOr6c6aZ9fZxxO0wyPgi4WWYpaaH1OmsPMGRnL2
qQH0c5tEtqa3OxbTbRgiD94wKeKzF3UBEzAlUsA9VXNr4QgQAz4JJCb8W9XZtTzT4J1BC9rNfIqM
kvCEopgnUI38gdWVFTKj3aA/KdS99Orq3rfS6GFJM33b5IBTUljD2zEu0KSGXYVff2zdY+HnZROk
VrVEWAN7MJXekCGUtWis1dcqk++Y2ffuQtEcmlXfHENhJ8OhCGWk3AMAlCxiDeZ8bG6ntGhLM+Cg
Md0oqu5SBCiXjZNFnTpQp0UN2Q+pQzlSZrvEy40cjVDNDF096Iw5RIsFiB6hTek33WSNtvxwh86u
9WG+sBfuUeuwcw0KNkEU2MTshMj7Z2OPmFx0Y2B3vZJ8mYN2+0uH7C7eIl9y3OpodqMIr2QLHpoh
S6fXG8ddjgv4IkB8E0NG8Mx0Q/W574ehNm/EXFDUs8x1HSqFYpONcuzE+wgfjlxe0QTNZfupH5u+
AD6bLUse3v+74P03Cx4ynTXr7P/W6TxWQx//T/DWoiP40dP2+0t/X/hc7xdKSdN1HIxrtvMdF8RT
vygb9xQiGfd3Ysjvq6Cyf8GvhqpLKkxMPwS8KRZIy0Pry2RM2HLV//yDVdD2fxLxWr6LiNe0XN7T
IZzN/Cm/HAhZVnLmqI6TdsVI0lVGF4QxnH+I0brtQYNR2aM39O7BfCya7NkyucE1VW012ljI6GoQ
T2mYqBeni+e7ypHlo+6c8APLzgTFjGSgozsu9hHDP3nIPt/RVWLoagsjrpqCccocYs249Wm24HKF
mpYb8U0mKlIJ6EkrtHlN3uwa6lUasMSJCRKMnBiCo05JHCgYLm9cf7b2mdFZt7FIp7sMRhI8vomR
jtmQ/d6GmHGZgNq04gwVU0cwzUCCUs34FowWLV8vQ3UaCqXO4+Kpkz8lZknaQQMapeCP2jLf7j9z
FYztLcEFIoDg16mNVzcJTFknn3c+guPTFJYOiF2mQ6wqxmgfExKe3J1azOJLwg9+tEN7unPAEgIY
WZLw0+LYUHozMXYvIEBc3pe/7MVCnPtSjmb2gCZzukONEd+OQ1g+1R1svb7DanCFRjKyt9Yg6T0i
bvQ6OFq5CJH8NgRDLHHt3dP1nHeNU/NFpiKkr2+qJAR4kU4uGNml/iAiz7sL82qk/7e0ptiS9YOd
yofUsnehCLIRuqepLupbIOv+nQ0HK75ArLaP6JDqvSZt/EKITHNY4ni8xIOPmDHW8COxNlSPgnbn
vWFxt6QZ9iHIrPaxEBE9zrAVT2GVWaeEuJ6zgd/uBBu0uqXLrI3HxSo4V7upOFt48IMmzwaLE5LE
xcCmQhoU03i8QfT5WA+b15aS8aU2Z4sg66WxHXq8JO0Jo0AUiq4Ftwpz6vupjmKGA5b/KEFcE7G2
MKbxp5acC1urDzKcOhI9csOWaKmM8Y3sDi/IUNFe6lq5EXgzMzpbE03fY+g2/cK4BrnlIQkH4yJD
Q4/BSA9yp8zJI3SlQw7ew1whqZNmcz08UObY2YW637+rPUMorP+O864Us3Udd/AwwNbkJNmREQHs
GRA5rh0F63aGkLox0nSs5w36hqw9znZSea+NroA49v4IeKZ2VMjvY4ya+lcNzdpT90AWE1MuqcOr
1kDW4dSDecqbZk5emMv4/dnmP2tSnzTfA80xHjnq00fKwmu3KPRVovvuJW6KG4iq0YXgDvzxqW2k
HEYk8d2WcY4K08V4RznwzlZmsqd7Qg986RdSWOZsb4JG3vTKzE/YgsbnpKfzYfhxdd2lcbPr6v4h
HQTnXpTFDnk+UhBIwT307DjkxBx5vA3Cg1R4qNp2aVe2YVEHiB7rLSAXiBTZFKFT/9onKPkbjjOR
z8MG8+qwnRlzXBmMYE+4r5ge+yWR4t6lTzuIFQz1A9+rpvOYANR32T13FrATIiWmA6Yb4xNJdbsm
D5F0h2RtewJfTyIhT1N23GDTfOwXmoQkxtFDTe1n0bbkdjHlhEEwVLcclB8QijCFbRd+ts5n17dg
k+ocsju9aqQhJazN1C6vTDo/n9PZvTEXGb7izhqP09jkTIa1d5vqqqObz7zJwrZ0h2NX7VfW4WZM
4GlbZMAmjTcfyNDpgxgcxx4wA5ozg1eJDAZp0rZVDXNzea1CF1Rd7t4udcssPwuZxMQ6yFTVHpoQ
il7qGOZ124bjrdOR84Al4aPPansAte/tknAO9xUTL4CU6PMqjFTHpaqSINfaWI2aAgLTrDeDG32o
EolUh+xvgnbmcos5g24zqM+XMW3Go1lE/TuU8j03xmgconb6MrROfuA0P+/6dhRPWsjwA0FSVI1T
GANgS60CraYnzdPgVGN2VIVlX5VNUu9ph8D5qSPshPWQWWcPZ2owGYZ7PzB9PCQLWxNovOTQ21bB
XeEsLtkVDfpuhClJuvOapH+ArBA++43NI2sXpJtXJEzR32k+EnrGuXqh9H1fE1q1F2Ac6SVLb190
vX+ocHK90oc1XxCSGLteM1SqSPm8gd1QXc20CI+FKrx7RFjldedMxm23ysajpjDplmKBgCLp3LQy
FHgtpz4TZ3tKo4ufFZ5P622VyvQJOaiZRAmyaRxmzCCGQQ/1qxpPCnWjQmCjSxFPMLTrMjmQQ+Ed
3NrNCD6ImOmDTafdNhjPfW12L9xxJaGMw1hfmap9cMK0up+W3rxRKaW116+ou5zbwBr35iQ7ovBi
6yglHFDdWQYhoG76WXVW8XkAMw4tBqdPwAxlxMhrOfO5dNmxg3RuGHsSrPmuQnb+EPsZBkvmvjvk
Mt6lCeUHwx++JARsv3ekg+9upjbvLPtdadkGo9MuoznAuEIL1rllbsJ3uHwPk0o/hM5AAFdjH7AB
95slRM6qkvn9rGd/2+eV3LouQCswNRutaONjx921QtafI0xtmyw1qq30VHrUcigrQqVmi8TMUNzl
ndPusm7M7kvh3JRRX16KpR12RS+RGBHSnPTBGLdjvetEsdxEcx/u6qL7hLv7CQYzpRT1RQJeClmM
xitO3NGWs6BsNhAwcf/Y6+QInic6X7w35C0pJFIhgI0sezKkU23V2JgfYkl+KapE93Mr2odBiy8h
0FWQyU3gG+4rAmZzC7s7YaRrumd/DpdLba7jENW8VhGs3MUfzhhW0A6TVbXTZQPUJ9K41Ke5YIhU
46pgopc64l0yzhmZg02IStRZY+U7H3P+GvlopodW5/W56qdHa4m7PQEb5SbXdjDE6fKpp/4MejVU
j4xsdZB0C991WKh5y8FD72ynQvNQdsUeMymNT8P7NYzke9Af4avZ2OoW71geFJ59j3OR+8r+tZBM
nJJlADmK+/mKsXN1NTTys1uMIMvFJ2RHRJBgCa4DvMfj0atDWDxWbdHEIzNOe058oGJxHwQkKrpD
Y7pHcD7dMpkK72DFMEWotkACDklM2uJMsCsCYW5R4UUc6SeYZSIVN6pO3020nR/CKR4ONU1xjtPo
mx+GGAR+2mFqxapqO1HFNGDyLkbTOdvOWZ77NIFNY2E+Km9R30Toev0rWVdfMMYcGwlSPTbM23Ds
blfUfx4zmm47JiZ18aHN8ess3fQ00tmrRX/bEw9KtUbyr4OIFcXchAIH11aoB6ZZKY+57UEM2toq
seGnupZ9KVPPuzhFg2cDEZWcXbtD0F4sOH7L7Orfg99/c/CTylzdEf/3we/m8/g/x7eiptxtP39v
1Pj9ld/OfV8Bj5jWaHV9d+hz5S+2zagHsKenfrNb/NH7wt8JXoREDZcjJGcb8Ufvy5K/OL7N/10p
dz0WmuqfnPp+RquCFOWNsOivvTTOfT8BIS0DkdJqrzhmK8hDsSZupBM9f/el/AdOLd3B76mT1teL
+PT6bJvP6Xw9eH4XHN5X2qh92t1HKOVMPtyOxrer3QBCf7/760utjpLvHCdfL2Xxtayqede0vzpS
vrtUVWAZSyO1cIZN+k3C0OWKeQvK0NWon0dJz8GjNQ4o7S0a8AhQ//ryf/o6sdvgnwEmJQQ/mv0T
kZcIV88eHaqjtByfZOG+eODE//oS61v88AnXS3B4Z27H7waC90dPTdsa82CGojnaYnyabPWMjAmB
iYSmaS4Nd+kft/N/+OXQGfz5cpbE7GE5FlFDnMl/vJyKGsuZ/K47WqNqzqRhiDogwqFga8Mtl2vr
nRWODYy/qGGCZyvi4DYNYC/AnFlLsxNrKxM6GTEcg6yXnUiM9IuAUwuqb0TBLKsY4tJyIxtRr3QE
f9Pi+j2RZKY+ypRZne76L6XlUeitAqLnufPrNbdkWMfLoOXjBpUe0fRqOzBXf2axbC+AMcZoo7DB
4r5v/OLJgRL+ksyrPqBoSXKIKvvWRu3y4HCU2WiLtMchguA86FIwMvBDgI0DhgXwgXs9LMuJ6dT1
kBp6r4rii+XmD1Vi/QoQ5h41WQESxivOtTl9iDSEUb9InR0mejLGSbjfZvWCgmGdkbel2DLeGz9D
CWlObhrf1rNjQFLB02LJYthhmXVuJrJQ2fWd8Ewz89k1BCKcmCoEdewaxqs/K8fwn6ayY/wj0pRa
tYmeeodU8sHD5+trjiUVwMBpDPWRyJRwl5pTfA09hn2cjLLQI4fdRsyT7UA2YODAOxj5JzyBRFon
jIufGld725iue4DMzqXSSFPzqqwF4JlyalvnncUo6CXOdHtbVoL3wQAhnyqRQbhpk+HI+ACLc4ui
kl8V3iu1THtd5aDEJIXJHqoZt0jBeAhr2BykY8lcbR7kXie5+WxVGeIkDVnHiBM5vOJgIZA8MGdx
MZhmPiWoNXdlUolN6CCYjBtnTaBJhH9a6N9cKInb+3oB0lC03SX0Z/XaLF7/ZJF2eiRUTFyLSTnH
ouReAGeWMFUsp0NZqNcYNAl4pIREytRV09HqEv/eBKN6MBRnpiUyqrshn7cSKuc14TM1tVmdm/uW
c81r5dgYgQk9Qfky2cmh9a3hCmY+FdISO3cJnNQwVNRFYe8K0ioi4i6yGHye/TJp2glFuA4Yxvt6
zt7B/GEUqlPjYBGlegWQPNsksQYDMkTjvRGO4iAVIDsojZx3iak82QzbrmaEf/nGjOzqtpjZN7ij
gWRtDFIO71XYzG8d2P8g56G5aATHV0gw5YE2BClvNDtKDkplBva2cbeN2XC1iLMhzwu5MEElJ+Lm
63g+T4YXviIHxxjkRT56hHC8msC0QHEbgEwwlz3gdUYslhXgGC2ESJAvsW7bGcAOJx/RMsbisuLo
9mHq+M8VWa9o5pNy67gxLhT14gvYwjg9zIeEpsdR0pJx+V0NL48es8oElejyTROaicsO2q9GkLhZ
LKLBw1FnxCQK0qKX9NroGtIvwcluy2b5lEQeUtTYzOaNF0b6FIJOxK5k3hMWuu/BF2J6wxBY+RjI
loy3jUKnedcKw8Xk1I34I5q22g+yUm+dpuyt6LXsumnf1JF6su3aD0qRkX9Uurq7G4xavbFue6ek
GBXhsggTptUQHcekBG5sq15uwjzryaUJ6/ldJbz8woK0AFL3GYhI+7WtYLFi6zQ2IxSQIK9D4Lxm
fAE+cojZAKArm2Cbo4gual6I8qYrvFOu5busIA2HEyXQV689W+h4kLjAUA5REV9HYfY5BLoboGbb
uYO03gbTqhkEKX1bw1PwN3bOs8eS4NwmMz5w30GB5hSyxQ2Df7kal/F9NY0I35KWK5uETVCsOjxA
eCynlVZl5C+C8wwgkcW6V0vqEAFAi1TkBT1dLA8KW07c7xySGXhOnOkTkyKIkA2uja4rg4zciGc7
RuI8++SK4KbPh0CgPWUUxOqRew3TtsW1LrlKxma1NunbovOMI+x0h0BE91dXqKjfaJ/fvQnt9OSl
nvuUd5M4lETsIllktO7qOcEjZpEt6fhIQpOquqqmgZYsHNlbJxHZMTai6INn74ooobsyx3z9Op7e
CVaurbQIJ+JLyp+UF4nANgWxOUafyUercXbOWBQvPS2bD5N24hundZaXrlTbiuxJRFl1294MuIcI
TU658wDZHkFdt5ucZgjVffUFURlGJdpAezKjuhP743jSKcdLvyEZxbkiSZHJ21bm3fBbXfGvC/tv
XNgS3fPfFvnnz233ef6xwv/6sm8VvvrFN3HP+Ey1v1FXfrdiuzZVPguaC8XdhO1OcfxtwC0gEjJ5
9uRazv3m3/424PZ+8Xk7hty+JITQBNXyD0Y7nAx+quJ8BjvkEIrVCu5aPA4/VnEYJtjisFkefY1A
JShbBYoiqtrsKiZo5Goy6bc/0i0nn89M4uGkk7K/j2tDF4eMwMsMGbkmt53cFcJhwkFtwgG/nqyn
iFFzaCX3ZAeZhzXrB08kKKcFnutNlAlCRWCmh0+TLO33PPZvOSDtiLd60jyfj31WLfdd6z+B0yac
tuRAsKmcHGGuLcCkwFtbrgem8QjqwQ8+dA5JPj1Ksfd+BiSGzLJEPpTlmJ0ZhBCjVHgkd9W8cHQA
QVm2O90UKKW3whDiIVyksSs6w//SyZbBSF0p8kE03Z5ThPcLYgptgDelRY8YuUMfb3U49dYvKlsI
TGvd+CO/fxIYRserR6FBVRAcg4hWSJ9OQTGcFuzigasGXtjZI1R0CTsCPVbhF/6LTpcmQofl0Wcv
iFR0as3EQfpEugFEPoJmBppoDFxdeOOIv5dAnC7p/WBMICTjW/Cx+YFkB0w2dhxw2tSjBpZ1ZLwO
g7If6UMz+HUGJS6t1/nmYbRF/jxnOZnFOhrE+7ZYi+hsMnm3nK7hrVfnxpclHv1gUk14pmcWfzJY
LG9qGBOHr39ft/5V3Nlrd5v/PknSdMtNidcSpSGY5L3ZDuWBCYgmeL5eqB/5knE89rty0WvIYp9I
ti1BH38z9Fk2XhwgX/ExzEW2HKGAtGof226WHNSylhspaoFNaVTZebGqk24tdkmk4CyVCc0kxHYe
es169siMpysOsbbgXvDq7JwOXbfl6gnJM52d7CyGpo+Q+PLn1lD5Y1y38/umjruLVyr/KV00qTJK
tg7zvEad8UZHV2EDdz6da/RLjPCuOLJiQCSOCys05imOLHzIdIEHY+O+Lw+gGQj7sxtwhY7PcAkU
GRDbEimgZ9FTy3OpvowOM0+aWQVeYcGgiTGAhOW891OzZ7KZV7yXP+TMVhmWYtu1EIlAI9Zt5aa7
HjvHQ1j483WyjAge2UK29GtDXOcFnmJI1t5B9D4u9TxWzznV/6Hw6P1D6o39nOygpPAOmTC7x76y
3tt9jonHNl8QQsw4GnSDJSgdFmPZQRS8LqJw6YOOTJR94i0hHDrYpITGkMITosHZEDPTEpadV3e0
qIr7zlAkb84z0X2JJc5DVIIklU20K0jDPS6u0+8krIUzEWer11KOKhhzW72DfMkhsZgxfYStw4M6
IWyxOriTpSwTbipQy/uy19NOVr1FORumSzCMnXFoatVdo0yHD+6pDD/yaN9BAJRwkzW6VdPtzFXt
ldMj9AyfEsFvEtwDk+m+16QBXIdCRL/ObZp+Juf41OLO2i71mjfqKGdkKlrRUpwx6peByWveloaG
9dZI26k8RlXRPCL5rlOyIRD2DbFWCc22cnmHOw/nWdrEN4hO2/Ni1tUzWXjIQRvXRISJ+hRFbAQ6
YFciRGTSnPckZsdlt1NDSTzTyEIhNkM+mlvtOPMVjvDqPp6W7sXn86sT8pkpPdVF5XaYOaL2PJA2
tvrJIelkuIr7TUFlw+dvBvJgY7cSgVvWbdDmMn5ySG0FPpXDRZRtkV5pwjpmhIhMqs1UOgklOcLE
1tcTkvMI0+dcvFWLCVciQatYcRa4qebBeCKqicV/kJjQ/XFKFZfIeyDT3tKizIE56gJlpD5kMQcc
zarUOUP4+nVlabI+/OJPRXbOK55QCZaT5Iv1KWJaacOsYI1qx8LbMn5iWdVrAj3cPnaYtnLKwxSx
PEPokRaPwygfgH9zIUiP07aUgL0ZQGExHs0Rql48Gn55w24/33QtUT4wCpZ+1w3k5rQ47//tiXLn
E9H89+WSQw/ojybSGt/8eyzzmg/9///f2hN9pXL4qVhaX/StWBK/0DyQDJ/JNfo9CudbseT/4jqm
tBDh/QZwpr/3rVpC80djzwZsRxUPww75yu/VkmWCtPGpuxCteL8x7/5BtURB9mODzV5VOORq0d6h
aflzg01op9GmGbH9eGT7ohyL7FvFBOhmyUfvnzbzuBbIJJPvAhGMWHHV38c7UTQR8OKJ8uSqkYAQ
PYsbzmP+88w3cCGl1v+b/uT6fj80D2160Egm3RWbTVH6Ux3IXiihXppcrxAZdFdwISHqvkXc9JOl
MJmEBCEqxt1PI87kp+/ug//QTPy5CPVWhRPrP0UonHZh/fRhG8PECtdxTF7avv9U5AUO0Fxo7zKL
ZXqYwsV/DqX5dx/5T/1Srsq3pSwHbSed6FX19F1HuO9gC4+eS35vgQop4/z5SRPPgSg6aae7yITN
89cf808XpG9vmlwOwzatrp97wKmJFwt3i88pMqyuXPSBjJt6mN6eMj6oUDuvf3299bTy44+Kbmtt
BTMt4MuFRf7jJ5w7gRg1/F/2zmM7biTduq9yXwBaMAET/zB9JskkmTQiNcGipBK8NxHA098NltS/
VHW7qnteg+7V1RKLaYDAZ87ZR4+HodJwhQYv7Gye1Y1J/KASWAknIh3OQV4KMCGZdWlguTyXde0r
dkfZjA/D7/xLP9n2sGpHF+gQ+cLdNeMI/TLZwd9cBa7/f7xeyFDc+wyW6ZoWbNXP30hJCF+UFv1w
cH1I4o9GYbvhVRfl0BmjaskmbiJLnXgiTzno/961HrkHp4sh8/aAyMnzTkmHNIuwQPctcroWZoHH
HndFlkd1VcyBdUYmVcSn0bRxq5ExbZ0L2+RzaDJ3tjbodUlJN9rExmpiz8GudrV1RudvtNuB4Mir
2pj0xeqhMYZYIOFWtGPlfg54wk+E9cx63LKZhInSOouEi1PC2yTBmMnF2Gh8TPNYhpem5YnL0jxt
HKIWOygeix0utqzfuEqxOK0sAMWaIFA5intdTuq6NOOc9sVNaUpoM9nWLgdBC/UVXN3Y6TtDIYSV
WYPNkDCP+nVIbVLbW9M5euAjmKaPCBKCwhnvTOLLkFk12O/WmjBleHOt+xa0pr5UbQ7OsRjDGoNh
ry9GY1iPGEeDTTInLl5R12aMNUmNSajH4AlGH9A4OYf6MoiWd0rdzZg+hwhCyk0SPttplrWbAcDv
Wz7wOQbzyOfWCutxkHxpc9DIZ9XM7pvHqumSRNDvGke5zo5w9h7OiTaw4HdjqC+/X6sx2xuohwx4
wA9muvuapxVti3B5s/aEkWLfqTHH8Ii4CLegHybFMWuMBueRx8jsHaQSf4xHJZ9xJ+Cz7zMM69ti
ElwnxFSIt6oL6tc4qrn5oaZfy6mVzzUTKmaVZcKVQRtorAUT3qsWHiakPZw0sIemWlGi2Xyk3N0A
sxAWF8ApaA5ZEbR8SRIj9pFVOSpEVS/vVQkJyJAu+/D++QvdY0IZAgG0xPc3jPegkzalNM/vf6cP
yWoqJjPl3Jjjg8F7vY/9ftyoSMrd0Cye4Hi5Pbw+Q0jZdWkYXpFkbdbrsVPDJmt0IC+Y/C1Q6n3g
UA73NJvpuWdEjqcc47+tH2qPDNZoFUI4Hnd5isYhJPQG9nqeWGDarN4fNWW0UcanrusTYz+ZQ6o2
TWRM4aWuS5e1dsXEc1XGQx9e27OcSEm21ddxMhoIY4DOkztF4KZCRT1OjINLVO0dFS9ZnESoIuQZ
4RKbGQW0i7SALNVHUALxVi/5YWEpp50kILmJCUVg4YT3L0idsxsso15Mmwz0NZNrrE0esdpI3lgu
gRuYzsLNvDXsL+ulQ3yxYVbtrfpJW7eQnfuLihtm6j2jjk+9yMg+iJ2OliSSib4afWM8iICI5dUA
P4NSGrNMgKvta9NxbNJr+acyib1zbZZo8IZZTNdQEgq+cM0oADx8BM28nvuvkt2EwiszRMmGi1ue
BBRYRJRi7OiOfD98dsoOF5dliKc+jgzkWc1bafkpjHDTFYcGssoCfHO46MD1cElNGQLG2OIfcLIO
+sJjjmvZDss4OXhGyFN6bpM9WaT1q0sr+FxMMWNsPwqKBQs96gstZ/isY2qLWlj169RlOkf8pN50
hRgpRbRxVVR29pgaZvoxJcxrRp2JfDU0UU0lvuPgrJboSqUMyw2P0YpVWrFFO1VuOt5GtLOQOLlE
1M7gpeeutj4VrWHMxzkWQ3B0CsSLam3VjModlC2EE6By/jxHo+ttkSmcclmH18qooztiieNjFMhH
P44B6PTtGyiv5fRPrGdG08MmJTL+zPSac96treRE2pH9aTBC1g6EXBFAL8F9sfDIICuN6uhCJB4X
cY215r70sSFUbbCTdJm3erD1sJuF/VzEQb2pdIe+biwAmZOG1PjgTYU7srsLyzN7LvE5txz+fs0T
q31yY2mHn2WgknYFqjesdnNQ0X6ReDcQiNtlxjXmgIGPrkDpN9Ogvkx+QKaaKAk1jh3cWrylvW/V
9GSTHXavlQ6oRep+QSgoMp0za+RrbZC2bROiljgsRB61oI67CU9KGpwNPfFYAFZSbAwYMl/NPJXY
T1yOt8ybuWjoBPWlizBRRtpYLiW6cwYPcYXYhZztRUtmc6anBCs9jzavBraavO4UX806zyXnYDEQ
lgvMfQLOSoZ9xNyPRAfIAJG89vIaX19kZ5z37YgM9V3mO7pR1+3BBwXXLMWwuQYVvznlYULgIQTA
u9rh13suysa9P/EcR0zIzCecxdtM1z2s349AnwVJu/WNaLn0lZnHdwt1qFwNtRLXahiYMOYuwvO2
N7qvJVAVnGFOyxVhI/d9w0ii77oE8MsGrhiW+akBkE+ytOtTMeDn8fa/vyyrdFtIaHFKJREaBo8v
nwirqyZv2wOLSH3Xj9S+BT5bpNk50cOMZiC5QyspBABWL7IBbLSyelU2I6Vb2x151UlR816hGPAr
S/pn/yKaOidLu/ZYVKE9iKNlFIIydPR9jKrCOw1ZRyJD0rjTQ2hU7qsXWxysU0viIFncQMQy6HQd
jwwrelQ+ucacm7l3LWYn6DgXfeshh4F2wvhvfOvbBpn+oCQ0De5ia5MYvny2NaZyxMwtT/JG9taj
06KbxMOp2fW1vshmXkmyfKKIj+ZV7sJmhlURAFFjfdqXD+Hyjaapw9c0FFxxecfXaFiI4Fe9PZut
yUK7NhJWM4jenhFiQSznc6K0fPCcxBgeRk+TVbFOcBHGwYX9kvR4VMHEhlkSRKiQd1OWGJH1lAZU
y9Feqx7akEW5kZsVhF9ThMig8iLZ9Ao4mfIme18w31FoCmLzlGEvPjtFjx7NiKct/2GPSgjQKU/n
mp1z3FwqTOXHDFrSizZkcjJ6duNjF/PomYLiwI4UUa/2jV0+qPcVkwfFDcGV6csrMXXhusG4BMwt
2ThtNOwsM7I2LaS7Vat1c6xGgNtRn1uXUnDEsNbuW6A5OHutjIqk94rsm5EIUj3GKiQIsyoImkKz
veEOVGtOhW8lOaJGPt1KLdSR65rCYGhMeE21CbmKOLYRErTXTcWBFVUDmi8KH7Q3kN3GQ3TD5Elt
tRC3wuzFDZ7i8p5vm+dyqfMTTz58mpjM4Q4AegsKbxvJ/AalLK5iPqpbc6qjp9rwBjaOtnOuxgIa
nROZFJC62eeYsEArgeq0LlR+5ZZsQPMbkGT35Pw+pywI3CPVrMSuHAYHI51/cxuPL0QAscx2iIFU
vCkGE3YTFQEEHoMncLeahnE5QeJlXc3zitOwxyeG8o/0eWdq6psuA8WAFITTJvFarsh5DPnuQ4Da
3d2UqZRhLGX35q/bqKXr+KU1DhANkYnLYIEh5J90NSShp5InXn2oYTNT9I8axWS7FL5//Xv+1P0E
QWAxqLBc2n5B4/Zr9yPDuB/Sqq8POZlpCZJp33psuhZRt9BWdQWck9bl/Tj869/7p9af37sslDyP
zhQC8B+6LlrynEQRXcOUyL233ijQJ3c612DnYs6vqiini4esl5MCLnTye9bDF/3/ot+q/6P3/5Mu
i9++rLLI8/J4Eeyzfun5iGhkemJ51UG5IQ3IHLT2Y7CcugTfc9qDYue/zbqlLVkqb1sQhrd6/wD+
WXD+3cSOABjmPP9+YncbJ9Uv07rff+D7tC4wP5DsIE2T/aW75LAxyPs+rQvEhwBfroUa0flh5P0x
rbM+YCezPelYGGtR/hHf9v93m0tOhAUChMPVX4Ze/8W0zvrjuM6X0mL24S5DQaYKf5x+hMqIxrh0
XZxcZh1u7HTOLjGSiRMxFWjEJwxU0knnXd0mMFSVDk9goupX2Zn6yS1pBYWXdh9NSvOP4CPsvxkG
/fGu49XZJm+fF2g7nrdEe/8865CsTUJkAwLHiaje3FgQ8WDG5XXp6qUSw7S5h3gzrrsaF9TvF/y/
veecP/qaQWcQTmcJHIUmukvxHgf+0+wLZ2hee0MCMTAKX4oGMBjBiom8ySTT9Y1Xu/412r/S42Py
/CstZPJkpW3ySc/l/NUfumbc1PPknKIcs3OGP2Df5+2Asr6pvHuf6nlaY9dyISQV/bVVO/VOmLVg
YAIHOdUF0g96n+I2tie6VJ/KFusO1iO2pzTAwzBjZwioXpByMG2BwOnZr2hcFkYuQJMZi9uVT3G+
xXc5XNiZwHydRLn4nUCTgl6RMibGNk5xAgjzo4EyhsmM/zhgYYOaOTccKb5Xl+dWYPEyMHNR6FTO
eJiMIgQHNzurdO4HjAa+GhsSbzxU8HEJxBM06QsCa7oovDvWtavSkMnP1H8MFNRgmLDsa1YIe/S4
4gvwDmykpp2Kc48EdFaQhrAVbCl0oBc5GOk9zVRibdKoMV/zyvQ2Vemb7SaItdyqgdiJ3cjIFd4l
txJj0ACmUtg0Hs8gEfeP1lDF27L31XCUgcxBocD9vGgWcvHachTJX+j4zR3z3DBYlWGfUVm5Xm2x
AI9m5wrFnon1LEpshTlAwg9t4TBs6tQQB3e0bQNrpdeulOu++BDByUj1yjt8oJqI28ZeHFcgvQXW
H8aEprZ2iAHbXduzfZtyG2qeHdAox/a4y/B+ke+LSB2L25EBf3GZGdgwi6iG9DSnQboJ3N5/Y6ZR
H+bCnEG61f1hSgjc3vV2j6cT+9eEjmdkUrIem7JbvFUW6VWBPsnAon1O8bEFKlb1Kvfd+DehzPHW
AmrrrpLSL35D+sCEgWbAWaG3xOiJ0K6BxTvOrrPy/NZLN9x7D7TezBQGpH6U24AqPfVgtaxU61Xj
l9W4BqvNpj7FwgnbmbgROGlxmJBe0qZ726zUVyJsC4s2OiZzaVWX9WjeEDDYJm8oGPP6IMtR2Ldd
14anGS4y4etOCteeqZ+8nly7epspx4Z1KAcN6sVqjP5LGQ4pjh3ZN8jXWNcm235oS2OLo2e6YYpV
TuvO9HvoJKMxJw8TSO/pwA6Xut4IS6rxqmwLINgDc61PUAiBwiH0Y1VPNw/RKFKZeUB+EPMowOHS
xgreeWM61VtX+c7RaqecS12b1XGih71YmAk4DGPePz6p8jadB/9sD5g8ySSR/LZ2eW9TjIKDMHis
wg3KEXwuo+g+9gmGLfCII69eRwjLcdTNhwSUyytTRHqmkdiYlXRH0CGx4kbesrjVBrMXPXw203Yw
b1KAS+ZZhopapMZR8dZ2uXSBn+XsH5ejXPLOSZ1MB3vb0zfQKBn9yNDXnp/zzjGSap0pZ14IiKEd
5hhyhLCmNxd+uFmfghGkc33KmKoR2U62YwQyp7JmNb6Ukc4TbBTIId+GqadWn9q5u6pajFpNZ/GK
0S1Xxk4NPQQ6YbT1vgns/HYqY6Zm3uJ8W5HLre8H1Aq3oqq4sRLyDW9bNyfProyI8NgE0zge0XL1
BE8DPSmuC0bPJIfyCrh2CbU5liyKxrNoCGNZzY4bDpuya/1Pxoi4gMiZNpPrPALfiEjZm4A7xSSc
r+LGV4CJjeocexMyNZQL1SrEnnSMbE0Yi8LQ11n9E6IX7zhKmbqLeEDdQ0V28o0BQnvcB/GS5WLB
1sTcXZFQIuC44nszyU9zxrDhkyHMCadN+2hng8avGQ/uF0J3PUTUjhXvsOdtU7siYiSnhbsWzG6v
SIWKrwd/xv7UN0F+1E1Qu0iGW+vKIQb0KKEXkA3TheyZec7MvGUJrQ/zIZqJpvBtZuLdAhKtbLK4
p94vp32pnInTb/TSdoGMAV6IXEHENQd+Vzjdx38Kx/9o1busCP+ycMzyt7gq3v5QPC4/9L14lOKD
WPR1FD8WPhNX0nV8Lx4tc4kj8zyaLtu02QbyR9+LR8df/oQl7HcUwo/C0fnAas3lgWoLe/m5/6pw
dF0K1587PsskHQ2Sr6R+xS75p+VrO2YBFCirOQlsY+QK5LseLQkS/z64d6kDqqMLAolEaZKa3G3W
eoPxFPdu+jWn5GWCpjkAZmb2hUzCPT5Lp30k/zK/QhmdpHckFJCi2yb+qwsR9hRbUX5FUoa9kcvE
qSF3tTihq0bomUkSEUEYXKd1YwB+ieuKM3+o530xWftIIbaK5tiud8WoWvk6MssKDuQGg2Pvm8l7
GRV8zbsJdgTK/8WXv2hnto63RHjLqA54LvVG/DK8h3xXbQUcpSa71LvuXTPu8U/nBS5G7vIk1quC
cAFHnUHns0zdobid6zPKDd5urDmFkH5MqQgPqNJJxdoWZEjiBSldgUFt1ZCEYruQXZl+nsGaM5xd
hTmfJzDrqRjwqIeuNBWePgATaysOLfOLUnmn5m0WJy41VYZNAetImVaMfYqhnY1p5Q0lOzRctUCy
dS8FzXkczI3ATJHWYgayMEZlvUZlY8eQUvExVHP6dQ6nqXPJGCuiyUUAh2GDkRGZaXs702F7RoNn
HE2FUcAksnY1S8NZKZwgqxRy3DGGf7uPgNs8ZIxHEMp08K3GBY5s5crdebKe3gjoxUKRDwtvdcLB
vkCVCZeDVobEcl9hlT1WVT/ss3cOc/OOZB7z4RhAwPKHGCPEAm12vDi6RQYI3T3O9cYTEZj4nnol
xXJ46GYZ3rcL/jksDUBYWYg3e2aWcpun3lNWFdE9Dp3uTsWjf09W6PgKSUdvwMiGp7aO9T3XQ7Wb
xirhyajDu9yuJuJFa8NeM0+l1PHtcKOsxD9LmYXPca2dg44949bQIQxrxhJyN/qtcx3CR9sb6UK6
tsgWnp7rJmBQt1CwG88qH7DE4zwvwjjSazdtHL1OitbX62rCPVO2Nlkksu+KLWzr/qgo0Pcqz6Jn
dmvOlZwJZl1ZtasehbSgEgU1i9PNkLX5N0sJCmHAPVA3o6ost5ldzasJme0d/Zx/bJX7CKVz06WD
cFbC0f61xVQLsn/C6BaR2TDeDlFkXxFbXx2Yi7AVS3HhIrnq2nsq9vK57XS5B3Faf1Z2/NFa2OIs
zoIT33SxRQ4o1lNXBzfzlOv7ELLJqRS6BRLuzC+DMxfFoomyv6RVa14Zc8mjvIHYe1K5ljuR1r9h
dAoPKAYIO9JEiWT4qB+wRQ8vppfmHycKrI+O6pMlNjzIPjZGKYm85g7zjL7ds82zt3IhrCdk0qiK
hGVErvmeKGIY7LJ0T0p3uAbKKSNtm581bkEm41p3FyQkbWFyV4apxrdRU2tWeDq4itlxxm7AIggk
X7cRBvTnSg31WoVIAvlcQMoi019HhrkGP6KQBMtyQyNtPwsGiZhV26dkbh/S2vC/apcY9BWuIwLu
XOUAGbDrOX0E/SSuCtan18wlCU2AuUC+TnSUC7l+gUlyawzQ7Beuvdua1RdvIDINkG1155BT8rlR
CwHfAsaEnQrHOghI8RTFAiAG4SJipYqGkIBZRjfCtobX3iX/j8SBdZjhrp8zELfU74jlkoW7DJPu
t1xRKpMqcw2NV2HnVXoTj4PzApw0OTiGbwcrrdREKAVyDZF59G99bxvccQL3sNVoY9dSXbEJM4Pq
Pks72K91b8nt+9J77JISK0aYsCWJC5Xqg70s1yslOtghkXIecMoHnzNVMOYbkoEFQkAY+Ba30nQR
RhgQ61y6bwi0qyvpoYykziEqiKIYgFdkleySaPfwhChB4J20rMeJsJ2zH0m612hw1MZygASvugRP
UUGFS/6FhVfZsqtzl3QITpVbEXGjvzQ88y4WY/RjZITdmn8pCu4Up4HLUH7fN0JfG/2iokW28kVU
rfutMsTXpG7sawtzCwHBDU07W6Jt05IbnhRk6xL0HNxIJwNrYoKCpqn+Ei8O+GaZ/AqtnyqzfdDN
bK4Dq41BSNBBJCiCdwmjpb2ZzBJPeFttDc+OnbVAc3yIAP/k2RjtxJCEm7ZsrY/sScQ+jVz4ixg9
0rkMLo3NED2mUHyM2KjBQG/rk0ozfB7MbfMbt8I45nbleFOVZnQw1AIL9Qqv3yPFqu65cgtm/VLd
JVPVfm00+JUlXiK/zXIRPEdeKE68QhxfhE6vK7emW8wzt7grQsPd5UvuhrUkcJhMkjZTZybXYBf8
lVeW1b4f9LARYB1e7RYTYh4Q0zMS79F31ue0qTO0k0vqB1tk4g078kBEgIey7Kpso4vYJnxId98s
Z8y2gzUND6npuVu8hYxpIyYfbKsD1hFG+JDAMTkz/IHLKp2GV5EAW4/wi2zT93wTbIUBUonYOKrh
ql2SUNxSfW5NkX9qkN7u0BBnX4slSGWa0QJw7H2Kg/y3Nku6I7oAf236Ga4ql/8VLtEsE3KnA85a
82imudiMiWXvWCFaEGGN9ItMAwLN8tgAuFGSIN2FOeju3Dkh1Ux2UO6aI6KQejtgED0QKtXtfE3l
ZagK6jQ4kqvkPYEm13Wz6ZdYGnNClAzVbtw6fld+6V1Yx7z2R0x61nqYYu+gRocVmnszCzQR5RJ7
Y9bAh0ho+dKY9f0wsD4syTmlW5xhyJjGagI+aRFHu4pj7H9JNlNh5OR8Z2Z19uv23jdZZHaQjBTI
EJPs5WVmcAlw+Jwg8kQ7OIHBAoCGn5xAbRUkaYJCWMJ+8hunMAyAIlrtc2+QBzFBrp2d4h6t8N2E
7HaHXj0h+M0g7zmfME2QGUQQbr5ng19t+hlYtIiqgISSAcfS6LCeM3zn1ug1YHBIEI+9sJPDnGIK
k671WxN6qNEnHLekIWC2TGqXB1lGhlHpDPfKtuSXpJgaNqpcflVnHDwwh/eeMQY8jIGWju7ARE7W
w1EX6NXIEjVWUTIHp6Kf7vPE/SRC/+mfXuo/6aUWaepftVKbBK9D8qX/n+rb/5CNMxSfk1/aqt9/
/oeA1sNtJD2SRgLPsRc/+L+6Kt//QLuFAd3E1f+drfmjq8JTJNHJQg6g16G5Ygfzo7MKPgR0Q/RC
gUczRDX2X43kl6H2z6s0lgVw5LC/28J1PGd55z8PvRlX4fyZtHkghnBdRN/yyLjVE9QlIHGlKg8g
0k+dGW5lOLwAil+lzt+Z5OUf5+7LS1jm7Y7De7bZEPz6EirWYHUQEF5ftZN5DsXLJOtrIIvbsthF
GTlOZt8MG1lHsGLz8KbGf7SnPSi3yn4Vo42UflPWRnRj4keBs7XryeapfesMLTJcLfoQq4YgN4IS
M+svQnMHkq8wAPwioCLtbCjCQMaEwLAzPXVztU9gqHXGdnI5FQBWAtem/0KhWTJ9NpmQokfsHGdj
ZgNnf/k8BZAnuSYOkOlXhYM0zXauIrzzqySd70UPsy5YKE2BceO6acD83Om2XXYtjOE+J3R5Sw7E
yjZkf+/JV8vBkxPhaeh4BUWKl9DjMeuRe9LIlRljaKjyzaiLNaP9C5IRCmqeNBnV+tjXnwYWHPsk
H+6izgc9XSLfGdYYCdYNcMo9ARPBSvU4MJyy/FJoYWIYY5Y9mepLKaJN5A3dNfQWMiZYAdQeEQCM
e5PMuY1Q3P2+ZPxnw/e3Gz4AkH91uty2v9Ec/Tqmef+R7weKZREKSyq35RMHyx27xMX+GNPY4sMi
Ug9AQEjGhd5Pinzvg42mkp/zTc6b92PohyKf9R83HqZG1k6+8Ez53xwo7AV/PVFMVyyLebZops1C
hVXkr7dz1g1zpgaZ3KUZE2C5dixTNxhrMu9WhrUQ98Jr2m4PZACUWRiSmOvSzSfeOgvHSulzgxET
OGSGPBr9VdY7F8qcBfXqIkfMzLUHq2JVj2V2YLBqqrs+b8yvBcB7didUHkmwhugN/dwerIp7vort
LBj3lSSmoAAJfyrSkhAPdFY45rsm+GwsG3Tu3ehEskGzqoA0MbuAG+GyQdpHczVvHJmbt1mWsHAo
HQ9yHNsWypc5r/H5EbRgPPmm8TkAC4ycCUoFvjX/7MUkqibznF7rTJCtyhP8k1rm4OzdpLdqSy++
tH6QxXA39HQHuyKUsPRV0W6dmnfMum0mb61r8ppwkhhMMQMoIFfRGnuN9zlRY//UYVxOz66tjU2X
1P5tQrmoVlOiQbrl3kSFh0YPrabUkngbs0+mB9/tFzp9WE8vpDWWxNJT2iCrCaMHX9DQrbpqYqBD
lu94TLwwvpqV1i9Y3aj/PaHNI2E841aSCYX9ykoLa+f3zEXIGHLqj1DQ2WBEDVKowB+Lk9GVhLAZ
blCTMxDOwW2QKZ/MgpwoGnqPhCmxr2MYMylz4xa6gT+9suVrwDC0XFmwDcdCg7YEHJqYg8P+gX6r
MNL4m9/m6O2iJDsQGjjsVESgm7vYyFjB+ffNzBoR3WsWbeyppwkkzeI0VQInPHEH94Yr1bYcCzRl
wp+MVdu63ldVS2ujuWnOjCBnPEpTVcTZKprYZ+2a0qivRWSm041ZDqZfn3ClK6I9pVt2QbDlgxD1
mh0TyecCFlZ1nKHxiRXwzonnVhygjlkNRYc2LsxKcgtY2AQ8OGpLOEuUGJ/e/dBFfFezNfoPCNQS
tfENLetnpHs+fJOqW+jWdJyr1mTQu3a0XnxmdtRVFLthi9wPWubXovGnep3mfubTIkyFcU0qbUQe
SKDpL40guR7LPr7ywlK92UXs0TWjSGZ2QvLJUUcTYqvundCOYNGMD1PKGOogKeQtojTpdNcKugaB
fm3h78ooSe5AP9DBx82IKa8i/Z07Owz8ECn2lPREvS6wiTqsx/F6npOh2dgGzM8q5tvc1GOxrJlL
o51XKQORCMiqmeByo0L2b/RcMNvsXHPfZj7ZQZETTVxxwsDa6dP554afnI2qykcAziExG4h4vHZT
5IF6sWEi7nupG3gdZoe0tudRzH73izHLknvKIFZjHbhESp77yulYajZx0e8iQs5edLigK4JpiB9n
Wr9qL8K6Lff8n6griWzs+wMn0fQArUZXR9v1UD2xS7S9PYlSNvGu5M8fnapuvwGnfHIHVHmgwLr5
YczssT6oLLYwNYaT3gS1wWKl68ybOUzte1Eq7sdQyLTYphGnmTug2MqmJt3P2glOKemasOKUofW1
thQLd6cr5w2/iaz3IOy2uRWF9Pl8V4SdMNrZ2LNw7o16MoHhDHG+8WRqX+HVk1snSA25NZK6ALsT
a+uxnkWyMZ0cbiZJpVH6uW389A3vq/HktPn4SuM8tmz3SU9SkdAjfksiEwqL0dexjSKxzh0EkFuP
IUV7xV8QAyMh1oArhCf1FK28APrhSXSwWjG54OmqTRI9c9bbmvHC2ib1I2II1kbo29k3EkPQOhVx
GYUCElG5xSCYDNQDwWFlmD9aE7wdyNofBZcw7KhOs06SxAwcvED59wvVkAjacNr0dgy+R7LEx+Xc
21vwKWG0hoyhL2XYiXNe2HhoGH8W1o1qq4rAmtlL90FTOS9Nr18irUeCUyA6WhsrYaKLtN3s0ZeO
qR5uIK7jBJus7oIajyyQiudXdG9pRKZ4QkQ+zdMBEnHvuzS10F3CU9NxapxFkFm7f5q1/6RZW6jd
VED/XjH18A783rxlVf9Ll/b9B38svyiqBNQ3l46LtEhvcff9qKpM8cH00OegRcVKzZ7rX8sv4X6Q
KKMk2h0aPCam/+rSIL+JgEvbx8mGRNHih/4L4dS7COznNs0E5uXapknxR6AlmrxFqfiTOogMK/x+
YWNcsR4f76n/UPaL1j0W+Zxt/XroNiaqyIuTe6yGK3Q4FrDNY2AFqMmzSj1OPAE5arj3rKYPDhnT
T3cVpuRxgYUCCeSV8TbrI/LKHSgnBK+GYtHliPJZDdmdsuF4khjPfIrZz8ryUk0CgJAMfBccjMi4
dwkfth/6knapru0l/TgqzkKN3SPFEGxlHy/1xFrrq2lQbQTOEzfMN6dm3QSj4n6SE3BhEEv7Rrmi
XDnpUFxon4YT8YXwknyWfSvdFNmeQQsBaCQBXU+QI45FpDkskQadRBvKXd8NUCMhVXjI3k3zTMCp
rVdKTCFNE0xsqo3Godszy+mwSKK3SKDA67qNe222wYFT/FKb0NmcXlo3RUYuS6iLTapZRUQBx0cW
gyVqmiDc9WZdrLlgqm1QWhgMogwBPlszxvbtmi+ruJqxr+x81/CpONkFhFWIa0X49U7bEU51XdKU
M/JE7pTl80PjQnxVU/wMrtx+UoXrHbXwx9fSqgjCRLLCgM2pwnNNNI25zSu4PnK9QLLMq7EMnfkB
/EWWDdtEVYHxJcu15c8rhhdEzw0kdFJ8lFU3r023EoiyRL/EjfL8u+B5C84ykrjeVcAuCFg7uIF9
YXcY+HxX7/2iBMJLLePf6gI1k+H3JvTQxCjifhXMnTOiCE1cYsFa3OIWCN6tkc3Qy/tRAtZk15Od
jYni0NgYhcYkvueBNbdQxtIcITjil2pR+0LfHjuSA+tRl3N58sOy99rXyg7dSzuD+swo1qvESOm1
ARSn6h71VLEvG0JJo1t2TjiOdujLzGHei7luF1bwhELpSZlDZz4Y40SBvzVkmhdybUfFoO2dCToD
mDRWjMo19Y1Kyqludk0XlpCMctP6CCZD3yum4QW4gbJhfJpYqK4zg3grymFEF8bQYZJLCKl4jjMX
8BL6CGbuaMn1DTgH9iSlbOBTRw3PaVauF7KdjBqbhdsgZ8rq+DkkAKM4G+lkW+uCJ/XtPCoPuxcB
qOF6oJAsiSIty9OUWvGhKnNjyyrNidYqGEh2hiEPYMto9ccsyRl7uI3nfGpiYW/yqIhuGzT2t16T
BCCP63qNaaFUe14ABYfZLcikxmT6kKP5mahbPfy+z9RMQLn9xlpA1mRaLYmVFjCRNA2PceCFmIx8
g9Kk69nfRj2JKRBb+hmFHSGD/ThnBNG6Tj+trHeMltn1F/I0yjuUJNHeR7ISW6N7K9MxegzzWl/V
wMTdVWNE8+9W238GDH8zYGCStsgz/v0D8WPSfalKtlw/zxi+/9T3p2HgMWMEf8ozBzxnIH9K/ZH2
BzTxjBL+l7sza24T69bwX+nqe1zMw8X3VR3Lg2LHTuJ23EluVGpbEQgEiBl+/Xk2SInAjtPdpE5R
h8vI2cBmD2uv9Q5sfCIxebwbAgWxNWC9oHv1ViSptx2C4JBhFemgVNks/8l22M8wINmJpir69Kou
XDYURD/6m6Gq4GQI1tG8dgRhs+WKG0qYzJuaEu0sS7BBPeqgFxDxL92QnR+VGIq/tqkM8Pg+bw24
bWtca4ZqnylF6V2iBQOhGJmz+RpS9+3r9yNuONrtuxckE0N/IZWADNQgheJszCZFhkq/tiLXXG4c
bqBtNsp9ahTe5eu3EsnV7/nf9lZ8ar411SAyQ0OCN/BCd537in7tb6EFe5hEo63WwOngZInSAHXb
BwtZqdu/wa544S27iAsxWwUZ1sFnLHd+UctSol+n6gYknR1DNgDOB6kckMi2yzf+EGCtkGQbvigj
kOiJZJpNfDf4hlUUpFu8A3Qq80C/TykfUQAuNzJE7iKzONqF2iZ2r9iiqAPXCSKOn+BTwxADZyjN
ZDV03r7e889fH3aF0KywwQrDrxdf5iikYz1f5AGCXNcdmdrZ7rxLGRWLy395LwHtAtmlKwycwYCi
yghDDyMNQkD4pbkOJ8/KtvDEBS/99dcS/dgfUIS7IMRA+bOBysYARe9lMQSkKNevi4X7NVXZHnN1
K/3ka77UdyxCCioKxMTULvp9JxcbHVBmoF+DHIWXYheAUmwTLrjS4PD+E2y+MBB69kqIbSgqODe6
cKj8YS80BV0iRbveqB51aAKV6Br3VSGJkUAvt9EqWOpmzST1nAqzw0xDpowkwOsd+8IINqnUkPYS
U1V4qfVfeqEq6mJh+vp1RSh6pZFGkrAYc+y3sZQyQhHP3Z77PkJZp3WTCza9mLxGDDuYFSSZv/40
L30BYQuHOx9fGrJS/2H8AGmErR8zeYUegCyTrijDHA+xOPmZSMdLt4IIhQ4NSiSaOhxRoDySKLF2
2rVn0L2Os2bKkg9mqbdNvsTr79Vf6lm+dZ3DlhAHVLnds+Ebu1kUwBaWrnCP3DSgaKE5hVqAekMJ
NZYaEKvD63ds61vfZ4y4JZwckvKmyWgWyfN+V8Z+A4QS9Z0reQFDHHczsiYpSKc7k1TPnZcu+K6a
0VTvXXuj3reyDNsqI/0jhfBnySxi8LFj+2tXEA4dMby9RoUjukCdAHYpJr8/6STKc70pYbDxo0Vu
MRCRTdEgDQ0+P8JkGyppmn6VBvIWb0jkpiLPlC7WSurn+NrjKreGobxJosUs2qCdfA5a1PwA7QOZ
D5KKPCPQEj7kwlhnT9Tds6dKBbaJMkMjSMI7iZVXTjZKQVqvJLmjrB19uXNtyKaUD+byhv+WAEx9
Y9X8PzBlqvamVJH3zQorAtapYyC1oQPh5W/q92svQDGEYorzQDFd2szQ/dgpcwXUITBkC9OIs62D
wMoMUeQFuoi5p5HOC3fcw6anQZLV7zn2yfKpXuicgAErKbepGzFCOrI+GPHmUkIWx7wq4U9fp9ka
Qe06URBnaHVs/E2w+2zFoRpfbRWvvlNsFG4kNZOK0wY+nfdFQUcVWkWjmT6qgZQeHgDLMPYy31z6
KAk2wCJUY1krTvoEvl3s0EVhLLH8Ux/jZqHOi521u0tMeKRGaWGO7q056bH+ctAvyVJz8q8BI0na
jkla2fZb2LoSWWSdHl0gDlIDV7hcaFr6lKT4zUqRqtxnjSryahBp7tJ03TyoBRoHsSPkOWBiOA9K
laRP/natArDgyHzepAsFuFSNSkceI9uGonGNL9cCj7/T7aZW7puMftNzGURWu8thio6mSwqu/RST
1mQzJ3NIfbK2LEa27ppAP+A6NtaVKwITaWMBsRJCIEiiVXfohpnVeSBLSJ0Y+G7c7rwdo8bXZAjm
eESDPdxsYugpkV0D2ZQXcMtjsV5KJNTRJtELGO4A7nkYDV1DoEhg7J7MyGX+RfK6pl7UIFDjSltB
UDeAGnOIt5GNsGqd/SbzyTqfKqHGWEYB2nmgTE6zdoZASyUBBosVwXfIOChVF2Q6CToy/GC1Wayt
m5vGCsDCK97WWBYRjHhTGHGdpmGCHKBRK8kfa61R501Trq0zdW3qX8KiCO9t3Ktvgl2BZC76TApZ
80CxLxRPTq68ICrerOFI0EpQYdEWNlF+JqcL8z4IGq+E4yToWqQi61tcDmTcq90I6q7vOIByUm1W
GRLwybCp730kSqn9ujHUCxkcFjUvn8IEOagPWZyC0tks8u0qMpLsq603QK9VK791TANXnbraYIiB
AWRczpqAhauEKEonSHX8ycQKK71Ijdp8rBpLOYO0Hr6lrJGsL2TNtspTJ4+9M07YQDyjPLrlkKhg
atek7pe1JoFghYl7Q13KvNyFNXoq8At2l3Zamp+ROcguOMI2X1CTj640HSAxGEG9+RIGO/8cvl+D
XmLBZ7TxWZ+hbRl+2WBnmZ2FhZue+XJiXYpgNBX5IbRAk2QrAZpzkfIgeLnY2momFiZ8WBDuvsv9
VHoTYo/8ZpNgvVIbeb1Cpr48dyVPIpUVbT95fkFGvA4zKEekLjbIk1DRTJZkwZgfXiOdLSi+zPIi
US62cURDtnSrV67M8q8tENf0E81VzgQPOMpm/o5KMN49pgXXWHz5uHxLpGvPQfIDmEaMsUS7e8GN
9AA9fD1fu2/sCLnAADj8GWIE0rm6jfKPuGrjQ16E6UVuIC4YuvJjYKXRJydAX8lzFHhk0gJx/oDn
cEi9f2BXaihzsry/NfUdgtdrmS9qIYz5FvH58L2c5fF7QKgMaonacrasFxmaA+qGKZFCIarOozhD
fcmsFgTYqlZRKmG1zZ7WicyCFDUO6Ei5YcjKZIseEisnG2bnlSGfC4A7cH4w66TnwS43M9UAcL9A
Yvp9gA3xrJWmyFKH/djODbRlwJoiDt1qJslKFaeXvpexBLVqFq0ukFRxjkKLhxDOLBrlvoh1pn6O
GeqcegVAUEPx488x+kI8moWdF6IOYfBZjXZr4jkEG1CwiITqjOKmOMMYG0iVX+u40NFEsvAaCqws
PQ83erlCjwJWmuFLxp8U7Jw3mAik8yCqKUeH1dpD01XZuH+lRbbcxIZ2bujeGjxszfLxCf/yXPoD
n79Im9uqa98W2DzOTMwxzt2yxKxCMpuL2g7jjyBqt9Yp3n/lxwIHgztzHX/F1OJThZzXOx+W3px1
FR8f1Unycz2P1ad15q6fGs8r/1jnFl+OGQ82FPEaB0sI3B5PC9cT+c0gta4ooaTRWVXiQz5L0a+p
Zz71yXJOUU2+1ndRfbNLKc2beG5RP936uXJq8hWoc5BPeJBC0njnlZIFN7gQ6O8wLgzekVPK77ae
vZsBz00fMYQOzqOs0f6KHBPtfDNu1FNjoXqog9kaYn4udutl3pTO6XYXsFw4CwPle1u/qsvir0Us
lX+U2dr/oCA2coM9oPHFL03USZFYddgrRZF1V2vrW0evvZukwpNSckoK726xTpeqB1J5a2kO/gRG
fk0KXwIrBOo9uVRY8i4kgllKU4qqgn8FWldduEGo3Zt+HM+LkHRr7LkApuu8+ZCBpD3FyqH8nAcA
lc7lNNW9q8qrKmNmR7KEqMcC6OatWcllfOm4eTrnlCu93SAT8lH2EhWmnp9vsdWQLNmf5wye25Id
/qtS7NKbPI6Ly4qN8DrcpNvgLHbcBfrsCscLl8XtEvi5gnAJkYWEWLNVfFirBbLv4WYBBBYB/OSz
X2UodMIafAvrjmVUk2sHiwoQFOWZuoX+i5hzpN5kVt0Yp7Wzw0PODiydBVEpV5GKPOiFI+0aKopr
/Y2u75BKDcxmnuaWd5duld1HYK/pgx1g01VUDXDZjZBDsUwAVaAWsLhrNtaZFpeWN1NwWHiSt7h5
nGYyEr1YMHpYudNV74uGcwqpSCuZGdiQvIPhXn2UkxLQlJcBqvK0nXZhw9uxTkOkrUjTWkY5i1TP
SS9zxu5XKsDVn7GtZY/IFlhPpUnR7kKGUo15Hwy3YLaJAgtTOBvldop8O+8scTEAnENx/Wq41fp9
io0JuxzgvysNmHQEEoSUvFt5kKB1K8EhlN35nYR31bkqm4vszFkTs6+buqpAZkUWBehcz+xrPwed
K5G7/wS7Dy0sa91s3snWwpJPF8ijvgsxhs9OQzAbH1xJ46sFJJD0+TaGhpAjALWrFnt2+f+bXOj+
RYQ+KfRohE0/5KukvlulzJj0UDcTv76PvDC7j/7dH73e0F4Y9SfZVVCSz+Bb7UO1T/xaG8GSF8uf
UF3VEaAHawUeFDhWe/3+WxABluh+BumPjANaAPDc2pPkUe/86P1ff7WuI1//m96jP0ZQe8QHWHtD
KBqZll5q+QcvP2jh+8trzomB0iZQInIG4tL6L+84SMciUSEyC+3V3fD/vg+WT1usTPZQ3+NUOXi0
7rt0ucdvw/IfjAANMQ7wu+Dw0AEVF6mc4xFAkp3USsuf7DqJlAi9PqFOQPNXqNL8naEw6MjvQ0FX
TkzVVh1q7t016AVLQc2E3LBJ4b29GCrT6gXLEl9ubCdQzFBaCeP2WzO2joeCpZ4AzNwDx6f19tQv
uy8yYiLwdgwkUVrpBvpgNRCFKHSXNFWm4NReUxsCiiyS6aOGgKmf4BuoW2R2u3dkYh0PAfLbJ1jI
2TrYj6m9PnYp3TONGAPWCT58JD+V/RgYzABFceCSW+TfdfL94ppaJ6AWJCoQowaBbgFAMtFEV2BB
tNdgEMgIpyPRpIqix/73iS0HVAJGdgL7IjIGVDYQsWovYE69maCwZYjtgLLzYbGcVicQ0qk89Lih
oApAPkn1H0QHimwRH7JkIF3eddPUJgTzQR67MWr2CRuDCBTZZ8Q1WBbQOoMyxAld3v8+veigRSaM
Ggp0AsGhAUMLtNoLnaDIOFaJ8pE5ubfHJ3d0mMxZALsFhIb3ASAr//FygF0XSE200pR9BDm5MFlB
OYUC+KgxoNonSLljwqENXt8WGFNLAzmgdYNjcmMA7ZdnVMofHBh/fEpg3+MkpOkwl9prGCISQsKH
NOzpbozM3bHhgYaTtM4xAFGNrheGq6FG+MCZWqdyc+ilae2MitZixUZNhTYSZEVolViPVwIGyAlV
JrFK6u3rd0vPhA7M4GOVbn7++0hZ109woJHhtu5jwMGBWVH0E1N46oBbmFxIAIZg9CQg7sGLyNEA
H7TX4P0tQgbBe0RctPt9cr1AQU5A90dNAhyUOCMApTwERmwwx3PBYhBYcA/A1HVX1+2TmgsUmH9B
LzAPAB/tY+DBWLAdDtWkWHGh2nfD1GYEj2ePjQ3IpnJsdvCX37/kMESA9gvJQ6jadtvC5MYCanJC
aHfcjDBPCA9gSjL5D6v/8YxA2Y5quEYo1t1pUlPBsUcvCOoJFmGIQQBda69BhORopNwR6ROpqvYC
zDWx2ADE7ejDgk00DD/LEWBEcQ0iJMdm86S0QPGhmytdt09pLBDhjc0lIsdIHAQI3xyuhwYrAV1D
kmmquwIZzrGvDyEPKzcyREcf+XglMJ0TCAOKznyZbC9wnBu5HmryCZx0Idh5CAH6EYKDqaMQYlcR
kmmv6e0KMifbsb1A7kTMBWOwJ1omB0aFPOOhwth194QWAg7Nzti3p8iMKycDAGvM9hpsCqK4ZpFa
IXLofp/c1gjOXR87E6DhUjngWGztUySDTYFeMNE/0oAXTm1PJHfyTNH3n+ZONE7F8JaJDbpv/GxP
ZLeAsiXLFDK7a3K9QPWnC1dGHZttRoADe6B7yedbI8ODIFqE0uKaXHzEgqCNrq04J1ALKBrwqu01
6AWhK2SSZ4Pv10XRk0uhqJDvxh4VyKNZ1CY4H3edIIqJxwECx0bSVKqg13RTZnpjATOi0b1ALIxE
E6mSfTaRBo97QeBP0IMSp+eumybYC8BIRwYIlFxZ+fHJIWvaXoMtEtFxkq70NrSvya2Lqi3UvcYd
mwkBqKprhAHd+w9HgYNlENlGgVRqr8ml0/as5XG9QLqMkjvpyUMOpT8XWBE4T1GAcaZaZRFKJmMP
ThqYRJmIWKVi1V6DuUC1Fddz0Ansx+01vRVBgxs4ckaAP6AHYAmjgvdSLyAgdYITHNlXe3K7I9Kd
6ugYwQBuxXwne9B95UGMABxLQ+9GN4/6Z1qZJKA4gjc7akUQUbMm2I2HSImzwfHuaJFatgmUcOfr
RskU58J4lDIoFM1BYwHw3UtzgeI7cRIehQeszvR6gUBu9AFSrHtg0/Y74LOsIhq+NgoNIun4bcZM
a0bsda5GzQgKj2htUGw5nBMHM4I944QzCjn4fY1vQskUjQ4YvS4qAE0QNWH76+bCII0AaF1jnjAK
9jBV1s2JjQIdPNnYdZG3JJdC0mifThjEi8QGovKotprUU3t/jo5jowNmAbaa6A8Ig8zehgA4g+51
TCKD9ppeoGzY+thtUSBU4aRg5bRPFg0XgZa2ImoY+1PlPwiR/sZ68Y0HNHO94KllAHmr9CWi0I/+
4ECAef77nvzy5uk/v6so4PT+UBCCunuvvukR/reHVmp5GUc/Hnga7X32/33/gs9v3bvX4a0O/zj3
VskyecQNu731/jFvl1tYRP8TLP9a9v28WJwYmd+f5D+/957zaPr/pOHUXx7aEX3SYdxHt4vJTxT2
G24hw+Mb9pdhukx7j9ySdMa2PFsG3tcoCfv6/h3mfXTbURAly6eemy9qkSzS41sOw9Vj5j3m2aEx
8RU7ssrYxs9WwbJcJqvjljuo5+iW/56twrdJ+O9G9wW97j31R2EH0hz7/JerKFn3RwpMPoH8G9vy
nB73vEM77YzswHRjG37zhCdgr90OpTa63SDwwsjrz0g2BsKi0U2HT95ysIp0QJrRLUdlf1igoc8W
N7bZ6+drU4d2GN0wDeSPfn14xHZcdBCCsU2/jXIvfdbNTluZHtv2zdILe6sH0BxR9x/fLhz2Zfh0
aEl0B3n8X/EJb5ZpunyEmL/Kst6Y3pcoRz+69+h662VPkJFEnKhDjW+avSAdSB/vMVfj204xJMNX
IO6tTfsyza9oPcqTYdOi9jG66SjMBmuIEPtyxrd8u/orWQ6iJ2AWIlU/9qFvV8Wyv2/tq4LjGy5/
my+3cYpkcG9i7mEIv6L9q1WSrupDJ7RTs0PC/orGb1aV99jbxoDZilzwr2j8c5T4h5b2zy1Sa6Ob
jpLM/W22TCJ2yt62s89g/pobPJc933MVxzaP+Xi/xzumx+hmX3EpHhn4/dhXZ2TD71dhmNZBsRwc
ExAaFenHsV1y50ZPq9/epM/2to6BP7b5Th7/pYG4Lyv9mhs8H4j7vOTY5u/p/VWarnor174WMr7t
qn+q3OcSx7b7MVu6h4Eh1hQgiyI5N7bZh1WyZWc7NNS23KW9RrfscbIZDG+tI3SMbfrPJftOuM76
OiMAD0S+anTjqzT77eGlh+8IqqPbf01Ke+Sy8if2QnTMoRPar9mRi19/6pcyTd+kQ57nnw7aMC/9
t35yTfzFY7BaJv/9XwAAAP//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1H1pb9tG1/ZfCfr5ocvhbJwbd2+gpCTLduykduK2+UIojsttuO/89e9FS05seikCCy8gNahgiRqe
OdecM2ebw//e9P+50beb8l2f6LT6z03/2y9BXef/+fXX6ia4TTbVURLelFmV/VMf3WTJr9k//4Q3
t79+KzddmPq/WiZhv94Em7K+7X/5338xmn+bvc9uNnWYpX80t+VweVs1uq5e+e7Zr95tviVhugir
ugxvavLbL+fhTRD6m/SXd7dpHdbDpyG//e2XR1f98u7X+VhP7vtOg7S6+YbfMnZkSyaVtIm6e9m/
vNNZ6u++Nmx+JKmppFK778X9vS82CX5/T9H/vfuchvXtt3dX9aa+re4veo7AO/I2376Vt1WFGd69
vzLQo9nhupNf3t1kTVpPXPXB4N9+md05rDJ3e4GbTVP8fHXHk18f4/K//84+AJdmnzyAbs7Sf/vq
CXK/l+GYpZvX+PJzwFF2ZClqWTZhW+DkY+AIIUdCMK4EF+b0Ivf33gK3I+jNuL00zgy2378cJGxu
prNy8y27591z6/kncbOPlLI5N5l1B8uEy0OBIyY/4kzaVND7m24BuyflzYi9ONAMMvfDQUJ2cdu9
W2+SvArC8vaehW/HjdEjYXNBFOVb3ADPQ9wkOeJSCkuZavu9dX/vLXyPyHozhq+PNgPyYn2QQP6u
N183yT5VpnUkoRItcQ/RDEJbHNnMpNQyra1KVY8h3BH0ZvBeGmcG2+/vDxW2Kt4jaoIdEcaYNC1z
iwp7LHiEW0eWVDaDbD7BC5TsA67nhpmjdXaQaJ1vqmpzEzTVbV1X9+zbg7a0joi0KCxL+uwuB20p
TA5Zs2G2bG3ZnT35kJ43Q/dodk9GmyF4/vtBIvh7GW/SarNH8GBa2rBRTEr4VuJmPoGyjhhVhHNu
b8HljzG8p+gJw192Wp73CV4caIbc75cHiZy70eE/WZmGe9SWVB5ZnAkBd+1ZwSNEHQmIpiRs59A9
xu4HTW9G75WhZvi5hyl5F1lZB+8Wmzir94ggk0eMCWrahH63Qh4amsQ0j5iYXL8dgLNd7yFVb8bw
1cFmKF4sDlMKszS9vanDm6a+F4U97H+TN8AJp/feAnlstEiYotSG827NdKf7g5o3g/faWDPs3E8H
id3iVm+6zT7dPKqOTNOGH0d3ex+k66H0SQ7hswWjBFvk9Jrhd0/Rm8F7caAZcovlQSK3Qlwl/LZH
tWnZR1xxTiw6Q8yGtWJLyix7Z4rC63toce4oeTNgL40zw2t1mF7dSdbtESxmHZmSCS4Z21opM09c
0aMpyiKIuft+FnWeqHkzYM8OMkPr5PeDlK7j26z092pWWkeCYb9iCubH9JrtZzaF0cLg75k7l2Am
ZDuC3ozZS+PMYDs+TNjW2MzC8F49vd0KubP1sZuZFPLzcBeD73bELTmFoLcCBjgf6sQtIW9G64Vh
ZmCtTw5Sxk6+bYI95gWQiKO2MqV175fNnG5C2JHgikrbnJkcd4S8GavnR5lBdXKYJv6J1mGahXsM
kTDziAAphjzO1gycoWUrBC1tQbn9w4x8KGD3FL0dtt3Ungw0R+4wzY6Pt2laDbrd7DVIAvRshRjJ
bq96sptJeWRT21ZS/kD3IXoPqXrC+O2Fzynv54Ncrw42Q/HjYe5rJ+m3cLPX5Lc6muoRJJJtu9fj
/Q2ZHPjWtinULlnHHu9vO4LejN1L48xgO7k4yB3ubN9xZRueGJPWJFfPGZHKxhZoArZ733uWG9jS
82bQXhhmhtnZ1UFiNiWG/87K+H69P6eHfq5gAb6aospiU1707jXz1RAREfgGqfFdIcrMV7un6M24
vTjQDLmLvw8SuTNsHM1NPOwPOeQCYORTCwGrmXrkUI8QQsSZt+pzph7vSXkzZC8ONIPs7DAhe581
YbXnnc08UjZ8bIFs9vb1GDpFYLoQG3VfP7LhD02T7yS9GbuXR5qB9/4wjZLzTZje7k/YGD+iyLsx
/mDzeuhyC3VkEehIxL2elbk7ct4M2vOjzAA7P8yQ8XlYVdO/PA/3BxtFIsZCiOS7n6YeyxscORRQ
WqjW2+1+s93tAVFvB+/HBJ+MNYfwMK2T80056E36bY/4oZxy2uT4DDcpjqRJUCGrduIGq+Whnryn
5Amjf9Z9e3GgOWKHGTo5D5Edrfab4BbQlIqghGTnfyP4+FBTKhR8KSRrkOGeYXZPy9tBe3GkOWqH
6bld3LabfSbXkBWlXDBsbj8CIg8hI0RATXJUc9lbTGfx5C09b4bthWFmmF1cH6T9P+0kWVPuc2+D
Py0kirTYLmkDeXqI2lTHJSUKzfkul/3M3jZR9Gbc7qf2ZKAZcueHWXF+nqX1XsNbKAFCaSQnCvm0
51xuYsIqYch1Czrz3HakPGH0T+9q2yk9GWcO2KeDFLU/w+omS6twv+eoBOq1OEVx+XN+G+xIeOIo
UFDPVyF8J+kJy38WupdHmoH358lBgndx+7Xc7LXCnKFYCwWRFMc3tuI215PqCC454pb3BsssAXdP
0Zuhe3GgGXIXh+nATQG809uyuh3u7bo9RCeRiKNIA3D6/B4nkTWFc4cjmjuxnCnMHzTtAb376T0Z
ao7f6YFKXvfu/LYPb/aY9katObMgeoTtZG8WXSamOCKmDYjtJzblPTVP2P2zKnNaBNuJPRlqjtz5
YSJ3V6nsbsoMifDN/qSPooyEoibhu18wO4QqkQa34RYIsUN3ZmFuy4vv6XrC/J/G8dE0nww3x9I9
SCw/BOEe5Q+pcIZqIDjku5zcTP5QPYkkODyEF6rNJ2qeMPpncXt2kBlaH9aHiVasUSa011OMkDmb
InWzS23PS/EUsj5QmKYpcWj/7nUv79sTVh92FL0dtZcGmiN3mCfjPpS3frZPD4Eij2qjdpzukm6z
iCWxzCOcqCKEzja6LSFvh+tuPk+GmYN1mEepLgO0enh3Uu03uAzHQFg2vLZdfETN8qjTmW+CiNfU
ZuHuNQsyP6TqCeN/Vkm+OtgMxcvDdO2usgYHqu7NgXu19XYngUL0TGQCLLJzEuab3FQPhtJl9MzY
4jgzUx7T9WYk/2W4GZZXh2mmbCe598NxcBcosqhotbBFamZwAt8ji5pIL4iZo/eQnj0huJ3ck8Hm
+C0O0nD5hMpLNOi53WOKHN6CzRBFQT3KFryZOkXVHmVTucoDX3CrJbeWy3eSnrD8Z3XpyyPNwPt0
mPmfT7f9Xg+EExx6ozaDgtwGyGChPEokID2E8jDU9e0aZwDYx8CBnD2A9twoc8D+Okhp+1xvgnue
7WG/Ax5ovoBTjDsfYRbQvOsNJVFEZInZTjfR8Wagnh1khtPnw8wcXN+WCVIj+4MKxz5MyS38N7NJ
cEJYCEsogdjX3WsWdN5R8mawXhpnhtf1geIV4hzcXs8OTEWVxLIVMqvPbmLSPpoOFjB631BvjtuO
orcD99JAc+R+P0iN+OcGDbxSv96rC47WCvCvubRfsB7vXHAcdLzPmM888R80vRm9V4aa4ffngeJ3
W9XvrvcvfhAvZuHg8H2+Z2aK2Cbam1CJfMEPV++hKfLnQ7LejuKro82BvD5MQRwyNCH197jl4UCB
UtjbXmgvhFQrAmHo+QXjZati7++9dQP+3BL0dvBeGGcO298HAdvNqz1RHzpIj678yXaxKARD165J
/J5PFyi0zyBT78r7skv2GLtZq9aXyXr+rNzs549m8v+pD+zLPWK/t9ldbOrN8q4/74M2sa9/e99f
dvbTnRf1rEew5d3Jt99+saiwwOfvfX+nQR75Xw+7+Nzj8eCHt5uq/u0XQ4kjPjWL5QQVYTgbPrXT
66Dg8BX6MByZk9tuWhw1fsqE25BOyTY0EJ4apuCgHb5Ghz5uSvh+1RTHw1ccEW9iUhzTQ/MNC/3E
vndH/pjpAdH170zZ/f0ubZKPWZjWFX4tcf98e91ELMN5TCw7QS1pEW4zQuHV5DebSygnXE7+jyk7
r0QvrfejyZk/HoeVP9TeIrNMJxmqc6NmapknUtdOa/OocGxGx78NSwviWiFZV21uvPdA+3IojGTl
D0XmymyszjM/XQclbU7topMLppU4g7AZV0Va5eix4xtndWgTJ2eJuGrtvP8c2apOnSaLjGOSF5mT
VFHhiqoaHIxHVlZRhKmjWo8eR4XyXNDdOwH313EYnAualKeWYrkTFN4f3Vh86KtsIcFHhyU5WRdV
Th2kEWJXanFKmLfwmlgtAr/41nDSLZoor9ykLSO3pOlw7pW+v+xqc9G35k1giNApdGUsvSgiq8Ec
x2OeFb6T+taxkfL0TzW00bLK43AxarbUffmhjAe2NPy43pRWTVdaJrab87xc00Tg/gmpHHCKLerU
VuuhasJL6QfZIiFkXOexpdwuGzyny/N27dfRh3JQpltU8bhMipA4jaWEw8ycLgOT04UfGtzpkqZ3
2kxXp3EozwOiPIfQ5FKZSbesPXmskmadsy52PG2lzqCy0mXUNxeWZx4bYURcHgzXvG4Ht62nSeRx
vagb6i300PhuyQ2x1HbzNanUgvZ9cpqnJDzLy3BwqdUvs1GujFDnKz4W6aKJheGEiDY6BRdr5anT
eshM146t3AlHz7geaJg51Gz4sspy26FN368s5ivHaJPhxMqC6JOM8vGkIna7kLIrVlVP+MqqjGFR
9SZbpIoLh9v+cd8I5hRUsKUi0Ze8z9lZYdgnQ+olLrzDYtFUZedQ7R8HtJGOKvJiobWxjKPiU1aJ
a7sf30dWJx2/FWxlpKG5JOYYHMs82Yw8+hIVNTuOMq90u6hLl6aKjNPCUrdsNKJF3Sq+wJr4pKve
ER2WhF36f6gsylaNHw+u5Xvajf3abW0yuqzSpkNqflJYEfkysJG4cVmd9Ub8dRxYv+wDO19GYTSs
eeon7jimtmNorIUwjYqF9HO2DkbWLFkw9K6p8VlMyr+Mqk4Wsey9hUir1q2yoTgmNhDMsJusRJSU
K49Gn0tL+OepGSQran/1VWWe9r4sXJ4L45NmJKncRgRsIXUYXiZtbLtpJUwnioPhOA9V+clMe3tB
pIovR2mzRVWN5+ivrld2FHdLywvEaoybZIGSIblMe+I7tWWYH0NRjktzjJMlqezAbXhsLYKaRk4m
I3FCrNJzQ99u15bln9S8tc4qw2wWhhXknxtOwUXbowuLRdIVvuoWvEsKx+RZ6FY8Mj8PHjOd2iAC
kluMqzrIpauakTjlGKdXsUGHj17emKekrjru4Oh6ELqdEQdLkdvdoq8T4TY6jZd0qOIVSG3eSyOl
uNB4j74H+jiLxYXB4q9hKwI3Sm190hbSdxq7NRZyBD/zseJrGejICan5T+8F9qLvMn6at6PlRKK+
Mu3wpElbcWqPMnRYyS+FFxXLzqTZMlB94YydFgvG+tqxCoVeavoyHPqPHmk+6iatHTMKyfEQGrcJ
G4eVLsezspbvww7XVzI97sQwOClL05X0jdJNyipfDF5bOQHapDmEhZsi8zvHt8erKrP6tWxj39Gx
NJzObmoXFULD0goza1GmBZaUL8rzwZKrJrE2qqC5Y4cRdduk4leeFfhuItWyGQzHhKgd96y4bSvd
OXIcvAteRvTY1ISceraOV5G22mU85JUz1HG+6FRirwNqfsi09UWI6n3ks+ik4v213VXSkaGoXT1Q
cdKYYfpJqfZP7ZXdIs/lrQi6zm29sHY7X3+ySHMmWV1e5LZ1GmZl4vAs0+daCic1y4868NKFRwPb
9Yrin7JszEWomOfwscmOGWvChceHaFl0tX4/6K48Zn1pO5x6aq2j1Klo8EUNtvo0sGGd6ZScjSJq
Vq01FKva1u2it3HHdBw/FS0LP1axeB8RbEK94fVO3CnIM/H1qmw4d8yEX+VxEixEXYRnQ1Gd+GWR
O21LDcevG8vRAbaXICnE3zru/+q8plnLQX7LGqt1Al8Hq8aqu+M+7Y2Vn3rclUmrPtS6/Wj6MnAK
xibCu/O8qDy35lbuJt5lFo3ZshPhqi/CzoFC0yckMP5sVB45hdF/o2FuQRc2zYndjiV0TVguB88T
a+jf8DRoWXfsG9BynW1wtyntxLG1RY/DkfKVLzu6snRO3Z7l5NiX0Z9dG/KT0bA/DXV1VsVF6eSG
/w81cnmqU+2tDKlHh+WCrHgm7SVhiXlq56blZAw7+QituipFmS06exhp+lWLKq0/s7D2qhhr1ihU
uu47I2S529eFnXXXtdcmEqJYiCrSToHVl9gfPF6qLndkYMWTkGVRwiu6LqwsbIkrc2F5n2nTpVTE
zjCUle0veZVBe8dOMeZdGDup5fFLyhIpyr+ztk/H9LSkbSWVG2W2LbmTRjo0Au2keTmWJWrZYDPu
DNpHFtlNlg9l6Ae7R1Z8//N/n7IE/+5+8+PD6YkXP/7CEyG2j8p49So0cpq8uWp+0UTN97F+PJJh
Mmm/kzozkrcP13jBgn71y0fm9SNn4pGVzF41rmc+yQOzfPrdzrYW4khJStHxDM4Rzj5NBvTWtkYv
1imgiPpGVFmhc6sN+3lnWqO8gOJRAPCmdo0id3Y1wZk3auF4gCIoW1Zo5vozdjVFoPmhWY07ovRE
IWpiSbQVRZOvx2a1JlGZki7mtzbx6kYtrZzlhnbNvA3Ha86bPN4wo+TVKi2GaoAlaPU86F0j88yv
flqy1HChsmN5qgI+NItYGWmxhiLV1bnmSW4MThb3PP/K4zrqs4UhhIay9qVk5Fb22dBc6qCXemPb
PPduaEILceGLsIAdnJCwAiks52XyISBm3aULX/Myzp2s40nynsihAMl+kpDhzEpoGv1jVG2G3zzw
l55xPpBWfsQjVBhbDJYam9rGgF1A9qHrIUkSNoEI7Fuvy2DjrOuEabbWrK1KuR4rvw47dwxz9PvV
phda3ur125PJtXng+gik1hDUQhMGZAPQFU/NXJ8xojasHBF+i0hM49CtM8pp4ChlGUW0KvvOL+tF
GdQ+CxyDGWOefuwYrAXLJWwUHT2tRZBCWWVZQUtygYqXAt+9TiQC2w9ohOdH0HIF3alAI9qK3SXg
H/KIdh4haRtGF17kt8ZVGkeDaS1krCVdplUhQe/rN4TMPLghOsIj6YgmSwjFo/XEJAePQemDEPZX
SY1vwihb3MofJSzFlbZZTU0nLWshvsTc9GpUy3x3nj9u2f7QE50thum+TKGPCbJrFg4qzu+bN0Mm
M4Pa3/wBi1w4rZnr6q+AeVbqO10UNuGH1MMDhmonCDLk4P5l2jM3GLeXyMSiG59iKMuE0D6ets/b
0DD7gH7DriUL6vLOFHwDyTXqk2wMpb4IDZKRcxoXQ3MVVya8BAfBdg2mvM6Ix4gDAG4hWI6itemI
NHyUGQC1CM1oiFPvxlNjysvjrMgTb1gaHnyv4Xiwyx6ovH7Lp5NH/AEFAjjVdlfSYz6efCADT2Nd
ld+Y6KBWVgMRI4lXvOyaii1D22PiS9mA64VTCWRIv2Tm0JZq2YaZmXf/shAmzfhAKiVyCeihYeIk
Fnr9YhnOtELTeXZpFmP/tS/rEtw1m9gEFWbfUW44PfZm4yq34mJajXWXTW9h7jf/QgWZKXDAgOgL
lAP0E1rIoYXOY574aoy4ymvjK56IIhNj3dfBpAeSPgvwqKSmi9jI3DCpBji1vbIoeMNDM2iuklxE
g5sapEyvVBIkZbooeFZa8KvCtPr6OnJPyMQhUfT8pIgVIfDCoEsfk2kXVlUPlci+ppob2DQiqMsR
xt9g1gM/ox7HRlP5DdrdJxFPocLLPCkJX9tGZLSwgQKo92mrGQL8Kg1H3Z6xPs6z5F/02BTnmsE6
ZfcsnBuxwFsxdU95qMh62qW5Skf6tfIsYSTLqK5y3XwsxjrMU7crED7SrgEzF9/BiU2yYWHH42Bc
IQrinVSq1BFckHE0h7MkKNLac1JE1LwaXqVp6EuRKH+Ez09VDx1sGdFA0lNzVBqjxqHXFcW/iClB
TuTRhBBqR78zJUzkvtBDkM80BtZEWrRpm3+RPOMRd3MTJ2YKx/MapUqXjNKAbvaGrfbUDcN3zZ06
yYln46u+q6koVk1H/12g2VyL4xAjrB+uCFr3TopktiziPq4SL8jyL3mJ9VssaRXb7NwiAR3OaNUM
YIfyWj1eJ0E/DNJpgrIrAhcKvxOXfoEgzbpMWDRel0ZTiQs7FJNF0rM20eo4bvgET1ZRhSU0tJK3
l3kZxeP1qEWMGJOp9bRLhuA+AMpSFeBDCuN4vLaTvgd2lEeIMjrVaPq1vchhslcrIZsJu7j3Q1g0
xd3tle0bQ+fYWR9hiAzWCigPjXQyRuqcJ/Gmr0Ra5CvVlqS9YjQb6/dlGXulo3VSWolr+F7Sr32G
3fzv1E49dt2aLcEik7YPw6Yt0gw20etSOVfh4L5EpThi9kwKHKKaLQ3qDalPVK6/jIislL7TIywC
Z7hDZEif0KbooM9ev+NcaaLtKDMtgn0bZ34QH57dsSrNKugS2v1Nx2ZajF3DJsVjVTLG5i1aBOK+
eBEdsQg7q6kr/1xCsWCdvk7G1Gj9kVAglCwsiY0LkR6LwSx/LOUjbZsCMfHkOmFpUlOnzhpu3GZF
UEAbBXGVkmXpySz82MITg8bJA575S9+urTZz0F2p0y1CR35xpj1bXPW01PbgVB0R7WVtG2boFnzs
szMsIjNwIpN5Ye4wT8BGOjURDG0vszaAdXHiRXE9SX6L0/cfULIj88GhcUn79vj1Gc/1mo2nrZgw
NzDrKUMDJ+TxjGPhBWlXVPJz26QmrGZelhas5nac1i0er8MQtiNdj2Xbx4riza/vTGlD5NOSpk3U
Wd6V14tpSVtFOCblGn46nVRkMVYmWRW6zavweORDDKnzEATDgiWDnUA6JSkgRq9PyZppNhsWkI0N
C1oNCKI6baaqC5omYxal1me7Dihkq879iYDaoM0kundyjMYuA2jzAkQ/ahe6clIpZV5gozECAr+B
9Hz6KCtiHDvVKpJsHXZ64kMxdJm48IoeV4UBnaY4+ImoVrEhS7rK7bKllTtgv8B0/2VqMysTU1ME
XcsJRAXpDNh7j9Gq+5hI3WTDZ+q3k6aqywJLa9RjmN3Uph1PsfE6K8ZraaXT/pgYGQEgvUi0PyzH
RJDaXylqNN1nWKkl2NHJiGL10XaENklDQ2GJsU7nk3ZroDbXoZV3UGs1bAHcEOENE3/BqSNgReIz
sKKuZWDULtdNBJEIlBXhry1/JlU4PRfqNUt7JqN4phPKCmFpI+mE55k8MXVJNzIxiML4hGhKBu2w
NW+twO7b2IUrG/jpv6mF2XY03ZLhoQ2WiW0Jhf1zT89ErIeJvJefqoZghdQDnpsUHmPvB39YlLOM
L73OyPrKEZoOYLhuvRQmC5QeuNSVva4/SlHZXrTyamZDGUAg28sS9ZTYARIDgl/3CFlf7GDziy4F
K3ttp5AVSNEEhx/3ExAGgqp4U0Ok2kszSzJQwuMYe1Ms6skxfp3bTNHHOhGTnzYBKAl0G0Yt/Nyz
gdVaGb7ZD5+CYBDac+omprnrdaYXXQhrZOWwLIJSIBGiLEtFgVOWRVicmrqhPXdyWDvGWeknBjv3
EkR23aLLev/GDLW5RtyQCYT/00x/Y5Eey8skEwmesDoS3X1gLTH7cWFHSJfkbgH7sWpWXcft9qIs
Aq/PHJGYCXlPzZKoRZqWCGFGfd2UnpP1djFGTpC2Jetdv49bCAOCht2gEe/kEYtWCtFYdiV0PTDf
NXvSdM1xrrqAeLDfPL8+qQMJy8yVo+7GEX40lmJ+0seD1yB2l0di1Srp0wVPjH781InMCq8bpn1v
QVltEXeAf5oNjvBr5JxUaHWx63Ptr/GErHpRZGY3nnkqNc1j0pHAWvkGUgzmMo+zhH0eeOvHxmeV
mX3/qa97Wp8jUZIal9gxZPONl0KUn0fZ+mnm5FlGguoP1Y86PkakOepXY8bsJHNUnFErcGU5VoX9
lSSRnX4LrBxBwgWWylDcqqbuOtONdVeRaF17acFtZL9MrsWxlxjIHygijTg+bkVuVTq4DeyU1uBy
T6hdsvORZi2W9EgQuQ/+oMKshblMU4bI90mjvDDQ71Pex4W/jFq/7tr3Hff8MFx5LOkafumlFi1O
RMQC315hrQgaO8g9mNjWdWWHnXJ8g4miXgReOUbDSedXRhAed2GC3caNVcegYNs8bPhfmdEIXp1g
cXSG53YUZgu5aHJYXcqpB2r34oO2pMRbvf3QCEON73DKkeF2Y1ax4uvYFMpqTyNR5r61Jr1hSOkO
EY8biUh2RBLtcNZO+6LJjRDT8SnHprLpvQENINyIB4r7H4Yu73L5MfKMqNMrGVPDyk/iZlB2+0FE
lIfKKZSaYhKyrHkQX0vf84zxjDFdgVMGMtAkOYfWLgJ+ZlCvlPo9CZE31R+jqItsb9lFUAT+Mgtx
CL50obImkobW0Ka1NP1gCIuFmcdRaS/S2jR4+pflWynul0Raqc+NbxeFW8IPBmctuwmxg7hEBNMg
oB8mi1MUarLpWVBh9m4eEISfV1HQTRyjukauwMmqoEY4J5GTymdt7dtIXnV1hgUwprA3jmtVJrgu
3041qPkI9hWRxAt7SeXhbjogU0iIhBM8JGeBxf8kup/4nDIVIXhlNEYJKIw0tgN2WxRwaIpVGYaw
tNzOJgNSgKEd8MYAgqwpmus6SpswBb+MYMyOg2ZkpD+3IzmRHALpfLwSWFm4A8VXxVfP6KcFJkpj
Qp4PBj7TKplY07YEl2KLRQEAaGjROgRz3M2nLCktviLCF+Az3ueZuIo58xR1WacQAHJyGRDwYrd6
vLFSGFJGxjQ5rx7umNFg1ZTuzsZVfOTTX7Ti8Tk1w9K42rHa2F5+z+TtdfDRrfhcWnkCAkhqBO3X
OBR5WB6HKR0w6cIa8WBrx7eoH5pXcMD9TDl8C1Q2tjWWGjzvpvRPUqIGjzskDtpBfECiPQOXWivR
uMTKEWMrXQQYvFY5sTlMRq+fcAsfaumbxVe15WCWQ4Kg17ZzCqwQPpqbZ6noyHpo7Mk7N7fQbpeH
8GIN/ggW4hdLLvU0+V4MAdapT8rpNgELBD4cssKUwecRmZSmPsVM6cTe7UIam6EBlZjkNAoJywq/
Qx0LxeqqalQR3DPUGLsRf2SaZkwuDZMjEHkyoqSwz4/9KaJlLruwySDT6i5OmVcd8A1baRVfifBT
LJ+Kw2LF5MsWxu6HCsHzaUCrnd5Y69t406k5iUMy8on+tBF+0H1utK/9cJUiUWxcBQUlPl3H1SBJ
fUa3ayWMKlXL4x3LVdSWIKcPaYxBsANkuHmUhzH2+ZYUozA/w3KLUFmQF0adhq5Z+R5uzqMAj5Vb
1DpHbFMjYIDIEmAKmhOZ+ZM4N9hf8Vk8NCKyVzGMxX44parSfbauWWYmiasV00nreJWPsCFRpMH1
QV1UeIPRyPVFUjT4/5B0CKJxsyOIaBVIHuiLNq6RuYSpE+HuJPCz9lqkXg8vwBvGae13OAGEqHRP
Cwsaxi4D3dhLnWCLTZa9kXqqOuEKW1X/tyn6CPrG11kWx+td/DqqdVBGqybQ8HdvBlahNfE6jwKw
45jeyUyR2RoMq7wu9sZrZFGzrv5c0C7oxLreTr1XfgUW0bwfY8wo9ruKL8VoEmi5umQT+0ifT6sG
8appiW/jp3YVd+AAaaxpvnUYWngrscBxfREiFIpqET0irqyYFafKQchiEMk5zUmJK8RAJh+25U2F
wN82yDISrktv1aRF6VknvleMGGPcRgg9uOWI1xWcxYiXeiSG65sk8J1St9YITPCzJBaTPNUM6b/Q
9WO7hqqkwhuw51UDNE20gq83Ma8J6RQq+H/EfVmTnTja5i9iQohFcAucJU/umU5XOm8UTruKRQgJ
gYTg18+D01932z1THR1zMRUVrijnycMmvcuzvFCbCYD/XT/U+HVMY8RVfllQnvHgsvDJmPYuj0Bq
N4WySHe3TPAonR9jwFgrP3jeBWtzTBed9FMF6AIof8EAAqVvcR2FaMmRDHM8/C2IN1xVOsg9bciE
78vNUBNi8X3cyW5WQKKjlrSRuyxbIjl7FJtdgmeDYhqowqbHPH1DvMX6Cha94Q50MdmvgeshQPBH
e7mjVH2LehWVdS7Vot/SfG3G8D32fdrfpemoV36MqZrm4K+lDTvPD8hoUZ8UUw/8OyizPmTmMxDJ
RcyfSD12dV2CWo8a/7Qw1Dbj99y1bqRfJp4BmjgZYZ3My4Buk/gMDQuNVWGRHTya/TBUqCkZS3Ib
2l0q0OW0dPjLgLmCLaDCfPXzSj6e5ag7QLMlxi+s+2X9CDd97/b4l6/1Hk1Q/e+bt53k/onhB3rP
O7r/XRKSAJ9Y63X/II+ATsgDOved22h7rrGVa1SL/G6b1xByHGzUfVfmcv/JzyWLmhKRKIe+CT/6
wMP3cBpAJuVXE7EipIZkD7Zh9aKKhQxAz+N14zm9WsZh3+V1sO1w4ATSB/+JUZbNV+NGsL5jAv7h
DrjlfuaiBbX59vNAoLmR0kYsleD5o2Mb2m5jougGbeNH8RGwxAfQOGL0ElZD0I87CDmBZo/jStZy
VBwKudQGz7ZNNK55XkAbuktL672MayCICJ6Z6/fTsj82XKAE8kjBE7tvck13XrMaFr+vScY3Ktoi
aaZBykPT9diNx48bAhx4D3oCxn18bzyFQXfd0KiHDuDv26ufNOE/CQO8LARjt2GR27WQ4HCg4vu1
pycEEB5rm+lkNkqa6UATyPYQrjF+1qq/pm0A91GqqUYbnheSbygsijmp51Be48GCHq5LJTSahBsa
o0wlD5Inda3OK5ZRou64b0Xo15JToJNfpnGUyJimo/EwHmRvNzqXRJF0klVmEnRlN5EPVZQ+5B/Q
r0iRt6J7Pshw9LeiblwOOte6tA1RPnegEc/ISayVVR90Gjf351pmAX6tKcTHCkQwz/BM0lVgY39k
JbEQPMelkRQPBlXEvmIWRwPEPkUzpJSBWnwAuzG17C6a+n3fBx/bQANHR8QkGsK0thDQkIVbMUwm
H9oq1azvbPE/1fE4pziNn2v+x2YDCLvg/m5jtj9vNjo0IUhDIqUHnSkcUgokIHchALbauuy9xPzh
E6CfvutfIkTIPLpL1xlqzasuJcFeN07OoCVfP1J2vqwTlHsNBGXo0FGsMwBSRdfMmeJlYCFpIhKa
PzDb9CEfc82WQz1imsD4KVlzt6lPgKZ28BPhgtD0TkH+pdJPrQYwUUNNGIPzOTZmDMOulCHi018r
qpQpuySpX+hbmPh1zu7QYXH9OOR5J+ihGyBMQ9EEya6fSyh4QbscBrXi2VaLp5tZCxKgiHUldjFk
tiUURHy5Efk0T1sB5mJpUXjlmQGE3jZkOsWkn5f3lEixNhWPEZuHQrJBmtcBRXpgi+wDnf0ZrUdQ
J3V6k8mWITcNTZ9Si4D7Y0sCI9lDyjrMO6nwsTT6H4FjYL1Adjc5yFNIjwxJJbRxU60YToMKQYtF
BC7/BJpNZc96yIP+KNukTiBAqpfnZG2TrlrbhZ/a2EXnlkTblTTenVH0qidmUlr6PGnuWDv3kKfG
znziWNTnuE7UVGD3Ne+d0f1rTVpV+TzkKFv6aD6hLkL3QYfkGmqgNyWwHYdFpzfp0uqKxU2Dp0sC
c+yYjw+dau391vUzOSCAz4dsJVGPFZvKb422zzSM9bWJg/paummGtAdoBTjL+uyUhb43X7JHppsR
FJBuv7fTCD1ro+tihWiuSng+QplH5XHlAwiDQScxvjpbhzLuBnZc8JVXGVL3u/HKnkCR8e9jLvqT
8CGUTWveJcemI+pZx4Bxih7V/FQEkapfFr9lX3tog1H1WflpyWh7IHQml5jkDTRKQRDdxOjojmae
4BfvGH9En9mC2p6j/HsIVBCpL9Thk6Nd0x71OgRQUMr5aXIxalOEgmpavb1Ek1lFkcgFijeWQ3/4
2jqar1cgq+y3CcLJ8KCsnpERW9mshcNEoj+zOWGyCnhgLjIHc1XF4dw9ehcJpFSprpNpDseSZ436
SrpJ33iM07ye0nBfoTzZ4fbaLRdvrL8lTLgrACXBpRVRQ6sM0e97uCwR1F1bFjaosHTwZdHj8ucY
BH7Xi29fp6lTFOQTVGL5tk1YuU2v+wLkurGV3hbhL6mtoaUloW7v1pAhECP7lm6J+ugCl1mvL8aP
5ki1pddJL30BUOBzsqzfiOX8Lg6xfdxk5wpdKGmL2kvHqmRV0SFm83Cnm9h8WbV3x46ACamnwgrQ
ZVCGt3Wii8BG8VeQGNAn0344KdSUBSVyfvThIB6nBoLGUsxz/TI26/hqvJa0GL31JQ8NZHYdzg/g
fIb2DBvPN5D9+mx5yOnU9OWwue5rJ/VWAA+UnyEyHQutXQjJcJxdaWoyqO4Iv0AeF3+dstTfdICG
HBCq2OKgfC64DUYUL7a+SbNAtUUfivyrCWArqTJIm7si6abxIV1SaDDpmKZl3m7sPIeqeQClCxpw
acwLVYM+OevDU6dd+tVE/GVBSfWyjXLLTqOO16IbZf3nihtyamZm7UElZH2eTZ7wwsQjwH2omgvS
OHeV5kKfRpYnYVGzKX/Jhzl/j7yOPnWGq3e3ue1PiwVeOabobQwO6kSQKarRj/OzjFRQJMvgbgIz
ibeNqOEU9SEHfQ7k4a5ZSYxc5hGRoITN0DokIj3jDRy81NPQnURizQsI+Ajn7+glJEN07NJo+oIW
bnzIh8acw7XPn6WEcraGneDgGUIuKibZ3g0xmS/GxsvDMHHzyWRZ/C0SDsGBjqu7i1eJzYP25z6M
ZnvtDVuuILyNFEr8bDjxVMYVKimof1Ah55BBGn7DeWMeN5o1Lxmq7C/jls2fkPDrMzYbu93CYAbd
DXlmn/MEKt4+jMpZ5n2VbSt0xwSCgeNWB+pBAK15qL3SYwkSkRzN0o1f9GzjGnXYtt2YPLbX4LQh
kwyk+lRHWy4Rs6U/RExk5xDwcOn0Ft9nro4A4pjge8ApVBU3axJvbV6u0sONWzEL9CO7EUnk2Hwg
eAEOXB59rvnNEuj6AQV5DwH0OnzuZ/MVv1MDE2jDz5NEBdNZ1t35vINSJ9Fhe8mVpm824HYp+2Yh
t2CF7UtLnRtPDe2juMybkF3HXJnsCFPCkF8k9O4VIP94KxyokSrLN8mKbptzV8iID3cqADV0vQYj
w71OyTKbmzF3wARDb8LlaohHeR/5OHhkQ97qMvWm2WXV2jx1devkAezA2lzLVqi2CsyQQDzDeRic
mIN8/WnNBmOb0156kCofveqVwF1TSy0uAuIc05chQ+VSJtJyd4vCupvKyIb1p4Vtai0V6dMbCFB4
WC0hSsTrGTT8/Dlpmy0ziCNGz0mKwqkewECf3ZyyS0I9GbpPW7RyqHxXP5LcXiiCHbnKYoBHp7Ff
B1M1bkrscw77SAeytu5zU5iA170ogzj3z20EgrWgTdw/qjUMNsjAo7UrCRspuVnyzg8lNYB8blmP
cFpBS7FVCk3QpaNzW+I19uIyB6ufuvt+DdJ8i3D7B+JlhZJeip3Q1zSR9/Mcd9lcrWmX9hRYzKSw
HzIg4aUNVyoPcWj75kY0APILOQARKLfZj0MRyRUYIbOdOA9tnKhDDUz5VrToqKvOt/4c1XGYVWlG
GobuqTPhlaiNBnJtE7YWdAFRks50vguS3LNSdjyeChaLCF0b2rvPoQ7MdxgvuioyeqUnpXgYHWrX
UEtLlHBNoErQOFAtQJvepE9rECuGwsxma9uXiKQzPqBI0GIkJ4LQmKWHRve6SOox9PlBSBay5qCp
V0lyGwYutXAmDZKfuzGLv9bOvW1bU7/UjX6rc510BdoE+byABjzwjJsTQfIgCBKpAVLKtut+pf2d
iVoIyRuTl3rUG9TKUPToQspEPpsBFgBj0hXGgjZGfHWz/DbXfDsy1QPxrT2/BRidkTL00zJWG5JN
/JBPTfTMwDWbqnUZR+HXYMEUkE4s30OlxaOGzyo7TIzVN5Ma1LMdp7k+WF87fgWAoWZFIH1+JRV8
JHQY+6MYeQJ5IQkP+dyoa8GT4JYKH19TDXxb1RN4jhxtUUUpx5sFLbOnzVPaF5jE0MuK5G6cDjpM
1R2kJst8pc3Ci3xaiC9HUXdlnE5OF3koOeRG0M7YqynFxR1W4CHPG8d7rTkokvHUAYqtDDblUmyr
gNTfUiT/NhV91XaoL3AK/AlZpz1alsPBMejmc9fW4RtG+/kj+N38pEguj0yz7iHoiIGDIW1eySBf
+g6igRqN25FR3n1RC50VVPRKfYkINxdLIwj5ufFdVrbooy9cU1x0TQCGtN6VGMMT3XdoSy5uCdtv
oonYm+B1+CrCaLlxAPmrBMa1qwjowmfgNFTsMc3rIurIeJtyHqFuRXDcF2H8LRYSDfI6yD1rezq9
K5cF7aFPW2DmwB1UegVvWavKybQeXqx+U6DO2QKrVtQjjhQpbFvJba8n+t40zSwK2uMciq5nMEAI
fG85pCnWRLPq5EqmlrJqbqD5Mai1RH2RWs1/aHRtTSl0FJE3JN7FFHmQLe4czCKtZt0F53ZM6MtO
MR3DzQlbtGug75PEd+8Wrj2kB3SeR2U5iHPFk+gGKK+51iv4x8LUKGlu/GT1u6Czh2snNihsW9f7
b/O8Yq9gU6JPszqJ4u8OAKcrAN66w9C56AI8owa73voNxTwURn/i1ReOH2EAmK/jFf1bEaAcmaue
j0FyCEYJeRjZXPJ5nvr+C9POl2KKpqonwUju7MLCZwCxWQ4CGTVckc5L058WFFUXRL9hOfixaWCT
8DlKTxB+gbqLmiUMSst30cYqSaIPRjuIUUFeYhGVcSObLhbuWIPdG3Mpyk6gSIOlAm2sK/k6thQ1
dTTw7XWY7CDuqQqXqUJXwQVCWp6qTZcmtHW/ngJCuyG+T+G4ywoRjm30tYfCKBhKF2S+40dgq8KT
W9GoVOUlum3YMAq7NXKyJUPCTdaqAdSZ9YWF8C9eq8GtXIrrNeM0IuVk0YDph95BTh8VHorA3MKp
osf2ta5FrOpqwVYB4galeDSYwvlRpfOxRq02XNnGBvKvaZy8Sw4NqHI5HJIRsOwzJxQw3UmDU5+H
yqxxQLqHzmqB5xAHYNZtB9Eb4CIH4SYu/08Z5IzgPk7dsFa5bnzymgCQbJ5Hj9X6Fugdm5r7HABb
QEPu9TXM7DvLA2pph8ywDzf2vY458ekJErwN+20Mp7z9YvXSBE0xZMu6weAkeLekSBEIx/Nn2wBQ
yG5mFJT+jnQ5WePS1pMdxWkDEIqnhZTXqe49ymDXgo2tn+06XEcWl7cVrQIhN5XgRyPJn6M50W16
SKFpaqMLsXZcFSjrdkaNg96hHo9aZx3icTCrSoCwvqXg/VG66xwRc81bFFFZfGpnJtdVH5vYgcRt
S7Dvtl/iQz34uO0PegE5mwM7GFR2s6H0yw486FMOwNTxXFu4u8Y8PjA4Z+ITIGL5WWe2fwlAxMJL
pmCMKOB38tsBxKT8TgaBKgtCycaIg0qnvKmcAaXpi42OwKm31K4/BJmXvK3dQwIh1TkabXujCI9K
QVN724XrKg86kuD1XQ7OQAf9c5f7hV2NKOFYEQ16jQs/LGI4mZlA8OIzvQzQcTvxXW+Ew3pqYsmL
FHnUVnO0rU9TGyweBULQH1CBokPknU6Sk0ljmBq5zPx7sHG/6iKslzF8ykQrkmrBa2i+GQKuo5g6
h9Zg2AKHbsR0YXNAOWGms20S4b7XAQxbQYmKmg7lJpr6CA+B48FRWig7Xywsd0PJSazUIV7JdA4n
xb70DnbIqWSc1qoEoNgm6FDZOt3JLIU3EWZtO7+CJQPDBrkTBBkl6L/RoUAKKShogFt3NTpvWcQj
6vBbD2zWF0sk2IGJtL8E9aSgerQJdLiQYWgJlo+udqqyIcnHggVzc4LEFQ+G+TooIsgwzqPux660
AMzeN3BbWBs8f7QBUbjOTR9TeNAeVjzsKs55lh860HB/BuC5AR52ur4JEIanNzSXS/PIOmn2qiui
7RkVTHoxMUvad4TIaD1FLu6e1BLxWyhq6u+1CXHns2XzUDZwC2Rk21pf6JYsL5lP7MNi+gaXAIsF
iAQmFaIpk9C1iiR/CgEfsirv1HIVArRoqwU06h9LFMPjkogpPg9x10HJYpLnkdfqONOBvKZmCouc
QbLSmH6DmHPa1gJS+fUOfh/aVtRODvr/foCWMm9d7q5gWYSQYRo2KIdqvnicbt7vLBq64VIPbKVH
ur/+u4CNvp2q2kUOoTeANLYtZs2gRInqaURRMMDqHlltb2oauqwiSa3ZEZyZ/rR4NkOgNg+4ShBH
7C02TVYXEgX4PUx1qHgnzHgbCtTUa1ukgudgLsXYNhUSegeSHnDJwyaBABRbqnV6EA5ajCoisj1s
o8fv1AmUF2AYpa5cpP9apmaApXby5TIn6xeGaOGu/TwYXfWjy56mxMwWh0uSEQ1BCxRIUnUb9Zxe
Zw3cnWCU+SoLE/L8Ogga+r72rbj4QE8PkHV0JeQC9CsE1HaAgYTla9kmU2dKtsTtWtll7aaiN9nM
D7Zpsx7x10T9dRfSNTnO6ZJ8Dnij/R2QKxEBDFByLXotwy9tDnKsgNne3CmQkeTAlmRFU5BTCGBH
ThJ5kGHXfBKJN0uJvImqDvV51URmzPb7lt4v0QIYOqKK32W9jF5HEHJ14Wz/JZqkejWzUgXGGwF7
hPgGnHrtsOR78wWmRVKjtvJBGaDyuDUWSvAJuMvbUNvgynTY1JVpBbuf7awuczJCFmyYuAEuwM4B
J9lnIMYtTOBDnb5rukUHH5PpyZmVXgm8x4uWncuWvVojEizrAIiHTVN2hmN0SKstD1A4yTb3pyGh
rn+Ck6utDMCtymCpx+UYJbBtR3l4PayqgYxkCV8bvvrXnM+YgDDBp1pviTjIrOd/QYFGqjiJ55cM
5f4JswrCdwWx4ivBryRF4HHjoA59hTw7u/Xgg07azdh1mf0KLdv8oC3B6IBsViTEPtge8jqA69eE
sTwhHxhMWMimqIKv8RooWnCzjNT80QHsqDKPRmXEHImt8E2oPgdwkT93DZyRZQxU/0rD8p+oAqIc
EUXfVgv03xyEBh5k3pGghHQVlLcQvL+io1VSP5l4UnFyP3fNiCg/4dXgoLHNCG8e+CS/dnIE19Dp
SN3HK1jX9bRQyHppFSni5+aK2EZ22xU0f+v8wlu/JN+SIVbiDFumnOOSx4bMQZW5JIaVFxsbxCeT
ElRal4dtSipoNMINZWNG1rY0IjXEX9nVA8UsUuqTYxwPS/aWDsNuKhq16H2POJY0JKlQ54HSqoI1
xSCIcYxBx0O5hjIeBPwKnx42DRSPcQLVUKPVn2QMVjZVKWB9BlmIXlbRgM5tawFiWdd81xtiDY6g
Qequ3sj46KJsRgvTRj415rPKFu66CoRuhr4P6vLWd3ddpyarqmnB9OvwgGkPdhrfrdhcuBb4Fo3R
C4uKUZIVm24QGc4cXpYuL4FY71cSpzXJ+1NTe8fGP2xQbzQpWp4J/AyySZb662Ce0DBfd+vE+7T0
JM+YO/4Heu5XLTHESDD35bBVwb0GRUfyuzB9IOg5Oq/zb6SD4PgtjgxKO5qKZJcARHIXBi2ZG2RJ
ZGwozOCmh2a96MGjTOUcDZ69dD+Irr8/r181sDgtTD1JYbPCK05AHoIr+pUzbBMY3ZO6Zd+F0rsM
HjMPdgZeirzHQgwU6LL/oKr+TXmMpQ8hA6h25BuWhv/mf2lAo2Uw1tDnRqkUlSyraw/aHvMCsOuC
eKf6+4+TcO24k6x/f8G74eOfJCmmuMAGsju88FIXPITwd0MI4HoVwGwPTf2HhqMDe4azgGARlP/f
H+o3pw9ofwLAGceCth5/pvu9/5eJMksmRhQf4fA/ZDYRXqly1DyO71kOcx2kI2mzs8+27VDuK7SF
oDB/qjj+/lx+fc4Jwfhp/Lu/LINFEQh5+uu5cBdR+Ey6+hljcKC3aJNwFw4idsM+uSlo/P7Tff73
A4KKxkbHWB8KF0T+mwFCNIaEvST86aOhqQWkSVfsB237U4Lw9xcY7v6Cfz7Y/QphMiEJA2BLMVHo
d8eF77u4HuY+ffopbViAP2IlrwAFk+To4ykD06H5Zh7tApywknbYhSc/9mEwbTH24X84o19XOs4I
ms/9dcoRUH/EwN+dc5hVEyxsjcan/oP9XyBAgxjBW+T48dhmDiwm+h67ItbnEYIeNFBBs58IksFo
t9KNkCAfE7ADCSk8NBBrCU3KiI9jk/Lwrl0j9Ezl8uEP1B96kL+/iN8fIx5cTCLYbvEG9jDMfreD
AhUZZ+oDd9dMGCSCWP5DsaWnZLCPa5DZ+Oa/P15C8CD3f/YXu/y6Tpn3Gg+Y2LufjK+vG+BCREEC
osDZtvV/8AD8Gg4SPB8CHwQ2BIzzMZwQv8U/9Mi+Nag5zmwIjNjHS0gWvaUG6/c/7Yh/PxTuJIJs
CnwMcff3yCM5lRghlNbnDwmTS6CqxmOl445//f1d/HXl7VEdNm5knN3KC7/0PirgXyMPiJlsJrAv
/Ck/ojoGVOxhJkoGgwU4MSw6aNIc8QEcGG0HQchHuvuvpjn834Yw/OsMhv+nkQ///6Y5/DLE71+n
OQAf3K1g/3Ch/NuwtH/MBv8//NbPaQ4Z3gsBzRQ8ORhIhi/7OSUtJ/8rQgDH2OUsxNga/PmPUQ4R
3o+K+L4vrH22aLhbMCHX2aek4Q1YSHl4JwjLM7zYBTnpv5nmgBL01yi7+8IxIgBbJYQKH6+s+22/
MOi6gmZJhiuYgqYQ9CnjdeeAySwLLWaJHFRAsUGXm5muaymnca3CyUcnaNPZGVbGFswdn6AkRCC/
m8Y4/eQFEQd4vTF7oU4nOPZMdJB16l/hbRvHao2S6GteD+EV1aQvbZ4s5QgH8oFx9h2g93wFk1R9
SjDHDVyKGMuQiwZDo2Z7Wh0hgBcjiOw2uGGPSYN+px8y0Rfdql5jPWZfsSHkFdiA7Uja9GjBE1QE
G6N0gNLvQ8Oz8wC65BNtIteCTY/nGn1Zql6b0I4n6oLtMrkeMFJN0/SdZ9BYFF4CpygkRqfdKoOS
XXRzduO7jTzZxdBq6Nmjs2F+SzqIezJZ1299M2HaAsDS88asq0Q78oIDhjwZxofz0sYYkBWtj0or
dmUGOhzTQKzFZl14P7D8Ug+iSpQXD0HGgwKIjYArboEodsdYrBiTZ0MiTLMZYwJkOI4hTfbTlZ22
AITsFl5i0QSXfhr0QdBxK5ug26oJeo7bMYUj/gAdTgACbrGfwlbHB2hX2Q28pMkp1qE8QoyS4Fun
7VE7Ot2yNuCFsPRT6qX/tgqbHqYFVh7OxPS4AYwsFnh/jqlVUDNqvz7FbcfeLfdAKdY3YAETht5F
3dk6DJWDtZd/dlmrjl3H0+8w34r11q60u63heC16TL5rSu9necgkxhJBQ49WFH3EcUyBksCWRw+o
RSmG6MxA4VeTvwNmX/6qlzU/bvskr3LkO4SLygIa1WXCNKROvzSQEwHYUevXAFE2wqCjhNxC/ueu
YbzE0B5J8JDbvNEHXWcwalGeVc0msgsn6XAfhU7d9kv4AkOgniGDicdzZpV49GoMLrC9uHsqTX4d
j20KEKmPATm00KWysw1sux7B/2+A/9FHinKzfrmk7XaEBxGq+Q2ef9QLOitpONYYfqSo3DXxHQQV
MFwUNLZkKHuK+WOoJhyturFm1YTpIsgym3wIguScJ6MoGuiFb01Kv6p+ZPxmBI/SXOuw/yOFxR/O
qeTEgywMrgBbY+zEqcekMsEKly9D/m2DmLc91BBj32/OTw+TpZn8lg8R327iwQJ3nu1Lon30YDKY
qe0BSMynmE/dITc2PNQ9GO9FMSohfZn6tdJNqp809N3dUrarq886ZsK8UGDAwlcJEcPcVEMKg95l
AKcyBZVMOkruEShx3yXo/SNPuyE1B1Vz8mVDjw0dIgYw3Y0rk+wPgikXozlM8Bk+Dj63/HvHR5DZ
7ZYXiHBFE8YBhipY9YyVm4gig28B/hUTh6L0rofOh8x5986AJQXnbHBEXSWqX4JCZdaKymGiANQI
vrHx7VLL/LMEy/RVhChTIblfwxoa9pkAFkXr/zDMLP6+xtEsTpR7pzHpamRD5YI2hz0k5Dw/DAkU
WsXW1wZssifhp6jeMIMAfFmNMmjRLRrZGEecBYeMjOYTRmvJGvPJCgfgSd2zbKUqLeFmaKL5Goas
hFRKOQzbYh4tOQFOc+9d6o8AC/C/pHddYRLcYxDifP3UQ6J1bdJgMoVQIM9LAHYLlNNRejvk8Xgl
2hz73ie8SkQfw+9qI3YC4tucBuaykwKu/jDQ/maroW0D2JKoG98kzTWHk+sIHT0UtH2MnqPAKBdM
ILRAi4u5S+klY+aEuQ3dvlcxkiqs0/YAdV0UHAmD7QQUfndI6YRZgdGCAjkNhuGONVY9ZY7BOJqO
7kvScQrePMqv4dOKCohwwwrsUH2Cqn0D6LhZzB2UgFK/YcbCO3KUuQN2kR4XBia2dS2oAkpG8lxv
IT960mUvCRTJj3EccCSHob/qIey5V7BfH/tgJRc3EP5to2nysEL7gJayvkLo5GeMtyCvgoVtBYFI
9gVWCxgMZ071uUtGf802tt3GCc2KevSiAkbSvUERHF6SUUFuU/vjHAwgEGaydWj8m1AXoAEhAFz5
9pDmXQfmKT9NAH9h3FPz1Zo6e4JkBsM4nUzGooPwrARv58qlV809qkRIBIyn2XULauKQ0wiwDqZ7
FguOjy4Y4A0N250P5hBHrTXGzG2NOMRdXp8wTCI76km4vgiXuEFo3OJXGJYMciGGgnx1GZ1vQ7aF
fzpL1TGZgRiKkIfndBqjPwKP49EcnJoOp/rYtRrMIVq0O0GW8bPFPry1aF0e0KjnN/Dogpxohg5S
Cg9LbARIXahkKxOMWD33m3sDXdLerJBF/sGVJXeQsOT4kilFJSA30H0ZRmsq1NJ3k2/kXLbY+Q8J
tJMnNKjma8YGTA5NBaZ2bvOjwdC9/83emTa3bWVb+xchhXn4eAlwEilKogZb/oKSLRvzfHAOgF9/
HyjJ205yO135+lZXV3UljkWKJIiz99prPZvRBLOMYxUMwcMahDgZedF8JRCHGW2qdLh9jX5M9eRT
3Ncu0ahKp3jw8Atos7VlpAkyTze0z1Mdk/lJm+52qgOgEtqQlevp30WTZrW4ClM730yGeNZw2ZGK
HJJh2NjetEUtZQQiJzcgzK97KMQ4M1aYqgi7CniIu2HoaCQ8mq78xcJMO+KJiJo4c97MCb/SZKf5
svH0nDsBqAe8TyAWCT49WqR6Eo68pILC9jS4c5s9fBSt/6i+//+Y1vZv63sq378t7/8HdEfzrx2o
K1n41x/5rbY32K2u02euGzFhJCAM/b/63jBsFkHb7q8SRqC7SDS/odrYCoGOxPWKlLDikdcW4/f6
HoobJnamfKyEINPv/5Py3jT/KFkhivkOvxdlvanz+/xFRKk65PypcBXBxxajusscSVRlvfEdt9FP
TcsXvgrzzhPLuC9I9lX6J+zWyLJF3VbDk1nZYumxfdImbcse17PKQ0/CJfEfM5dxFYDLMa8zYwxb
NeE/saHhVMx8g/mQ00JoTBGR4yp5ZAhcDRA8qeNr0d7W5ZxzUMqMggvgcX12EFNvGq2S+jHP3Pl2
tuP4iYK6xV/uAoNt5F410lsD2YSmnbw95xWqc5VPnDgO/NWnlMKqDrOU0NAmqBRnKryFYEtcr1MR
iNGEVHjpTteFGf6b3prMbSFLy1vYRngbzFSoEY/SmC1U7ole7muqhf0kAXVETtBkR7dKOu8SBELm
4TDr3NI0jbmN286CE6mQI1BbUuFpZReHNu7VLl96j6+zVvPATAUpiSsZUy06cf0q1GxcFZQ1uW9E
TpB5GGSySfB9TSGc6mUzFFUfcb7Iz+TP5pd4aTw35CbUTsepQW9l5uzwQvELjOZnIFcdEWqj3A/c
GnGwFXLrJm1nbAajPyty4Kv/nDgBGIMUVHGhnKMbD95LkM/TGR5nMOyz3O7ELh168gCSSz0CijHr
D51bbE0OsGpviTIO3caZsDXmwiOFlOdayBklPQjUNrxLfeTswVRVHYjjpBGWrNHfmUopkNN5E6KJ
y2Q3YxfnjU7a1gkNSJc/vDjT3xb0y13h8G3cFTH0TrJF81sF09DcERd29rQX7aNR9+mJgHr5uSFf
sol1aaiQylBAVUhX5HPv3RGI66PRTOMtpklSwEwQDC4aYzLkNknKbkdJOm1Trw/uJqfD4Rv3Yzgy
CLlJg3jyNo1VFWT/LRzTTjqW73quNUeEVvMoKuzlNPrxF74NmJfJfQdf40oa2WYehCz2iejMp7jM
xqPqKw+mKGPATVDHwyODzm86ZU4kZ3+JwIAxxuQbkB0br7UqfM+TDMIESeBcuaV9U6SO/4rEaO7l
kLpgXimTjAiMMD5Vs9KsaIi7Jyz9/aXz9eVrKao4Iu06v4xZWx3ihUhOqGkgneGWcoDLVhvu5maq
L51DUHwjmjzPNqbM4tDB0hYZadw8u0knNkoL6iOe0+ST6Fb/OcPS8lrYrRkOC25oDHx70ZA5oo21
xw05RP2BHnwMZzJGwa6pbROikRMb8enDKjI6or3rqzjYQSMsv9dGMR+7AMjYtGqAcpqDTR2Lb7me
2RHBXBU6GAUPaxYdJ5n5Nqn5E2lIJ6yLJJiiQJpeX0S0p3yOAHa6tB3dezXgIOVpCUOOc/+r7Pbf
U/E/rAhAglnVzH+vev15U8t6Lv72Q78djJ7zC6v5eBwTDXYVtzj9fhO+fOsXGAL2KmcCA8SlgOb0
+8EY/GIzTDLQipliIftznv1+MLJvAAuXr3sraW0FE/2Tk9Ez/iJ8rSc2OjFEK5J2OjraHyRVX7pN
08yJcfDJxXA9ycYPMd844VLPHSZ2RuV1/GWufWctRZP0WR/bJEQRbmD7JOPFaqDnB720dtwSQIP0
HuVpOiekdty6fGpqUO2YmfxjF4sn3DmIEzRxb7rVFj1DdFbhPA+9Vr+Ywp3uW0JZ3HZNHMCcDs2p
SZPgbM+T81brXbmQahqcN6t11xYR6uiLAKr0vZi86bmwmmr6jloYePlNNtjqwm1v28M995MpP+l5
0fp7F+jMEx4VkPs460f7MsIhMSIzbbQnzXaQNSjUJSG3PNl4kI42Q5UB8We+OF0MGDWM+1P/S1mU
NJPc6nzeFpiJBwP02DlvOfwB42M20U3w37GvlLMzOt0mLV58taulPiUEoKDaL3bk9Hbxuc8HRBoj
5owBMBOWsaVeTDOfV6WCBhuYS7Zv2qq9BxSpQ9iIU/uoE019xQGZUXBP0zNZsxRdLS+B5C/Qy1/g
OEkReu6kBdulXzjlMBfq3S4OkjID1WIL8w7z4dLtNCYjT1gz7LcRssRCUaDaVzux/TMMMuOJXMz6
LhcG70XaBMZTABTU3MymMp6STBAAK1uHhxdWiQzQNwLZEywRZkUxYN+x2rpEvnIkeoGfBuuduO/q
YqfqsTkZPdjp8OMf4ejyucatiy7QjQzlwzmt+BnCv4V3bmty2Ca5gSp0uLu/5DYWsdAZXbx+0tbI
x6R0tVEyOcGL3xTWGMINDF6MUUPP7H3ZoDiheDyh7fEyqlECR/GacdlPIrCOViqct3ZibL+3hU/v
10/DcgrqmefHMNGczMQolhAQJC/IW98UFBc7P4liKdMbzZ/5BRRdcLL1EhDSa1nTvsKsxgOXxLLA
ZoiqnOO78EobQwZT4Qv2XEWEFkYUQPwVFbxJmly8YwWgVS8W/t0m55nxjnd9uS/zXHRho9VykEgD
eNpxS2FV30zu+uL9RdAnEdHlHezVxJ8snWcdbaIrx2lK+ViWQbSvLh6Z0NZaXkQ8mvq9D+/+/PGM
uPiBgUrNtY6EVbg2O0neN8xVEr+ovhB+CJESqc1W4M72PR6TNx0nhx/SzTcnV+/b1840kPU6PD8H
1BrHfkhyGGmF1aXNMbPgTWxjPK8wjcyMx0+skpc1r6EUiKTuJ1vks/by8VvCJhiTQzmTjQqZF/DL
Oq3LVaYhIVyAQ9boovh9cWO5is8ZN0q3PApVNMWOZAcfKcCy9T0BczpcBPsvToE7NKe5b/j3gKhT
jgSWkGbRCFfvi0bjggjYtrH3VMkdysu7/gDA3Jh3MJTLH8sCQwjGP9UfBkCzbHBxaX61b0apmhNk
42kM07aYwskrhIpEYC6HAWbwlZ52upf53L5aXGkW0WHMiFynxIM3rP9pz8Ifw6Z1wN45YIglpcwA
dr+qEysEX+5dXN2LT3kwBy98mG4aMfY2rjkOUxKI/dC+CnscSOXm5vQouYr3ufKr3QJmINRl4jyM
mRi+5ZploBRx6LyUQTk9+gA5Q8/subDNXvW8GN6As6vbGq+uYl63WRqnxo+B5Q+TewB4mLBuIpcD
AVDvoIBefSOWz0zdwK9K0A6YFzeHobCPSZLbR6te3995SmOIdR53EPJ1kies1B0IDHsL/sOE3CMs
tTE79A10BMLBFgiPfVP6aRr2nBgPtdHW11I2LqbSosybjVekJoyndfeI6ufvtldZN3EvsgNuLeO9
dDxwk8k4eTudW+C5693su9VN6glA/3xsq7oCL0Ox3mTac59r/Utq2vAZuoJUQBn42Z50DUbeSYMf
hK+VP5vqne5X87ZO9OV7NifsybBUOZx8h/gH5b6HA7ZaYut1LvLhRDaIyjowPeM4Ln1xC/XFiRyF
dRThVJhumMWLdyZ3cundvvruOEEKwIFuDMTW3M03NQ7aC5Lr1ag0dqzojkEGpvDlYJxLxPLuYbGt
9Cj1YC9WZXPB3BgNXdHeqhGsVaGN8T34Lu4m8D0B07XjlRDnZytRVPoQhJZkTxtnndui1s3nGB/W
C5b4/hEF+j51ZHcFkAN5ORmMKwxq77H2sJmV4yT8u44Y5gEmcrvikvTPFJYT0S7/aWEc9GkkkUdu
EuTtnmgfZnU+t7I9yH5N11jqgBmoCsfWvB+IIkMgAwG5LYE30oAtZTjHndDJWWLKnUys4iWOXny+
Vs+yH3xu7bYEqMDmhDhVX8A1VKS0bIiXO70aR6YCXVmOoWbYGIotNhH5ky6eTOhHrxm41IGjkC0U
Y05VXulae5SuxVWtrPzLxPF+UqxGuAhT/7L6R29bJFOB/je1buhRgJ8Hd8kjaQfm4xxo9mmecuOB
8LL4IcEmfJmDpOnekC9L+cAykTg5CfaQHIlt1YR++s8mBIiHFDoa7LAi3lAKTmcpiACWWI0Qc8mf
DJZ21/eC0RHQoRnbcfW9FGo6d0tGuAjL0gM2e/nKPCiOkip174M2cO6mUZHmKWqWScDV8toLmn1x
q8edWUfpqGsPNnoife1IxqEqmWfY7nTTDlX9JRux0TlN+xyPrX5T6P0LaEoJyIHrlEHYq8FaFohZ
w1kjUfBZqcSq+M7NwG3jwWD2maanIbGTO4vU/+3o9Qx8lNgUnkmQWTdG7ppNO9lnlQqbV+izMCq1
rTLCj0w6F0P/xbW5VPQsPZNgbg5maXyKcxsbZuniXzUbO6yVKCJ3KsvIaCXXgckgLkU55KQI4iVK
bKQaZiC2sQtsS582ptlaD35iu/fghMRj09sjB30tsdHBDwiLZWIrhZAMKAta8DF5dvUOV2avZZFB
aDXEB+zsAlFVj1neSMI0lB87E8JWhDkyJ9+EdYCAhYvePA9pel+to6nC0ucnve/lCW6B/knr+UEJ
LgpQvycP2TTgPCbn+WAxENm3NWGESJjE1q1q6a6pwwgvnOtBbcemRo9OVWPcjHY+PmSribGP3SOj
Af/cFMn8rA9lTOCyGl/SMf2cxxW9qWP4FBSTTJ5lu1rIh0lw4g7WjdsCvp30xNzYQeoze3T5HESf
K0YslR4soe+RUtvhVXT4JlQEm1t6fbJOI6djmQbYdr2q3LfK9l/agBcu26l/jPPGYx1TF+dbjkN1
8PMhi7qSSY4fxxt96o1rGrv1sOlzFgotczKcGpvhD3Hhec3R2s1OmeZkgTUNpluvYu0RARZHvufd
6P7wyUdts8J1lkMaiPJb63ndIeiDGFmN0gqxDbCvnNmcw9KiJiyr3N1mWgephclK6I/+eKtw0kTx
XIpwlh1TZfZrn4q8kpdl8FvrmfOtuBVYeFMZVsFU3ecis8KhcJrrSMTVvZaBZiG/g4nZSJFTFtTK
/loYpg74E7MoXyCdWhCJurhLOGQT4kznuhiG7cxKsSnMoVQ+DJQBt2bJ9GdTz1by2atk3USLhbca
l+ZrMhrNdYlVTgYwSXddMc5nZ3CcS1enrFEJuk6LxsbB2t2U4jQZ3bz362y6NxwxPKWquoFMcmr9
ZYoA7nV3MEyGby53S6SHrr8xpBPv+8R/oVBTO2/oyV739kMuZ/KEjiwKwuFTlZQ3AxQkY5cRw583
yia+Dt+rbnK87e5yBV3Vfp0KuKdcPog0m7aGG2Yx6mSYy9CzIFZcfZvXWagWMBUFGNczIG0zZ/zq
i/YJoH/N9LT/dZZaadzcjoC/9gzovGvD0LX9GL/WH6NYq9bfkNfa2wmw2CbzuRaOhcpiPmdY+Fu/
yFPvGpgst/yUVfxTrzY9iPx7qGndzmFU0CMpOq36tKR2E2Ju8xPvPjHb7p7TD0mKE1Qdfurk7391
2P28r2A18v3ku7MD3VqNJQasZRvJ+M/UGfZRMZFPqGu9vrePxBuCM9lf82nBCfwe9Ea2//vncxC7
//SEtmX4DusqPJ05mYNS8LO5iazFjL1zaA5gQgKyTJTu7ENj6KoJhqFmM35LSyxRl0T6o3UkUYoX
OwS8k1a3uZOX3Pn4Ym/drrb7u6qXxqXS3AWWgsk8SaYCmn/RUADaC4zs48rjfdcT3Qpo6BG3H01X
Q/5lcgedeBwpM9vceWscqcTjYATsMVkgOalhzRxa9peFfqIAIjHRsCXEAqn1E3qRgjvGE0Yz4FkA
wt+5ZOof/iLrRytIqOjJ5/H3XVNvX3EDT9M5oTfS1nunToNlaPHDog3jsANo0g97P2n6w7zahu/s
huDpvgfsg8/c8JvXj164cjvjP1hb/+xlCwizujZKjY+VF3HmTzagggo5dgeSN8689stOltMbEJOn
Xfv7T3t9oD9eXTwRHkTKABsI1J+vLp8IlNaVPFGZlnzErQ9gSdQdnw/fPeAQUBtpl5qJJoRpaPv6
T5/dx7KH4wkrb2D9BW3PdhnDI4QE8SpvsbQo5UcANGfqx7I/NJPGs7rCownQVEXb9vdPbvzRMu7w
zfJ1HF0YaA3PYkj5pzdZ5Y4Ws3GvOWC04tGlSjAZeAWqcZ2j9zNaxD1MGTM3J5G01Kh6X480fnXi
lSvo3Xj6+IX+K2/+B3mTI03/W3kTpyOL4HGe/ms9028/87ulT/+FK4hJoKebXMdELf6lbjq/YDPh
Y8azabmg8vlPv6ubP435MP85HkR7FFAPcJL5T8RMpoN//lYRquV/jr5i11e++R9voQHkEz8Gc3iw
/ORVMXDfkGJqtq6nf2Z89kg04QDDvfvsV8ZnhHaDiPlMrSNvaKH87aJ15tFSbKgcygBclsF4KBjh
AfWzzuBI6wAMygCcVCzdqEk9P2r8QSd/V7Zf2IihXzWTcnfRxBhZIJHD1l9Rvlo9bcfEu+YM+e7V
kkXgCKtTrdh9JIg+bSyC0NtBM81o5oy+0aH5dLK6Y78CFaywBYHv6YgwsDw4Q+xEjafgmc641kzc
NWEyT/Exzfi+2JrxoBbL2cMB+OTaFaMNpco9FV56K/TMOOWYp0Jdr7N7wx36rQMt8J7B7JY46ss4
gSfAQQDswHUOlSffkC3oeC2pIlr16WtWB8mpUKRMrWCBqVx27t4ZFFFfu/f2inhdqOxy2paW9Q5h
2drZoxlHFHrIn974ZspZhZqAHRwUFRAqRpH5UsO8F3WyRbXdqNSrr1U37EQ5g2fW7mJa9y00nOnQ
WiTuJq8xrkFrlp+FdNpPjsx3OHgeFkNUV1LR/jkr/X4Ez+PhLyPMeNu3NMJb08fz2NHyfx6XJnuA
YoRYAY0vJAQ9MTxJZP/YWVr8aNqGc7KLmaCrVjmIWVhvzgThskuPK+ozbD8Ofe7oL1NlFUThm1FF
boPUAe6twgqIEtKNpf/gKagtFJ/ctdiR6ByE5bevHl5AN8zh7r3UBVgsh+J7r9MOXewaZXdDmB4Z
K9Hb/ux1cFtaqJS8eYHJTDcdSafTF7G0boixGS6NXt902jKS7fCBFkM1LBiAGqwjv+gE6AiEWyzT
Ra/44uHjdKMpTlCZzQz1FBnrkQQXPNEqax4NyoGL5aLk2SoPzsk0sWC1jRHR8DhlhGkLtvJWuTZt
hW6RQHVkhmBeJCTMuAlv6Xr4/BQsdwshhMIzk3P0oSd3ELxe5mzWv/YjeqRmsQMhTAbBu9oDpO5T
Od3zBmohoy8Uz0CnaJDoTzfTCo33TJi1kU7Y8N7EJPLijPFcHMC48OI7yAtXj8R/tqkIkV0L/Jan
oXFcuPYzn0PrsxxnYwgGa/QTWb2dZTVHk6ja15Tv3z5zKQA20zT6EdQ/xEBgA+VLa9SAqDp7eM8Q
0ffGaLXfETTZ0wnp9+7jN8sJLvs77K08fGma3kOypCi2RNvd0ILL9QAFyj/bVGo/yiq1byA7jE9D
bsOCAMWPErS+cAE65TozDXz2poq/WK7jVIeBC+lgq5m3ejBI5Dw7BwnJlZY7gmfDccZIHSKLcyIi
F2x9oOl3qg3In6VoraGzdOWLHSjzk6q1rNmyY8176J3EPjZFPF2ZTTTQR0g4msnIigbw4dz1Rru+
0RCy0PBi1e7QrMU7OwqAJumNewebbj4h05nXGLfYVXWAB1OuyAK7sRN/IfBJHtipiNgCsOWBpM8z
enQDuzJJV3hlJ/ds1mweu6QD1lFSen58WpWqcCMmq4A8FHHNglJmKGGT887Nnu2cDYLmxMdpEWUE
GTjbEFZNWOg8cdUv/F/mMw7GBRCapBjDIV8uQ51eZDffj9rwJDvUJuk0X+oMC1pFpiTwb00x3ukq
uU+ljn4s0kOV9z8cFZwCOi8ytohXpnedBmtnyXQv3OUl6QcXe+aEiEmLv2ljZ1sM2sZsZ9Qmk2yq
4BwbseNBjDMyw73abf4MHd64uJJ7eGH4+LUZZwMXqtf9UfMlw6mhppxpdXNj1V58b5CEvzMmEwpt
k8w4h3033YOjXRVqaW9n9opuPCSlg5RlGwrM3yl8I+O9TojUdub3Dr3jBJ2gPeXLOGxrszKObPv4
1hviwJzugYnfuhlltO5MEBuvWmJ+HjSfRGdTbZZ6qHZEFcWmmhl1aZU1R/kAGR9h2AST4LqgZEg+
hhIP1nslndBkJsaG1XTYtWJ6rIE/3AResbdyvJWOs/ABZ2wAnTrkoJxc5JnG+dkl+sPEBF/lNFdH
3Tetg+ImHOn+2DJPRB5byUhtQrod78hrRwsCWaCBX1Xo3k3Phb/PQcYz649fdQPSiYb2BZbohzVj
qgUz/j0zvexgq07/4rlaExlF8SSMIX+bZ42t2TkOm8zq/FAfESpiIlo3ZOftjg0HC/cDS1JH5mjm
DON0GzR6hCH7sauGd2T2GNOFP18mFia1W7aIsJq2RjNkEe+C6xf7cX1uDPdScs9/4LLCo+HGxr3F
iuetMhFmw2rU8kNRsxfXxq2I9cRsvw+OWbBdxDzOVcNOmLZ9G0v28nY+qw9yQ37W40UyKuC0p993
9po7fsM49UovvdfnDn6bse63wUnPYIw9CcRutdvedp5ZRKSHK0d6kxMU+Mz0gw6N+K8gNXdmCXCy
pUjw34EAyCsgAOO5mLu1hiA9AK3FnW8ApCiHiSutXJjI/DlnJLSxB5slpLGXfxd9X97gPEHmSAaW
xktN7jjT1a4Y+NmksrbzIvSLh2j0wIaQKSLWRGUFCnuj2t6/tLIlpK3P5RdlGtYFgaoJHSqsDVr9
EjEFhHFXiWz0wrQm7h4XlY99ecqTs5xEYdwMZmwgDDNZuZhBN+78pMOuKPyE0e+k3bkGSL3CMqeO
DxGbJHvdNdrcnE3PTFi5Yuo4YUON065tL4tvnWlsLg05lBsbtPI27gitx0AjX4IuE1fFAC7fQsAC
hSiCWrsA7XeOVArF3tCbbptNDBNwHjdolP30o65M8w6Wo3hWfaYOLWT2T7DymS1wLyTwHaSh8uDB
aHYLg9xbjkVFFVZJqd3oDTcwZKzuAFNnCNte5GEeA2WGqgAIpAOTNNvlV28o/c3Qx+quYPp328d1
vwPQDlfHRNwaYaDgCO9vpybf2Zq2Z8bihqW/vOZ937QRilkZTqpje4NRGBsAuuA/bZ19XX1h75dm
uYVVOu979hJtTCg4O6cc5P2ykkQK2QycXNJnWUNXPnb5gA5oFdqrJYKLgd/tu/IyChAor7ugdZPd
CFqZTMCK1mH7QDT2C19xxsEb6etXTtCGQMc0bkCksO0JC9CL1U77SU1JNFjLI1lG7zJlJp5p38/3
c23sYYUOYWngfpdN8h2MAr4rjjzZNSj/pEq3E8Tam0wSIsYrGwNejs9Z0l3t2EELj/38OC9En+Oc
4bOIYE4Vxta1lis0w6IyTt6ouZnc5qstqt3D4M0T1nOAyuIrPKhkwwtmZgUsiVj1SwLADdRxoLO5
EoxCOeM9o/5dzg6lClSgpCqc7QyrJIKIYkJ7YqrK/mLObeLdlZsBYh3gl83f0gL2kr1BuGnMA6fh
p6myHzAoyR28vDFMkPAfY28B6jIvwyXJHQIipN9vIYl+7hYLnkTrXrOAWTEUPXFlrG5GJSbAu85r
na8D0Y4wN+vlqzEY4lZVnrbLDPm9T2ZzqwAX3PpSWpHne/YN29IUd790uA9UaZ6V53bXhFIFLsVo
RaC5vzABijddNeZvSiTE4bUeibeO45tKy1zy6TrkLOScEO8iWJfWTzkqW4yCws72tP5P7NWcNk5h
nxaLQrss83fPVBJqSoU9nQxC2djoWeYQxSILblib4Nbb3FiL/mTuxVfdVuLdK5z8rFQN8tkHKWK5
7KPu8+BRl2OgbzpqGS0qpCiOywKHnCLBns921msPbVktn0osfLdDWn2jAU3YOWh2Y7tRYnFOWFKa
KKvTb11VcerDlnr3pLves2IhgM5nctcbOtwJWOtbE/fHFVcBASLLuFoMue+sfAErylQYPpAddBGU
Hr5pYJBeXJbknLrWqs8sWvTZyTOL8q6oOw8/Dandr3U3QLKI82zaVUbKUQD6yGOakPnIsoqh5LtP
qj8NmeQa14xNJJ9E77Wvi1XVX5eUZZwbGVu2xi3fg20z6qp+qin6cZEs/iluRMM0EI0M6vMxA3q7
AdCDhyRbikuWjOrVELgl3M5jj4xTp0AT8ME1jKoaLiFoOneQF3CC1FkgnixT75N4y64sdjpCheAc
XGboxgRw8JoPAu9iN8gf6VBVB89iJtt3qj2wqAA/DsjpYY4R0q3hXPRjRZ/V+1d2Ecn7BFnzauXB
EhWqo7rNbQChSeNv+9jKojzw4xt+sWcavzjygrTZaXnlH0s4Z/81tf1hMfe/t3rjKftJsPtLkvN/
yrevb9UfRZ+PH/ld88HOTdzSsAlO0wn8tJRb8/1fbAJAGBJ8E87kHzUfrN6eQ1pTJ3viggH4l6NN
/8VE9A5oalwEbiT3fyIC/UXBddw1MI9OZXKJ/gX8kBstQ36+Igfu3QQUsnxeDmNgD79qhmR4k+/N
/zEd+ItYz9NQJKE34XLFh/cnDXMxhn6Gfath+rCNJ3ZSQfwZdf+uUuw3/Q+C6V8mEXR7LM1lrZ0F
WuLDW//zYIDPIh8CacWH2WiCO93t5S0gDljJi45lzq0YKv70gf8fLw4/zZ+FNOzy5GEdHVXPYB6x
Srg/IR6mYnA6w+vjQzYz6d7EXSPOTT/SEOFNbxzYPCp40Vdv7k4foS5FDnf4mSYG7Pe+cxL6Uilt
tRkn7j8tcv4hQFbGIRz0+teaaDqk1yHAdZwEe8VcaU+/ZoYf7SRMoOoBj12wL7VePBvCrW9Y/kmn
ECNxxLPICBPlDltKkjrdzx3EniwZWLEmhurBZMPGd8YHy0ta2P2L1ya3+jhnW+WV3C5h7R4W0ypu
EQ9dP0xza3wwh7H6sVhLc7dYKn829SzfEIAqd06X1rCUKgqtplYHveHM6JbO3Ptk5bj5zWprpFNL
V2kNGIJEc+lbH1cx9Jw3vUy0Q+muNM+ewVQ3g43Z2FMQu9BbzObbgNx/dpdqggy9pONG7xTIqd63
d/pg9q9ZoQWqiGhB0OA33syYb3gNGBnNwzmt23znfdz+1cdRoH8cC/p6QozrWZGvpwYym3kNPo4S
pQ/Be+6zkG3D4hYOm8qcOXgg+k27nvIMeX09mYoUu1CY1XZ5h8OBowuYfnP21vNsXk82fz3jVk96
BBOUa+/jCCTk6twhVl2JNlF9T3gX0/XMHNbTk+WDctdg0NhhMuVwndhc996vJ27K0TszeogSmCqn
JKAr3BiLkyKk8eakdVze4rtePtmWqT3gLVrO+scBP0xGAdxU6hz7GbZGvFxs1FirgpiVhIBmqBSs
OSvOep6M75i9BHPdtaRYPsoLba00eAsG3CXut06UoYKIealXAyMevXdULgWoyj7Fa+1SFMlzMIBf
6ta6RlsrnAWkajhMqmatEZljFrihILXihLeI4mha6yRX9/M3usqYv+x9sdZqKl3rqmmtsOK11nIp
upyP8stfK7FgrcmmtTqzCptNBBRs01q5Ob0mbllXuXwVa13HJ+t8bcGY3xGHRGZY67/OERq9qX/t
uiDbjhSJ2thbFxp2c4sbZbhoay2pAlc9kkShvjSoNGdKzprS0/soQrNfK1LxUZ7WH6Vq/FG2ur/W
sPNHQbustW3xUeaymICSd/4of/2PUrj8tS5OP4rk+KNgLn6tnqdfa+lFa0hEznLIn+zfAlysnPGl
evJmkW4DY/AS3CJELEOMLZmzcTrd3QTCr+u9kovrfZ40mwV4QFZMQKe+GvQoI6no7wasCZ2N2CPY
hlSoJbnKwllX5bWZTC5uB/+ZWDPR6PuEAoLsZOt2Q3oKYk3Sd7IIyXk1W/DZJFBr3C5bhYXJfMlH
pTk7QKGO9+5NKXVyyjBWuylmtpD3j0VFrgBuVzAUr5rTFo+BrLJ9j66+PpnnHKSOpugRq133z5gx
o/fRtW7YWdLoG6onUjCOhv7rCAsIqhl3mM8m50CgYZUmC3TTqFrw2+JKxlM3dOsfe7EbP87zqHAB
1ABEa3qwHchk69iUNHEb9LyZnSOlfWwH5OEPoVBUIzmgqovR7WC+ohjZNhM9T3rGjgFAQxYIgdRp
A/SNQfenDYsQcOkS1v0CaLsKO9Iuj8vAEktqRW2EXSdV9TBZdvvddnEJ84sgEhes+jm1aK9LxDav
Mt32LH89AskP7konc99KLJbpxoJcuyNoUz1oqvAA7LMprA7ZkMt/c1bR1PT78sXSxXRfFrnLSssF
qRALFOPBAWO8wc0DrZfvbRn9d/ZXi0zM/2H2h7fB5lD/99GGT28DqL1ENPXP47/ffuy3UpDd9L9g
kKBuc1hwR2CBou63cINh2r+soYI18UBx8dvkzyYlqJv2h7eCMfv/sndmy3HryLp+Iq4gOOO2JpUG
y5Jc1rHXDUO2LM4kOBN8+vOh5D5tafW2o/f1iY5wL9mlIgkCiUTmP/gut/CT1+D5f/keWYsEqYrX
NU6q/00W+DZ/QTKSvAybEZJTAa2QJOZt/kJxo6UmPAb31cRGsgVbM94jPDYEGwoi/d+/DMx/SJfM
l/27l3++mJRAYBFGIin+B3Aj8RcPTebBu8ciUn1Fws45aRqFj0U2mEa6gTskdug9ySnvjv+LS7vQ
RLBFos9qBFJ+zdMyqxDL0AjvHiEQLi2xadzTaoOFC/RLnFAkA1HQ2x1w+z7GIfAPieLbzNQ8eeh4
0FM4EODPdNZn+fXyjpsltcxL977EDBV4Fjqt7dYeRmAnWWMutxio9+8f+R/u1eeLMlU8ThicMt5L
ftWqjsdESefed2ogA3DiL50qgNFgTKQe1eDTiEFDn/aBGIGRpGhCPgfwIsgnA8ahDRpSUhD7y7HH
PDPer9QNnoLIITjG/oQjwaRiLXYQYimM9WiBQOErazDsv3+Ot1pGr2N3Jt1ADUJuw3unCBXNkQt0
OXXuYSswV0zwXkp23UNEmnMqM9APKK32z7+/6tsO+c+rSpZHGLEw+P+3E4YyYpgvfifuSTTEqbbA
wrdhnb7Y+dLea7EuD76nxC0HOQoBOoWB8vvr/3NhhoCckIsCHMC8eQ9ymqREOxV/nfvAgoOamQWj
5bjcJdMfsTzvcCbnZ4Xzy8oyYBdoR++CAEqVA/bBo7j3kO58sFRKh2rKjE1R7Lr981J4OMHYgVmd
NgwTFc4sFgtm/V2OcswfXvd/enAUq4iWIkTt6P2sdVDLlq0d2/fj0LJIvDAuGyin1EQ2WV3I/8Ui
CQl7rEv+FwIqe/uehYJNaLmTgyIA5PwaDx6cagxrYwzt5rrqDGh/gh/RthmzXJYrcLFJ4iuic2HN
G5GvzbUVTMtDArcj2Re2A+WmgEfMeWy5S9OJDn6tc1aZH9FJv5KpPZaH38+Vs3bk28AKdpP3xynU
5+gbvVsiOV7RuDpIcU/jGw7TChLveJ43545u11UW5e6ZuKcZQBJDuU+yFdhWr2V7VLqiCZ8VXlvS
pl7Lbidiu3/GJWV5+P19/ocoGNISAwkDZgyI4rvbtMhzpyD2xL2/hgzIeZiF6tRXYcfi1Jbdn1Bq
Zgd9s+MYMj0gNenaHNFRyHp3xWpInNwudH8/g+q/hhrlP8USlhz+utBaRtOu79yA/nacxaD67Cmn
hzcjD/QpG40Oi1vr4Rlvama6TQSwycS+Zoj+3XhmTpyHqGfXCDYIaMibHmufay3c6MbCY/YS+qm4
XekmXv9+GF/Rdb++bzZryj/QEYWHfz3gtLeTdo0K1COhXdw3/BbWOHqF+x1aFCfdUtPbnNJpNjAK
iOKOj1o66iYoPR9kCvVoU/Ld9lbDPtg6uTPt8XQKDxN+O8MxDfpRQFNItLtBDAdguY2lDgffdLY+
K4sWzs4Om6aDDKFTf0v/FAg3ZvesDBoB454tIFCIbcMC8iDp30PdT6+jvspvnCpqbqccHsguajoI
3SBUrC9Ch8VHY3v53S56sSvJAzDw0Ct2AHqZ0mftNzoAc5TWu2xg/76Cb1m5m9bN1V3Leb6CGSwh
PHsNRx0fuwcal2Foqcexxmpu58Zh+EnKNqUGnidFAJQeIPSm8pMONAVen3heD070rbXQeYbf0w/F
cUUdBCMrOv/dpdPqDKwuyMQbQAFAh9QUX9lorX3S8wSLMaT10ZGpw37fAEKofQRGHMTHqhS2+l2Y
VCVOxNJLY5znKQMl6ci2WzBHQj2y5IJGy32L4w+u5qUr99RGoIhRNfKfeumRJtQR0YYUkEA8KXaB
PtP8GrDaEq88t8Z+FL1aGsJg88ObiPPCyM4sUkFRYq1HO1RXCBPk+kPgNu2NtchIHBLdVCkWM9kS
XXpJBiqgkMP3qC4CuE5OakNCyDvEKKvktnO87tAh09+04Cpn216/CMzUr5wpWnYRecA3TUUd6Ce0
wFA68QG56OZv1FQwUTd9zTZQ6TMTZfmRjHFuKKNJDeWf17NN4wFt/ET5u0pgScPEqmyX6lm9LNFG
o6+yiZrh2eN4u138LFEnC6Z3cT3VGOiCGakx1j6FU4y9CROg1E2IxVkVWWgoaQ+PSxqzvozR1qX1
MDu+2hZeZuHChmUHdrq7CGsU9QV3lcDldoscpyHdwrU7WLZJflZ/ecDylpGuOf5e2wldeaK95T21
0Qyzq4f/ib53EpefF3RD8S9CvPoWDwMYcFOI6/OGWhUQGs2s3KQRbmkHr275DtBC6qtE38uYDxlM
CdQKC6AZ9uqznJletI559Vhvfe0yL7kfQ4iL21UH3lMMW2qD/Tb56lDCm8MWxcctfpWPUAj65x60
9yW0BgKPRxwKvQokSZfiwteyQqNtVbl8PR1tbg40NwdR5PgeR/qWu4JG+zVNeOfU2oamqpsSTPWA
JNWGcAaRofRkleyEGPibZF14JpSbxC2QSf4C21UAWZHP4HQOOzVVPZdPAEDOb9EYI8RQzI5uaEbL
Gxk2ywNYRDb1zCKinmMkOVx0g5cXa8IQC8Ek9s+tNEN55qP2/ch/nu8WWhPHfLf1wESRdjq4OGT6
Dh8Y/hMHcMDPEPRATiUAuseVN3LGxWpDw53EKmlPUXQbEct/dMvcOaEVxfY8LGreaZM9aoexF/jk
ZjTzAAxtMDEH54R8BZxC/mvqNMBs6KtQi40gSFSyi0qTHqmS3baVSfs1L/AMofXT64dzorAWba2v
aHEGT2e9nrwvebUtN4MaU/4MBcjYziNNeok0nH2LNhcNqyZGwKgri+aGacS7g25D8t60bDw9OG+g
jcuDndsk4U3TShpahfoKjo/dnLKP1e1jR5Kl9yvsVxiCGleQvuPOJ35nAo43I+DRYgIG88wkOKNJ
VYoVau3r4cc1qY/OZY4Lq09rfetZBdoLIXYk6Jv5Ghxf5XtPaegafuracYPKQdtwEyFbku/Rv4+/
lSDtY6T/zRISsZ/DnF1oeiF8aNvons/32CX3z6XseUcqpkAy8KNMBBtw7QH52zXmqFKkVIuEhkxM
GHAvacbNtyA2wksep7l2J4sOrx613lhpyd3C4OuOUArF7WCmp18DGrSTnJ2p8Ea+OZ9IV70o1+MH
NScWAKc05gwowITA1zdSwXvA7txMbDw7B68wMHwRgWNEpfeUF1Fb7gdsFC/QJGSOnNHoaTUzpotC
nf01CBQlLVCdYTi1LVFKuwm076JgwQpTgbl8NUMVPjOKy0FQgRbAEGHLAWBilzq2sctbzZw+wt/A
NeMw84Zwoo0frVQvdwuuX09dNLBe7RIYvJOtwBYTnxXfdT13cp6JHmy8/nrOCAG+IEffv5LI8WNJ
aGIvsTNfRo15QXnrEZrwGGiPVQf1gb7lIhH7gFqwX4OBpMiJEAgBHZtUn7QNy8HNc8ptsHurrcw5
hoDlE8gEQDnZoC4tpg1xXpYbnUlDplYs9FbMC8L7PCE7ETkyNmeU7xv6GOcD74q93tcVZslpSjii
ZoRuSn8caU9jy182dMncV1DlijA8Uu5nOrXZNvVKK2CnSgt2enRmcFOgu6kdvBHz0al23ThykjGj
hlURuLJ8xql015nbSQOeoshi70mNlBa3tdFOgJzIslq1SzfVXV2EQEvYyD5aXc9tVrC4HM8QDZC7
8d1NypRHosfABtMsDtz9jLL8EZdYmPy4d5f+A84OdQdpz4MWb3W2//STrZ5Buq+Nqh/sTO+yaBur
2SOyOpdX1RTw2+WYOu0nYTszGTsgn2q7ms0FHIeJfSDhrIsmEQR5UpHEHMk97LCQEGJOrGYAXmOR
ObhPuUNcMIG1S0J2nPPcjZOFNbkMqjsuYaa/dWxD9+f56QFsucgpBFwg1uRh3D5GTBF0mCF7+8V0
lQI2QB7vPCEAZEQvKpxwC4I+0x2tvJb70sgeJgG1lPOsCDAJAB4DKgluI60t0dbiNvdNtQGUIGZe
EMjw6Br8s5LBWlhbAL0UITqfntQmMw9knSkVWeeX286b+TdNItTtiPfiFrPb7siUEyc/pZe2E2XC
ygrjlh0GFQr30ChS+zFviPZuJj76obPec1JnUtuWQHwBAnd3PEdArxigUjQxws/bIT6z3REgROU1
nE0xiA2o3ugEuZmtmgaCQpN0uG+1FrzKfT2au83HgWXmtprrosi0PFTa40igOKo9SkRrHhM/4bmp
7EfMbsfDqyH3ugULYnKh9dMkIswAh3Gq048g89CXREpL3GLYxF34kcG2JlnDbLcF4uWnwQcrvMfL
gr6ikYPEcdA8byjnO6Dk4acxWqqPaPx9T7G2xaku749+iRFfiHfvNSpX+UviIgsbwi/fABSp8Xps
MBJ2TU8KhT52JA12YQvefJCmKxw8FrlmnDPUxTeNP6/LhTXm7sGA/6YNBhdwXKeF3iLy4x9crxdi
y65ZXXKyX46Gqa630P/qD3HjNi9yMQDuAHuLO48kE5O/3hmi/bL0eAK3Jvhf5XFCIRLYLjnV6DWc
YEqkF7EuogpDlW3ctiWk+k9JDt5k21WKP1tsLsDb++tyRwUQSSF3JuDAZMc1cCLHqUxK16YROOgE
xCS6ZriZtVT6zwflAnbR9exKlqpMsaXf2B23ByOdYpPTkB9A4udOl/Nmgpw/EcvPmuJHQ47J7gL1
eA/h372EIx8/4nxIhDsfDBMcL9UV7V6cVLuBmNYEC4oF1NOgyqEUcpNJwMcglMXtWZdD4ELx7Kwa
S0g6XJecwXivdeCwf3amMTxWCdFqDTLnNHFlwGqESFy5l7sVyRwAhm3NmihNvqliGd1UXYSXeqwo
XyG1pr5i6zFvmoG41yFGcYulD0lqbBVXVuMfgsRE5hXXrBaqRJoeHaxbfnhTYPfXvhpZcYPRvvWL
Vt5YrxlGS/ZgFDGqoo68yzAEoH/JgW0Zjj3nmw3qqB1aZf14KD3HiTirICJiA5U/RRGSIYuPc+GW
Og9DEuYW20YcO5wkzly1AIbfKaVivVvB4Fwqf2E9rAmb0WvK7NvVSwDndEOVrLJpaVWwUsDYOfS+
xvSE6uzyeUkBnqWezj5Dby52WFqBe/c57WA2jUQuvSJwNlit48x811lBAzhrlXW0dzt3OTqJb30f
les/53Jcf5RklS90kHrS7RkeKHmVcy1oISGT1zcXJcWVL4gUBSiJocqKMG9b47HbNkt75SPecJuF
KtoleZD9n0oNySfMcvGuGSvUb8EP2BfaODtJV8WfUyssvjet5pv82gbZl1nwSe7W2uLECrluFsjG
YPC16eQUvHLd/j+76w8dHjC8FDz/5wbPtqnrH9+H7Ps4/Nrhef21nw2eUPxlhBlFwOby2sv5fw2e
0P0rRMycokpIJ8nwrv7d5XH+Mo4DThRAZTWai9zHv7o8NrLt2MREdItC4eAi8d90ebyz4P+/K0Zc
hAgkgfqAUgkpvDnvCmG+o+GDNdl0bOrECDnhrAfnVKIWNHzRQfEtovSFvfY6sKctcktvsYf+oYur
iPPF1h6iUzRFhIpyKD4sY3kzRcaM1gJt3HYIqNhWjTIMonR6xOUN78AVZcfK3rWJIl2KWnlQZM1b
GYxyS63gXsWTvUNHEWEBLyr2osWBL6HZavzAp21O15ZzcWvv8qL/grw6QiVZA46xcTAfzL8FlrJ3
JcTcTYGozhaZx+5STd0XQYq2Xf3JxTzZt/ZVHD5iiPWQu+LbhLIBv6u+lE320iQDKIQmROcpoK2Q
Aol0ap4nUMuwt7v2SyByMmGDAZktHo9zubNdcMfcTVYIoTi6xGhkABDN0BCK98lQIQyTFy9OYS2b
IGAom6ijMgZVBpI+Q4Bi82cegWGwo0s0zkFzdnxqQtt4OynP2qd4vnIMcZojqYFCqScpwR8G/Gvh
3YNPH/bmN3O0RVAex0tydRB/STRDoEp32PuDWO+TpryXupz2Zc8lywQAp++13P7sOvux5YZchf6t
vSafMWPB4JUkbyeb+kXXbXNs3Q7bYChEu7mAz02pO/kelxZQ4w6QKie3vVvDsuht7OqMH9UBKagI
ievJAR0p+xM7XwFYKcCS3CrXA0aH63GOGD3XiO7OfniJovjpPEmylk1Oe22/I4u0d0K7tB8jUJa2
PM2RmLZOwR+V7d9PGTeV5GyHrtXJg8gxCGzw974K5eDsJ2Vm0cBnkUe9zXqB2l/TO/sQTsY2iJFX
Xx0mFkqialshKsB8flkkbm3sR0gNzdk3AHK8+5Wfcs7Vm0lY9Y4zGraHU8PvIIsALYHY7YRq/WC3
vdx2fffl/L6rBK+7qWRaDTPPm6RMmVASmpsWaTNqMeWVLZIXFjmzOuCzyPcolCaYKo1ZC0k76M9l
yo9BhN+m4EZYeRGVvgL6GMMVeuFJr7x5INusrnCOr2bgAB8gAKqtDPsvqP6APgp5w9HIZIpYjefB
qBWLYoa2hF1y9a0CarZnm22vABH7KBIxaRGIiq90LcUDPnhq66DSupnB6W3dQakD9Atn3xWNvas6
jyG1J+4hSVH36a3lIqGNfOO2cQbwYXX2lDPZRGcXBby8xvyxYZYBeNgC/ik+RA4LFYM/exdNaYmg
clLuUZh7ATiV3U+pf3teXqCE16MtRgezOcRTR+RKsY1G1ggpm35HQau4Qlynvlhst9jj7MsyLKJm
e3638F1Mqbq+QbLOhBCmQK1aiRoRY3Oe5ZSoVo4DHZLZCKfvdVXKA6qm5Q5lJrU9TwAzw1ni9xmU
/wtXE8bkxPr2Vrkez695GGeXdcA0Wgpn2E+5iJ/Qd7COfsqjrhbXQsgcNwXpEr3wkcSYh1cgipek
4P5oTxBXANJvK3gBW2RUKCN3Y32Dsvly6y/+RTTn36wko5gRzvVNXECCKUNWxLja1jHxWacNiqew
v1J5QCEH5F0FdNrC7pVKL+ELO8unuic4iLXGGta7kGnZc9RZ+DIxT1uQnmj3QE+E4uZTFXT67nIO
KDSENfnxklU2uD3f3VtlQlBMBMFt5tWRjcgLtNDuU4xFLlZR6ws1EEyUN01bcH9qG0/cwjwKVlGo
miOy1fwRYgt4jk2OXJz9edHiW02dN7FOfHd653dMic737h1twJCYDWz8AYGkIp+ZTO2iDn2AkX3R
4ACYtnZ9swTecjuGxYvkNMpZkxVwHmsozsWuqPhKtAckdVbUZz3YkTsr4pxeesjThKUV3zliRYu1
ocMVxe1LCxs0BLG/Z9EjHpARTzyrzA6i675HNibKtYUyVNOGj1XjNfvCSu+sebwNUd6FhRwlVzrj
NIB8L0WCXYDq7d4pZkBL9QIfabeW69/Y3VYo0ZERBHvK7vDi1rXLvzk5rhe0HFGNzGzn5Cd4efc0
5vIPqMOMV9ls8wpdO8bvGTttb9zTzcvRuMuGO1T/AwCmASfd8NBBxc6p9w32nvMl2nGrlyqBNxQO
EyoenywK889AYb97GbJqaAQtxUsEfXdFz9nCjnFL+J+POGk2B+yaF6mQDWndrco71nzuTRb0JAey
F4I6HyRqVAjeu/Xc3xZOGoWXGAH01XGA0GR90Yk3bVOQrSUkYOkO0FpKEQDnx/jz1p8CR+8TAFDW
Qz2SPqRhcPolFfsjpOSc13iIfCL+GdoBfT7nbScMiRpn9QDcHilnQNFZ05esYHNx6+g0dsi1+QOr
zsuY6b+/7ttW5s/reiKywb/aIcCSt9eV2nO0HNR4FPM52LEG3ax4rmeaEIsqXn5/tbdtzJ9XCwMR
wK7G5Pl9f3elYOkhVj0i+8cEMZmALGKLIgBtr/OV/v8h4A+HAAzjeIX/8yEAsH9fvMP6m9/4F8DL
kX9RfIgCMASAFwIDoXgFeGHI+5dHY96W4J2k82v6z6GBVjEfp8GLv9qvrk0+/+SDkoo449PWd9z/
yrXJoMV+bYNzOxTFkMkNmLAeKGUzm39BqeNmqatqtL0fqb2qHOY10nz2DscmCyPSYcgd/QiGIBsO
vXZLHGN7HPO+L3Gp6hsBJ611DsryqIEUWAEBia5lbGOqHJUIR3zu7MrKwd16KiC8ZDEq3hDW3akl
MLjlqFd3R/myhwEYhgqratj71vwZsBFF+ZK6JqgLDzNwLBjX0fajC8ycshYQNIhp7ChL5Dqj+FBP
eQ85UPccGf4EOBFmrf77bISmBtIujqBhKQIfpPT70Wn6QFCnWP0fqp8nChFVEmIfvAGqDAJeJqg8
WttFZHX10gZdpk+ewU91aLgBI++M+kWyfP5lbv2HqHY+jr25JU6XAugCcsdEN/neLNSIVlZN3yXP
orT94oPycFC9Wr3RGKemJBJoJ1RhRpeNNhV+57TcCTrhJrdVUzw1S69bdrjRt/IrMNu9ne7XOFnN
1rTwKvbDsKYA/zs23mUf0KUKbte1EHysIrSzZ9rsRmhN/P6hvLfDHNoMsu9RzbZ9IQPWwttJGKfF
AgyvrH/YM23YTz5KjM1DVcbNevf7C72DbnEh1/XBTsLtAED1j2ipgdLKNVjiZ4i2kGn3ikq6Z+Pt
wgpf3DD3Ps5IIZytIf0SiQuFFeb0AKC6zv+ruI3YCzdCdxjwCfogRsXo7SMLxAttueTB89RHXXDr
K50PbJFIsofuFc2Q1Q/+MMhv9yVzRYIJmwR5qxMBEXk3yA42NQWZqfO8iKTPvB8OjIo0vYwVXOsr
dBnNY5c6GBHA+v2gv2PCmCuDcEWsKPAdhp4D4dtnzTENKObJqZ570i7crDIZ159LZ2AxbwfazYn6
uMg1tqubJuvqwN77U1qsj3kfKk6rVUnkoPSKkp+8z/MAHNE2nYyTUAHGItLHcfY8JDR+f9P/mJK+
G0QEXoA0bOIoWb29Z7I8K2zK0P1ecjxGeKLVClu7zRStsZ7/8Gb+eS0mPnikAASYz07BDvFrDKZf
2ndUa/vvC5T+iK5BWEbTQ+xYGVPi94/1j0ngGysQkA7MBGpS7wOakEXkLI5dfwe91DG4gF2L/GUS
2gKa0VRB4+7wIaAU/Ifrin8+o+QBTUokDNz1fdiKLWEvqvOtb5RfhEM9HSr9yGE6Umlnb4XLCbQ8
skyK8AmgHc28Xdt1neSkDTZsOmXVOuPLTaF+Hb7h+JfLg0sBXF/7dFT+nMJFb9MquG/U6zDW4cVL
am//QIf5yay6ijTxWxplABMQxdHDetcHS8f7WTU05ulC9qoPbi03zpgffY1VNlSSQGuCpSy8RH/n
XVb5S9DbjAzbHx0/tOGF1+QvrwHYixXRBUJ9EnzpE4nT+Xaq0EIeKB4MplBTI3TKNlxjHMcboTNr
QrSFqCYXdPSCVg7yOsPyddUmhdi0yxozFk6O2Um7AZUW4MXteK3PjG3TGXFEFXh59SPgVJaJjTvE
/XrHhJb+l5puz/rYrU3OPZpjCBqGgoPrF6zdVV7vRwRG18d1cMPpNHVtMD30OX8zb3BlYk1sUnpt
vDMnBRuOwaGbkmtvc1dZBBV4xfTcqAfleYppBzZjtb/B+c/hk4HIYj6SBWFfoYY0LelwP8yh8WPh
sJcTgns0LRO9zxPJpa1sNhbU0MzM1axEq+CW9kzWfm2jzDf23lObfSg9GlAXs+iX+jrFdny8GhcK
KBzRIyTT9A5DL6GvIxwx2CxtyNP8XxvhwdodVdQOVPQar1YFLuqvD+Cj08Gj1iHu3fnOtmOLAfXt
munXL4kJmGUV2ii8tH2MSvSemr6ucHZReCf/6ztaBbRi72YxAoiIoETNvGzcdPUZg9HNNJdeFBZh
V9pteKbkdVQx+psZOT9SIx+Y5yEtrpCXGxFyFCkWwtXetUKyNq1oNdP41WHL4xG6zHRp5MCu5RZN
zaTBIzGvHurBR7fikLsGh04XMndYU1MtJbMmcUCW6K272HwhWGARh4chGYrIvbK8JcMZrVomxrDh
fGmEJIn3Iv4UlXbAmOBNCerlEk3TidZNstIhjBDlWNAD2GmsBsxD5KgcLB9aN57Qq2osyMoprcaJ
KLDvVkAbhl4em/nbgeThJ8hGrTtdIejj8S2NbjyWAu3FiJ8waqHJbPRvB25J8/T85Tzm5l4QcnW9
gOpXyBLUEUjpZueuQQC5DSIqt5dXWWTyNgrN1NN6EMD+FxQ4+WErXR1yW7knzRi3U8UIjss8Mpwr
6vN8U0kKiLHIsHiMT2IHZoqa1Ho6qajmz1ZEJQs4zEFJ3JI60orbe3PGOtedXk3wSMFFPeXUVM2S
RomIL+0APfMm/J68kc63Eu50CtE8YBSwYFC9Pk6L3efVh6n0YLnuKdgaMU8Y9KOZ1W6WdcNOFXIV
/nGJSoSXdrl9kqmfyWknIg8DY7AMJXI0h8CGF1cgJekeBopunr1jbgMoSSZbrXe+1gvTP+ohJ3t7
rI+op7D1zU1wG/jIonaIFg+0jCmh5m72sRGAHKhj56N5w3D+tY1uFmt5si6z3gaAvwHeMyCEsZR9
b83XBQQm7jG2et5N62HfiS1FL2oepo5znTSf0JOPvfq26RuJzUWAn8uMhlnXEG72AwKZmiakGhsp
oSYE0TJtAPOhSRS7+YiZyyYqCLPB93UGd4bUhfA0z4ynKbIkKdizJU2Tm6JJRxHeDovszeTJchNS
wmHWrToUOjbz0h6XnjkEn74tkuvGcGHUoXWmsQO267uEShROGKVdVfA+6s0CdGBsb/s5cAi5ed2O
vKUaiC57QaOrme8CuW6i4MjgM3PtTMXDdLAHNfNJjjAIHlBGjE1cKuzJsFrR1WUipagzE56UtwSM
35BaRIeJUWQtCGfomVATbRawXLz9VvvXEUgg7xiVuOwk1+mCQ0ew9QR9bci/aG+w12sVsstX1LdY
eRHWPwzCMIwt03EJ6ESAt4g6TXzQUWp5Hxdbd7SpCVE+0lctdIB0D04XpC/FYJOt4GRe6O9V1HIa
+XkOIeqbwcHU3G3kRdERVcGVpzmiNpcjJd1ObfAzS3ZtPNfx3rPHuP0EQIOHzxo2f33m33DHYT4j
eHcAlxqysHNKnkyeCIlWRvDntK4yhDcIMl7jMnHXbDGJM5YmJtyj2MSmJTBkZIzdsJMd2vm6TGzW
JyVVVq4XxfTYUM4Df3nrwMRBYkoW3YBV7ip08DfINdTe7WopTxLHNMxqu67N2iv8yibACs00qu+q
Yo8BSlNZ3oeYO3XpGqqs/Rt2bYAFVVg35bOHQ0eHJ0lQdU8zUnXzx1VaWE5SaAbOQjN5VnQBAMuA
SG09oBLjAeuTaLrt2jTGIpJ+dEVpvWRbxRVlmMS25R11BPklalfqgIjYe6gPLcVkktS1mzWQqFCX
jtyoztLDV4RERw83KmCwCS5tGKhibVY6OkafC4QprjONjpPhckjZyUpcTlBfXHcyK1e7O8TOCiQC
YmU8bgLafCB+hTpMMkxgrZOgrScwF2nDxhcM4VUPy5JapTc4YqsFEU5vgmRApQmkRpgj4xM63Tbx
y+RIy3SgL2PP63Us4ZlciFmkzgHNelEPmyEs1wxAsOtbdwp5AO/z2Ldd3lzYKtSq3Uvk65bTMizu
8MHqh9p68CyvXx8HQAdo6XVB0H1eQ+BjyAkNQdipi2jxwalu7AnQ4k4uSHZdxBlSi6glelHVbCQ2
Dk66Dbu1b6Nvosqj+jl1FCB/BOkH3UKL990RjxoK2uHGcXt/sC+GuG59ehOF7ZfBRQyLK7gFz2sV
xcUUKNLa9Eca1VT3xbaJsD9GacunQhrsA3dw8aLtHB4mR83vnH3bGvVy8QCwrmn6zUxflm1JVW6l
/M+z9pXydiqeuxjApm0n5Ch6MsJUfWzPLJhu0SbXBBMArfcCuMJkthVJIGFxt5FJHzs2cJZD6gUm
wlW+bTJMSEQYDx1yXc4JSkZur+boekXPhJQUW66JrQdqec4uA5Q9cdYLHYZ852H0G5P9gVowJ4cw
Fyt3q72JTsrF2FZZ8AVLjJpbEercMIBJQK1Bja1PmPT7nsw+KmBOOBdIkZIFzza5m7WVelbEsjzK
zKaBgXiMAp9bAYgwTZ5gdY+oppakRDXyFcSUaqzQt92Ql4DiRFGt6kxArEqHPRqOmEdqAnFjYIBU
HZqdM2rnhTvtkjTk2iO+q836aaInwL810ED4MjtvMKDZ9Hg0cP+9zE2cLDx6BiXkCEHte1fHClO8
J6TXTb4qMaZZ8WAau+DbPLd1A5gpD+sb3GlgxB1on5lcqlahSVlQVDJjBHU0GMQLPEvoNzsMZCbU
TNkPqRtsQhUvjK20Ab5VH4jh2qRI53JP0Fdml/q5g3miYRxpypmKRSBnc/fCRTTV2qoEr9bmQmcV
h44SkhyJa8S+wh2MPYJOxfFfI7G2LKHNqNyVjBQ2G9/YwAmvPOT4ah0BhLVKMxUzmzzgwa+W2P8C
K4fa0+trZMMU4pHj3zicojYGyHhw81rwjsZ+CgUSAUkxzendOud2LL9ORejnxTFF+KqaLz3S0em0
ho7JYsWKgOay7zqshtJLZdcmqbAH4HQzEDltzsRR0DJZKup1YtnSGunCYeeByCJxdmKTzdOipZt1
tFXST9HdOtCyyG6COLS5H71iHIDIgdvZPOpEF246lbi3s0TaqjUFLxA6fCCePJOoiZKjcdaixlCj
Kz1mqFe0TliSZyevu2s6TQmb5tigS4WSpUsH7BS4iFMfp4H+rd5iqZiTWSPHyVEb8FjND/y9+TRZ
SbfezWUUsl2KlPtytmkamtQQrnZiknlXmbt9XR7F4PNeynFueKl0etyhunGR4kv+nqI5AQgGca5A
JrVqmQvlNtPkBOiaoS/LCy9rR9YfKpxNcIpNyj4SaOdj4+CS1M6N5t2O1kRbdY9IH49gG2slajDC
pNYSvPj0kIQy656mbswwueiLUQ0EFxR33RtvFgOSrrHvMM/ATplDYK58Tmy2QO+IZeRJ0ksOnrzn
QfurvnahJ+hrVG70Ml0sjtsWT1MqFgYlfs18evAe5Bo9eAmeFgVIzB32P0/EEQAVEoMlSWxOX3XS
uvyUcGbp9nBErOW7O43temdbExpbEBxSjiNT2iU9Pt2BcsdTsJYu6qnWLBh/pATMoRs2lcnCgF+a
Qz4Ne5PIJ6phfsR9nPDWhoqCbrNb6JRJ9EgnHwmBUPrN+siom4i7ipYj42UbKnpi5vzAdAJakvJF
HfKEfC3g0yk4qtBf0G1A0I2pfxSRQNlMFxF51OvSQ3bOpFalVYFig53RlH27G6YJ1ytcTGZTFrNi
V5spGdrRXH+0kYKvWwZkNSduH+UwBnIWoVninJYT9SFAlcNwzpBpu4jTGjI3mMO1v4zGRZTHCM2U
vmNjszzyA3cZJkJnANWAr5He0BGr8rY2mSiEYaL4dn49NQIaLlilbT4JghQJ/xhsewpyTrmXyWRO
ga8HizJezU0362L0SFllGsTeEK2ceL0pypnoHJIQbtnOaV3zSrGBNbc+wotEdwwLdVTF9vSsPfDH
iuIIH1w1Mwr/HROwBl4jBrFo7mRZjc1X1q90BlJkB5/c5v+ydx7LdRxZmH6X2ZeivImYmcX198J7
gJsKEADLZGZ5//TzFUlNAxcKcDTrjuhoCZSg8pnn/Oc3w9yhj79WjmCo50JXGWJ+K7/G1v4BM0Il
i4ibgY6HtvoIMvQJU+3DQPbfh7CZ+8wu1mTsrDSbxJ1gUbcV1/uHQx6jasBUSBgddIw2TDAKp4/I
4Vhkma83eLQ4LqPiH/LXqyF9bcYqv766z4eaLalM+KIMjBhNHYGUJsK1qQOd+J7Y5EdRecJcQwM1
sFizdn19rGPVKvAbvlDofE3PttzPU6lan+NccQH6PlgKPdxJGysiIqGk2TGfYVwpg71wYmovnluE
ITj8tJ0sfbksGpO+GxRinmzAdJgRnvrXyvx79pFVsJ8okTynZk/AUqbnp69P/9OtwpURvS3ibIt2
3NTnf/5upjZUIerS3nOem8QYOA82qLktZHOlhfr6UJ/eOXzhIViglArAVf1j6JgyKjGxZS+eSa8h
ZHcXjugJ743Jmz8RWAGkg//h4o5HKFhZGXDfTIdjOiZ0qI8XV5U1xvDMCp5JPJzXqAZR03TZJqzs
15GJoGNchQH1PsXEyM9vksyV6oLVTjn7r6/9+DYzNXWQ/c9TVT43lPAfz6Qn+6vrg8j6BiZB6wg1
GZQKP++5nf/6SMd32XQsnau1dI+jAY4dDUkFhaFv4U/8DW9aj2ScQs6tOTHHFps8sgz22q8PeGRs
ACuUMZiP+NxymPABH328NLKMJhaTsfpW4eHNG1SRaMEyx6KIpz0WraVEIxAn0LEhTQoHCcb66xM4
YoUyInJ5iQPdcsia87h08+MZ0CXOtp5e9g2J7Ij7ObOsSaxBPeIg3f4qW7oqnktjTErm9fs3KK45
+CNaa+U2mPns+183R+E1xj0C+h/5inP4/XQLk/QztoQafsxP9+4Gh51FYoiG1drrnXmz7FBIk0sV
hzofPkIiZujpqvFawCOjr4Y+oXwDolsTYp2YDQEqXUkoci60ubaqcUtisdBm9SEwclLO2zl2OdQ2
Xm3NW3yBwJzT8n4B9DWlPaumEOZcNKU+ZGq2V9OYi+UwVSkriV7jIgY8FqUVyKTZDegwTuJMAMt+
ffs/vXAe6m2dBGgCPqzPr3ZLZxFraI6e8ri0qFmjAo/hfBVMzVwB/Iasvz7k/LW8myt781Ib/JzR
+HABvGMbFGZOY1PCOHoKInfGGNskcMUZkRMwV8/1WucMFrYMWpqowQjnolAjhp0//Po0jq/cIi5Y
Z+Wc7fr45n6Ov9+tnRnZOz3PMn4SOfDnIVFVo+7gUJnVqVk3/yqqxkYljwGVBVLkWj6z0WMnDdfQ
0TkXdf2tK5Gw3DupN78WaVrMldXX12UefdL81zHswEbD9Zi8WZ9oQVE/6FJmnXmXIWjBOx/4sok2
ETAqnW6S9uwOCwbeir94ADa8l8OsEqJZc5BXFcC6QDC0PPP8vujJhQJHmOy5UE8iOpTYYxF4ifM0
nmGtQZthAJ9sXz7CzodbTe+qmI7cdpphcXGacNiLogi/YZaVDvk+XZWBdUq51zTWUbnBSjyyz76+
CUcrNveAqBpL5zvl3n8eBDtO1ATKRYHRqnTemcOcUQXWWn1O5/z1oebYlPfv8/xMWbxg3WNjBK5/
/D73eQGmatjhrW/nP4/VOkCnoiO6kq2JpZ4l6NfsXULS4S5kQzajpL9/qrp2Rgi0HtLfo2N7M55J
L1iw0pkKbX2/1/DI1qbTmk/VZYJVKNFvUSfTMK2J3aI9TlCO0pb8HvwxLZqHSBqaXb6dibR1/lmX
q/mBT07KUUifpBz2fkET5NHPGK/mxPOTTA2qln7hdSz8+aqpkhlY/j1C44vk3U2ZebDvhSEoh7UY
DdUDgXx9S/2Pj8/z5phthAIQlhz2QrQCH/eEkivofL0IX2RneY9plTnmxmQ8unOFX9hg/HGzIdYi
ID8jkeGqsMNsp4jWve/Qp5NyD/mfoWkE6xXnOTj1cVPehfSv9SX6mS5exn5n7pIgvVKM2l4gv9fF
wq2Qai6Z5bgXnRPmJzHSlzN2pHiaxdj46GoEXz5MzJE7ck3JRYL1Hug2JgiOuNcmraE5kDjQwWus
Lm12JST3SEPPvLHqVk0xlmtm4vIeY28bQZbJlCCd7Y/YRHpGeI0hv8EDcAiy/KnTm0rdgCpfebcm
+/NzEeeGswgrNwbCiOp6a6YZ6die1d4nloXXNpRRO1uRQIbGqg1QNmtFdePadU1ZFLa7dGjTDWOC
EZIw8yKScPsgITzRVt2BlLl10wcdgE2cpg+t7+Kf4YetWDV9ld9OKcbYlJ9aDNqn2Uvd1a/shrwQ
c2zqbwYp1Xdx6xCwO7jqRHh1QkbNmPzBbuTTCzG7LjFaplJhHvSJPNY6dZDjEapesXunn7Mkab4b
ZRnwwb5+9X7yEv6zO/Hq0U+ZJvN4XMLYp457q8FUwuygq7wasGk7tmVW0UVOH0DqZCy9awIcwuuk
DrVioUsnKFZWVyRy2yUO6S0oqgkrTxr3onKr4JBppXfHNlRTPrSyuVeKPd1sMoWguTHsK/Qu2Q/V
4tWSgVpedSQSPQQp7RsJMYZOAKaILiw1p4donnIBNQQjKqMPwJuqYHxN0ZCAsLfVxogc/VkfGqR5
9FX/qkT4eUd+3n3KNNukSDv6GHOgNw+X2OyVbwUhtRlmYu3KmYfsVrp79/X9/7iY/joYDkiQ4UyS
hDjkxy+fODXK6irIXl3dU/CzBv0WIY5ZL5QSZ51ttfTeUa6uGM9iTfj1sY9IeBx8LgMog3gByMo2
j0sCQyOu08Y79dXGVhyhdWLFWytP5W6YhufMCOSTpQXDqjUjhh4lgr2dTURptvr6NJz5hn54BbHU
m7s6yIAQx7CK+3gPDBEqxgex9xq1DA6A0wi3H3xcvlY1U5Jm1dlEiXqqQf9NkLBi2pOrXQ5udYZD
S9cQaRBpF5MRYcI+jQBnFS6RKpmtYSqhnSVj5p2O1rjNLGXdgoHKi1zj7Vy4DMbG5dQMjF3SvA6X
XhGQ7mjSfG96O/kxumlybnkoNgVI8S6JyNtRTiMbhMt1+32UcXunE51xpWV41C7cweg3ltlgoWlV
SXSLYTqKGJj0XEA8ECvdNREjACw3UgYh7Ik35GQQDRWP9oMBqk2MqhDoYb6+uR9pSTxi7i1qN2pQ
l27WO7baaoGEee5eiKLeds4hnKf3BDiNiCDLTD83cGD/U0t35Gz285DUBrQ4mG1DwTu2N0RILyvF
1vmWFql9ADbDczpsR+0EoDLdMIhoWOmxA3otLF3eJ9HQnCZJoF9pXWBtvr76z284gh0M5agO4XHj
3HT0LVsmszYx9OINh0KsSjGGTr/DI5hTvBAgUrV7r1Pdhvj2at/HLu2Rnbtd8SeP7H+6Jf5McuUD
9wPsI48aarg4taonT76FWEm3K7eOx0t3amNJMpjbbPSpC25LcgQ3oxuH6yIIh6fYr7piR7iIcfuH
e/IPrwRheKCXvJwQ4445oZNq+y7HKuAtgt5/U7pGfW1KTVt5QIcnbDHteSvL5lDYmdrLwTLIq/XY
EzzZDJcJfk9QXrO+O0201voBN7t0Fj52DTdfn6X7eVGgSWDxNX2eGyz8eYd8165UvXJqP+IhRQOj
IRCXPPyWozXoVqUaMTrSTQE2pfLZ/8YB5V2lMeFwMUTmFQhXEGDqomGOWOWu95g0hAoB2jP8yLQ6
PhNuUu9KyxrO3TaO9pHjRfYCrbLZEw1gmDHYNDKoRUWY5xL1l1NskTwVm1Q02hnG5B3/Qu8RUT8/
xnHoKUTQHxWbqKfuWuYGHs+KAT29gKXI6ZClJLOl61Om74yr750OUIEqsr5pzCHbx0paFbYEEJ1Y
Qxj0LV3w2ksrSDKG5VA8EWYNTAQbV8poiaS6OOuLoMYUISlcGNGof0hY8r2+2uros8lkyJNHTLGb
H3ZiJoB0OID9CbI0Pm1bCCOgz/OJw5mmqTx6oXE2G1VQ2u0bqHcZ3bG7kRQDkjguWkxRzk23E8yU
6sn1V37l5D9ihOokdIWo3raWl9f3DlLHU93rxZ1JTDYTEnYBJPeV5GOIUm9JFAeqjp/v1H91Frdj
8fa//sfzq0rwZCOqLnlpPqimIWm9+/o+hSoQrJxXz6/559/5W2mhI5q2WboCuLsQjn20Dn9b6eq4
5jquDe8bOheaa96Ev/10jb/mLQDAjTcEzMUEkfittLaw5gVWDVh1aXggAgf/Smn9ca1wdHA08g4C
TBg5nM1q/3Gt0FVcQB2ctBO/CUsIrAaE+LF9rLrAzqpDqkPbLzGN8Kn3tyxleLKfWoFU/TqCe+94
zQLLO7uIDsRw+cI6yzTo5S66wCbGyo3eADPqetuKtBnCrYAOmSSn8Fg7JKcTf0q7ERLNF9hUAx25
IdEialU7xKd0/844iUXvexoEW42QSYhymTqwaeKwJax+5nHhgd3pT2ZWgaXlLtzh8SYtpxko8m2W
mSs/Hto4uEgSBKFNYLPeIfjT1NJpM5YY2TKfGRfeiDs51I+89H8n4v73q/nDV0NuNK/5F+qkSsCg
e67ffzW/fuf3V+MHf5GH4c7ehDaYc6DzEf7+agL7L7a0wHVxknTQmwTsbr+/Gj4NmCHMufChpiq3
vHdfjcUHRQg3JgV/Wxf87//5IRSkPvr5fYQ4oogPdfcM7PM/4AaGQmBSfMQfPxvoVqZdmHgiOdL3
lyhXYEVlDfGIYTwcZFQ6O9zxGbPnmHO+4tDlnRKZRIqWT9b2NRmZOot9oT1LMi/PBN8l8/3QunXT
NEEzWbjEjNW2dx7Lrr4eiei5hWYitwLywV6BhH7L8SFDjeSlBziR62asy+8Ay+kO8RER9wB3Q8Vs
r5he9AKroiREBE2KgzBvwMbFIchkdhJ6lty2FjrAocnOcseEaCpDtSKXJz4YXd3vs0QpBdXdtVam
FnkHRc4StidyuMjJ49wW0g9ORwKwsFtzB/MK4kFwDkFUPzPGRD+jbSAkr8utckOVIrfwQaJHI0jI
GdPEpTG47VmIR86kj2CGLhwufJwCjcSMwiINcIwXpMmRqmEgqlhWAK6XAbQt/Gs9WHO2M2DaJ5N2
60i9eO17DoIPCoTpBJs3RN3irrRTt1wM0k63hRrSXVA3zaq3e4Uj6GiAoZjtQ+4n4UXTxv1VQ5TS
CzyU8TGrWusqEig4rDGtzl0rHa6QEGD9YprJpgyd9kQf3PK7wuR5BWnY2xSd7LYeoatwnIcB64RM
7rqsx5QTJ7dXLbAWeELBYQ6KEzOL9vbMI2kTeHZCz7NV7YRnShRqr/naXgpPrLAoIiEDPvu2LDvn
RxSgLK/TJjlpXLvfYr8cYosdq0vmaZO5CbQUneoIyLC2gF9OCsil99GYBE9e6ap1mrjFISzc/qZg
fb0NQjs5m4Blzvpah6faVlbyEDZ2fZq2uryxc7vYKnoicnthwO2cQXpItsj+vZpGLzmLInvawLKS
ckFuBgAH1nVAaE1JzHhtdaeEu+mXAQZeB+AGnBXSyZYv7TAU56Hryt04tNaJy6Bqqwo3eWp9L3ks
C4yTMqw1rxS8yN2ABdo5DAnrxCSPb1e1eXRBtmB9S6oj5pmqlnultXuswvtwEWSOj6FHYWKQbrhn
JXr5fQIcukuxPVQLJQjG6+3YuZBFf2LGvc3riGmjhrqd2rV5ZlSoj4txIELOLELvubT6N6fEGyoa
C4xNIZdidBjaG3A8/B+8zLy3bPGCeUARoQ23zSfPz27zzoJ4WxfjdtIz/SqPXZwuBsz6Dg5y1xgx
va+fx53hGHgcuOVzHVbppYfOHi4kHigvSejH26yb7TGmRN75ia6QI0LLx09LnaQRD7HHE2zvttJd
wSFUN55VN9+pOLpqQZTiLXStfWT27iHvyy2jdwg8rqeQ1ctUXDHHkddOKHfu2DcHN5yyvS1UvqoL
4iBbFssndOzJ3iM1cTMmFpFnNREpGJum10WNAHMaynxpCdruKR7FTJ8Rj3AxhztMHYhjMxXOaE1B
+V3FgthL1ygutWrY9NItT8oKEsUyCDZOk6ptWPf6GbwBuS3lVcfG/ajN0yPhWsZVqkcW3lu+TjRg
Tw2c6V31YjUjZwIXvNcHb5tjhbfuJJ7q69iz/MfGgxmNtBhb6EXvjTkEoTG6mOpcbLWhIahsHB1v
WXWDG2BfTxhaFI5rfF4o/qe8xaAgCLq7iHBPDIbxxCI0IypZ5kBNqAvUdAJZtzwjT05fG4b2mJqC
eUcUTdY6kQFxHi508wBZ2BJDjQeyVvS9ZBy1Rk5SLsxU5N+lG8MfzePgylG+u69rZyCkFZLKVdJo
YuV52RKiTv3sYnm4TRGSXuq1qxD3KUs/73wyL/1QTdAefemuoUNhzcaucY5wPn4gTyg5VVP3jdGb
u2NHnPB7rbtzDCPwV6NbOq1Tl0zzUcM9u7WryyYNy7MUMua9FibyvBaqWOdGHVHt5dFqMuNiDV3B
egBeNnduw1VWoZ9v4iE13yYvanHSDIpn2yrnzaWd7Ecar+QOKm0nF2TLIHtKg2jboiKAsBtRqxlh
fGngMb3oKRIXXVQON3rLrc9iZ1qNY1Os68H0T3ybkEOg0Dy+QOfY86IZ/TLQmGzzZFsInZHVbsl4
aGYieXEn8fxL0AFhzBFOl6Kz7HXRIRFYjI0+pTDFMpvMuWHjlnl3bnSReQgAJL/1pYmhCyowqPds
twmf+ElNO7WDWwKNWZRV8CRcN1mprNcfZUg6FisTIsSG6HbTdS6nNtVeCiSFh6LxtQ1ii/oCfa3c
O7YWbshTqq/k2Pt3EBvCjYEP0E3cJTqH80JtSXCtu7Ggz51XY/k9q6fxRZ9aln+w2wmZwmBH28Hq
jdUEIrQwa+0EJy0TaC6rkoE2Pe8hM8+yJ51EVZHoV9BgZiVymka3rUMhgp9fiat2ZgXNFcHMcpdj
1kZCQ0Fi+mKqK4AZcjPLH0FViH0nYyJTh147TUy1HqmoL7suEztc+p6cyiHMCkc1RgTEQ30XjfuE
MOhZD9sfsJ6ffPxwM4wpltrUMxuwSrWvMm9cQz6/NXFOOpCU6t3iB2NiwddnL1bgDg8wzJ78LnM1
XvUEeZ8gHZirICS4rMuu2Up3KCf3jFIri1z8byAsrxMUNPZ6HhOeDrRNq7YfWv+ybPAZe6zd8EeL
XYm/k13PgyPcxkRF0GEhg7/ylojxYtrS1ORnCeKm/KlgAaX2miUnQyg2JfISdcB6uVrNk6oVRZ44
wT88O7RV4j05o1N+A/KL0ssQCP/Eix2jusVuNQ4xWhaScJuh7nGdW0SNk77SX9TanQOz1CEzrMP2
JtcSgYWtl1irTNNxeMCvaNO59QNZSD0sPmyS9JEn2UT2w6CZ/Q7fEG85qqY9598cNgE2KssWW8Gk
sk/bwCQ9TMfvbiEidhnNI5eOWuQum3CniUHtDuwg2k2sJdEpQVfGEhHieN4R2XRe8TQPU0NuWZz0
z7YIxkMVuBqcR41862wg9ridyy1rMtsFvWt1kiR7cAQ4g+Oqy8MGuQaaVhT08IxJ90PPZF8p0qJX
aalF+8mGlo95XHiolJkcGj06xepDLnXPKE5J4WpWY+SV31rLhdc8OOM2Kbtkg/4oWGOZFa6rRObr
PrQLEJoYBU8TFvUS0aG/a3VCfRtpqq2D294PzHApowtEwgP59RBeXmkDXf+hJgHaq19a2yuFcxeW
9jzggE6RKPlf6OPt/y1JiJL2qy7u/q1SefYBLgHWmn/nPy5zjNT5zGGGm1jbzD4Pv7s4XObgIYEb
u7bhIpBx+a2/sQ+HVo2Jygxewn9438XZJt50gGbM7Bnv6Uy4/xX28bGHMxkYg2Z4nCEHYYxy1MPR
WrRTkvuId/B6XKg4xlUL0u6v1+dD7/i+V/wI98GCBPXhGhnRWLSxnyiKYduVppVH4a5lDGtgoYZn
lj+ExNk33XCpYNLt5VSyHmFmVzy9ex7/5MvAXXw3Hvp1cNpoH/In6g5u9sc2NQb3HCzhB7sIxYvY
eFXdr7rB4LiOLq5Tw8yfo0AVEEEzViz2puRt0JosW7sVXR9Ueoyi8YzdNh00RqvUykOLUO2iRhVE
VrEMkcojxFrXVEZnbe2F18qV/er/4yKgHmEwAROIF+kYoqrswlLNFOzKCXumwc6njdKUvU+8frwr
LQz4QkPQFmoKR7BZ0f3Uo1hfOXk0cn5ExFy6GebpeY1tmt5hdR/grLvBHlDuB0RbpBj2xq1K2mYz
ZhOjSk1hAPz1NXwkEP16DjBtApJTETa6x9PCGsyqHb0+2CUWBq0VVesCFcy49WCmf32kjxOK30eC
8cvfzeDIcTaO0xm1Kpj77jocrHewp3h4UMgPVWOVV7oTqT8MQuc36D8DyF/HY9Tjz7N2XrLjIaxp
1Dgia5LjQfW/YnWgvm4xqP76qv7h/s1jTrgzOGQA7RzNooKK5UL2mr+rzD7ZEmv8owDk34nav/36
QD+ZokfX40AmYWGa14VPi0IaAb3OteLORBG3nzzs+eKAd2YcZ+d9hS3CwiB2BGf6RlyPnePjYY1f
oI3F2nVMf3GCcV95VY3QvRduh3dZYcw0E9RN0y6SRXjIJa5kCe/mXRd5mA1bk05UcpT2U4VfOAcZ
CuIiYT0nu9qkcOjdKdl9fZF0mMdPzUcMB5UZgh0eQPDNPq4LoRni3D1Vw67HbBIDmbzfY3lR77Wy
Eptc1OaCDI4fg6y0lSNkBWvWS3dSpe2mM4pmIxCynOP7B9exySzavkx/MEx0yw5GU9+8XqkHp3TX
2JebNwbiWbmokBEtMXCRt6ZOvxBPwPENs927OCL1MsNKbitoR1JUIyxngibEcS6iFhpPl2A6z+6C
A34RmmsrcpMdJrNAa06CEhkHqm1t5f5thXP/PgW9WmVGGTeLMgpfYjaepaoFqAs88YtCMixGiOjZ
hArhrdaFrkMHYdpL1y7apdu6uQQZivKdqHJx35CCLstMYl43ahd0QOPrOI41mHbcrCPRWFsntNN6
kboxIk+Beo9cTvvKiS39tmhrojijWPwoiAMndFQPxpGOkQxU9HM6ooMsHh7BD2gFlYlGJgjkPh3T
4XQqA/cCkYO/avwkCxYWYtKLtsnoHVKJI3GJ2cIQMB0PxZsmNP9My6S2IhslWmtedVCKzk+6RrkW
ZrAfOg3ZcliEC8ZlPcKRqtIgiGSoFdPT+X6ucvyel4y/qQzznuxzZT1hUd7TI8T6HqNidYohxHin
SUHMjKH06ZwWHCB9hGK81tlflqnqra2ZB/6eztB6rkK3vky5T9m+QQezLOG13gob4UPBG9FhVNQy
PnwGiMk3IjY1mEuDrxY5KP5dNtbtMmfozKMZyMgc8mjXj+0mjq0rM1TtmrWt2zfonEhdGRof1MF8
xTgb/3yQh6uxkmd4GcQQ5OBgdZFsV204y8MprzHrpH0zMY2GQUj8TTBEN1kanQGNfosRKO6Qw+jX
oTHh6lC5D2Mjnk2V4a5Z1elSS93gvnFCEkiryjj1hrY/ZDQVi7ybBow/yYJpKYsXTUc+rBdoMUtU
2y8NaMBLeMjDieZHSI6xfliO2EM9EVk2cjJDuIlNgXGMsHKSh/Wy4+Xqem/FNiQ2SeSDA6d9kqzw
4jCRVs294ZTnp40GPFBRVT+nwHhXbVJ7RIeOoNgL3UyLiykn53hh1EZ5MgKa7hHWyJ1hJfrOy/lc
XG3MdbEISnMS7drsGdpC1MTPqonD5aCn2UvV2dFjGhrtK7L58dHqqv6gfL/biy7AByQq7NNK14pt
2YgQD1a927cY215ooyhwLx1p21EqerUBhBx4U7kyZihS6ZFaDNo03Nmdnm0s3YyJJomKtS1ze0nQ
BYCe1aLKhG17mgz0WBlRT8yX+DHNWlGsEnrFQ1DoAmvEdtxqLny9stbFJky78UfXVH1+DgtPYiJO
UYAwBFgqp/cHpgKgjNg5yA8gFUBvC9A1bEa54urgkam07iuMZM1YH0+mRq8fpqC3L0w+1HOg7LJd
ibCBTqkjun0z0qpfBRK32DFNq5fYGyI014l3H0ObOc0cz7jVdOoLmRfxBVYZVCcdJR9JJsyoAXM5
O4TvNPaQPdaD7oprGdnlI/YoOEPqU4/slbpQcwAUpTCsfW+XGKRHQXuP6ZfclwnhL8iK9J1McetN
Ky6yLCi/oFmFhymwOa/RKs6x8QgPXk1yBXilh9ci1MNVigh8HVQdV45A6iLQVb9yWgwyf1qj2o4N
gobCE59ie+J3zEDWD2QkOEtwYs4EtqC+7bqGS9JcI1o0ljdFy0akztrC1+HCYGHA3xP6fdGYWKSm
NH+B14YHahVniR0IRB4GgocOo0nEoPH4gxq4u0+6inU9N8sDUl8QJWobc2voZPFinuacMJTXrkcO
EEPuZuedCOXitMfY+daHTkUME5zNa9Kj+DsRtdeVbparyouNR50Q6loYDC67Mt/WKYJxsrh068QZ
UEiXLAoGaP95Z5X2pojLAWt40112Mo03uRVikpC1t0aoIetqGvLwRO+sPQDuKsyCDiOzqNsS1jHG
W24/NuiV7ZfxaVWrEk/V0UEqPmTtuGgUJpWVZVbhaRAq/DuJ1qjJavJNOz4feozTpl+U2P9OHf8w
dcTyyLTeVUKfhvWXb1lW8wo9Z8nz+9Hj71/8u2tlwAiwgp6Iwfhscv6frtXX/6JlRAdmYho197Pv
ulbzL/4IVcxMCoSr5AT/mdgHf3k0tC5wokEzTE/7b7pWeEbHxRvNKjaLrA8248dPaXpSWaQlFfq4
c2bV7qo18sRYObK3zk1sGYJ1gBLcwgw6qdSmx6spAFWsqr3tQxTdTCV85GUsdY2tuW6ks4oDZ8aF
+HRWVfBS4NJz0bvueKJGQ1/ZCUpMTDVwJVsorcazxxjt1eRKs4CiUxva2kPy2CzMODQwYU7jaYuT
Vn5f1WN1GNMyPkfooK89XFzv8A6zSFHE4G1dBRQg2Mio8iYS1ZDt9DJgiIQwzXueUosSRhh5jDc1
9IyedTcQK2gB4aqNs13iTcmbZhjRS08S7dnA7zw6Y562q0ALbPKeJMnWhgdAtEClViMSxxwAb5/e
uQz8SJ50VpBeYOnRnHV9rW2NMJ2W+EPizpDTka+RS4pNSowsjsHclOWA085Cq1h4yDDCXzsoQh0r
LMe68ytuM0RQwSHYOg6ZG7WoZ9FYm8ChazPgztuJbRz6KVCXjWa5EJEmdUX3l1+mrV9dxCF9FZCA
yA6U6sUShVW4FH3sbaCe6c2y8tVZ5hmRvh49t8fnQ0ADXGYO1TZWB6dtbj/WyBdujLrO/K0PeVMy
w0ijYqGwr93Os8z7QQpzk0IcZuhGlseym8LwDBF5shotXSxBeKYz1PP1tefmfrp23dA5WCgMftSa
m61tZVx73aUKJKNKtqKtHemXdtuSiFPnpsUst26fDALU7yplDRcMoZ0laoo18ktMGpSAhhU3amtR
gRwCOa+BGHddOUinzoRtPiSY0KwwCRAYMrXjJqNovxlBtdeu5qhdzyhMz41mKUSaXodtqV9gSuCt
wsHu95Gbb0Vq+Wtl9z2Wvnq+CqdcARKCXu7SIHQ2ravEj6DvX4ww0Da5beMrEjfSuOYlj6gu0ZXA
EWQsIwOLjsvpVwJe8wonsKuct21JOsIJpVQMa6SkuI/rx0kRYz8Nnkbh5hoLZ/Q5y5poyajFA9nA
wewgUdg+2mgD9oWMy2uHMJmzEQ3KAbVGuUoRDtAXDd1S2lV8bnUl7w2vbc9IaTS3xRiHizaLE6yS
cD5fFm7rrDHPG64Z382DlAScc+vaaoyMO59CItnUgcFAcuGgu8HMOe3jKPave5zRXGyEtMBvb0xT
OP2NU2P2x3ykFLFxTx5RlK51wotOIGZ7V40fh/HDYE8UXC3xjAS5BEDZCwlmz/G75BxWEIRzq8A2
WiL86JazVVa1xuYBkcgQWFm673MGSQuZTylXQ/6oTWYillrdTZdgmHTTiAS1C0M0LbXOBbBN+iRE
U03ZaupE5mHX5kB5HwvGWWhgzIGVrU2i6Ak6fUSXERsJz0fLFa8nzgCzkzS8ZZwZkoHLR5foRSuZ
Zr6/LnEtFxHYh28/tTltzwu24IZgmEGuXtsx3yOZk2LNgjGchfRx/MUNxZ4oI4dciFjHWes2E62L
PUJpURGYTWWGfFjGsP65/fx3p/7DTu3Qzn61US+fJakW1dE2/eu3/ubVGfZfJNOSyvtT9gvU9X+x
ZYOIentWAiHaA90wbDbwv7FlyHgGkAfiVaBfJONgiX/z6sy/HCjGiKbIXLfQOP6rBJMj2rKjz9S9
2aQXGAnBtWnPiNY7Di4z1LwoCXU7J80iWHc9noiL3EoRIgiv765Y38ZDOjB6W+u6aJjC292dsGsm
fnWQlQ/v7t4/4MDGR53fz7NBwIgiA3Nm6Bsud+T92SA9wIgtbmGXzrlmkYBttGi93EUh0UEAgGFr
t09eV/DJV8qfg/DSijSvcKo9e+kHXvYa0B5f8N+I25UppXGHbNY3tqPrhG/4dBrD5usz/kmuf4fD
zffPRs4ALxJ0Sv8kubRntjSJt825hb4hWrn4It11M8i+YfLPQKwbByNdJUw2CfWEfb0YhW5tFaCq
sao60lgZzdVEe2mEttZNkncU4jFAnFc5IlpjfxNf0s4cVB0w0iINJ7iv4/JEyN4Z1hj8uGdJFXfq
DzDw58cAO1GHDA0EjM/psaIApmFEgqCsz7MmDO7zCFcD+ELzqlkQY3MJayu4KUJDPn59M4/QU2Zu
HrUnxQ7cy/n/5tN69y46+hDZRR1l5z8Deg0RtyRTVsvED+P7r480Q/Hvn9p8JLh3czQ7zFVvLp3f
H6nI7JECM87P/UInf7bPoWOFDVvHQhTxmk6a9D9LH+GGp9iLqT+9NEeVMRc6i3Ick9ESyX2YQnw8
PKOeBDxRJefzUPAZuNJ5FvB35daZVM1MA5Rl1Hn0216WPwlauffWEOy578EtCW3AfYckjjQXSzyS
1J1VFaa1iv1xfCu0rljp2qS8pRPkNoCdhQjhD6OiI09irF15SvOygdqB2h4a48fz19ntM8cJtTOj
DdUz/ok0irDlGngNUOKy6NDjtfY98oPidJjKGNzBHoh6NDrvR+MRhrYc4wj+N95Ob0llea8dLi/e
HyReSISPHzLzMl4icGPWVr5Oeq73D9klp03/P+yd2XLcyLVFf+X+ABwYEtNrFVAjWSwOoii9IChK
xDxPCXz9XWB335BKtBi+z3aE7bYlEgUUkDh5zt5rN1FnXCeiXpLbvI55ynZBnrmbboBE1shavR2w
GvQgWCNUOFqxbfWm2mZoJtdpVud3VQatCV/EGH4ek7zcT8jzYH/W1SewXRiR8fQAL0IOuYo7g3oi
SNriNFZKe1MryFPCUHMZ1MwBubD6EOU7YnqzO7p7Z0b5vM+z3q5PCJofOh14tWcNBARp8aSzNoh+
Bg84OskVHBTnS6D24hBZjnY1h6BE16MaiRzV9xSjyGumfDVOuPc10I3enMgX/Lvdfa8q9qJPJIc8
aOseSZ+uP9SRNkJusxWNmOEoDb656DSGVVzUytc+t3Ovqlp9D/i02mu1m32PMWDx3Bt5eh9jWrFX
Qy3CQxM0/RoRQrXFeebe1GMuIXU29UbTpEZSEu2lcD2MoVOvB/Zcfg40wOsrl60Ec3VPgwy/41Wj
j+uC9gtmazt7krkaHXVoS/em0Znb3k0UncCSfH52rLLxEQKCoySiJtwobKaegcONr21YVSYOQVq4
xEnpQ7iRXYISbBxHfwqH3tk0ZRB5WWfku4K/umI5b0oudD7gcUGKCrAxGAmtK005r0j9DNZGpxT5
tiHxJBRkkNyOhiaQDTYqYezcSd3GwFnaooWx5ZWVznMW3PZjDQtqNcUQP5vvlKi6Pn9pR0XaOcI6
YFpp+aLDj+xwgfRd31fqqUs7EkIOblzP28GlktvnTYxBL9Gz8l61yV9NJgMFec93EAAxgnfO10Vz
E3AajaR1l6Uj2490DGmxYrcKbrChWTYjAeZ3kQff2O1wr3QGd9QYIKIaCb0xlY2lRElwgyTJsEAJ
IRjkhjPSNt8UWdy4GFl4eQW+JFdmrQSMuE0SeNVCrDHPIbKN3H4MUM3ZZKq2sGjTDXIYYiWd2WTF
LGgS96S0A4lbDS3RK+c2VnK4a2HsvCr9QFPKU0u928bC6Z2TqRDIcigMuwNnti6AC83TrmU23UR+
hVcwJwlsmOsNQSxFvJkyK592aktrfW0CoiRPh85ytm3iOgZ6Z7FLwzg44zszLIJH+beq3GSJqpD/
xKT4c8KuON8bjdsRmBR11h0RUARBJksC5jEao5ZUMjvSo25LhFhV3PMyNg5JiNJn01d8Ar/siP5i
kyHBV0Egq8br3GEb5Cs8Ko0XaBDBGlLnMi8MDHoUdjHwdcY2e/NVQa+AtMOUrovn8AFyz5gAX+41
CK27MLZTavcUlpoXl3HgzQwDTHz9TeWek2BMxNqIa0JCc6zqypGWudhoVRCafFzXrnwNa3y5j2Ly
EvzUFdG4Wv7eapEwF9w+oVHjjI6VN9iMAhNlKidlBRnR0U+kGsVIEJ1BKMYD+EK9P1mVi9C5cOvu
GvcBr6SwtVN+wCWC29gEZCMUJAtnRXQg2j2Tm3Y05/ioATt+EIluPpsywMDskD1G2G8hGXeD4ydF
NGe7RvY1pLJ2TesCRlVcf8nGkcoioYdx35rW+K1qImM32CMJvE6KhIPuY8DvMbMSzGTRkEA+y8oQ
ty12sAetW5IzRxRbDsOwiahYKPlJvGukThZzYYdkY8QKaaOFWi83Z5IQg2lnbdSe5SSItVVrYltX
0VjwwcqWRffIG8x9ZErJ3Z2zSjaeo7my3KMGCvRz0vRpeqc7xPTspYA5cd1J9m+rACnw2UwVS/ol
usRxX5Yz6fW4rrt5q6b2cvLLRx9Zn/hcSwatMAvOoq9Rs64WojFE93Tg0akyNGe3RWPzyJO0TPAv
f8aair86uqk1MS1QlSoiyjaC4NJf5yRktStUarXc0F5SCStFxbEsGjxMa86IBUS62lIn49B+DHTD
PTjsclF2RESOrt+Sr0dMswAuG3JqjU6SSxpS5ibHsirS5N7hbbFtC1U7vSWxC3J7arC6UawfSmZF
/TGIynDwpoZeNwXuZGwrncuKvqqeXtIsNc+yb1VS8NRpSJkR52G7ywMlf51m3Dl+ixIq8tgHkLMa
Q0hoN5WVu58VNcg3+ViF9coWLHNTM0Z3MXOFI7FKiemZeqOHLHsIb1ZDpLuPTaIMoZ/pBY/JDNzN
3Yui1OofRIGSFE8PlWdjXFZsPzEVrqhEh+fzkhnrI611ts50pLqBN60xLIm+dfKVIFD3QQE7rTGs
6BrtO1NWZqq5ptnDPh7Jv/NlrkXzWoyhRQ+FrwU9aepa2E4ZPVzLyc7ukwG4lmO3O9zNA1aL0eLL
SeFzzbgS0rK8LiwprpROJQ0rqot8OIbAO0Gcm20ePVCJtN9Vd7Fts3S2Syu/ZfTpjoNT8xaY6nsM
HFr8pJVIMofVTAU2farAorr8MuTbCJCVNDwoQTV+w+Wk0MuxyQzcY8TVbhEEBvO26Uk+8eO55yYF
HJMYZ4l40DzlVoV2vq4G1QKeGUHHnahuWp/0N7610SmwfzSzTRfLaVv8+9KAmj1kutNsZwejFIMZ
GdreFExIpZHMWfXn0STtOIE+BkCuid1H7vW8PRduobHA6pWbbJx8GejK/ouOrNPRgAkN9idTL5ii
jHQPxTXGKKId6gAaBS937mgfnzPfJhuHSV7FdFPKK7upIuOsw4ux9kuXmfOSUgmv00ZBswB8hDWD
aqzvrjNcJGwjISNu2shJIw/IjLqfasFzP5GLRQs4iOy/IC7/7aR80EmhVcEm5987rbwf2fP43Pz4
edzx18/8M+1AbYftD10awwTrr7jXfzR6JiGxNpmuSw/lLw/iP0Yr91+OgSkR6gIeP/VtDvJPG8Uh
PgpTFIR9k0QXXTX+k2EHk5NfNxs4uUzITswINJJxENBdKH/ShGxM2nb1brKm6KlLuqLygGXSk5cz
5gNpN3m3qerpnJWM99ZZRLgmO3DI7Squ4yEuyB41Zu0piHtqxqKgJOA5HX/IzlI8Uh4TdPYYh8hj
PxcQCnk9ZF+F0hDJ1mNLLkIqUvrkod9IF1sjFzHeMcUz75OO4EOJ0+CUJSYyW6dnImyzPIiFy9Uc
cGinREMS8qjYJCwzaK5XlCnNUUKLXlk5EeaKNJPtyIfToR5Y1Z65RrCnYdrdkaEsDli1viZ2rTzF
WU4OYV1YK1HLgvpdD6njKmNVOS3DfgkEKJft7eCE300l5SQBfiNS0m+FPqUb1+URnExDoR4oui14
5tcK1w9TFbejIIH445tVPG/0uoMmP3P0aNBvLSIXKLK66w43NuMNwiY15yEY+mt66fRIQTBg19Su
JIRHDBTFgFFhXP6DuJwJzYhTPcEbRBajdfKA5vorQav7RZe/WsxE6ZR+rc3FOFaW9wRqzIR9E5NZ
QafxoPb0m57X2hpq5ppb8EEagR/Y7GbSwFo+AgEdJr/araWxBZKs3hiporDzTMv7sHWzx3LqxSNL
J9mYSwIsMwVjw5uQLm8HeCcii7udqzPdw5loDuXQgcJ8RhfRPFTgWyF58DpfG1XGcqxXZxpCu8CZ
ebObXX2D6qV5EqnzYLVxuS0l43WNghyKb2r7JLBrO7e2HL/JnE/ZXCn1Shjjp1AE+GPJx7KJqmzz
W90N+hdFBVqwtmvVuO30zDjlMRtIXAqRRCsQ1bOfRcW9sbScIWM1vMtL467NOnfTOkFBLR7xbuXJ
WSXkhngRkLg1fP7a3Ta1gcw/rDQNuMxUAmkynVXnDFZ50jXZH2m/d3DcG8X8RAkQH0VuqV8FJ+61
U0fgZ5zosUeoQlluNAZKDfbAST0SQ2B2+xKfysokeGR6VQpzVpg4lWXwOrn2eJ3pDSCPEBYqSaAx
+zGCHzGzJNr92/L134X+g4WeluGi3v33K/1dVH7/8T/7Nnsuvv+82v/9g/8s99q/NFpkNB8ZVv9q
rCXeD8CGgHPHWwDW3i9Nc11Di00XhJb6z2Z0wa+jBc92lXeA+Z+s9H+x5n7qHYKL5cWkLhwl3PDk
gi1a5p+6lHUT9k3uuuUOtA7Y9Ckid4P02pjMFZf4Gt18GvNhuIZWFWN5IRk7NJW9OtonvexB3+BN
QOnTivzWJSHlnPXqI8qkMAa9BTmxFKPDBpDtf6OBxBCTQuIM/AnqLPtUARFHIKedEzlCTjfya2vM
rhmC0rusAshmprvugWqQjU2GwNDEr73ax6ec64i8jZAECJw1Pg0wfdIEhBGr+Mdc9QweBKxYMz6X
kmAdM6W6Epjomi5+bTHneTl5a75dOifbkFviWCrQ6MWrmxbXo0bUljQj5sf9RujpNbmEZ5FMRzXk
b1GV4zCMnxm8l15Zzy9mlzJ31F5K23qqp5Y4boQ4TR4ZnzFG7OLGsVajivWCZsMMmcs5aZ3xlA7Z
s63OYMzD8U5t0uvlCnQMjqGWZ69JhcK7DbtkY2RsXI0cMl5P0CCjguEhNMY7p5DYc3VqdDjMLwzN
3S0FLfS+6bjkCeznjFaCMlKoq+CuhRkfCCAkljyVD1Y03Y0VLjKDpGSZPbMveCYv+GRHvAdXMLB8
wQktHKGym84i47uajG5Tu1W9UsRbsCAbK+CtK7DPyUovuVB6RPAEcqBuxeQ88jGldQs6vDx2FSNM
YIRcyyh/7jVg8+pCFugYIqL7bH3CCidfAcyNlu7c6eMWZexRc1BKA+o+VnZJPGQavRoAB3xTi6/T
VB4RWmAbKF0geDFnWIrpcQ7AThLpkHmxayhe2nKgIXYS9BVivgKXfyin+bERNVtTUz7kqunJqaBP
FxFgEJTxM8Y9Mpt0+eKU85GGJZlAUROf0hoIi1S/ObVx444xSq5R20x6t5vNvtnVEkQ9bnNaXMQg
NMYuzPmOFBW5ftphIuv7+WiVE7jfcYkwMDTj4NrcCSSWIZHVc4qIVn0sQu3FNdCH5gumvwuzA7sx
qDr9g5AZ6HQcOKpVEnSUywcj0KJVGlMsZIg+4R2DuMbqh3t8ue4EIZzw9D8h2ktwxpmnir3kplt+
jvOkbrC5FQ3rKbabaUfm4bziFXeqdKX6mgRIUuwEHE2jBMOtYXHbZTIMCFgW5pqkhGFX29NwqEtz
2BPM5SzqVuUmjabMr+cqvymUatqoeOYP9IData5kxkuntV+nobGuNCetGNHLMq6F15BCCT8+pzNE
2vb4HNglutiw0snKoBVZPMJKfMz/SkcWLWY6PE5rPL0nUaRfGxK316nMfBkxIZ6N2KswQfg1ilna
yxZpT2yNmvDgvGHP6ENn5DEXSzDzqIjHcolqbnvT9Af6ELKYmpeiwIJVKEnk45plWzslq2pmw5vH
OcO2qQzOWoecLCQofDUn+kupldWqrSHDRQOhR1In1cAu+d6W7JV+5jasA6Q7UhfOjVDtfit1brop
tZ9sItd7+gj7YGheaYQdhfURJPY3/wETO2RTqJwQPNGNXv78p1U8TizRQ6Utd2IAQmOQ4LMOHHnC
dHk9B9pHUOuLyRbvjMXYwibDZK6pOZe7A3QTPeF2drED2Ukxq6UHail4YsaHpPGLocdyJERdJIzp
KLxcBoK/ntdo29JIAiLDdZTBbsBquCzHiTai4G/RTu/5J/WDedYy7vn1jcgxsUEBgsXzxH//eszQ
KABot/Aqp86McOiSfgFxda0AeB4Vk3QqzjfL5mPTsrr9VDu8MzE2Lvddb+dLJCnBN1jTfyORVWk4
zgn+0F2bNwbC0dw5k2hGnFurHpOSlAwa5y9jK4cNEtfhQEeG59YtSCogNSCyILLhhSBnm7euYe5c
N8cv1Dc+u4TjaCH1dSz0TqngXi0T2jXNJifBQ+bho0qmC+NecSK8jTy0kqwm0yyrLyHs77VwWB7+
fKbv3EL4s5gaQsqC6nVpzdGz2M1LXRS7SG83olTPqjuf85nt2gfHee+KCkZ7lFYOTpZLZ447sgXh
D7lX3UzsUR+dJy0WPk1RUsosl5AnB4p3qOW32TCd7U7Nb6OQd6iYw9d6icxZShXg0aRM6fJIljZ6
6bF/UFzrZDTDFk4pYukqztdhGFnbWuryKaShv81DvfLJyouPvdq0d0UqH2XDa7/XY3HoYoe+k0Xe
kyji1yAG61rAe8Cp6pRbqRANQo6EE/YbIM+8vCtjF02gwqKCQD1SmemaSkCecIH1fj5jycfBjHFm
g5/gK9MZGKkaNdafL+Q7KwzOQUQHoLNgkr95W35aYWZbKWv66gVtP+2tnJCsbGalW7T2jd2fj0WF
/dsTSCuDGSg5Bi6D5V+fwIZ8BjsTU7Ez0+EONuchLz9aMN8ISxdP+TL0FfjC8BbpqEN/XTEj4L+Z
qha70h2qTRtLfS2C+WVZ6eMZ9iIBbIdUFzui409EOUS+XWQHRQafmbJ9c6yhWOnIHnClJPT4E17i
kcvqRNjjNRrJ19kaDd8O4nSXMbFeJaYxrmhVtFdZbPmDU32Cx7xkJTl4ZKZ4WmdLLifWoW6NIrPa
0BCGcY5VYNtLZJ6qHr+aBbcg1LrrQaaH1AzJjbESClSNHqOpYQxHvrYe1O6uLPTIF8b8Ed/1nSf2
bzAh67AQl4DsQq86SZOh2GkZGwWmvwQAdeAsdCXlnCOuAMCVxMsm55SbqOACZox0cfObDiSxE6SF
j7KRPXAw444mSxtVqfo0JpXhOSoytHSwTkFPYE0fmKcIMa1nNqxEVQmtwk6mR1UfX+Z26Y7E99Kg
OnRrTrhR5DaN1MeJQmxVMYLdGtm4davxLjStHp0+96eoWPhaaxhhDYuEtDsCTHRzfnSrZvgAav3O
Q8I7Y/kXkmP2exebqTGsYQ6OQ7Gjp+xR4jBrH/k4gnFuUIUffCOatggrLu5hlBcMNyEj6c5vz2Qt
jAm1S1/gz2Oip1lt6TlBcgh4U7ka389cckvOTNJXw4I2IDD5CVHftZVSANIks7BDAQOP84EANSSy
sEtw5JLw9A35/pUyODcZaVZMSan2ZQEj26jalzyZ72SGThkSHn2W+Rga6XMwLlXqqIOeUa/rHv+M
LJEcAAAbyC/YdHylb9vLWUimgiZ/0QVJYCn0k5JqHDZV0ANFxReyl448v22CgKGU3kgP/FD040Pc
sZF0EEuv55qtnjmPD00XqqtJuNhXhgc91c61EmPMp1rT7N4jw5bAJP5Byfl/gmG5Iat+2Giiaf3l
MWqleSrt8YF4CjYQDLx4niplndVUS2qQXMsaQYRd8bdp2jzVCWl8yIfqK9eUL80CNeq5wEkWX8cG
exZXUoqLTDwl0XA3opNZGyUmOshpypAcZrKkVk3IA9x12YFN8TYPeLPE4cCNydNhjfTvNfMrA5Hi
kGrmaWgHD+8CKUNsjORMv2vEuAW4wzxlnXjSyZf/4H1svfN4U+sg9qPzyx11yUfMmIjU6OnyXWtP
L0U73LUq771l4hPQe/KW+uttq03KKgFmGHjpdfLMF3C+p7HF4ZHwY2hAPaaOCaHHLm1exDBoFcJ6
jY+08F3ZT7tMaxU2aGler8Cm+Pj8whcyM9zrqnEjbw55LxI7716RlEiVbyOuV1hj6H09DgblltoY
1ZokUAaB5NGuMofKOmRjyPswMkq+kJAy2076hw6dxqrRu7uGCfXa7bNrJDJ3wsTpVAK/8OMmxUFJ
2GAejQ/EidPM1Rgqg9V7sehTbpqquyMqNdmlsXUaeImwyewfDEuel2q+s/95v/63w/ZBh20BurFM
/vsOG5atJv7+/HNz7e+f+bu5hj2EX4FHHdkp2Wdv8re/ZymO/S/0ftZCCsdd7L5BDf4ZpsB6pING
vggfQNVtgwLg72EKQlZTp1PnvKGdF8vJf9Jiu9zCwGEwUcZpYCP/QjL8WmgsYQ+zU5X9Ttd7YBlg
j1CeCJ17XPQYJVa22RRXJLxhzXUjCvefrtU7O4qLxxpVAVtCDDBEMJPjwXP269HrOpxd3JLdduz1
wbcnTAJarGdwteL8g6rt3UORP8Sgh14igR2/HqoxCP7SwE1vaerH20ynMjFaGEdss+r/x1lBt3BJ
PGL7ibjn10PNmkyrSQg4NlLGaJcwO7Imp+tO2v3+zxfwYjf4dgHha6iC3a7++/4BoW6fkqLcbd04
QLE76QgaeuuV5DYvJKd4bZfMeCBi4hpg7r3+88G5B39+wf99cOru5S6m3Xtxnh3Nj8Coum6rEL4G
hU+SE6eJ+j+z+XMUErrh4gJJwMrF7PHXq9mSrt0OddCDzRHweYW+APVNWduDn1Q5Wr8/n9SFHPft
cEjAVRxbOreJWE76p52EWQ+6EWldvw0ni7I5bX7Yhv7qwIxnepEfiZP+Gwj6b2Egv19GdpgU+XAT
kKX/Ns0MIsBIjlH2C/HLZEbpEg6muqX/5/O6KP7ezktHHgi0XIWvZSzPx0/nJfpAK9I67bcG4dcr
Q1Gu2C3eTJrODk6ljf3no713FX8+2sWXxsQgrAnO7bcLR4P0lHgVDthIqgQzMJHYhAym6bc/H1K/
qDffztBBx28aDKe5IS/K2ylKLWcceexgMYgbsIXZY0hg894qZwhCZcjotca3NDnrOhPtd4twm0Nl
Grs+bMrtQFSz30uqt2a0qxcpCWudLOo3nZyS+7mZoOJH4VpL6/mDhUl75/tnxGFDVKeVpP92xzlt
aMG24jGKx15QtZJSba+kNAdfUQy2FFi215VTjp7B1fN14GBf1dmW515zqpONqWAdYgW+QdYTfvAs
mO9+NNbn5Qmn8Lrc6iYuGAvUhh1C3sjXAzICUcBLpIxW57d12H6SsUFO8mjhMSMZpzjIImkImsmx
2udEM2JjK5CntMmqngp1ZSCl8wKCAJce/XQE5dCAtp6V/Uy0lgf5i8LVXoKlu8Z97NHRPcKYCehQ
x/W6EXT8yXuIV4PROH5fykOXNgQPK1m/poR34Xqax0ikn9CztKdUTITLkAS2aRjae6PS3ZTYznc1
TkHqcroZMsiCKzWa1M9KUw/bpKDIDszpNZ2Mu86hfCM0GgYaPuIbfnOx+fPd+vsDgr2ZwoCnXrjW
b3mIsg3N3sRCvI3b6KSkxFLEjrrHt/TQz0Hl932u/cePJEeksU77Dt8g682vC4DbyMFx57TbNkGw
11rhZ7gl3QLXvoHkFDHV05/P8PcX7hIpQXMU4eqiCL1ojrahOxCl1ndbDNzklQyLPa+k7+Cwc/D+
fKjfb1O2l9hvoRoyJCQQ5ddTC3tkAzD4eQs6gwmlsdb25djbH1zAd48iiPhAwkLb93IWmYPEzruR
C6hgj2tWNUyHHZJP5/znk7ncN7OOcTYwfx2qRY1m1sUXlSIf1SyI9Fsp6UOgJmZoQhOUlAPywUXQ
2pQU3PiqbSANdz6jztuWIv2IB6NdtCbfPgYlzJKZwyD3t6iHui7FHA92u2XcY/sj0ugN+thuI0b6
g2tDzGIPMs71G7X8kZWjfZd2ybgNTXW4zufZOKDD/ihcZ3FuX1QceLpwbCD7MUA/XVYcoSAyN4iM
dluEfbFXG9N31R4tJLTZUwC+dB3ZffXlbb+c1cp00zPnW4P/1z3XKejUFNmPDJ/lKXWkN8/jVxiO
+rpmbnU/FT1T4S42dySnAPKYshNI2I+Ki/dPALM4Vm1UUoikfr1TA40E7skZuaiMO8PGrjb9KMJP
EavYuqrtxAtaTV3nttXxxmryA3LjZye2H9rGcvd9FcDiIMfCR5Xq3pZkgT84Yv4xm0FxMJzI3aDi
nLwxTQCoJF22Qa5dffBK0JbH9qeuzl+3xU9ncHF3jl3GBy4nFFB4ig/B7BaHzpT0VBTV62KaagYe
SZo56t4omYm1FdDdPz8gl2OIvz8CrnqCPXUs+RePu0MgNQHzfbvFONstcBHH/EZZdbYFrT8ytb6X
2SA/27oWveBo6vohXCfYUDHyRrQGw3ajq/SiGgtBK7PTMV/Zek/QOQfcor5a6Cyh9mMqNI2l0r63
jdQ3yVj3LMX9XDlJs9MGU71STMKIAa8824N6b00cKBQaqmLsCuYH1/z30o0hFqQriHFw29gt/XrT
IKmz0yBhQaiT7HMRQK4AGKLMcIQZkBsf1InvLNsWJTc7T2Hziy87LW2WWkXDogPAAtkBdjDe2oiy
BEr8D4607Lgu7iSOtAzrBK4+4Fq/nlYdhH1lByZ3UhM+QDUJPyfZvOD4J3YT5pQiilUtxTkEFsPl
P99C77x9LRU62YLzYm9+GXDQhXGtB4lKCIE9fcGLdpZ2fYe5+jWzu29seS3vz8d7qz1/O1eTgAZN
Z8ONCvLXc3UHpaUHxy3LNry46w3qnikwvKlAmmgM8w802A9lnEkvnCqKG+HQLW/Dxlt6z3/+KO/e
TCaERRu7FhLyi9dy3HeDGQ08vyOzaE+t6B0JTDQrBfzY2ow+Qs+989KE2E/EBZg75oaXKzYjrDSE
0sCXPDVyiwQtWM+9E32wR3z3+oIuE9xJXF5xOS9JWgBd+NfbLXvkZu0MMoLDnhBaE0BQH/FDrUM0
/+Tb1Uj4AlqidAMY1g/KcZ5pvv75Ev++KcfoyK6QTTkzKfPyeQVOZc5Rm/Jhhk71cd8hem7m62kg
UDykkbeu2rzYRjbwrDLt1Q8eq0vD4LI8si6Sb2ZSt9N0vbjXOvq2ulGozXbSRPStsukQr8Ym7G7a
WDPxrlmlRbRtzy9YKZOLu3ewapAfJHOk+iqvSWJfj8o0Xg+RgThC77peW5shhKE/X6V3FhrHRfnA
GsM4+TdRQKQ45ImSorpF8dFseoFJQLS161PLxx9ckncOhcye5CrMlBi5L3s/caK1VY1rYtvNQf7K
XMK+nYsob1aKpf4/TosaFOmBtbTUflvVqqIC2ekAxSA8obklE8PalJMdHJOmo4v4f43G81+rx88Q
0XcWMY5EW4QS8S2W7Nc1RZ8hEpc9R4rRInsBIuj7PKx1n7cbZkaZC7jN0fTB8vHupWR/LcjbQOXn
XizaYagWODvNeovhZVjnJp3mOMl18JV6+8Gh0Av+/oag0lDhsWIbNlixfj1DJxVlH84at4gAhLax
JljR6zgS4+zh5ilIsWpa3SPWsMvWtTGMyoadYy99YBxGTnaAycPFAGR29wEIoEedVAYSrIrU6T0s
FxagwqCOnoFpK9epgQ9kQ5Q006S2WCjlBadkrBcAClz4wURgNeKkno6mErnbGBPO7OP5hUcTAs94
sHpG3F4m0PptEi2Xlk+2Q6Q/MeGP8x9WQrMkXFXsYKKjjAjJ9po4baJPbVZq0z4jG9Dc4irLha+o
lXbIZ3wU27ZPh/Zk5kXvXIuun4Jbq8UNtuF/KyOWnaZN5aoXaAO9AktTeI2QYCFjm2QObnqzzu4H
hADQmAul3GkN+qXVFDZ6s3Kj+DFvGbRgAMEYDOZxDKu105fgYKc0nkI/rzBXXiXLaCFeW0wss23b
jhB3sNZM0isHjIpH2D+BSt8hr3Svys2luIphJz3b+GGI0Ak6uZ7JtG3uKxNv2BZLUTKdx8Ae7otY
NJ0/KTUBgSoyktDvpyHs9xSxclM70o03AvQ3XCwwWvO6bRMXcA2vKD8Llvafqugu8+bWdD4lUU0A
cZaXxroV0YD4GefpLnf6W/q8mx638+cADddTpjjqXVdgegnyRO6UKcl8o3ZvQNOBmGk3MrKLu8Cm
iSoivH2Y9ba6SKGLuGm+CfvhYAzTuNah8yepBTKlh/7RJ9LY4NX7LtCF+gOeJT5DY28tYg18V8TW
VrhzuaJiZsiOfv/Ywrb+ZneYbESPoquwh+e5JmZtMDDEDvC3zTh7hGEB6saqz6abN76mFvGZaKN5
DexdOzp5Fl3juCUxwcYI3cbBo0RMszUV7TYmInqFQS7YB65I1zJJe4oKFOYZbwmvbe35Ns3kvu4E
0/CZ0Ld4Tm9SuktyFM0hlVL3ZjWtfdkBNE2iAEWbTdzEaEQegnLnDJjoDhec9LXRiTbz3BAxgHDc
C8gd3c6UrncBNNOvhdOqV0VkOx6kWUJN1a55tZS6WCsdfnmHhjWI29JcJKLzyi4CuTfUWN+3k41I
XpJWDjgiNittk5rTU47f7qmIg51tivu4n57wPBb+qLo06vrgKbeUsOEJzJ390NtQ1ZUaT6epPJBO
FRzaACGeFZaOrybwVDPcCSi0QMlE7Bvu4kYZznXYOHdtL3kvGu1VNwU29H1smpNS/GjrsdqRjBzv
iBvE0pw7w6toux7v8QiexkuHuJsnLOl1AdljRaXZYKYsY7d7SEsnmlc6N8/nnBm59OyafQQvUxaJ
JOzHL7gr0lNNXCTtERDxTqrtVdLiMbh2JcaE2TnyD6UveSD8wNTNqb1ypjEc2y9T1NjMPSc9EGPq
zXjovyiasVGTEHuxgpCv2tqKXr5IG/zozkgzvfdyp7GH1VSCQblSFAuecWo7UPKyaTCVA+1ZtaVJ
W+PnbLhSJIgUGcHP+fAQ0dU/6yRBPwR5kcb7MbEa38RIfQLj6mzKeBjRN9c046K4Vb9ZakA9SX+3
AgGmZseKl+xLh47E8rMpBPAwmrGBQ6a17sWQBq8uzf2ezAsLc1hFbJeHHAD86+Dkr03VEH8y5a32
FWdr47FFM29cdB5fsNqOHs5SVDBULA8OcR1fhpbfMykZttAOZuBcsp+OZSH2ujDaz3ThFqtLC4ER
FgF3QoR65SnCMP9SVyLdpFKpn+waum5Cali2J/0I1CZ2us9mifMWR8o4ejCwcnQEc8vDkemKibdQ
EMxjQUJMKLj2OEzhttJC9tmVus0mZd+Uw6cFNbHqGKY/1sG4eJpNTDMrNxyDeF2qonZBhboG4TVR
ttyDyniABxndk8EGe8xuelz5XE7lEScsp2gvyJZjqIP/Tax0eBx0sKPXYRCEN7EDLK1Uq/m67Bzn
SkSC32qQtirU2LofOkQlKyqR+mBVUXSDwbD6SusOyuVQQtVteFT9osznzUyc+GYspci3oGPCmyyr
BntdmbAceYhqHiq+XZrw9SEl7e2GqOPqWzOEza2YG+2hjbneMYq0LdGx09aJuKhKI6ajwq15W5lN
9c1cdpjrwpqrgdRUQOJc2XhnSvJHLAXiiYYe+lBpiXs1D231rZuq5gkqMHxK264RuobI8Mj65LLi
4gwOId2Ibe927Xd3bM0bMdcKIuvSDW8kyXIV9W6eT98xhQvcPpWO/AGa5KgF05XGa7nyRjchuSdy
amb+RZQUrFA9tEuijrSHSpvMm9gsg0+VFYUny/xf9s5kO27k6tavctedo1Yg0A/uJJEteyY7URMs
qigCgTbQN09/P7DK/iXZf9Xy3APbZVsUM4FAIM45e3+7r766MWjnbo1/QFyEfBV8JYfIT2Jm3AHV
nhsRbWMc+JdrCsKRpPLpyTdS9sU4UkdL89NaGPFtjysIvpXvcAIvceLd2ladnxrCe6NNh1oLkE02
RhdwavkDn7jQOB4Jy00XXfWbheecNlbZvpBpM3/43tC+ezGa6Cia85PZdOsq7xPdM3ORzoMigfzZ
rrreC8eKD5mvqHe/a/SbRc7ngxEs8Jh1OSa3s1tApG8J+vuSw1a/8922fxZ6ys5qvd0gK/0rZwVb
1/bAL8qMeU/HbrWPG0Dg7Zar5qPXvhOxMX+IpVIHY8KCjZvNj854xu1TLZLyyrVG/sZqyc4c2aen
QDCRWUa88RfoSdpkR9bo/OFp2nxh1Ccw2ui3tA2aSGMsQ9eoAAjY6YKAVBludLZJEF828JXr+YQf
BElq0rOSFtDVbL2AnIcte1Zym2dpZYaFuVR3hpXSxB3mnHstWj8ZTtCt/TIM2u6jwvQHTUiQq14X
Y/1Bapv5/Mnhhg5ofneHFKAJj159z26xfFQy1U3oSjRw2DCc/jue2oW0dYzER0NrLovLm7w9iDEz
mw3GShLOSIg9B51gN/Pc4fuk/fq+iwCx9rXUN90w69eJfJ57s/Pj28hdge0rvl61PqyKNlk9uT7P
d2nE3UuNJ07cNwZS0IGCcg2oAjvwwYnau6YmjvYozBo2MaJB6Jt2Vs9A2PK/LtD4biL4f4chz4ej
7ULPr3ltXlmNnfUbx4vVHVYIvQfg0z41GjUQcbEfHbHNe91qrbfRoK1vThA7e1tj+tc24nxpwTN2
Bss9mHDLN0w0bTQ3Dc8hVJD5bBbNdMchZNyUdho9SzC3pCVVDwQxXpOMg6BeCEUt0zRImIL0pqb/
I/oELXGhG35t5t6KEVM/wAr2DQsG+ySUcT25hr4Fdhw9uBE2E/ROPSRaVSxk5DBsrLGmnhzVXQzz
jBWDZ/Maf0tzRVJbeREn5YyG0eIIGDD+o4X6FjjwIjIypc9ZNVjvQ25f1EqYbGngrRarrXeli6hx
6uzLaUrtF87biL3EVH0LxnXOVHX7hM7yqY4qj2lZwoF0SKv5xZ/G+CzKZNx7kz4CFq+3wUhOy0bV
1dEflzf6f8VrVmBg5J3DRZKGHbPRU+GE3jzbSZhmWXvKDGFthsiAvVXYqEP73rksIqLnbBJS7vkH
j6Z8ZDz2teGy1QXxuW/5Jb0TeXc9HvcNjWlg2V5kv8GtcJ8hl+SYRbxnAH3FgXYpUifBUW5TrGbB
So3JtfJp3FSmPEVYU78lIhrJSjAA5kpz2fqqt7bjwMPYaiDrY0arMJ5n95LDhf2S2s6hdKZqz+PE
BlylVKexWweHIA+CjwFf0MukbfMmKIIF1UJhP2oypsKJM+zeYe/iq7X5s+l43v08cJecoZ3qvce5
ENNUA7aLKLnvC6MmiVOqUzeI4aIHgphweRlTSTihBqC4sYu0RaqcNpBWwMQsaPuQc3Kgt+P0DdMX
pqOxPHYksKUbxzYwrJLxtwj50kFV2fMo7nG/pxzUHFhgkdffFLYTPcEV4Jhho3dnC8Sh4Xfq7Itm
2WaF5V+2M2bVCANM4kA4z6zGuS20U1VhMgbwU8t8Oc1zNVy7jsFrpyCAiAfOLQlDmlJoKlZSoVsD
ebNpmpKyNDdSHiNmaMN1EHXpF+KB3QNo2pJXzkrGXv0uIG+UMd0FkVVfzTSzqeo89GybviEREKeQ
ODseLuLUm47R0IWD32bXeJiqy7YEzNPaFRB3Bjybcmw78lbTGRVwejQnI/gSMDOlznlrICDDnXGW
sCYtfoVikZEChcH8AumjOVXS+2Yu7veoqeqvnFjzr3kLyykFVP7k5UBxrKGPd53XF/ezy4klnxuT
oXfQLWE8IZHlODQdgYsM6sKwqtHeDp5ovaOXITJl03CrW2OMV8zL7FW3tG9gT0o/jSvGANgeWKNO
+rUo4InK2i/uQVVCYlUzG2iKIPA9b6X4VrZp8l5HYtH4gfgLa1QAF06TVg+zjRfhS8OJh/umKHKg
JJB0MBgugSwa8ecSkCTC25Le2ZKbACZiGpKnKlLykfMxlWlWJPZFnE3te5EBnGv7liZCO/fFR4aY
Ptm0WHG+ijY1v2WfeAZcYtNdW0/RV9LkKMLtSOF40kvUvoP7JuldLkOAjThzyoe8ntgY2mQaq70X
d0O1t4ORjkY/JSyPRPYccKoSpFHi9kBtgpiIb8d0+JlAE9uAUDnInK1dCpZRaUGz3w4tnxJMB3Kp
bYlKy6OImfilqbLL9lItTkfdKMrBTMJRjyrec3jlb14MMtJO9kj7cZvYwWwcjHk9AnRMSHEbTUVw
lSaCGG8XAGwf5pHLXTIWXnVhPvXR16EZEnzBPTEsG9g6xYfse34rGQCA+kbcoF//uJjOYMT9xmI8
iVq4FSjTPHMhnY16ojpYgRMTPwMaLKQXxKUHHVU+YMaT5SFX5IKvygJFgZlN2VGbdIFuZe1MyEOd
xbmcm656cEYUFdxC5q3hGNV8v8xz6Ic04OTTyxYVw3AoZoQf18HQDR+DS290Q/6ETq5dw0wes3mQ
JIsCPCoA391nXlBHoda+eITd0c7HiTZ8dGv3fOmjHASfkVM5n1qVETfPnafSYP5Xra4doXh26f1j
ZaEvw1UcjI4/v5SyfVdUL6DGR07Eczu03xUsrfwQ9A2MnT7AnQ35RskpzMHSct7ldi7Hkv7fxQi0
kEjRquNE5yS2Tk/CbWiiNMxWCBAFG4/9rrQpuHkJ8/4Ki16QbV76/YpQW8Ar3iaDJQA/coTMybpE
Bo028MlMwdTXeSUumEk3x7Horfsi9qcrtEzqeVmS8WmU9vBHW/2/GtS/06BavPZ/aA3/C8L8CM1D
qZ8kqH/8yJ8SVNOxf8OlgH2aR4UH3qWP+qcE1XTFb7wmbIRn9IBWasc/Hd4SePnacw0Y2zBWYYLz
Twmq6f8WiABFP+xIzG//IRb1F3bgyuf0mTfysUhx8RFnrj3nH6RpqDryJYXH/dByrKRggcs4bwYT
qWy45Owl2qa6TFTe/E58oXxMksw4A9KeD6VtzDrMle+EeTvRLoDXNW6JIQi7wCC+chr0aysEfw9t
Ivqv+AEVaKlJZ0TVOuzbCaVub0u5+yw3pSGmu2TtLnwWsBWkjPMKEzsGsdduEtPov5eLsZAdYo/2
rTGRljBBcss3SduNb0Gs5zePAAO1jRMuW0gWAI9tkzXLnkTn+sKZDf0NKHj61sXjfAdAyNzy6ppf
52ZpwoAIRC+05qX7PjSxuZEaQ1iMMvIe5xZ1gKHUpuL19dTTK8z+Zj75OZL6n/nk5y1YJzHcVUHW
GEz6n29Bsdh2akS0ZZYGnpNjQZjWcsJ4HVTTatmUdecBLSqCu8rT8ookY76adv3KCVUmiLhOUlzr
bJ6nYOF0vRC4ciPpLb+bKjNeytppzwnpLDtHpdiCnI6Jrg91+xkukH+IkwYdBIE9t77fPHU53kBH
j1d0peWjTOQB9Np7WpOv/MND8m/mJ8HPAxS+NEbXdQGj9lwtQ79OgTWDohgiTEnEcRG9muvdj6vK
/GJKm7ANTzSnPrWaU4F/amcnZcF0zOiWfWuly/XUY7/WmcllCJxxuo2BXFyMleU8RDP/BCJafpe6
MvHkyfE26V3zyopr2GV+9Bzbk0SwS6s3K4kCcbNcHFU5MhI0GuOQUTxt54r++CLI7dlYnRguxWK9
l25/NTbSPHaYkI6z36zvE4bIapqz3eQQXQITP+EV/ZpDeLqw7Wr8XSWVtQHIOP6uYXOfvDlvjk1H
PnOUMHnWQ7/v1DideSizG28weJhalESZ9S54rVCrRo3bbrOUF6ZvMzUll3jCvfJpb+c0cRBLI0Op
qEy9kmppKrlLm65U6TWcAU6gfi5JzSn1dx++J9U7IwtG+w7kHk4yJvE/bXvkRKUu864T159wN780
h2t4aXw5afUAsOpkSY8zg5YgJGBSng3VTbdtZ3JBJW9stfjLcXTWZ9PIlvuCCv3FTsg+DzglXtl2
E4SCEuHmr9fOL3sWimtfAnNGbIaVinv5iSj6Yc+SDFmjePCMc0LM7D3FeXkwTOoU8BE+QSNkHKGw
YO001fI7nVJmGF2rZwBmc/Ke6gp7uyuji7oT9YtX20QNk75wABEJNp2uYt27xRPR6kGYDY1DM34A
XJNz76+qiPJFdDQSgfxPuxmb6nkC1GBvvJmvOvfGfM08X4VsV/N+YDq8bqgYFBtHd+bO6Qy5U9RO
/J3TMN00WbXcfy5bndKKVMqdr5vaMa9MDcSlyn3xxTeK9iVghPpSQnO7Ua2CVVTQ2U0gzpTqWymy
Q41Vvgj7KegxBvY9c495AX6T+Yl/64u6mv9moPupUvif/Wq9/Ks8G3WKC3kE2ez6aP9w+ccao068
NHSUGg2zqWO+vJmb2nhIl4BvYKYSE3zdGo/prIYEubgO9DUcg2Q6+ELxerF4BvuNzOvows8G/YbB
j5lVQFcNQo3ZRK/0LPkyQuYm8Tq9sf/r9fPvvoC9vl5Nl/Y/Ir919PnDFyiXrG1MpAHn3AW2NKUA
D2odx/uaOLSGCST7TFSP7BdyDY0jItnYkXGqyd0VzqU5EnjLs2exMc/VmzV5JjHr1LCJpNezr3M/
esy9mlNkUsa5/zdz2c/38S8X3/Ygg6ENB1uNlvznzz6ClGsWe3TOFciCcjO2bfTBao5I4qM5/myC
oLxOp3a6zb2hPHQUtmojy9I9+VoNF4z7VDgGsjnlzki9CM3qsXML+gFot/FMYtC7XfxWXXmS7z+S
MkFhAYvvA8yS5hYp+1sbjf1JLIvPhGrtUfZMQkpkUV4T6pRG4CRpEXe0cV8kA4yj4dNFgn4odxH2
gn3eWvGeHIbplQkDWL5xiE6KqcpuKb0SvKWU03cTJlODh9aGodRqae4WS5NoXWXf6GAd28QqIXdl
Wp9ye4heS49HnTPBdPf56BEsEb83kZEMMGP5H/syI4VpauQ5l5SC2yK1BsgYdfIudLvsU5FEr6y8
4TtB7usOsl6a1IsuMN0s17ZYqxgbw/ZZr/K6WRbZo9ByIZa5dtUXr0h/tyoq7DpOplM2yjZsGjmE
Bs2gK0rFdut4+XQDL413yV8vYg6J3OmfVgIqMc4MSHucz+PgL8cG9uqib7OhPie52RFZTG9r2nzu
zfk4oRFgvB56UIjVhnZ5vOcopt9chmD3Cy1YmL9Fe0qM2oNVlea02HKcenMhVBYO9DoKYiHKfQfE
lMfV9MS3eRT5E9t/902O9vC9V55tbMEVFB7jIJ9Oc8lx7HooO2dXePBcNpNdglTLLcg3+9wkCprG
T9Ef/diYtvOivRNDjieqaSJbPOZJUBSkOtCWN+4Rms8MmUD6vDPWYYvMSpQDFW26yVxQb/LUHj3c
0hw51/tKbdy9tNSZsNaGeTtJtewCa34xtYbLVZHhzecBTdOmPBBw3FisqWyJGMRi/jsyLbLqhiG7
qCisjkuQg4Clt1kfllomFQieyKYl0GfJM+8B9dwaKdK4RY8WVDBVpC+tz5gZ4FrtxseEcwt1nMVu
QKdAJ+8GnvmzQdYABxzaRBfCBxdngErZNsww442V9N0OK08h+Lro0MnqWHsq7djwz1HXr2VpgtYE
A2pr29t8McvHOO7aU8T4y94sZmp9S6wInW2Majm7NHA6cfwJ5nuacZWxW+JafCsIPiMUrMbIOLOz
i9Ao4cTFzphdzCwEfxOPBDoaNnyn0EE8u2I2ERnPol/uGZxH/cb00unccLY8QowOCGppl+VDupl/
otdu7PK+yCBbuxEJZPTfxp09wO32W1cliEQY6gI3YxWqmlPmZkJY1wWYakEjRGJLYy//8Lzx3FVE
RYcOx1byGGn/hvmYFTceXOk7iaE45GUQcGWCebn/fJD+W9n+TWWLjXFVv/9T9PQvle0Nx9zk/4T0
FHNVvv1Y4f75o/8gmDm/cZJx14SB1dvwWS//w2Rp/2aBNrNXAe0qDLSQoVI5dsn/+7+W+9sqtKf6
JBsXC5ZLlf2nydKyfuOPgpeUtJEE6pv/iFjpiV9kU3Zg8ra3AvSP2B3XQvznV6aXTZx/c1qpE6k6
Gl50lnjM7vEDb+XQBNMOaYSgsSW8BJSqnGP7VMoy8EN3aRmBydEFymwtU5HtKjKM66OBcGhsNhoT
t9iIxKLfqMidnaPEPumqM2/oKtmnzu7pms4yBf+saVQOykRgO6Y50PDPKUyxMPAJmK+9lq2vX7VY
QNkOabvOTUvTv4IYab99wqABehtlWKHKcXHnS18fJI0xSPGZsf6ItRLLs1TNd5SKmHdwFMCLZtCJ
yKr1p3M8OcFzoUwe4pRheZQVnE4szWT/NpYlPvrKaSr/wg289r31GSLmZcHuZCYQqkwOMWodL0FH
Iboaqm8f8DV0YFOgShk3R0TT5iMwIOfNkzBUqsrojxb6xadlpGlbWhXvbEvQI3fRE9zEEk/3RhNu
+0waIX91XSuN1TVIW2TPwdK+p594+NKu5KNqc/1qRbWAMm01/DEbV8ZlUTnO2xzzcwDQ+AAOBGvY
7zm/jeBPiWebHLOQpHtUIG4w8a3tjN/pZxb2BKYsYFpyB3RvPwrrxrVVcYlgJrmxMiO98geGys2o
pus0UgMy+iAjM9PjZzxjvZ7oJUksLabCcLesa/6XP25oDsaz2cYYQZ9lv97hYWYGyi1t2y9ws6D2
jjqi5zBlEgi3QOmt7g1G1Djy5pS/RRNStTKG1zY61j2uywiFE/jlZDCDGGcbzYNnMBYk4hMwz1HT
6xYvFIi2tc+LxajAwC0fSdRzJcQA3HvO2VOX1iFCG0cebWDESots03tvgD6LzqZGCmsW8rEkhOt1
SsZ11TIkQo+BXXFPgBh/0xJJ/v3PQ8S6iDrkNHfAi/msXjewGmTTcmcDq4N/Hsy0dXyE+PZ17iG0
YiTUsvgMSZs8wnSvN96ou3dSNoBUi04zSRxrHkIvmLjBFa1bufGDmCo1g/MwX6AhzhTmqJxCFJ0E
683ksbyqNI6no5dSUhvpQIefPE0+9x9s5yKLpjOSTOR25ViwYshMbd+nCXj1jv4R925Y18m8jhL6
9RYhMbJOhYNzxTfXcUFXC44hqMl3HjODw8yrDCCdqV8bzcz0cwmjp+P6Zm11Sea0eZOuizRyh+k8
Wj2XZJTxfDdR9gItkmB8kDVke6yHANflqvjtKm1Zoc59FkzvieoyZ7DOClgfiT5HM8LchIs3JwAJ
SDqwTp8E+cVrgMs5msqPWGTz0R6r6NlIxWBsNCMVuKI1PYK88Xg43WqGAyd9rNaJAwR2VAVfBwT/
SXFOijcwyvlTNGZYYHB7GB1mJFjsosY2HwfZ8a2hEBKEQ/V08pIquBqrHEFI7XILO4Y6MTfLBECO
rK/xGeVxJL9La9Kzt0bTzuyn9Pu3Itfe0XUasRc5zXOnnjDGjHRZQL5lfF9A2vG4XziTJ2tAIk+Y
bAo+0GKxYxWyAoQ+t5O+jtM+2H0OkayZZznjBHcipRn2d2Hm/D2fs3MI2v427dgyhIjMx87RPVew
sKezZqFTASVZ/ZqJqIZ+0sZQJBP56CFEuaH/Q86Dn6TN8tCSy20fp54tklNJcDVlmQKHFzAc2iI6
Mh+ZWi36Iq48xpBWiRjwooiQ0JCspg50MqHbDyN3KVcMd1sl2ZpRurCm0O6xwGeKTayU7ZoZPQY8
4RMul8caTs9jCuNn3mYMbMpNISrWi9l20CFLVukYDDwRhVubN6oKzMeiMPk8jOSRuw3BunI8M6/m
CxuRMzgNQsPf44zzuEocVveqd8CzBzheOWZ6CfCmOfac52vwXqx5crL4IdHxnUNZr+ufwax506sh
eHYcE/Y72FB+BUbiursfOI5Pe0p49jcaYMwPE2tdj8FMMoGu/eDZsBZu5B9bGr4ARciKN7KUSGpu
+lNK4B6OeBxEDU1fw7yzXZ6uHO5BCs6Ty2uRs/D5xBWDbz+PZTcBlKqdJtl/7qxVlZjuYUQu9Gwq
qyyfR+CW2YszWuwTub2WOuZAqLCddM5bkENvTPu6uDdXzKUfl+8USMGp0Xp9GdTY3kn8iNmB6YAT
WrA4bGQ554c+9CtfmwA9k9JMboH1z0e2H4CbWzPuOUIwBoa5H2JtDi4Lhl9okbxoghPfqiC/X9L8
eypU7vlh3hnxM6/S5khZVHCLiIABZ9RP7LU8kw3zu1KhrhklsSBW3bjvFeEFVWw2FwTQ9IKCzB8n
ziFW8wjM4YSJlqvbumX+iE5YX/KO8e/M0hPgmJvB2oMaVugtzO4GkQFj5R7iLxDq5El5NY2suYy+
1kQrI1Csr1pmDGFD3Si8lGdg0xdmYYzHrptPbdLrSzqMEOzvCN+pQjSFtJH7vdZtvTdcL7jT9rBJ
C+8c0aEQL7Oba4P3RFXAlCbxpmBXRR+7ZkIBmxM9CmWhiy0m0gXCcts58cat7RSCkyyOpknxvFG2
9imbM2uflXIINoRJ7EU/jRdOmmRZaHjjDMy6JKZ7P7tMBY8ByxJjSduTGShpUl92uCJv/anzLhAs
85pTU31UkwH8qRjNJ9scqmtDuOUt2k//wpMRq9ckr9mleAVom+o1TXoioyPz+kuUsOIaiydSj9Zw
prccofbT7BVPNvzv/CqvW/ue2Ea4VTRHfIBwTbD3B2v4IGQ1+Jb4XU4NF8jNwiLb1Y6ntiQXNXtc
e8FRDDUxElNH8oavpySk+c9c02rTa58+63zN9XLf084vEQOOEe9xJXaxGp+CINX7THnNgRyfr8Sx
h/TzvW/0tedz4szl1sxrubcyD/5q5zT3reCyukHpMooppt/TXj4aNDY2Ji2ja18ltGuRIYcVYgBM
EoZ9iILBu9K0eHZx3T7WQW+km8blZETIe11dY99gi8rIwHEYsO7oudMkKRrzQraNcSSDC21M0NtX
lbVQYuJK3A1Z7TxMLhlfxGv7Oyb34HrYsTaskOzOrtMtqN0LY8nMW14CM8PQodzHvuGecpCe9zGq
cqsEKyeNtjn46xvCmhGTTaRxgH/jhrVqNl7baCLFUzfBNXMsotfxQ5CCI85Zk/ooSfLuSU7SuJoL
sMMbw/f4ORTX7rduyMEKERS1XJALXR9S1VVf6A4TRFr0KCBY3zIjmoLOmoc09Ea4tQh583oA0e19
7znzPkXwdRpx2LwBOvuCjhW5AzDjIhyapt2DmbeJN/NG+kYLTAumu0no+KSRsPnHCKVzXkRx0p2G
0nnXSWzvZGeSUa9Fvu5W5mlOG+staoSuwdG20xdOxDtO1w0nQSXK7ZyJbNfVNgj2mh2Fnb+BylyR
dmUo6R1FC40dIeu8beU8c9Nyc7xKeoNmrbb6NOjZSPyGa9c54jyMWW7ugEY0RH94tPXSs4qgkwMW
Kez86C3tAMs+I1k9SQnzXnwTBZoxlAzwk4ihXBVb0QG7vsHG1Cj36Gf9+GxkrfR57UXS3ajepIcD
OYlE4nrnkfx2jTheUf934zOzrPy0ECcAmxlA/rJ0yw4EHP819dTelbl4GuMJbpppFRUqRYVmZyDB
Ds5W8HsQWPFVXBc3ydC1L/hD+sui8SGZlW3Iyyt6KHopsIK0LvocapfuIqvrWb20ru4FAeNu0F1g
Wl8kvSkrpc8YWH097lLT4OQUU7hFtxGSUE6zA7D8yVEVGWV1zqYepelIU9QYZxFEG8dsFvD3aYov
NJS5zfA/RgEwYjtzRG+9+nR56r3s0xlKs/Jpg3qkpReXtVjtNVnFkWsrUDn7rB6JxhCTA/EmTcJp
C0EQBxF3sHk34SrO5wuBFOM8y9F85Cyah8XarU4CQnL+psv4i010LZ0dCnsMMpb0KKPX//+HTjni
zxx8nkqPURUgYimqyppeFnvp2y9MGUgksYuA00hVIrKCI5zx8v2h5fBv5oS/mgvXT0BTav0PNJN8
itXj+MMnGBN4gIvsYjTKhEWTaNLGatsHZiTXqGPcIl0caVxY5AxClo6WcqfdNrqJyw4trOiJICJZ
aPjPL0tg+RZuPzRhtufJnz9UafURYdjIA5nKcEifePsD9Kw4kw4Ux2GnJCefvlg4HBHXo1//5pqs
Pq8fOr/rxeDXu+u/OIL/Cx0A9VXWl8PCNSErzD6mZj0jtWvRXKXcEHigBqfo0bceMy8yTuZ6/C4h
0KWXg11reWu7RBThUsu6ODl2awWt67hMP9qIWOM/QpL+5gOv1+PnD4xC0HQ8si4FM99fr9cQxMqw
DD8/or2hpxnMZCWFiQsAegPK3alDwqLKnUuW01thZ/O57uhV1Am1vKqm5lyU9R9ylv8V+/MrYIFL
CIoDmB16Ho+e5+ey+2FZGQ6phT3nhiPodo6NWH6mc0dL6rmlxdNufGMtf0eJAMg2PbT8A/VFOa7J
lWbDKxlXlF5rMK7sX1+qX/31nx/MXb19ro8+BIfiz0vLG4RuiqZOjtqNOaGiOKzyHq7s2HggIxH4
lw86wVN0mmG+0E+wqja7GGw5nHt7gBmWAC1/FmKmWrY/z8UmI+GDoSii0FpxfFcxtPE8wqSxadZe
TxkInmy0Y3RLMm8N21rn3+9/FKWqYEDdEw23av70dGa4idptSJn7rOe4N1iKrC3UzFmGaFlTAf31
5ZA/ywRQphCBIz0Mj/QNbJyPv2xADFJrNTPqPViJwx4oK7yjF36/ljrlxKdn40eYJf3BeCjlQvNk
Qh35Blu3Xx6mAIXUQ2yZVCfOgiklBT3E9mpL/n3yMMXsPttDlgSuTJMaJepVP/axOlYxHbBQeZqs
rXiom+MyF/x2R2Y0b1yUZ6wQCoI/TLn/7UT/TSearX19Pv/3TvTp/S2pfmxA//kT/5BYmSaRSTzM
LBGLmKN1UvYPiZXpIaSyEGGhGPA9OsN/tp/tAMbfKriRLvMzwDIsrD/bz0RoUOgH4BEIMSRN9T8L
TCJw6OfND+APFEE+FlIrhniE6v38RGdmVPeOF7k3qACNUwy9tL4sUZRTiJEeiNSfkWmRWfCbRODm
D4vSTvANJtv3hJPEg+1llhOalfXouub0AtpZXTqWN6EGlD6tQV26fsForQ2qLdX33J0RY8ek6sTj
WD+Jso6MDQGNuVVcZoFqD8OQp+mNB2Sw3owMq/cYPspTEc2M4aiWw2I24y29DXsLJMfZ44tFocVp
8T4jjKfZpGKMrnJL66u2J99ydof6gtPK+E5U4leb08u7HbTiNR8r7yC00l+bIlvDJgoXi0f7ZjUp
QyKMdRgwPdkkl8ucTEehK5sOmW/clAihMI14wz4RPkqAsCFbaWiwXvVmMewdAncQDqgxvTWSRL6Q
Ob2iEvUWdpMOW5UIekZlde76utzi/3/JHRU8Tc40IxbjOKxl8DJNPpxlMYeRNRT3KK/qo9038qYp
CjRHvhWFIlXqqhiq8eS4iboOjPwt6GoHLQceEQcP0WVdEK6RV8YADteLTnPkrHWrmX8vyBbdLalv
fl8lFDVDsKY6BlJ973vZ7NCAT18c0x9LooBoRdaEkmJyyf2vUvaATsha4NpUL+QMvNQGv7qsNe/p
ZBzgZBjODslHtYM2ROSx9gpSPMeSnSgvBsfcWFDTH7xlAt+B6l2f1hX5VA+tu8c9gPY56vPsCGul
ZhxMc5ZPP3jb0hgG6yAQPc2Ysqex37iZGZ/tzMzu5rldbqMxEWGy2PVVQrN7TWCcHH6LVe3wHdkH
O6VgQJhlqYfRbfMrB+vyVTK71jUILMhJSTTejU3d7Mu2nX7vfDsvN3RYCALJDP0RYC3umT7a5qHw
0vGqWfBoTU7ZXnUEPFE1umP8nmDWCfPVVgwYsIw3c6+9SxOtVbVRnScIm5zFxm2ChddZKUUZ1vSU
NrGPcYqgJPhE6JolfsCsnvG3UHHIOBn2ZCniITQKStyqkMHlUBRTuuk0xORwQFCzD8bpiixShHC1
qy/aZW6f4oYI6s1AOvhH1S/Vzvfz4OipzCVLxHh3Fwf8TpKkpCBHMdaPhrYOkWg0ZS2cgHsvFcEL
9L+MuBrvUkcYi8m4TfaE5ohvg2vme6lM9/esjhbkCsXA6HSAGr/mQm0asxu/EHJtoVuMPLgkfrTv
SYmPwzIb58uKGIsu9P2ouvDJydVwrI1kN2OKv8O4W+2WmnxU14UT1E0WXl/6meccc9DBz8f+GW9h
hXu5pABPI8ayHoe1S0NjUnGKwC8Im+crkWsNOI4RbAsfacQC2AzzzlyGFDhdNO/U6C9Pw1RPNApr
c584Am16MHNLOju6TvyyuXPdemvSBXxEk+ieqbGOTWkttyNdrrCavAvKHTVuUuJWTioqRhw5bnVH
CW7szNFsp42v/fkho9V+XbSDfJSS6EpsQTWK0wzZ+9iMJ39WSXQqReARYVYDkq6oACctrgvP2Imy
Gu9ju26u5lSnIZunuMG8w1TNKZOQiHKLTaEOtrE1itNSm+8kTLs3muyRkzQHeSranirWbAvatlqi
YY3iQwOVbxspTRGmZ/z90uoeliCZvxdC63AxvPk4Uz/fg+EvEKOaCehmS5LOopzs4PWT3qqIjVzI
pbtUST89lbmw97UuY8QJg3st0KhvqoqNKICLtSXRx3+1KpEcZ5gAoUHy8a6xu9nYpq3jvv5/9s5s
OXLrirK/0h/QUGC4wAUiOvoh54nJZCaL0wuCRVZhHi/mr+8FSnJLcttqv/vBsh0lVrGSGO7ZZ++1
eQlOO+F52g8jRmYd+pDViCPan/S4FDSxRsVVVY7BLi9jB1Hp78GUBevKSFO6zLpu63ZKw8ODbeQV
g0tzqrP0qoqiPYSeky+tui6PRMaay5TbxQZZcrroRuTdq7BOZsOPP61F4NTbTABbJonmrugN79hw
hOIHHeDdupfDRzvXASY8M9OFn/ThsiZ+cwo1UbFRsPvnEvjAkmXLdIUm6a0aq3BeAdZwb1hOiWKC
TICndbjL0TF4YAX9gkyzeEvSjnCQrKKz4ef5dtIL473PArGiDfCb3/JIN/vR3NmdU2YLXfOJZLIM
RZSc3D0Wpysy3Z7TAw6V2jKcdaKP/IBz0/ZWMuoeek6Hz1QDwq1pM4WekYeXOFVjvtCqoH/SyVMd
PKuSh4DtsssT1Pd2PDfZqjT6SUnNuk5Te+FYSRYuJZdNejZZ2lx7+OPMbA6AL7glMNB4BtHMKQj3
lDVck9HjUuvZyy4syw+WIBlc9EynRSGj2JnIdbbUXf9EiCLZFo5q8YTELgXMRPj6kjghN1S4aTM2
AUHTogkOKXAB189wftQ8vnu/fw8jvdzSqeQcp07JD6Sr9HutSu1sK/RDK7NvICS+6aMA6egBOO97
S+7rRpu2bivbWdjsvtHf2h5Izr3HU9zswxjeTpVQxde1Y7Jrp5RIOq2k6sA6pF2LKBBXFeTFZWKV
sCLkbqMjxw/EFc1XwqX9ifAUlkHL8LtnI4q0XTp19ikro/hgRvamgESOE4TsnSOeBq0XCx0mwzrK
LfazQZc+IhGUWzT66p44GLsDVRLOr/wf8OF5BAZhuHWVx3o9VOlOMUCdQiH6Y2knwQvDE6sURWtN
OZENFI49/QTj8RhmOR6AJJa3hDaOTWMkzZLvj3BWbN11PFXXZWi8+YrML+IU4e6yOKUwfMhFDlgC
DPEtrZL8UJGBXtNj2W2heHqbaEj8t7odh60Yovpt0CiTRNdk5wOPfy/7uN2kjnrrDZ4rnp4ZmwA1
KsEGjNsmfNdam3IXajAX0o2ng+eNC5kE6XFojrIABwl8JuvOIoUqFbo6mTddpt9iShZuHKqSY165
vOptA2tO1CdufD/vMbcgN8szmdBN5ljl1sXYekdeG7zJYGtb1I6MKiczOEk8QevajNtdwPKLpC5Y
gguLyWEfitTYDAxnqzGO7WUv+jdl8KwlSW+X2743pvuyl/EysVGNi6nONzbrjffW9d1ZvSDT7SfK
sTFH0K25cEZ6oexiGj5yyqHe0CyWFMGo9yzw/BXfyE9U2moTZ7lXLMdcq/ej0t1lFifaDnNq4ixl
lWTxwhC0tyHsJ0srEc667zJscSQ7P8m5muSxpp5XmkMUx/Z0totJfM+5FwVHTzc9IaaNTsXQeup9
2pF5Dix5CZer0HX1nW9p+k8XBNWiGVPMBNSXrQqnCdZsvdhxjnTrsOV/sCFBsEXQx+Ho+4o4T26S
BOJH/QbnLdjhL/PXMm/ZVAcjk3ytUEaCUFMQ6NNWALr05UsV6iwYDDRnqCH6gyx5IeEJCGJAEI3x
MZQypXV04IHQmenS8hNz4+cTYJubO/htDPa1c8PiI0LWhp6S5XQ3PMqBvYo4+LYbJcdmcL3ikRUL
nxrBuUHT8HrmnJSpyYCHYQGrMGS3zIk3rQBQJBQeh0G+0ho/boD6jcOPErDBZ48HZ8EZwX7ha4o3
Dc4CxWhdufdHf6CAsoP8SNw7OrSdW91VJf92oZzi1eLOsxIWJPyJ0IA8r1qB4zC3kbTLAg12yHF0
6sZdEQ3u3iH1yh3MMHeWrfM4hYieVW07nyItaeCZ5FQeIdL2a3vy6mtNpdgiduh/pe0he9B7Ck3J
mo+ssMO+3Ym0ceenwbji1GeuCsERxuzV7H6koMWpU7EmN2ke9VyR3NQRVSJkpbWLgXVlO2OGt1Dj
z9OTsgDH24lnRUQPF2ZUZoQFDc1k104Vos4nhzuAqEyUNuNrb/v3QYwEvNBTb7gNpIRXXcyKc9m0
tGTgvaD8olFqVbMQrRaKQmBaQoISPzdvYfSXoWKZqrBxLlRJkcSQxfFj4KbNa8PRk5lJdecxn4Jb
Zk+KxRQfNg208VbzGqYv28yg3vqsqgksDthk21Jn16Cqm+9nerOKkDa37eTZe2zS+bUJPCAvlVE9
1WFNPoO0/EteBE8+Ns+TMHFfEpTTtR0qCvkh1CRcOdT0SS8rb5AjVL7y/TKXdwQlxUMeVu9yqknk
ltPAfkoL9WnpQpShMWYKBJl18or3STqmz7Fext/cuPe3pAGoaBtxU20ZhZpvSd32nx3clWVJgpio
YFCu+I7yTVzH3IQ4zScWV409Lhg9OOtUuI9X8JP773giSAoXmq0WdTGMl0rOddg5+5hrHZBV16sJ
8zKEAXOtXM1YmxJ8VZ+IaB9OU3yC3RftM5xmZ7K0DLCDw8Wka99TCgK/scDx7YVjOPzl2FMVa526
peeER4U5b6X15RTL6V4bi2mVAhPdNmaXXvP5nGRNXFeYupuFUelgPU222SUnXxIBlG/msW8QPYex
x/w5H2QNuz7ZFofrKKeykCdYgPOm6mkZVFGcVS8FhSjZvZHEygL84jCMVQZvAbAcGHWXbegoFstI
ItOnNuZ6fzE8uiwcLFP8hp02Pje4DobHqddi3q8aVgqnIbmuMNJDRkasY2Fu1UN/5COpXTA0QUX1
raWMgjaO/5mJToWi0YbzFAxbX5PVI/ad4ekP8s//ayvwl72E7urEEGwYx5zKUHfmiN4ftwJlNWC7
soz+DEfdXmHRoF/Z7PiJZHsNZJgfvJmZte1i82Al9kYT9cYOjbUr/buyJb1RNGv+qltvioGg/N3K
4i92w1+/N4R59EoJE/mvG4vM6Kpc983+XJb1WZacFf1d1P1dBuYvotL8AQAlZSmiYwKXf/0AqPwd
GHq7/hyZUMr5j6Olm1wWm68P+r+S5N9Kku4MX/03kiTWxBx+159Vya8v+k2VpGAEvIxJhYXtGXOB
L7/fb6qkZ/xiz/zcGaXsmVzECJa/65Imv+R4IGcQvpmpZzXxN13Scn6ZYeUgFL1fi4LN/6R7BBPu
ny8hCg+oNsFgSyOBRDH8Suj9YQUSORHyjaHCw1AZEh9jWdAlzXbyWFYSqWccDAEpLfZuJQtTMEqA
gtDGOtcGlKoYIHe1kcFEdinNOUyTFP467Yq5wUvXh4eWHLXYGrEctQfsPfVzBT7AXgItCeIl7jPw
cp2pOk7KmVstUp9pBQuKPglQWK1z8mJH8nLr62lPWqERizyeq01TaWF3ncsulhb+twPhl7JbCFer
vnvxKD94L3erBg/hOph0vFRhmTZqObq2aePd6YV58swmXCkvc+56AoqLrGsp8Ta1jVQwcBcc5HSL
F7sR3co4Hh+GUG/OdWBm1yyGZ7GWQ0G5auwOgb3IbT1g2ovLa2qXHcSVvkIRKcZd0DvewSzr6Mhj
dztEJk2mYREVGzunMNFUIS6BpqeWajXYoC1EI83nlGLlRWTV6c0wwRd6oXgL4NDcUzrkrQCcWZfW
jOt9V4xiFRomFsyJbEnuyLU2RkxYWJoultTSs5X3V1vnTGunKZAmPL7hBwv4ciskdgoUrORoZBkc
Fmeorl3NQ33RhlFwx7FTnPtwjmxwBmlPer+uzKI4+2yjfsad4206qP4bZZMMQAhTV9PxPmzfLxB1
oJPQOUsJvOIfsCmePaFhokWhxOVoH7oeN64EHHaLa2VdrcEbjha2sEukdKhUSfgdU3L4bhdOT8vT
cESaGlc20IwFuSbBm7zUHrpiyG5pnWQoXqk6mxZWioZPZOl7yUOdxs1ZGxKW49yx35KBGkShzOE8
go5blYNtrg2b71SDALPSOz94nFwJ8iB1KyAScV4waedxXBPhLI2jFVb6gfDDZ8q/fx+0In0gSYWF
Fbafd5XA8R7Yl+NTrP0Y+R1E4lloSJpxyRslgUOznbQ2v+omV7R02uZkJkIcR4JUZW2JDUd3dVfQ
S/OKDghslchGiHePptqSlueKYb8TqypJaD2O/WCjVe3RoQvooIfOXdepCvYF/i8IWW68dOOBc1c+
l2UrrkFofyMgB19rcK43TxpvhFBNV1Cv+saXR9aDnEyr/GXs2/gSWvW9RgjYwLG08lJx5eyRrnO3
/FCllORui6dxRnaTmnrLZJ1iPTKbkTp682gL1Kd8/kmNnxrb90VhQAKfWv1ZtN6w7EbP35V9p931
ruet/bYMVrEuXnkYqnuzzIYNfp5imSaBvR9xUj0JuFIAE6VCuCRkpVkmt5V2kBzZFsA9XmETVetW
ZvWWXJ3JwfcwNdGpyTDeVQ2FEnl0zn1GCPaHC3BnGe0XMR2afRlRhRoPS8FR6Or6VvpQunawB+AN
wY+pbE91wvCQDem0zZsEkxov7C0rUudO1B1cF6vf16PwkxUCZP9AQO6pNUZtp1WjfUa0DnNusEKJ
Xr+xthCpt6oM5mJaWXsrwzJrn/GhfCe2ZK8dZ/IeY06FGxp0ErhjkX8ZLTe6t0P1nosStaai9myK
jHen7Gyqb2q9eVMsgrew6EqMM6l5nHeSG920uaT1IF12GHM434XpZeSxi1Gc5x19WRBuZD6+TS0l
ycRk/WXXcg1G4zC+sXaHRJRFenWr6uGW42hCKM+z+wJuCuxNj3PpJbB9Y2+VzERsSwSHvdTuyN1M
cbEvkw4WWJQ39I2UuXdtYvmzLNBvA4rKN9gyWVRTaBBhs3IYq0onzwp/ib++HRicWxuxv4wcbWNM
sABds8k2Y4h3goc7cubQPuFVUobYjYTIDlmuh7MRU6s+sOUXI7H/GKAsPnWT+aB2obDFxeDukhYB
5DRg6HoYeGHfrNrnFkl6Lj2Uqs5+wYRaH8Ipw9dEW4v9veHqj5YG3RHosJovBYy6Ul4rvMwMCYZe
HwqTbppq9DW67OI82PlVsx8h2d6H+PJv0OQsuag7mKph4nPhelMfvpYuveWdKbAzRkH47nLq9xaZ
WwO0D8ZGnAKrxpclRYkcNvX04nQlk25vdV23ACmgPWAuGn/mieBobgmzv2s6pS6kESsdhNrI8Ez0
C7cEgDNrWMCDb591MEPvVa1Hr7yTA5KgWXunsN/e+53t/dSHsAW1mfoW+bOke9aSdDpnutwTimVN
lVnOp517NqkssuIteKouXQdQU/d20e0znrZLxflhXJFZn9eLPp8iQl3oPrXdaJ+QptJPzOexf8Bd
BXzYKaP+wa+E88R7BMM8e49Ny4pTQ/yRpU91D3nbfR0Nw0fCVCN4GOF2B57bXQbJ0AN3PtQuUewo
2kqsrH4FzJmcrZRULldxI+TS9LJp77VV8oljOSH0B5JHpdRFRlPu71lYZSsjCblZcfBV91NlQYMh
uOqOCxNOa7YeTU+/I3jav9r92P/w3bB6g4fRgZZif7nwPXQlfIqjdiDA3F1g+aLiWFgbP4Q+qvsR
ChT+Qzhvu1YCRdxJrS/fvGAgtDpOfrsvDYL+qziKK6QTcqHPlRsJsXALq7nGgu0bQCyrOjtNmWJf
n7kx2NIIpY+CCZ/v3FtbstZffa/xxTqP9GRYGZ1mb9tURFffKwmog85e5qwsKPRxRbzl8Yzgaxsd
G6bElKexb6qDETbOyimFvhq7VmFb54KTaYkvwq3FutLx2gBebNYAg0mBGKp8IB/RrBSb8FOqdS2o
Oh80/SDjcq+koIoyS/P6FTPlzKAIWmWQNFfFSzKaZb5u4A9VQA6r6Qd0ZOvO19k+WabzXQSh902C
bXgvAlVsLDrg0xWPeD9b4D0qNDLICU9EFrP6PpK6vPMmId86el13ZViCajcDe4JASovpd9mzJ258
w3rymjAkJJNZA8JYzeozL8xiB/uG/5lMbeLu4HaNVzfxq245ED9+77wOMllul29M582D7TWswuLB
1F/biQPkOtD7lmtJV+3CzaXx6VXsldZ+5gQadfGx/wJPNv+GfdNRGwv7+LFV7chcqWlg2mrFulxa
yT4Okos+tdFLlctzMHarIsw6nNfauncpF8rHxnsQjaefWymCVeBlrCFtDycWfCtt4RqB3JImtsuF
XXfiO01JJuYdQptPuRgla7msR1w2NMsYl4aKdOBtQXBWjTmte8KhezNOgYAIu1lNpZVuWl1vTwYb
QKetsx/4NVu43a0jAWEjPS86RZo2cZr6W4Ar4btD4HLTFTqAXH6ak1qWtWjvQnNIAKBYCQEa30bS
ieogFrB+RfxZ6h7rFobPfFFqYcqjxervCtZGz6k/4Ey39XCrY9FkPvDbU81OBxWWerAj+QZvGeic
EbM+OLgAJNUmJ3K+cyMae1m4BMmLciWYRvbGbAHCyG78dVmazpqt6HRMNKM89Ng/TvwN05MpoujD
n6JmkxFLBvZadZvAs/J9lQbWijTGcwkQol0aplG/ByxoLlZVsRzTo3r/3yk5b6Jm/Jsp2QTAgdXv
X0/J5x/9/7j7MUQff3Lv/PZlv7t3dAsrDsMfxlo8CUJHy/ndvaPj0rEtRxcGyzbKs/il3+Ojki+y
mFrnEhopLYEv9Pc52SB0im8Mu40ndRP/6H8yJ/+1hg0APn88UpMg70Lf59cY/YcxuYpFOvXYI0+1
2UbjuygE6mEuZENTPJbb3FtYLJ/jcRdhxcu0PWU3pQ1SyKZYvgD6t3U0NX7WVsDCTtNLm5Pu2E3H
geHtR1WnklEMO/RUkREBbjuH31Lifje8rZMLSLPj/VqqTwBgnDb1McDkBCB9ikPvHvhmIxmN2s6w
1qh0dTnerByI8tJBJsWEY/XgBReT0Bhz6rDQkYoj6PW8C6S2MLvM5hS8CCZ83eHJ6TCbuLcQybPo
qZVzLTBjRiYa3N0x9kz1CP7UQUOLhZXqz1Elm6nd5mXnmpwVdM5rR3JqSbue9OqD/UW9kVU5Xmwz
zeVyGvuYL3VGbXorc1wYv5Zr/1em+psbkGvb/bc34D7/jN7/HN7+7Wt+V6nEL1S3Q6OljQYHnUTM
/D277f6iM595DneZ6+mgXv5x8+GQk9yPWHmljcpJsPv/3nzyF8kvzF/2m7b1n9x86Jn/JFJZBt8F
Nx7HBtf8JwM6ckk0EYKd2afDCkhz+m7H0H9AbeomwP2JdeliVCOMnxbQwjIJ4PQ4YZ3dTY4vhqVB
8eYanGT3KXGQ3U/+kL95egxaNfASKKV8VbYaCp+XSD7lb5lNqlSn3vK+jnqHXnQkkjusbTCEsH6y
fVVe6mwjx71JOH5X3LLdvd69Z0XNSwtl56np9Pq1SKJOW05dCuEkIVX0jm0tGyiT1EbyhESU/dXg
If2Dl6LmkFu3Sr6HvEYBQtQZ/tqR1MkaAlq0J7o+8ApOvfaOLZtv8XL3J9aitenSIVi4Ek3Hgg+0
iN3Y2lbeDMamGTY8WbHs3DUnxoiimTx1LNxOSfExs4NfC6hJ51aNxFmsVB0DT/UfrOLzVxAw4BCZ
JsYje+HqYSzj4B0IGNJUbBbU07QbToi0bHN0XQ6R258n2LIXlhGFtyDsXYGryHpJ9W6UnF0rGx7o
epw25disRlXspcRcu6AGddnlLXwrMW57M5IXo1JkpWIr+xhUajAPZe7FsQ3Whk3c3KwRjEqklFqL
frR2/lQaKbxrVup2Q+I0Hqf26A595O8nyjoP3ZTCidQD0Mjs6ip5cvXMzJe1NqZPVla2N2o+eaK1
Bux8Kj6Ml4h+r5dGY39d9jZw4dzTTv1k4gbLUdaKaRTLfvCn0xQY7XOajGW1nLshTr1fV0c2wd1P
D/cZTSRjoyUrlWIB6ESerktcVzGecY9dtsH29A49qTYWHnjQ92ouwCAcXdnbIMrYvJgg4d9i0CLp
zMKsykVSWcEld73c2GG0j65hmVjPZpBFD95k86dZuqxvRonJrq1CcTTMmCk9bItwhxYVoN4W5cps
umrXj0Z3DcKMvhbS3a9aHtQHS8+8H7y0ZL1xdHwyC4O0QLQmjO1dUV6nHutKUGgvcWA5l1Bg8oaz
7mv5wlNT8iHKwvJQDU0YMvqUrTyIcrgYjfyRn2PyDbEkvMghVnfKGMODhIfjrY2ix0Lo5wK71hhk
Ky5X6vOsSp/h94VaaRW/bhSBuCMd2hZrtlHlOWafEVEymnGXvwy5EQs4vIHnCT6egU1eefC6SOe/
itwImmYxeN0YO3iWyJOnpxwZOodjpsDG7bIeJ6DfQVa+jn1njYeQtq1d1TsXw42ZGYWclpaFOgJF
17sNEIC6tRra9NX38VYYqc/4IlusrcukNAvsYsq+QX5uy8UYGc2yEWO1DJnazgJ969TgG92Sb7MX
qlApfiec5p7fJWvXwnBWc79cfYUZcRHhxv02fOlFKIV6fJGRInm8EiVq2k1MCtxTioqY22fTqLRd
39ZPghn2QUvcuQ9mlqgstKouyJ27YpavslnISmdJq2yz8QGZ0ASkh+BVzNKXO6r0oa8t/H+/CWPR
xre8dC3hPq7oPV/AeyZEW4XnjKRqO0tsOlpbFx/Y8/I7WVq1bWc5zkOXc2aBzkapi2NUZJj9C9iG
it9mPmLMwl6IZZv2H8Q+Y5b9OMyp+wgl0JslwX6ycLvMMmE8GT5mEp7WIxpiPouJ/iwrJhybVHds
Jj5Dv9GP8ZcCCb6DSLkKvw1f8iQ6pStHBEuUS5ufGDkc86rPoqaPuonucu/0cXxp0D3Zz7LdH49y
FkSJWd+6yMpgOchm2c/KKYj4bmV+yal484j9hUaCgw61tf1VeEWCrbAAHmpLHZtZnR3pPN2as2Jr
qBEXnDAleg18kUMdSBHx1yunV3bg6s4berFxetCSXEZHZ9aF9aA2caPNWjElHlvNzrUtoSquJnbE
5/FLXlaF0S1cRsOHahy9K5ti9tU4ydKHZFanHa/+lEWoH5IoMI5T5lVrTbH9pTFioA+RIx0yt8vl
9yipR1nZhk3T76yHT7MyHjjBeKZwBediZ9TfpiRoCW5i9jK96MGutYpbAp0dOpJCykR7xxGY3brU
9x/sWZnHNg2vu9DHlcWPyWP4XyWzkp8O/ns4a/vmrPKbs94fzcq/M+8AQO5my8ZyDmreDwwtlw7t
lc/2vDuw5y1CGA+0Djt8p2YiP3pm+6sLR4nmumHcgOj0oPbK9Cchr/wMa0jN24q+4VBKJw07DJ4x
2iluIhYbVZhVVxu436qa9x7WvAGx512IN6jwQ3wtSLxCqSVxqisXYXr2Cj29gDBnjz/vVqJ5y2IY
+oVyS7Ga9w37bN7FpK7lrbR23s/0xpvd1QyohpbcyMIRdZ/3OQ1Oko36WvLwOJwXPrjslsQa8s34
tRBi6tka845IY7dysFU/7nI3GvZOwytySCZnr6WUgK3+O6j+/wyq5OVcTpb/elClkvhPhKPfvuC3
Q7Kn/0J4jfwjWKI/nJA95xe8dDg6iEay6f3jeCqseY1ruBLkETQShMR/nJCF/otFRB7sESth8TXU
/u//9afgmvrL//9jDx387T+fkOmnofDOcji9ezoL3a9A2R/m0zFrmi6XEVUNVTYctVjRqpKYyXWw
7OQzIya4778EVHxMiKnJl676pbB+ia2+VNoFAQoJFt2tuwir8Z+Sidv7WM1qbUj4M9gXX3Kqn/P8
X8JBR9s1fDY7dBM/jXbTP7R1aWGpGbOUzpTYTT+7WSXuqtZ9CociRr3+kpGbL0k5n9VlxNJ9OOvN
3aw8x18itPMlSOezNk02Lv3BoLgPAOKcY2/o6AKoxBXFHVm77Ur/ZzNr3YHW3SU4IpEKAZ++TrMm
LmCDPg9BBUV7VOFPzbIQzinKoGOmHuSlJB/AkX+0FHd6MNxNsjZ6nL+C1o5M0x6KnDrrheyy4Nxp
Jg32X6J9gBzOjrywxAmIcMKAzAMDwbjHjTnR1rpLHV+t7c4PX43RCoal5WbuVs2L9wXb5vQ2GhT/
cGJAYG+LYBf1pL/BpLgHm2XiVi+G0lpNWebcsjAgU0rMLZWLEfobWHlY9yx4CJiQzBGF9zkaOnEX
ILSScEbasSH06mZp+kl1aP0kXmMNo92G9S3I92rwjjNs7mu1DzHPK90zXSGUvFGR0l47mVW7APTb
jmILxRTiu83Si2DGQTVwyluV9s3BkC5CPnD6B1LAaQO/OU/vDZyJOjT4Kb4HXFpA48cO/JK2Os7Y
VjQu2+8CT1I4QW3hfS49jp2O31Ay0cfrVOX1PS5ulMkhQjHH3o3lth9IdYAXaQ5NnFnQC8IhuLhN
+RMtZGx3ejNV0UpzreInLQSpQHiZIFdEYmo+8ppjxw4MZvpEB0e8h9larcGRxmQ3c6d7Lw2PoaKv
0WaRgzeeZtWSkaOyNkZBgHwx0EV8PzUqiJ8qHYZQ9wBnPypSVvpsaLfS6KJrP8rwQlpkNNJPfrpw
EJdUbEV8trAOkTxOUEHHIoIUAKbjHCjSBJlR4P4STYfnr4fBORrmt8Dlz/AV0IJ0uglFdJjMrWEv
G8Po8p2fG+VGKxDKWUk7y84z5YENUrKhLSDj9qZNlXwmaKWkB6+PVgrNqVgr+BpLUrP+BlwGkXQJ
5iOCCLuoAytbpYlxNBsPA6VuSPA74oqpaJf2un2aSuGD+qtZren5uMMVwOfe0upB0kWM/ip3a65A
kVf6WcOM4KyUasEy1D4W5nhqDmY2QwfwXtDb5fWnllaYVU88alvZ7B0J10zV0VFVe8AwnF1HIxf5
Iioce+vEOVE1Tz1MITdmUsQ/J9f6ZmhEkCAjfbp1IVaUr1CzHMXqUWvN9AzWUi5VjlQcDbZxg+rF
U8vFzspcwv5SB9O2xPsaLuI+IOZpYqjr2uSCh/nJE3W6DOg4WmiFtYub4Opg419nQB+XfoXBO470
zl4wf7q7enJw3ifO/GkX/SMqZLjSWWrvZSGmtZk6RCXM2LzCD2DBkk7JmqHB3hO1yajm8jhjBkK1
dzbn1HU1xJjAsWE+W6kQLzKz41WYcKYf6AE7yLaRj2gs7bHsnXTgIaV4pnBMYeUW2b72oU9DgciR
BNO9nsC7jKgiuUwdz8YEN+iugBy+azUvPvWGBscuUMGw8c2pXTa5ni1p5AI+ECXVOWu7aCvrbNbg
zXcdYA/ktKjbDD4tPRChmzWhGh3fIh/KA60WSCYTvgIc8ymftmnF3KgcwryPCO4Mn7nVseSNBjom
4Yvmp4g19n2sXFyZOqzcLk8mBhFTX+suCM5YyHZTKzd7YRpxL2ETsPYK+PG/xAQMTbslb5AM+b3R
tRH7xkB/JDyWglIRzas0AnGT1ZA/VMTB1yMmhU1KSuuumxp3j6tAJbA3NbJzrpny0A2j9hYJiyBU
qKx3wtLjzrKq/sQiNb8DWqF2A11W90rZVDQ26Bkq68dbYGSOS4zNiGh/8jiZM6ydlI1vTw8h84Dk
S7AGuzwy0+De8CAJRrCGCGO10l0knStZ8lrBXPuOVAJbajoAv6K/BMkIf17qfwuxmYdwm231xvGP
SphJ66KT2SVqp0y/Umx3h+9Z0ybLySqnR6uz2Fr5sawX2NAAkshKfSNrYp4mNiMnNlcdjmxHj7ne
qvBqO61xIyZpbqYiLldjX2HUcMYmfC6rUl2syQEOoQpEMx5M1Y43+vAODyt9tEIBWx+myYBbwsKm
bIqJTpm2OdBN8dC0o4qZzy2jaV70ypkPtyMjTKK/jBpmhB2xrTp6FswCOUNL4bS8iRKdOMFUhBjU
oSRk69Yg9zVa3ZCtS32YPt2mc9Z+MjIGAzKWlAEKJpy67v1FEI7tttezx34AXxslEMm4SP09P8p0
Rc9H+mDNSpKdy0MbaOWqok7j17j5f3Xkv9ORUTTxIP7r8/HxPVfvfzY7/volv5+QBTRPIp8E+2wh
PNPglPqPJY7JEgdWHHXYLpZVaJ6/L3HmXcrvSxvMjbgeDdzQ1kw+IMP9l1PwvzsVI0L/06mYbZJk
BcReyTUd5y+h64pe+TQOBueYmaVrLMGXGrRIGqz+q2WroEJV5I/Z2/eUBlmFfy7ykVdwbesaysEE
S8q4pWTktAyPIfitYa3BkBb+zvW5otFNO5ZAoKAmegBD0uVyk9UYcvpzQxsMGObRlJwOhMIIE2wa
lWbOCfaG+kiC/qERkcQRYWpyKUJHblIyezjrqmBVmtN409wJPO/UhFG5rIiEsS+dw7TTljXm3O06
GCmll0pncyxrFaldWrltdSE4ndzqyvdeVTpZTO28dA1usi4uj1Q+hgjKo/eiwYIr+CNg0a0H4N7R
FrOXTs/BmGdrq4jc+6TKndcKqXaleUX/RqaBNw4z7aZooUWxQCYqA3yH2GJhUSNOklArt8mUpfuY
cN+bo+zqxVQWcrFBGetH4bkf6TCeXb2GCNYl2bjnH/5d1zoW5Y6RvqOA2lg3/4e9M9uOFbm29hPh
QRcE3GaSrZTqtbsbhqTam74LIGie/nyoqs6/t3xcdv3Xvinbw6UkISGItdac38ycYDvRl+TfIR70
fsgIatua82yG/RgDY2ITHpQbts4siW7kzZvRgoIJfqW8G1AwfIKhzCBczeMBKep8H3T2fObFuHak
SecxmGIb6TEpsvQ37gdxn+UYn4FK2sYt/i5UmsKDUlpPFm3dvnpKFskWnEzmO16xcquxKrAf9nv7
4gptfzbIAnFBmNnObe3GQxg0bJdLxpQr43UhT0GgAUgHd9gBrBx2sMix62Bs3zsjgSaAWCYsS1G7
fDPmstn7aWEc8CgsJxfW8xvtanlKME49LmAabwajra9ropjKg7sY8+00LJ628FlptwfBvPnzP+n7
uTq5GGK1YWxTE41BC2ovcCt1zpouHitghd1Y1KEkeBvOEbJUGiuY0XEGjMC/F8aZ6J/e/ttx+I86
DhT9rDl/saJ+r/rhLZ9/EZD//kd/jubgUMjgz8n3On77czIX/EPQjGCZRbTt07T7aSwe/MNyGX7D
tnBIZyC+/ecVli5IgOLbQluOS8T7eyvsrwssTCiTxocvaD+QxWHbHxZYx3MS5S9RfNYWOx46hZa8
Hwn64h6v+gPj4eCszdfMGJmrtJgskev5wQMIrf6IMlgfnNZqD/SWTfP3d/gvHZKfOyLC/tAR4atx
cryJTICCrmV+nBlOnZhFbvveSWr8Y7cBG/Fbf/FY61kkRb6xhvoxtVzD3aWKuNeYaYbRaGyAFEzR
b35VWfcdioAWSOUsS/l5AW54g1Rx7FmwO+trmSCyUqjdGwJ7tWdAEhRkXtwyFPA7A+dob/jHMY+W
0DXzCr25RQg5eq4alod6TghbZ+tkkGyDSKBoUaZ2QNrYidGMZqwVnH01WOv4L9tNKnhidU/UsAtG
37kjK214DmpgT6NqSw25Ekf2Zhiz9rWE3f9AIk2NPczFJLZNGfjPNH/pBO91ZCfFGTt1QbSyniHY
Zwj074leD9lmjahwSDKPYuOg0kWd2zizDgNIwrfUTNRtUKL497LuCgvSucFq/CSrdMI2NM0H2Q09
vkYyQidDG2EqF1bcghnSTes6Mxmfyd4gz4kaZrDqB8MNvppO1gGow1geLnmRfCG6opEbcxDjxWDm
dI+MCw2xTOZuN6Z6uo7l8kg4d3Gr5iGFpxBUGOtGz4r3fm64r6rD4xk0SbeZBP533swELj+Yft48
aGzBpNP55Z3Qi8R3jgYzv1DWdM5zFqOEmggQugVitqPQtfctwNCnmaERgR+IiCavEQesS9W+kX2S
by3lDduOFsaaVGEdJydqiNkOjA24Q4zVIExO9CHA97Wxd89Vb69gMah9RvrUOSbH5rwqVs6JZRZx
GFVm8aXpre6plhS+7WhJaBSDQbsF0Bsafnu6drQpf4shku8RrrU7Zq8QBGxiI4kNVzs7rXtAH4l2
90tL2sOmgYf4knPbbxxbTdueO20D4nx8MCUmIUxK+kqM3bBDTRgwmkqKHTbuCq8j3IOl6h2idErF
dHkBOaXShFtalTLaj5Qo83ZB2PlF8CFbmAO8S/1g2IlgtF7sOEuw3M7zd7uNo0uLjjj0p0kdkTQz
jO/pYHzlTUzCVsQw5WRrLwMWNzpzsl16ZMoH3sBMWqXoOn9jt6W0ma2SbbcxyTAIi7iIwd51pKmK
qVvzEY2iJ19WWVcBUZ5iN3EdTxo/YbeBBZxcx9TIV0iEuXowrJetq9demAayMUNYJVovct/Q0o24
OItRPS1jU12vQahcvqXNLwJlATEjAbgAP12frsRv0byx39AHam4HTgIgwHtJXqA4yLz2TjkquiAZ
l1epF5JJx849BR7hfjTE6DGCuK1vWAnHrzqhWbdpEMCYmzJeKivMU5UjhsPyPqMhV/JbFclgCAXC
bAyKWJD1DdNq90TixcjknfY2IjrdJ+X1XNPcAaGm9akmipGMSBYR2AS0vrCL1B6JmWls3zKIHu89
pS2KyyrRbEmrrrglaqph6A7vmF6mrg3qcgvjQEPP48ZjObgqE8yQeAiK8hMbofYhHZy+3k2Fjbhz
ndEa7TqulevkNl1nuJItVBFaQ+qG5jrj9bhHsYevk1+9CHUZ7SS5S+0xf27WCbG/zopjEjnDshmp
2t9HyaLL87csJluCXt46bKY5590B9yyML/iFGEdP62Tafh9Sy/eBddwoT+3ddY4NdbE9z6U1foW/
gHphnXdb6+Sb1km4GJ6Be3Wdi5vvI/J+nZYngc6gL2r1KJyaYXpkecm9JWz7c63L9EHOU2kdO9XF
dzjwGpxKxHUWW2hx3beamJVy4yLGFge1TvGjdZ6ftEFLyqM16UuPkgJxiTWKBPmqz+gnpxInsG5V
BwiNkJ4ZNnmWrO8M2w3iiFuJ0d8zAg4RB+ZyjdDd2WezQxRmbk+7dkSVwNownbJVqYCY2+If3HSs
8zzkOTM64o+JHt0MC9AJYAHIHbJV+WC9iyDkbK+CiA5tBENI6mlN3+OqJ9zp/WcjoCe5KqkmaPs5
nKS25K5LvLfMYZw3+m6zzdvJ+cSUuzllFAt3gZNYHLV8sxn3cyOK3LkFs3tNTC9Ljiiu49mPUHKQ
RgdaduMJYyKdpDRC3wSf1DRudjML6FAuhQN/sEz2LREDiBDGVVCCD8zcQkOyQziGTJUV/0h90/iW
rYIUZTvTlStat9iSdoxgRQT6Ta8iFiBZMlQI1wHF4booVrELd6lwtkho0cAA7kUPM6/SmA7YCQxY
31FXjr/Ka4SToKOxukW6u2E2sFgxdg+c/ayMFDsxo/hPXtb31a5dhTr4tdDszO/6nZhMtAj6yqrr
6d81Pn4iR2ppfx3Av6uA8EKrrzC28k8oG/m5gDe4mb41CHB5mE3vMZ8iccjetUWOq5AhVNDUL927
+ogBoH0b5RVD9D6pv82rTKlfBUsoePi9AH6gYyJLvfrmiLbkM5E52avgiUY703QSIsqL33bWdcdy
xlO0yqTid8UU+y7UU4WPX3wjpZ2/MOD62hmWF4rZclC8ZEFzztB8SJrsvkGrHfVRsh2KaAR6XLfl
A2Co/qZeTXLA+1IkE6tzbhWBg3RcDXVD1z3EwcjLGm3lBcZQgsyKR+w6ZaImQkawDF5HF4w3nCEX
fcRq3YtWEx/KhPbVD1qcfWoxgjPDV0gxTMEgaGFLCugCro5AtZoD/XefYLBaBvt392CTFviuJmOR
FPhZpq8huyKsHt99h+rdg8j2RH22352J2lldigimsQG9exdN7oFoF6yWRp0p3gRojKv2CJXJncJp
jBIs+rg48P0Ujv84rRbJ+t0t6a7GSV/lLLRJsOIzaq/ILiqZ82nL0l4iZvGnT4rkzAfENvJbG/nZ
ofZQv2xyiEhvrhWtinPZVoe2UwzIjLiEPp1YC6+MVibDIS0b647QvaQ8E+UV4EyTILQq0wV9bsbm
qfGzwtxWNYEAnTN4ZjihDHL6K8+fbQZB/y3r/pOyDmS5TbX1r8u65/4l+bmk++MP/ijpqMfohRG0
yvCX98m7avnPNpnl/sOEOUh5xvDld+Pv//MEmyjEmCZTA/7ZL1v1zxR5EELlaiCmPPwb/bJVsPkz
oBW7MXUcPFQTHiqkRGdtp/00RMakRrkw+/MlWENWc5AMzTwDgoElWpaugw4RTcJWx0DnOxQiv1nz
nGJtpbE8t4QQq3asr0jcnO6yAYbNe9RMMs/ijnu24zauUQRGPvOF0Rw0aqzSc6PxAT4W4O3tEGg/
cJ+TaAIZcRxKNoRePGoGD8AgDMoPV5fnWmWqC7Y2dHn/B+5RAJ/HkSJw0qcYZSevtUhORnamYG71
Y6O5yI9GVcMsaOiqgDTPWC6uuJauc4s/ZNqaHBaSf2PC3SlXYCJ0VOCJqnSJjkE3fUOmTnJoaRI6
27HyoqeqtJOnpWd8xEnVZHENxuuYlOkTimgFHRrAxj0r3E0/qfa0CNIxkzoaXqjV2bh3BEVs0pyG
NV17BzIZRZjcBgRx2tU5o8G1YiCXfJxsOvGmbq+QYZcV3AdWjZskzrVxIiptzYjIjZge4WwBCgnJ
nMnifeQ2wpYHO8XyddCRif/paJkxlq1iU5IPl08PXoHp4dLwUq74FUqW4VKf/rsi/CcrghXYPh3t
f70iXNcDsZwfRdi//9WfnR7/H7S8bZSLzu+KEDTdfywLAavCCnngGfcwW/Cg/2/3nJgsehs2UFAf
BUpgrwb+P1YHmw8MaEChSsHWRrH0t7rpzofVwbJ45bNYoYGhdyQRJPy6OoB0H4c6tdRJ8CojZyUz
rAczaZeLr9NmX7eZDz6pkeZrZ8joiTAGYExlFZ0NleLRpyLYyoKUzJr4hUPuLnrdZRYI06jgn3ys
BaHEMoFazuyDrYX+69aqiJTNFFLuKYmLT67NhLJZoyt5+0VMsV3wO5UtdUjihdpasalGoi6N5cjO
xHscqmH6N7iND+MEroDLyu8KLsPKdPiI28go32hdETlJ8TndIfUIDlQxrEd9v54X3/unW+T/AJyw
sP+8Hr8fjwEGLwjGJtJaWRQ/r8eEzZhTnOfNaTSUQ2Ze8boOr9cI4D9GXv+yXfZBYL8eSZLRxiuE
Xp7F8OXXIy1M/xb2+wUqIbpBNhs6akuAX4BQ00dwUu5hTrLo4W+fHilPkg4iN5MPyeXXg5Jgj7KV
evQ0eOyQNsYqJOxQN4lwmARE0b9/NEHPE6aGD5NlBXH8fDHjwB/TqsxgB5qjyC8VMUN76CkIPoYi
ePrrY1lr3/Mn1Pl6PaFccRDpANZAMvbrwSYwbAnI2/TUJlOBUiKhuxe2bVkTAWKh4oF3ezvQ4Lse
CV06QrTom13aed3fPmdhmj4MVpMesURm9uvXgOsh53KghmwHksJCtv5d6MVR9BR4DULdvz7pf76H
gNGs9TFhfkjdPvaCFa0zp1dehgl2We5rX3Vhb/AEY+XME7hsKaoHWQVETf71cf/5KRGmJMWQ1hnZ
dNjEfj3JnJd6GntNdqrGVlOm82uOzjCOmyqFePi3juUGgs8P1s46Py+7hw/HclNjtHQSpKeUDh8i
Whj8m8ZU81VM/NjzXx9r/ayf7qH3Ywn4wCR/S9PFdvbreWVlT9eCau60zMtohTX1w7lIHf2HHPRf
PvsfG+XrOSE0RaHIIsPtav96nMErOuXVUwo6UuiM+oYOw8adK0QM2hGPSZqWqOoR6IP4oqUc7ei9
JL9bt/7ld/hw76znivSKhW4FvbP//TBHoF2Tp63o+Q66YwJq6ZYO5GLEl8iZ2fbFPg0uz5n/zXr+
fgk/XGKw8pw4MQ68Q983xD9teHXsUe9FErAXYIjPKvPKM1vj+aZh8HhQTlOBCzDqCVv9PMVyG43D
rE+jV02/oUxs1VuDiPCcRxXC9XVITLoe/1gy4/6v74T/63sKfhiGoOwOcGF9uDy5cKJxkYZxJNfS
e53nwVVb3RY0XmDojB4TUJoyGyIEJSiYeswvIABBgzlVFJ2GvHavcDxHJ7w6zk1geJ3cQxWuMwzK
gdSHv/6u/3zX+iZXkyE+aCPvn0buZlDRGizGFKSqOec4sfwpp5vR9bu/Ps6Hp547huqIn4y+BLwl
Ysh/vWtTw+aiGF2Kppf89CBdyG8gxFJcMZQVj399rI/L+fvBYC7Z7ynLEEo+XP/Z70TnThnLea3y
MPYjvQbbDVscIjlSqzWwfALBbA2T/GqUVXygBOj/zYW1TLE+ib/erj71mSSTi00BX+fDOReqMWye
jOgoh1HNJ1nYLKZ9MDnNKR6a5Z65vvkq1uj5FMojQ+8myWL+O6QMYjdNcdXFOjoHwzDfoXAifL1r
s0ZtW3DqwHoJdboUSYd2F1Lew1I40Q+NleKTPxfLBenuhD62Vd4qxMpR/PniSiuTBRfxlP0ghtx7
JBnQPJKfYV0neNaHEPS7ARV5XO7nOHKGTUEL+rYEavJSRLP5uhA3cUGFQdssmKroR+kbojlXZYsc
rULce8TK5XYMTxJykB1JKBC6PeAYm6olEjUBR/FWDaXzPKLtbTcToSLQdiGJ/Ch0745h2eMNgeCX
JRccTOUZx24cWkqnr0PC4l13sfjBrMm3MfKwbaRBYwJiH9MgHmCceu5hdE02Q5Wcut98CQywylr5
1W9H5T+gGOR+4+mPc0J7Ag6P7cYACdSxdsIRkF8XfCbkfAbxRa5/29H6wrwnwL+26UjItmTe/xTU
znzhPVN8att5vH2/vJE39ju7Ssz7xmkTEqkXWSQnUpU952zDgbnkoAPA7i5JxuzpfbUCSHOl+oUV
yrcm41tVE6myrc2JlOeisJbjkDZcuxnIJ8nkppk8QZt1Pw/KBKpux2Z1t5IjVokenzMmaXKBTxGH
XSvTV2UGcOojpeYYUB4ZeRukPeIRT5jz7Fda2RvD5tqWjp2+FpTQewvJ5guNZ4JFeGgKmBppudyL
kdb3ts/VdEddO92mMzKFULpW+q3wepYmfBdAiExgNs56H5Yr18sfkHCSgOn3abhMFhsYq6yXfaUL
7iVZ9sslHmfCDyJKr3nTd5owM2EwSl45L+GQdCgMM06AuVA2Ep/dcYPt8Aw1L8kYm0xffe5escbD
qwiB+nEAvn2D5cR48pDPrvZBd77ERpGdc7/YBQute9Q/0y2hKe0e7I0F5AsCfEtiznY2akXcdpKe
TF9VV4xT3S366TT07M68WE61nIfW9I44C6KnuJe72l0dgF6VX2aOtoWvIG/LRR4Im0TxU0UT9ISM
vChMjRtY3WjDZyTX+eCEpjEtjCFse2sh6dkHE1YaEB0ARrmq9qcg1bdpTHBqZgX7JEHbjDq9hk3t
MH818Krl5RhsyBvIzkXuqy0A2AJMyJqo0LkMwoX7VTGFvuAyvFVkJW/QyEyhnn3iY8lq3os2ffYi
D5ZK19hXBVZRc8jFtumr8ZAHpbnNF2sVfJseihh32aRB8tAl8yuki5dmMLpdZpROOHtIgG260CfD
9L+0q48HzU9TbOfJ5602NPa30nHPC2A9EHHpTeKl+Ipc70nr6KquZPylRye1S9x5OidFyQLsrnuk
0p5vvNRxyKnr2nt6H93Z0DCml8W7zmU7+83GLWFMBZC9WzvuviPzbo6zVUMlIpUoAgkVO9nZqt3a
2kRGLK8HUfCF6oLMESZA9vIsFsJ2p7EAZN1rQgMQbLe3bJTcJBy9dZQuzeIZE378zBBjfJxrQvAY
7hHysGn0Ml9yuTgrW0Tu3ZygjKwERDEVHuDkNig5KLvoi4rNB1+M44Mc53nnLMOwW98/SJPrhkyA
tGnLu65nTCB50ooTIga2AnYOZ0nN7EVyn/F1XnkdfSaZshRVI42tiDeCjAN5bDJKH3RJeViyzdsH
i0n3e9QMeVRjl7ed2X+SxQKon9H7jdsuMMZiXMZZ2HuQP/aoHBBFN12+r7Jc3JHP2O09OcSf+ywe
r5xhCvs0Gs/ZOJgYLyG4fyOYFyavqGDwwP5TxqkKVHJGkYvV0h6B6Sy65MbM2DtQIhTGfTEruStn
BWIWcbBZopwf3Mr/0bsTunavsuwnuxTy8zQuwXIwRWpgGhwxGNQD+zGiVY7NsgQ3k9F6cOGYXTt1
3WyNvpVHKujgGEyW3W8aa1DfG9v3dw3khnPbOxdZuuYliBRoMzewrpksVWxhKondsQjui6iNGLg4
kUPxnyUubQpF9loKMN/qi+DMj4ptVOBN4SWMQ4JgDfdtWszuXmItPk1t1YV+DYbW97gF0L5jHI1i
cRhh9u09RLGQYlL3OccmfRf3nYMP08pOUdbaF65gGjrwZFqiqQ9aCG7soLqQDmZuozKw7+K2EEfm
fc51EOP8VQ2pMZForbD0x/pQmEuzL5bOfxlW9g0LTbvVHWP/rd/XCvQ8BOhDoisbU/XIsDjuIrgz
5uTcDKZf35JJzrY/AMS/aTojq3ZzbtQufnBdHIq8kl9F7tHEqdv4CmW1XwP7dYvTbATz955y/Bqf
z3DfuwYoaachyXaLwoV3OhHQap1ViBsqdvSDiOcoAKz6XFhzz9PVN5cxK4u7xhP9rd9N09FpuyTY
poF/LKdFnUafaASkR/5VDULskg2I+NxYl695xTx1R1hN+9nF87P3vCz/EYgSdmUjEWngt6SXRG7J
J9k130o+eqfamoFiIBbg2V206BeTISV2YaMjrqcZ2Mv6ltlv26QCt5thN4f+nm7NGn2OGNJdXtpv
oxEQ5gDWF59N4HS7imDaCwP9+lValT6Tp8j8M+AdyEhmOcwCZwWj+P7OMnX3mqmcNbsteGuwCKg8
7rfahV4unntzqGT3hgvNB3XvVlPyIzGwGvcEo9O8dvuKMqk3frReUl0m0dg36SiGZ6B8+tVVqf81
HgIQTqunHfwScQeMwgQuLUm4VVVWR8Nz5zMKDICZpac/zz0KeDMvCdXwNU78rF21DGNubdlFIYGy
Zxn2RUtXw24jjEzkwfOt+unoVpl5cce0wGoy8s5guD0TRj0MHsDLvE7WHMl2OlrRaiZSuPDD3rVr
lrMZSDWpizbZLMLGGxVMvEYsukPcl8zpyHddiJQsAnMf5EB7G14KB8ds+nOzpMNbQ220zksLgmxK
roLy02+Rvd7KdJTMSyIbm5Ac9DBHz3SIUmUi82LYjfHDRgx2Hfn4YkW1ZKQr8bGTOwXPVpUSMzsI
9S1q3JTtpBls0eQ8szGOdn3k4bHP2wfP+RSj4gAiyPIaFRE3VfnJFJW5MUlukHoi51RWyxaB8h7R
JnDnCkU+dpVyM7E5CaVM4BVXCicFNTZC+TVjd0pf88JOqq1BnYy9vq95Va6AeMPeD974HXpdcKCW
d7ctY8R9zrhom5fe2e5K8qFSbdHXH/Z+TCoMZggjlBG3s5lN1tUsSnjeFj41PjipB/9gzy1jgHIu
DiAfpsfWI5TEHvz4klX6h9EwsWkZP5A4qe1zSmN319HNOqck35G7S3vAnjSerUYNhybpzde8x7ZC
jc9bh43QGQO/CygjJWN67HFF9VN2nVvTISeAYeOw4dpSVHsIe6fb0TMt0H6TdxRk3m3NUvuUJg2E
bGKWbbaCdxMDJGbrZN/6ffe9V0a9a4x6OVgeycllG3xTs1Hu1dx4xD/SO1gYhQJTAEBrvKSeu6+j
ZF6HPTd49s+l0X4dy+V2yKMzhoXnRkUXllwaRtgsrqDw/CBF/ZMVBA/MZQ4Nu2nAoKQ/mSm6Yhho
hN4TzSXMbruoVfdrWOK5XiOfzNp+nQKLjZURs8gn9qnwVB8GtrnPCFOeUAXguPHeSk36hF3S1cbs
TEUQj8PweXGWtwmyuJcNyNBkkY7bOZjjzyayXUjmys/PKPrAnMwz3qnUOVjLTrfpl0lP0Oj6hGz1
Z9PXA1LBlsjQLn0kujghtTbIt6rVwxfDVv5uggl01NQw18OggHMRkcNjPptn4aTyi9e5FSPm1iO2
JRnVKW092qNjtpYTMkimQ43FaMcUKXcxq3jLNWxFQ+2TcnoQoGB/w/MGOs9oCho6mzzofPNga3t0
rtDDEPOEF1tPd4Wt1s+z2zx7wZrpjTQuUI+eYsxCAYKcHEEIXU2XUAETNPGegAQMgTn7oaN0Bmnc
9Bim0rAz6gzGZEDT1OtGSk6CzbZqsKOvfpxHxFh6PIAclREDueMUIrZPIRXafk1ZFHPbD2HN8kKf
aZ1pzPUQfR2IHd5FRkuNUdsC0sAy3bS84z75bTRfDMJztpBKjF0/t555kxki1bs+mCk7BsmyNHYM
9cj/ojohiUx/zxZ7vM28GVKZlS97K1b5OcnH6GtcGjS5Y1daD1Yn+p0nFJUImgzzlZgfT1z6RK8l
b9DX8zYRTQc3WbN1KAzPPDSWo07s7floojwMIBkU6Ag2EN1KS1JfQaz55hUEIKeK7d/GTZo7oSDX
4Cs8QY/MEN3V6mTnDFLTzonOTiJoCuAXuJDnQo9gndS8H083rrGb0ZKdIs9hZkPAzsGUbvnl/V8h
FQrEgkfZX8ssOEghliOouOalK2E/bydl0yXwnfF2XNj2GBSbzHqWynsMci4mFgJBplnf7t8bxcSO
MUaZaj8ccvrGRZk2AM3TJDgYAV+xTMb87C19dfBK0X2u054TSDM+kXVkQac7THciLawv5WDyq1e5
yXceJ3VSopru8on97kLIwHHJh+UyMdTuSQHjvFzQ1U+NoOxrddLUWzFn7YGtGrX9MBRShTqPxpy4
DboiNC9ZDIgfQHGDO6R2tWhPeWSWJfe/uRjXQR03LzT/0oOZZ3QU/eUqUKrD+VkEPS0Z3Cjg7eKl
3vf5OLrkh/fmjUAidlVnCxOyRdC8ipb8/H7fGWm17HXGL+AsICzAOC/3Sd9h/9MEc/D9EtzPBoNh
miKUWffFsF6TYmDKZvE/+a2mm1pqLhtNyu2apnSxK6s6QDrowSVUy0WCqL3FOuuHdU3Ougfh7NK7
BKpvAr1+YJF5j7EdGHCoiT3F3EA/XzZ+OFXS/FKa/AmaJHWS1fr/1j1Xy/ImbljLkfNF80E7JJ+B
IMLEML8klnDB7Pck5qUd931isL22SJHhiVwLfkIyoh8LOcRXOuNuchY+FK5x/UIrsYLjV9n6ubdx
ZgTWGJ11EtUvUWIiPED92myMhEeYXGRmk2MfnSNG8y+57JCJtpPhQIbShYmOqIisB4oDzrBCNL6G
acQ5O2DUTIegSu1r6hb1uQ/Wy1sS2HEeai6T7mr7Ycx72D7rA2t3efIbmb7NC2hPDk2GrT4T5xGd
elqugJd9o3tZYFfGJh25vuXvAkW4Covv6yA6vU0sIqCavnmrTD/AZB1hENcqOps9v07fRzzsE09g
NMwBHYsqOPRK97u49giFpwV+aUodfVUj6vbt4i3WVQHr6rZyvOgsCodv3lP5iLBiOTyYjqD5wVjU
D8V6F4yYoK5FI2gp4N8igstH7rsZg4G7RC7ma2xmDb5Q34AenDQ807USUVhTnaIJZn0MXK4UvBDj
aaEg+CGjhhMO+vUeVCbJPFI00RnZKRntPoyOoyEHP5S+pOzzvUR/9z3qZPJjrOlLR4rLt0n7TKE6
NuSKVmoT7xK2FbwZQYleW52ubpKxH55Sc/R/a7Qb/SAGGD+BgBBMXiBvJjcd2/0s5IyzHxP0SQdt
9DXzhKg2HXibKJQ1De6waNJ6/r39/F+P4L/zCAb+6tf710KHC2m/33/WPjHXWf/iD5GDh8PP8cgV
cew1+kAEzA/+EDlIC9Qc7w+0T3/KnP6UPhGiIHwa/RK4he/YJlKLPzQOIDZQReA4ZIwcMBBA/vA3
FFAfhwpMEyiY+RxmUfhZvA/jvTkAjkeSHgqCCG3nTswXfKw/XY2737v1vxhTPvTwyYJi3g0Am2EO
9hvrwyEYIa2bw2A56sgBV+tviF/Z+B6X9H+v+f/HUdYT/WmwhTF/mkTCUWT1rTO+1dP3Xvw9cQJD
yV9P5MN4Uqa1S+nOIYblXpr3cxq2y+tfn4WFXenj5fJRubsMeWzuDMv6KDrpCgP63Jq9LIxKvdWM
f8cdC4K9Y1+7HEUEfg+/IKtnMfCK7sxhP3XOtAMCYB3mSY+HtFHqk50sjgUjustCBSwTeroWIXvR
8TpQXkp1oMzQ6ScNlz+KHlHFsvuS5ZA9zWsrTWYyu+o8TXu9plngN4DL/A7wnqWPA+kDmBUSgPXM
p8PckMmFnNIZdNtQb7xU1RQUA9sBs5BXJv4j5kMAGzaJmJOL2Roe63eBt8KkMZoYAs5VXA4TZDPw
6phghusB4vUzZNsiTJqEQCjZvnl2KZk1liRQGa0OO0RiB9furt3c7p+nanbvR/ypB4Oe1a4ma5dt
Dq7+YrDcPWGMKGKnxrr4VPg70ugmcocn/eDIng/hhXAtl2ze1Ytvz/Q7O+sSwVw81jQHtnE9JPdR
pse3oIcqpheHlDIvmuRWarxCRrp8XzVyX5IGJUdIpOLyzHBSOEC+rO9KTWRvM0brfxitS3THlBX9
J0JxST+dvN6911hdyB3jAqPiuNSU6f2GuQycwVl4GAWiHuA4fQ7cARAYIwzgwE8I2qJl00s0yZlx
k8Xu975DpzzO/fBbtkzP7mJ/DwDKfJ1sKAjuYKRf+hwwiDnT+N2opLUO1eh+X3fEwSYZ2+WYtXh/
MoZ7E2UD+QmDyeeVE98jm2R+LgPRfUoNGNxkcsmr0h8S3shjtHOEwi6FRhlyAtluceXoMFCN2uOz
MA8YXICsCs+LtwExaDsf5DUb8cKPz4Km/ZFiigPYi7dt26w/EIeSHzOR6ce8XobHHgoAtWZAAGoO
Buy+iFF8I4vMz4y1IXAZ9bDTTI5v/YDLSdatFYUlvdzQZu286UeyW08ZY5p9U+AwhW+eEtYxKHZD
GGRihnOp+ZhVQz5t4LuJW7uwskMSx+bBclX0GoGvgXFjG9GNPQb0mPOEkdbqfoC+T6Pvdk7I0Jvj
2dsCBXLPc6Pa69ZYi5ty0ScvaLy7yHCMA2J9505aZXw9uoLksJb9EW4KJOlCm0xfaECcWtVjYRgm
MA5YqKPXngkkzq6x7jeOMRiHmnHQDzfL/R+0t/ptB+jsSgFmek0C09rFQ+sCV0R4uzO6PqAfHKzX
IwKbEVrL9FvBrCbbdnoqdgmiz6PVWfOxJJ3nGpa2+0TtsOyi2YdF4BjCOvjgdg8Cq9AX34405hyR
3Jtlax41PAcvdIeJbb1MNY1aupxvVg6zpiWQ8AY8//iiCGq+VEMc3GLfcZ4oApgpYXEydlNriavR
juc7R1MYxo3y76ByVy9zIsZ7Nc/T3ZQl/c1EUuu1NbGdhiIjrvKGKsxqhd5CQPAeG4wlYY84BIIh
nbqtMG0O0IIJSsjrgHOuFlNWG2iHudxUnidC5v81LsDR/OGmXl9ukqJOCIHQ2W9i8bojpPnuf9g7
kx1JkbZL30qr93wCDAxY9MZHPOY5MnODIidmMObh6v+H+KpbmR6ucNW+F1VSlTLDAjAMs/c95zlb
4pCbPVOD5iU41p2aVLNvywFaY6PihrCaCHuEblWX2SBxsURlhR6WHV+4InmTn2kHkdwkHt52Worz
Bb9t+GQa5XwxpVN1Se9gWmd2EFfrRBaksNl54h1ACpPqiU2MjmDoHezG44zEWQJYxOJGjNIYDo4k
BW9NlZBjrqe3W+B+9eG/p8qocqcdonxt6wRdgC2OPL01eQHch7Gcgf1xSrorsrr6DhOjZRnr0/sM
kgdxlgSAt6wC30gjmAnddBwfvlv/CzP8vDNRnVy+n5mGMs7cFZkPHG7T0viOaY2GY8be/Xfj0SGf
Gih8iIY48C5HLLOQNgAnzkaoRnKKUbaznIJRNBJE0G57N2U7yhx+Z6K6G8sIl87MMiS9PyorVGH6
dTeZ7N1FthTW0rZ5Jeu92bD35Y9atdC2Me6y6/fjvNmE5gNVYba+VlS+9HGe71uvK/acyINtPBs6
jtcFBFNRxtTHZbNfdm94hNuD60gX9nNHoKMbpLqPvSZl8az7G4+iM6fVCJBLbXjxtUxxNRkaMYAr
umWjX1LbN4ljNsQBOw4gEkpP+QXIKc4CDgGY3VIjn/0WZjTVnFHOPoGR8tHAwfflvVMbW0tl5l3O
aSu32DuD5PAyq45hoX4EF+PsNiuj5kCLH0J7IjMESZc28uhdARqhdCiDdJmIfr6fCNPltJrX0r4M
QDlxSCE3ETci4u4q0Nw9u9H6IJSWvgwe1seiqKhDVFLb2pA+6YFQWQjf60fLx67x6IBoCbWUQVLt
EQZHp9KjHRNRU7oTpMG8GXlFTI5iguOxSS9mZvQaERcEHUsvfiV8ww/0fZunJpXzCxMpvJORFt62
SecRE0MbR1qIR+NaFXu3FvJLy4a0XXXE45KFVYTTf09+ZqCNd22bzvezpve/+iLQnvMlSGNu28TY
uJr85zml7Rj8nnR+2dESw063lHFDPUR7CoGs3OENo7OQmTAI7DH+WnSNe4/2nAQeDLevopus177W
rNfEVtMNXyq5i6pI20wk726oLVBDJOHpeg61+oFIg2Jr1mAiABWPN+93vbXpzJeN696aC5OzKEo+
fE1yScCwQUIRzISiw71XMhF3I6DIS4ceyrbwCArOp1ZsFdRYykU6wVK4H6eLjnP0beAa4YGWP22X
97k8uwYqH81y2Ve41uUMJfHGaYpgSxsjBKmI1W/FuS+91askP5CVIr94AY7NNkBaBzuTjyGxYjz+
GcFy2pRUHDCuYb30BIGpE2d6ezaWsgSSh3Qab1gUpoNJQPutU88zaZg2REY63tML2U42uV8z/LIZ
Ng5Ft5TQDBhjgISd5BZWJrYnQfHL6nJqiMOMSdoZqCvWarytnIZPN5EYwMSqktLEOOdOugHqERBp
YZD/wbepP3g1bcpVYDU0wFoSXNeFU5RPHUq0XceCwx6IhtAlDID2tqJsSNlT9qiiKeBMA+kIFRqS
HXJf8lsJHdaeGl3nhI0lkR2zBaIv66kC6mHDq9naJInO79pMt6+o+KueKoRRZC86pdZtrqhMCS82
vr+LIaycBreFN+E7zFMKKGNcipVmLZohusbbGHUoXS70PnXqOBdysKat2041xDPyX3GP9Qhlck9i
j2p7lDyrgqiae13SDsHAllE7CviPJ4tE7Za0mai/6loNNBd/9C4RWNoAMVeB38AA3se6mA940+R+
ILtxuaJbJxrNNcWP6MaYY7NZd3H+aI5pvaV3XWxnFWn71i5bAl3syfw2FZNLIHZRPQJaQiyXxtol
HbO7Drv/CnBnhP1N++VWQE8Mq/giOlphGYE0V1xGusn0kpXTDiHcu249bEvKMPsgoG9EQkx7ifin
Rh5W6c6WHWJEo4rg8Daa7kxqEeu0kfkPp9B+UPO7Hc1G7MxxyJd9W3XAOkhi2Bw/DWU0r2tXC31W
qz03ol8jSC02IX18+mDuF61A9Q4ypaQ711TBxh0WsqOg4aC7LT12WwEHdxTXi03VYldlEvsLiosC
KAGYRRSuU4jBWxlnKDtL0XdAU5LoW9j1tp/ClyFTqyMYloj38lGhi5+xrCKIWuGAuYwSqe6KIlVf
tDAtVnzVc4yDimZc76AQM5DJbDJXpYeun2ZCu710D7G487UIEsGGsFDrznLr+S4JZf2ooJNtUQA4
9P/GOt/IWcrt6NTBOqjJ6s7gau8wsHAk17P4AizBRIG9JeyvnvNLcksFdd3M9urNUIZioEXUjWl6
2RTf2d4bX0dZuNeG17X6ujbt8r6vEqA5ZtkNd8E8lYd2osqcaFGza10kEWaeE3SS4snFwljzFDdY
M79bkVUN6x4A4a1ltMl9YbfljiCI+qus2V8BEYjMm8n12q/QDJwLsmKL12By9GBVgct80ZcvpDRy
RcnbjfyxKLrLKHat6yhv2leM97YPh2y4yOywvyQ1PP3RWglSg8jg4ZZdG9z1jsp/5g2ox14a1hvN
lBLXLdCECwPky1XdUk6X+AUodvaFxVm3gTszaa31LAon39LfN6hjY3m9KbXpV9o77hezdAqa+jNR
fmE27xBrJeukzycYCtFMKyUi033VaSPEpKlmJUuyxCfejjhB6eg8Xr62FxOnCmSkYobE4xIIqeYN
LtMnLaMvVbTYqVjlVxRuXOJ16VulhnqtRSJInqGuS9fYqXC7szPel57Mn8o0L6/aOTMPdU0Hl/18
jj4C826q3I6Mu2bQcp/jktR+TW2GYmSAuGd00n1pNfjqnDvdPaeYYWVqcfBMNbS94qOY3bFVTN5G
Q5TPSZVWX1RHIOJeaZhcV3FQxSkAgoX2C6GbzHStLe4tYQzF+r1GmdaSbIGObI+L3ux+hYNLD4/y
ztXoucWlYGf7o8A+BsmH5DqppTdz2YMuaISW7VskR2u6QuVV2pOlhnxStTd08cObhM3QikyRpNm6
rl0h+JHo02p4grz/P+H24cPmm+atOmy5dEtb4t3LprtLMVNsLMwFL2PdCD5cUJOMIg/uGyXK70JT
36ykGb6hinqcO/RcO4e660aj5LpPqpmVXWmCzLglwcxzIJmgD6sfbD1r8nVAuJGMOn039z0Jbsx4
TOGltY+gU5FeCLB9ReQyUCL4xj6s7/A7JWgyUFgJV7bQIHGEo/PEUYfvCQrFb0sy9EaF3qs1WsOl
rsht5qeYiOar9tGKrZ9O5ta3fdlOuFqCnmRJxC/ctym59khT2/e1wx2DFbiHRDLW1Fe4KSJwXp0+
sp7ivgSr0cW8sLWHj7tgTzVFBFTapGW1IjLvOIO8sCCnt6Oa5UWFxGzVDq3cqqwI3koPI2NGYZwc
P5HcSND+OJA1TjFmze4WeEy1DvuheCjAZ7DD1e7zPG8PrTvl90GsyTun0kNwKNK8MaJe/DZC6JFl
Mqht3cWENwM1vS1sAlUyO7UfLYW0CSXjDLf2a1LAzojSZp+z3G57RZL83I76fRB0EhonquKyTcv9
hKH9sWXFXXUjjnnP6/V9nXVPYQepe3R0eSHCctq3Q/0t8grHT8KILxYbQbLYHM0nn7q/YivnXAwW
oo0mrFL2v2Xxu2uTPt5krfouEP9+bdyWNDWSvaP0e6kniX5pqC64dIcg2VAtGZhsjfnUmdo4rQlY
tr2bOCMKdV0WFSHpoi6VvauKceZoFtW016c6wyPpERhmT94+ihc1PyWsJ2SQv8YRkaEOuIp+tKgv
9Hn44dicGuyM8Bg2VRySKhQFM6HVhzz2jIVg62sIUy54/22wmfIlR1GztgLQuewKsw3ljh+NGdPJ
1SdSaRO+r9Mw+N0o3xyOICOhgHat37OHklTOKBNpnWv8sLxsuLRKW2xlJSikpFBoMUr6vacFvyMp
7DsAcOZ9M3q/q9HSXkJevWfTdOpoYzdlRX+sHoNN40JR1Qq73Ove2MFiqYoNnDdA7YiSzxgVPlZB
MfA5tsTN5xmueezjkZA3SKp2a3+wqN/1GsW4WJXMyWrPeTw/ozT/UAV3l9E8AxE/NGt5bHJxRntk
n+TU/lSScKujk17FuTNus1Blm88rvKeGwm4G8982IfMcK9r1RirKjwYXFrnh05hYfDKS3rjWW3i6
nw91bDEhIwdnG7Y9kFkeIx7Vq43U1ifCwmu/qIvuKs3a1Jd1wpaTybuqwjHfw9Oc/m2RnEFNg4As
6nAgqo4HJSsZwh/xFf5EzumKnHq+0jUlO86k1pnrO7bxLNfHC00Lw8EuaMkjc0DK4j8rpdU+IYoi
IEyZPHetcpNDalLRBHNf3anJoIKYzdF1l43jmfGXxsWf5oT38QURQjhRlx7NUWNjCi0V6WnY+G6u
UYAvuEBZDc+fP8TlIo4HESYTc/G16bQF/u5rjAafi9Yza79tKd06Q8QuInREcJOZ+uzPE5TivoOB
W9Zskj8f+tT8ESZWRd2jeWMsPa0/Wypkgo1GaIp6KZJMaNBsiKzJUgh2NH1J7A3ZgU0RUXWfD3vq
1ceRz96cJwsUg9bXn8OKxpOlEzOsUyXZhZH3z3B7Zz+UzFrPYf5+PtypFxKjMN4acPUuXuO/hwvr
SjfQAzFc09pPlVntOfyDn4HyfWaV+WCqWSYMHDrT4gTOQqMf39B5/udZyrkbfjTvc3MKup8AhceV
RgYQfgn0LtKd9beI5D+/HSjFf365pyYtEVXSkZbAg/rhpXFES6ybXqPLD617G0LQtQpZYj8f5dRN
5REu7SvQCh/ctRaelM7KWXreV4GezBDUxdMIEjxRZ57fqQuyEA64lqAqj0nx7+eXjl0BVGBgQR0q
SFVD+U265bfPL+fcGEcrKXmMpuRDXfuIqAnYqveWm59zvC0P//hFZ/6BRGMq2s6HyeEl7lCbbe0r
9q7XYaebFyZ0VuK0hvhLpLHCIFHSFy4x3CqB2g8D37kV7eOrJzAl00Lh/fMoXRytaJatkA+WHmR8
A1Z3C2ttDfe4IiE1QfmjvGLzb+8r45Gy5rGPwot9/O5VHKvcCdOPnxcjGxQ53YNLc85sJT7ORUEP
HVwkpV0ToezRC+6FBll+RIz7EKVB2akyXuMpuHISehmfX86JkbgI13ZA/+Brco6midfE8TxNbumz
tKFa0ppLgsieVJ28fD7OicdkOJapY5hbdkfv4XF/9LqlylPh1U7pz7G+rbM3zc3WSVosgquLz0f6
yJR0AVj+MdTRN5YalVycG1iFeo/CfWERWTw4/w2dwpLVF/PzBAB+T2xeUG8qq3U3OjTer+BkUA3O
JO4mdH/3ZkMZLa8FBfDcQvBlu4mCy0i+XThE83WQcQ60qkIgFqVbxLmq3WYmKWgXTp+NN0PZUcGe
8O2uKbOBcJPxfOZC4Swfv358wenr6bwABt6Vo7UZnr0mvKLjnjZR++qR63hj9O7DJGX8ls8d7O0s
o3+aoUTC675zCESjZy0PEl8QFBO1NiqVIiZ+zgMORq0k/rbMH9TgXs8BhaW8TKttg0h8VcVEYwR1
ItBhDiUarZ6kAy3RuvVolZZPb3vYtC0ePcZJNpTwnKvUQsuQpGCZRtbrjRcO69kJxw2JZJnH3TKB
Ynlzo393FmHX5zPgxFwz8fOj4OCbxZZ/2ST8MdeCvK/YfUzcl4Skh97wxIGnPvphUiOSJ5pv8D8f
8OOGRwgsypaNgweCx/GGB09C3w8qL33PbeEAxmW+rcBFXUmh2n3ghu1VROn1CZ5jePn5yCdeX3Zz
+sKPRerx4cxRh1OvRZ0scA9O05deknFU0e95wqie/Pp8qBMXicCD1YhaB/8cbx3pi3LenLrCz/ua
rgiGjppyLbkKWE3qg2zS2F03NNjhPZsU7T8f/MR1sq8iOgc8OTf52HrukHdF2ako/CYo4301FE/h
4vV2k6n+19sAa1mkDAy8HK/sY3wINaAmxDia+ViOXqepGDamOxLOkQnxr6cp2w0EUwijOH188Isr
uKpd2HcZuoJu2MySwqtIbofBljsKTz//7Q20dMGFmYYFgYGEzr/fiTDOVGFlFZdl58LHzluU9BDp
6TTZkhz9+WAfX0AGY2vD1sCmoX38+arQhkSyy7kyzXqKhPaKPe1nMoonBIFn9iDLu/z3FoShOJZK
Lo01/92N/ce7TvRMPBUaQgxsiVtBrdQrbWL4sn6GpYmbJzPP7UZPjwj/Bxnb8tIdf14s5bgYklO/
MvqL1FNv5WQ8iTqtUPvKDHquefX53fw49y1AZDy9ZdfBiMvd/uMSbWgruG+d1Ne67mLKet+yUnJ8
9DPDfNwwLsNwNBQLYMI8Lij0rj7GMT/aJ0ppMYSDMlQjX8TPL+bjKsIoxoJUA+UgP5j0cciMhOUY
qV8LKlpUetCUdr+dQt4nVUtDnfRWMZVnVsklIOHDLFkWDvTtNmSGYzQD0Sk4ACKKCR45yqsh8yjD
FSpFZu7RpZ8LmtjNBKF5hWGOGD1gwYq2l+7s27EKDxl95B2JQk/zZFcPCHGhCyjF5mDZFlSLCQFZ
nHz2TCAPOALtM7/9yQezRJPRDMQzdPxgkCREGZ2NzKc6XWyTyUsutJE65+cP5uQsQ1dJSQlY+Yct
Z25VfEbCMvOL1oGZWPa+nhpPrtOe27WcehRkAqKqBDzBGfZoNjuZKFRVsBCNSiBkCaLDKPVx9/nV
nFqBJFsA8Ascyrl3f48ygy0aw05LEQ/haOkdPlMYANHUN9l39Pr/fhfNmRGZKJ+MhZF0fELF+y7h
vPKKTmnwc7l3dSzv8zp4/fyqTr08CyrdQZLLweB4Go8NuWJzycuTxbZ7l0KWWxmB/ZNmS7mrQ9v9
MWQQdqgWNmc+VafWPISkFvtqKmUfDj2UTvVIWH3qh+CK20LDQRHuVPKikvmRF/HMaKcmPMcek8nO
yfJDkQwYAhJSrMu+ClW6z6Xt3A8mrszPb+YHXgv8I52b6Jh8jgQy56N11evMsbMpuftuN+gvcaSX
OwLL0KMlos/ozTnDc2K45bor2/62mor0xs4csY9cNJ0zJjYay0T4GBUec/wZ6DG6Ljl3ujVO3nmH
EzZvJiyz441PHTS6PeQ5X5vRok3QVm9G6xFJIdzmEDvuKwFqau2QUHWVFSJ+SYe+OQRe+S1C0THL
xX055NaBKpK3ItJdAcrmOj6/kSfeNXrabEEdR8AWOP4gZg6/Qzyy3R6K+aeajXanK8SUQYZ+ZXr7
fKwTt8N41xjbS6GWXfff77UJfUIn3IOtfWD81Ck4bHJbf2smIo4cMpwxacn2zA7jxEtnGHTs2NHw
xfqwxe7rbBrrsOTyEvtLFIfQOFDt0Meo55XAnflc1UO1QY3R+//+WmGUeUtFig3i8UppkYkS125T
+pzVbvD4EcNdZ/dU48l/TMOXiZTgf79vY8ClDEAsg8dSdnR3Jd3GxqpKX9PDag2dG1VCIdr7AeiB
Dwj03HgnvjmMxx5qCY5ns3j0BuZBbUVxya0d+5DOhVUPG70qq41AEXvm0k4O5eF+dyUbRnBdf1+a
cqy4zQuOaIZXFndg2HFrOq28jDvDOLN8nZqjghdq8SEslf6jOdojiStmKgN+k3dPUD1+2Xb1RGpL
vYrD6t7F1P6vD0csYJguTEBktE+OX0BjpNdmNnPhz+aMxs8ZHuqu3ijqAGcGOrEwU1KHQyaoPGPj
WG7yHztRNePW0wOOgFlov4bjuHfn6unzSb9ETB1v1f4a42hOeBqJnZbFGAj6jRVMZ3UBosZ+MDsJ
RCYbGu6ijjVqqBW0sSR8Loca8rVNr7YD6kzxr0MNWcR0ei2SzDRhGAAbcEPHoq0vSOGL7k2P0M9i
wqEVKL3Y5w3iLE630xoZbHCIbJcmhT5iVjQWmhGca+Nh9nLEVoUBT6PMm3qv98Q3vQPHbkE5szss
F3M4SQG30ehEe6NupkOGYfSmF1F+3Wt177up9xSXabPmDqe7nFpRvYoQCvqIE4lLGma1DbrIRiyc
DlelJWIoR0m3+/z2npqbfMUdg3kiFkrp308Q9EnVTpK5iUz4rRrbNzdSt5bQdiIvMdWSX/D5eKde
O/bcbPYo39MQOhrPjqaiEuFU+MD8l5rTzWCmh6EtzmxeP7bVFuKpKSj8USOQ3tEwAEciUY8ekZx6
eq9UXKMZdH9U6TNN6GsEKevONr+FdXHmyHQc6GuxhWBcqrTcUQ7XxxsyT4HBUoNNTaSc5i8RuZwr
t7a0e4wuerZFM8MZp7JzeARpX20y4mpobhcs5JXZH2xU/nYyaAehd9rOaK1iHSAMZcKpPf1OOthe
8t02iCgYRqSAIGnCjdcaktqLM29CI3g0U3z87mxXK5yPVoqrEHtewu8D+kH9wvNh3JHwC95+xIKH
o4v/n8/2OmraZOvALniphH3uUZx64hIALZRbygxiSZf7c42I9cbOi5R0VABiE92l1TTo+9Ro+zMz
69Ra9Mc4xxujXvUE34K98l17YalTb1gT9rP9fPqe2tpIaH30Fei3QSX9+2L0ClB2BbbJp+nkrqfF
sqiTPJGSyRE10xnT2cnBqFdyZiFf78O2V9YsRkXGu6JFknghwAnQfnYoQNFSt/GZ23dqIZCU/fla
YNn7sPnNpknIBBWVD6z7HiAaiefB9Fpm9a82RrMQyTN30jg1L5aeNwdYJATOcZ9mblTG/WWflowZ
NJHZNC7cuR4OJrX4TSm0yLdUheNbeeIh1oPIn0JMDWEZEwYauunOK63p2cEShD0jAAB+5n6c/PVY
ECkjUb/1jhfGYQwaLY3Y5gyV+iW88CUy+8dMoCP5fEadHMeB4c6OUi6Wub9nVNNrU6TQ4/mcRBXV
nPatmLRhU3b1mQ/pqW3rgralxLL8yzl6D8Xg4eBAe+m3eEaiBonrUNzXpU1UhHFLXuJTnnlnChWn
JvAfQx5vWJPZytDo6bmvDeOeIJdfnpUhbpcXddmfOXOIU/N3AXFTiwa3TS3p7/vYLnEn8+jkLDPm
9K2N1G+YgGQwZ4a7pnwbrhc+ADFherGNq8VroBmLMrNG9Afa6JVcv+g1qKBadSaOBVxt+Iyitn4k
5xv8b5FlxFE17m50BvfFtVk1AVo1CKa0ZiQMayltluZvfTCxs8BDGJX+LSm7G6Q4akv+x6/Y7YdV
Pol42+WT+agQXfOxN+0zs+nUXfAWpy4lDubtcQM2y1RDOrdi56fmw9zOxqrVrVfM45fUTIlhn4Yz
A556xIszC6GMQ7H1+LarxAinis2QH1cwB3rV1Wr3TicQIXCdVbNo0j9/Yd61E0cVXhQzJB2YvC4c
M4+edKiB35dulvsyn711NHTy0YqMfl2Iyb6Myix7gYcGh8BCOfluF3AjUAx5NwOnQtK31wbQemdu
w4n7zmZjsUADh+c4cXRQ8uTkwkERmQ860tpG9SSvi4ht45SUzWsCPJrgvOj7mRtxooiJKoGqz7Jq
Ox/OvuFozyroeaObOUDKKkJrhyBV7JqgbvYwl8WKmYJy0gaDSGbaeqIng/PCOociFifWsMUXjhwD
ZjaNNvPvd09HGiHzNs7xLSdgVN59DbEAfYG2urAvuTPOoU1QI2OxglKWUUQ2tJw+KjyR/m4gWWI3
TQG4iXe+fDvrX9gWF/toYErhmCI/ffTsPZL8XxNibJbsfmvJJNqiFbY2tVa0fiQrZ0uGgrNxw0uz
TMVjKorxltcWE9rEi/AauZ13kenOVx0o2JmD+anrpwOGB91ZOvTHhSPKbUnWtILrz9LxEUwpWlQ5
xq+xoUW7zx/6qaEQXqM1wI3OZ+NoA0LTCR758lkCQhptVOUubr5RpRdelIWvn4/1/tyO37Sl+is4
vfIZPD7+F5rMuiGPORz0wHhWBNNNmL1my9gHquxhrGbGpVHqwV07msONaWrhvdlqcEtEpvaqAOfy
/gv9f3zDGXwDsjyXFef/oQQ2b+3b//r1nnBx85b/+j//+/oNfNdb8fNPgsM/f+kfgoNjL1kUS2NY
5zhJcYCF/P8SHLz/sPtAd0RrbqnzM+X+ITgI7z90eJnZnrVs3f8kOAjnP+wlOF5RbLUcvobi3xAc
jr8i5FxIyuSEXujIaD5oVwsdQ34epYAPQsOeIZhbxRX93Ok5J5YNo4N9DoOwvCZ/zmwGdGAx88Xi
N/9YUQb7GJGhKCd/HNnu6lqPt08O8f6Ph3D335/3JzXi+BTKKAjyF+2qzdL44ePY0qnrKzsa/anF
7TSYY3WfljVREI6ltro2ZCujocRlVYn20AzO+Pz58GRAfLhMypQmLkRyVXnGx8dgkNHQbian9QnF
ykb4p9G8y5wIKzRCiavRjOqLEZV+s8cHAcVUAclcIJQxO6WGLusjHE8jXJXQ9jg0E2pNNh6WJHce
0t1kpvxZ3F95vhaZNverUWEOxkncwLhBcj/9prKQPojEBeSKHcmPLDzQgSMriJt29QU38bRf6M/x
SoXGRMWjYm1bUXCdfb0ajSc0eeqmhmD4BOoAR6WAFTHIRr25eR7r+Dz66XfUcEV9kfUvWUckZZOM
xVVggCzAmUd0+FCaxVVErM43usLqK2Ej/MVhjL2rBlzPlh158OD1QIk3faP08sCtKnIS73T+bsDi
K/Ym7G1gPE4DuwJ72tNE0tLGGcvo1saZQVnGQ2SGiwx/jRPX92XWE6LWLyaNpHXg4UmUQbMYYwoR
+bAhl6O+SDuzuge3FVwgyRn3sjKyQ4XMaGuItn9J4Oi9VMksH3k65hZFDAhrE15vJ8fqx1SSJBI6
7HbioZieEa6WXwn+5MlUrLc+mU+8QwNcItEW3pUkJNWvqmj6PeCPe9Zr/sqk182rxKBxFYyhdcCz
Zzx1MEZfk3Yorsay9K7ynM3MhgBuK1lZOe6dlSSxCAlypraNCjIylXpzCxE1fVAywu0C5RoMQln/
sAL+M0wRCK5DuAihDzsUs4nVVYQK8jq7WjvtZdxlh9Ll4U6OGog6SwC8NQKBN9l35IooTKlULuD/
OrBH95oRpA8hEj5Yq1F1Q2iGDdI47H+lOvFqBUZbame6zqJhlN/isepfaHfM117V86NENO0VObIr
Y+SKvUFTN0G6vOxaZd9qod4j6eRapJV4q9aL8nWPnShf9VHR/yLcYNqTQG7dhhZPIkA8trIKNW1y
6H85fKKO+5pCD3Myz14TMJfA2h0hgGGtCoIHqQfVD5rP83UxRNOzyYd0DxgXE2JdpTtQqu1PPZHG
E7GZw4akHFBzGve2CXmOxLFzq5cpmhUg6SbCb3czPqcQtiNPwpJ4SCyD+U9onfqahU5wkTXp10Fr
OjjwdX4bur/hJkLPirVcRhyQc5NccvsbsIFqie3tXkKTuYnlKo33Jq7IjWVl36zA6UG/OoooBZtJ
uRCtxogHhaG63QWVpW4VfOdbrx3s224KjKcibtTXzpblN0xrzFYHe3xtBuU3gZPkMoHH8Di6C79Z
S8BmucVQvoWQpZD5iUnDkeGlm/eLcyNegqZstIdxUkW7GeNkvqZK27wqjuEPU9kaIK05UoDsNXCZ
Z0m+loMe+21pOviQgzHe45Im2yGTOo8pTztnYZBXX4wYoy/EAAffiCmqm1Zi7DZfKb4aqfzal8XQ
/ojrzvoa48hKQ78Xc2Ehs5y1YovQbuiup2oI7IshFJ31gCcbd641Ts8GUIB1KbuoWBn2iGywmuWO
eWhDvKQoDzx6bFmauuKmK8E84wz0LiwtvWv1Rrsv9exBs7sbK1f5Du+YfT/DvFvZDuje2g5BAAc3
8C6hhlPj80Nzjg65mT43NC635Dh2286avscuQHmr736mkZkftCL8QcJEdIhm+kGF0amrkuDIbWb3
I2TcsP1p4DfdhnFzObZVsENtbODWT72NMdVwURw7RMQQxjfWDD8dJG4/rWtsxDJxL7RUVZs4q4p5
pbygOqC7QaWsjeBMdbwReZxSk8yz7HeoZtDj1BBBLzfWtCbB/mEqnHhr5pp3mUDvuKZEP+BY44XF
8m1cxhM69c5zQ/JSeJCm0esHHQKznzsYi1Ur3G05aOYaeiyvZbEgTnSEiqaW65eDHXt+FxqPIg+8
HcWV5sooPJFtTe79j0YNg1zbHEtRLhK0HHDwaHsfKy9BGsYAbz8Ap9kAWi1MvUPD6RlUST2JPziQ
1WYKmh+iHLp9aId88/iAuzucpP0qMhF2JoWsHmjPGlha02aHaisiPDLVwMa54zeXRJbVINLxshgX
a1GWpl9xKZXOWo5y2sN6BxNKR9vdkJeBuqS3BDtEQS/IMKHOdrZwDtQZTX0zsYgAQ0iV2awU79W1
lTXqEiw+3AtTNw9oJpqNiCLeqmYLF69aFRRcVsCA7Qsl6/F5HkSyrhd2AU0of8g2otdKOL5yflOZ
blNty+cnlagSO37j+eNse4e8C6a7OBXzpg+66iLNlbWWZobbS6b9KhuIUG0sYd07DSXmMlhUB2GN
E1pX7q7SenosS+LAYAuS0T2RfHFkiE1enwbisCdcmV6v7UixLhHK5veZofEtBw51iGMBkxjl5CbU
Qu8Fyo6xz2JmvBRldHD7kXDPIbCuSyp/sK8H7YGsCPfGqObpYsn4ygg58OCcVLLOf1lhdYP9wLny
RnTva2sYIPZm6MYQ6UTptWpm46DotlRkrcv6MpsD8bVLnMlaOfaAPNccCKaNJqDs68RI9F8KJ2FG
0Hshx42e6P1hriqP4ECt3ndGZn8dsi4m7yCNkyurDZsfuUgkCQKN1dOBMwrifL/iBdRxTKUNFtqy
QIWijUW6cyK7/14mRrlus2HZF6jqHstdtkGsX5Rb+BzxJcnd6HZxJicO0y+PDujn6yuvakoLhS2F
QwKh7RiDMnH06yQu7dvJDGJ/jgr13VSgDUHET+nybOD2LVukJBF8h5aQicRuiivPJAvBLVT704UB
r+iVcITe6WnDBwf17/SbczS0yEkLHhRdB94B0jOunEBXwSa0F1pgFOcwtpV9O4OfeNBKpbjcWES7
joRULMZ0gtY5m7xoY8lRfR9VR3crQmyB6Z+vM7JocqDfN19VbBpPmMWbnwqAl7sx7YjrM/KlmjRO
k7llGyofR1JdG6z3VQXYorfSTRKZ2YHCfXGVQX7wLb0hSqQcWIzrJExWuYJ6vYnsho+7l5faQxF6
3UtsivA2zNlpFLZUN+H8/lt41RdB9HS8CqpqWZTJpfjdwg4jE8Fhe+JVlXHHMlj8FEpyCtaII+Kr
TUSL/B/2zmw5biN7868yLwAH9mViYi4KtbGKuyRuNwhKFrFvCSSQiaefH9juDpny35ru676xw6Yo
VAHIzHO+8y0pG9GmFnyc1XPikFmGfMhyPCk3Vm+EDRbJQh/S2tdncyIGJJPTvE1XPWhLsfUMz7SO
B72Wv6iHnoNRVdiR8BUAdiBe1Uq/ITTID2pJWlJN8gi/2hlHG+0lJlkHnVMhGov6X7AdrL/qIdZ8
J/ol5vI/8cCEjXt3mhrjMTXs/pQA4a7lcNDEfdELHHnW8t7pw+3Eg3kZtEA0PjfcbDl6v2porI8Y
9gqSr5+EvA38SH9SA8rWaWtsJsejm1P5x0iQvJvAH+1dOuI9o10Kwizizo6pqW6DFNp1MXgYDYzt
S5o0vJgNeeODM+lzM3f9k5Sue4MrlPoyU3H/Aqn5CadcP+yqxWLmDzvrJxUh6E0ZTIYzHI18TaEY
MNHVHQvNtAoyxSVvHUcRL5g18cZjFoTqgHNqDUJoX4uOujnAjOcXiV3veOyfG1/CtNFMrR8KgvpH
YlqKbNiOcvR+de1gBg9nYdXEyv5ymY3pIITMtmzNy04DNBGaIKmgio7mNcjWZQrj676Y3f6EpAIL
wcRrfye0ObgL/RSx84gRW2KItt/0o/crdhZY6k/NLDyzcOW94nK0Do//jDJ60oDSqxFJKcTfMcng
XbHr60jvW9JHuJcws6PMCd4I0ZqOmGale8OyXxFpPOLN4zBsplwyvDndSpj5V5Ow3eepw1gjX5zy
bJq182LD9VRIybpmOuNhEeKgbJVbUprxeMJ/+FCzlRzTCLM108oQjauaerWqo0sKSNynlaPP8Fdm
ki3hb7frDmNjXnc/pcL/ZGB4SlZSaiIobVzX2DgDeyyKUOreuSVNUbKBYZBLzU6zTF+SlvyhhUjP
ZiPwo0Ljvtbqqln6uwbeNnsKMvutiz/XU4S98sY1c4BwrJx3tkq66xKKzWUhccWeSE9CFp9NDynZ
bKgsPLt6EQ7RT6exWgJitpM55Sbl5HoYahjVzkvLzIxl5yQV/g1OIbEswdjPGNwtX6ixH9oEw7ah
d7AKCfylSi+IS8+3ybL+j4SCPtmaA8OaOMkhfE7w4kL7zIRzwD3AUR2nMTW9MLOiIXIi4xunTdTu
FJswHmiKUj5Q2F8ZmiKfdtpE1UgjMoTu8GhiPRLjMeHFg0d2T1xHOCQrQeMWZm73VRey3It8zA9y
oroyy5k3EgPqcZs1vnwY8+olEPSP5BJ1z+FcOflW6DUuZb130WplcFoWbj6HjnGPr4NzYXFw3JXO
lB8S+JxNHHpjdTESlvGqCA96dbVFbWhXtr1h2ZZ7ZwzFLZ1oeKl7E/OWmabfr5rhsSHc6JHMcefC
VOxG49rbNVlUxRkxKXPsLpXCJL6a5d5a0voCJya6liZwiFPOg7vaEfLBtEikwlK5ffUGgV21S4fV
WXTPW9EsnABjaw2PdgGg1PdVd43bOlYMictuMiZNuHXCkc4ocV0E9a23sEYGEiosTFD44Wgu/be2
UdyVeiEDiu5w4+XucmSO3p/6rgeVsxmobVS0HqFZzXbp6QAAqLb7J6jQ4aU1A7NgFhhdplYnTrkO
mkufdOQDM0d9aEzbi9uwmR4YhdLez2RQhysCxKSyu65L8KEgp01mKLm8hazSZZeHS/dc+vXtpILu
K/bxtNumlxIw62JnM2dMqF3+0sZYC+f1Uyt3jeIJIZCJuGXud6mdmeDQdamqdX83y3LeEj7RvXi9
wnJU1AV2HszsdnLKQUbW5jVXJg18ptz+zmwET6YtKEXez+KuSRsU2qmtzyWsMjI8xAyu42BRAbDK
t6sCfV5SDN7UBLr2/hqikqeQSBvcB5U09JWbgng4g+7v3hGfxuH1QYtWxT4uUsQ70QVjHJUfK5eC
qmLOeSkTH4LGCg8YqcFtgJYdxACO3PoVyFtyXPTKDkBozrI3ERJVtLDcmljplGJkXu07wxT0yuxU
ed93UKDwli+j1W7Rg8mKXVq/xnrjbcUjTmezItWLb8Tc3gbEWViCkCqA4BJi4oB2TDKjJDkOUcEr
iJGdNe8a/CJjlPhYUJZY6FHwmALgi6EqMx8QQQy8+qfFcQHKvHHuv2EVQLKaOeovDdY3m8QW1YWx
giso2tjW6Ogxtl+RmjXhYBNSahA3s+T8TbUN2NMvbHGOxeXf8Zv3Q1KVYLdNm7nkUhnfTXNZy+XA
4PFVNcVSP0Cw+serSSLKvnOBhprWSu5Nq2ouu9Yut0hUwstwHPqn1gJDI70ATA36bnM5Iym5mVw6
LczBRzZ3wx5+R7PWvqiUYkeYfXQ5B+yz7ZxxCzOPhEkTH1FsPUppoZergXJ8yvMRi/TL9X3uxboN
I1waiD2sQCSjPKDmLQW/ziGqzzl0ms/ZinpTl6ynAA3aixXySriLHH6XPT7qmZWkNwH5gXtLrO8P
5kW4EYFDVj5fJ1nRr/fyNoxASHF7Ku/reQJFIlVq60MH+/x+NlgjELAM0+wmYMsHdwJEnQzPvQlS
w+OomKPwso8oQ3pd2p9ngV34muke+6RFXri0w3HmF9bnzsefLJc8SCT4RAhVZnOJz2xz6dkUsfX6
DDLKw+cB0mO3F0tLcT5b7GbE/jzomTK5K8HnzLayP5PEyGbLPvaEO133jIQGl30GjPE7JDiNgJYh
Fm+ntMlmzOYpPwd2ky6mzSn3a27lvm8VxclIs1OzsPGVcUBB24pFoc2pfalsA4B6BjN28oRWYaRw
djA92NqAyzsOe16e921WBdwNkCNi+lo3faSr10Q/2fXaT5BYeFLCUbcC0OZLF1C1G8sMZDENEzfT
ZHvLJtZRSaLQo+lPHT2ew7tmmMm9msHL7ErV+UXjev1p7ipAxHWrRLBl70TplDc4+WL+6+ceqBf+
nk4fcT5kQCasSQE6jShjDSmyUBr1gfwerNFzIx+dgLSShZtHNCGY/3dfsYuj5OiHpbooGhZZ3uXZ
DSafL9PkcdfIJ3Uu7DBjqUwl92CsTLqhae6fqEoKdyMVXv0b3IIi6hbp5dfEArDJzmSCPLRtQgWp
J72dJA9ch+hnShtI/f0/3xemrguOGIPIrm/ezJnacahcNMuobnGm1fs6K3LSSVoWdE5VmQYemwyz
xvQGURUUi8XLl6vOX+jI5kBjEl2+SXdpfYJSaGDfgeKAJCgXl9v7ea0CtOppyciYkweABL7xTN5m
gbdM6D4T+5Jh2kMxOwKo7KSHW/6mJFLnNCbjHzzH/44qfzmqxIvwhzHVX4wqh+H1WybJ+xmHP88r
33/zn47z0W8wKciHRqHlwKX80XHe+c3DkAHCf8hYjeBKGoV/Ws7b71NJLAjwloeMuTrT/NNy3vrN
dlYeHU2svxqB+P/OwPLnMfyqB0WAYXEu8Ok+MB4iR2Ma1hndMcyrt4xS/4DrVrLJQ5jIP9ydv5gh
/tWVbDQMyD0YeP1E0K0a9OpruXoMbcwlcbl76ZpWbeYkk78gc//VlbgGwhLo/hiJrD//gcydjkay
iI5gxXEuJUkW5s0w1QXU1OXh3/5KAAm4aqxcCZNr/flCE7SBqBULCY6s57Iq3xIjfyv4939yGQ9G
Lhzgn4efyNeRwXuqoyedo10UMlwkt6iKS5X/B7eOdxWCBAJhRugfdQtpZ9Yuxo8d8QC1uFREa2Ji
bVMDNsUvvpT/oQkOQ4jTzA+gnzrorz4SUIOJNNQxmrtjNhNx40t9r1P1gGfoQzcRvvL3d/Aj3PJ+
MQdVHkpyAIyP0mcSslrWZtsdgRoB+ThKjgWhSpvWyF/NELQqx9R4Y2ksvf/+wn/xKiLLWL1Q3hle
H5eXL1q6YdDLI9BD+0liPLbxImyAsfBwfrG+PjIB3r8jkAi7AnQ5VvWfX8ZFFlKjz+8Q05JXQKCl
3hW2mXz6D77QD1dZsY0f1tbKsJgMhnpHI1LYUwv1MNVzc2rEf3brfrjSh51pLuusZSDOC1JJvfVV
8bqQfBv/fywv8+enhBgvDHkzgsjFVmF9V3/4Um1Se2HddjX0ILvdduZkEFfccbYvbq13EWP3rRUJ
a48Lunc0hWq3ReVE1DJuc4IXgRplpv/AVR9LE8Eg7ts7jBwUiXOxpnDsZVC+aSxzLtLFmq66gDRS
AjIHf2NHYExtxx/RWVLvaPNtxuPYcQaqr++0iOzHMrDbCy8pkpeppkCZa+UdkwA3/1YTzjMXvM9l
oDD2H7RkwA3oBoLZU1uOI5paWVbNDtZa8wknW/eE3eb8rU/Y5a3R57PjCXqnC7c9k4I6FXEWhFm7
025lfi3wEUYpyOcx4FO91glfuiQRc99GaXfDIK/djphUwEt1kqTYWLKKsDFzRtIBcRre9ybTsKIH
UTdIDY9rk2+31GxcpN+OMfi4DYGCzSVLcyxg8X3EYlhZe9iuLbmTKDxObk0ZiRKtPVsmKYRhTbkT
RuRkBxVE9TSbvLNKreIlDdvqwZ9BlPrB6Z57v7YfE757twlmsJGuduXCZ5oSBOxBF42x42jWuvJd
+lmDXu5hmDFap+iu70heGl8Sbg0Gs31348vizbR4phKjxcc6zN/UMCefRn9pL+Z1a8yGoT3rap0x
CMpN4vSiqMrw0vfVPYY27gU7+hhDDckPU1o5G8qAfDXHlw0xRfj+bFzJnDJ1uoictrR58wnxuCYM
mJsoK7QOtjGD1r+/9tVAtAFe+uElUcTNrsy5CYhqyGVwiRas+y79HC74jmJHlpcvES7I5BLOJKF6
WcGIH7/jBQts4VeHnClhd2WBK0VbP0umpyzpjGjHwHIIsUkhAHrjgxhc4hu3PIY4DH5mulO/2QEp
znxHvcNYNdlAGOqPLjlwDy2uYZ8dsliKGLNDMuoE9JgSOWY24VGrABUFemgkHzaPYExUSYyw3aXt
ButeA7GhHz0MvWDZuaSYxZPLEbdg70y3061GoFhSZg8Ic9PpIMOmeI1gJu+jhnWEEQ6cnjyaKhKs
EkXdHE1Pi1jKA85JI8olQ9j5vugcb9ktkHf6jRjSWW4I5rO+ooMffrcX1pZrMPjbVrM3fJmCsXtO
C1LAAl2xhwKEeZBADecEGS1nCDiT9GuVPAkvS8uXPrWbk0owMWZ2ZcdEM77RgETwdshK54OQHYiD
7NbQA/1IBn3hGpN3hsRptTr+8oSkw9GHyRPgWUgHTmJO8qmYBDbAWaey700Xecem9MHT/Iy0Q9eS
T92gpwOSJryzI8mLsMxhg8dmTuAgopvewGZ4sKoDDt7fRymCbTaoT0RNQy+YvspM56e68YGJEpIq
OQqDu0yyKBk2qx0QwnQ1jSLapSXrHC1qsrG7oHwMCW87YzK5J7a3omtT3RjXczmUeFYX+cYZK15q
dkV1m1WQShpZRDcORSVjOlZ9KSvaqqlLwIlJdlkEuxuJnNPBWs/dzuV723Xxmg9GeBMiRH2tFP7w
zjRacM5n0AQ3cU5K8kZhNpS8yAjqhFnpdjuhhNt5w8IyqomcRLwtsXEzBFGLGAEbcUaczJ3lix5A
uXr1PDZKIdg/cMIP7pacoABbCL1NAtLOcZCV4R1G3wL0DwM/DBJ5DYmt7YkuruW20AWbmC3brT9z
aQEwd8zxLmXMb83fMqRGXVM12A0PGCTjjbITeXXjdJg0Z7MT8hDq7mbo17q6tdtzZXW8THSekqA3
y0X/xN3JkwgswQdoed91Iak9j2VofTdndqtpfUc8c7Guy2TMrwtPpftJo9XB2X1NoTRGj/QZbz8w
aImxprVjz1nYEcdWxdPit1+gE0U3S5A0W2UGInbJLcGRYmTnrkwh8Hbwm89TlyYEpTXNKVlkfTdI
9h4jZfeYIxZ9OdXc86iVe6dAlpU2U37tJLb5NbLkeAZqoR5t5U1YDtVx8M3pUGSIE+ooNa5Gkd84
uTM9GUUx3GiVjVdJsTxioT5DX4GGFmqsb9zF8o5LlC/AyX19g5VkcluVz0GPJTcD2Lc2XX3rxvwL
6/lBTCaptLiVEKRSE0VsOoj9NBwIjsX0wOb+1fBaIuUDDr2VyX5h5Fn1gBl2cxINO45ZhxCWTIvQ
xYVH2v1jkyUVAdI/z2BP70X6r0+2EOd2E+Npp+QRlYMrDoDdGxsodt6MQ1SQv1tVbGYFTV7PK1JE
dQw7r7xo5t4kjxYyHepJ7CDJuO8Xsak6J68ZhPajCT1j7tcMCvvLUNv1ae6d+tQGo9mBL0NXcKpB
bqWFyqICBlM4B5z1bBMmyeFTCfa/OpiT+x40G3FxWWAv7+ZTnZ3mInKwuCcUZQpP0GraZpP40gmc
mFocSvtmwa7sbdBFRqjIVNbfOw+ijZWnwYUCw4ZsqCOxIjWeCeCo2Nd1uBKmiSoZx9vGD3AmL1yC
AJhkpAVShEy4TE6lNTH1tYaXsDRLGEWq+jQXjoJPaPkATRTXkB26QE+npirKLQmbX91QkgZfQCDQ
DmiuB8nc9llfbBzTnecVxpXlNAZktKDGktG19YF1ajubtmBaLKtwPNo91heqT17LzCsJ5bJL4leY
JpHZQRrnaKtryRnNbCAlYqtxbWnEBNwv1yzX9FtaBTA+SmswgKBVRGlpGBe58sxwH6Q1+5vrs327
KdUJ3ZI7b2ase71txxc+lkxEmNVob/oF1fZnrvpKtg0p4SOPkSumRn8uRoeFECM5mNURZIr9xp6n
K6zySFINBXUCiUX5tUZUBuVtoa4oIyK+WPDeGdo+7BQr+lWjBj+7+3HQGv6D/Ls6z+F79JN7TpAS
FITfRHUUtfUgTTDEkj11DvLXppL3ieaY+/sW46fOMFoFpzZXsqjH0Qh8uAHu5NUpUCI5wRRhDZk6
HFAcx02TtWfDxTP/76/3s4BvvWDgreofjBd+siNoBAWO65cYt4REGa2W+e02H5qJoDVRv454MO7K
ATWx74Xz7fuxM5Mm4h8ye7b28P2MmBw475VwiOmgyOL5RWP3syqFz4cAHhbWynv/qSnvsF3Dr1eW
x6yu3ZOchvqtdXAl38zjPBDnnboU2xWBqSgoCmu8nnxqTavkE3cWhTY0yldKmeYU2rAbtE3nOeQd
9OBKS+/sko5w2YhCgOgPEan3PfOCkYn4MV0NyRzSutqdG9TJJ2wq3VfHR9qyifjHITSs4A7uJAdw
ohUi8jwvXt5PxabBxDael9L+lTzJWrvYD28jklU8sRAAeJDKPrwcqYSdyulVHkcU8limD+2GZO80
nh33qSccGaexDqIaLJq9R/prjFndv2vzg2sssjwIrzwSXtMPnwCR+eyjesuPEf32wTPS9ty586+2
gZ8QC64CUIEzHIaPaLA/tKQyl1PiN21+9F2KZx/HH2yd/DHuYbGQ5VASfKILmgcmYNPT368H++d7
TIkCuyJcHTp+ds7UVulOoprRrQ5zmjDCgyNlJEn0UktKY5LKPX0TGV700Lj6oYx0/2Z03rwb9UTI
3dg2Wb7ut2Lc9CSoO1BaOspJtxRH6m+GwVDGfu+TNXLbSLD8+Afi8l+8+hd4Na/iulP+z9Kax+/D
+L8eckFHnb/+iFf/8Zv/1NcESGVAykDlVm04nmn/0teE9m/4TwOVgBCuuLMNjvJPvNr8DQSUXRTg
0GdmvKp//8CrEdiQweqbwL4wI1A7Rv8OXg275+MOAL6FzSqpqxa2VGCHfz4eUu3OVUPcwMVQB/LM
JN5zyFPuVnvX2t1W7tgyrJKOdT9YxkbXKSyvXBE5YFrzscyEUexgjQd7MUbiE9YtkLedKnrIw7E6
ZJGRbpxcRhypyuv3EjFgGWPB4F0MUDDFHowtWWLPcGefubNXeRu3JB1yinS59bpaHfvEPTVhKXES
1SmNCDyZL1YzRAnDIAJlIr94iub5wRqqxN+4KEy+LOO0wCOp9D6fDHMLvVreYUVqnVhI9FWqGVhZ
iVFN8WIk/b2n+5zY+8XqGNgG06Frjbs86YqBUT/jIbzniMqayXQlh9R8XISYIK+b+nNCXN9eiyG7
JdfN73EoXb951ZQDlGY/3+YYQ+598hDIMcE98RN24t7eXjkuxcCPA7O3zpGVf2nL1tuk4ThdhQRm
hWTuxUYPPpZO2NdzrrjjpxK+423SWs4dpg94v7e+cC24TVSebhUayzaSOIyEkIV3djdZuDdhFc1n
LuETjG7MblNDEQrwZVXOI5Z03dHKs8vA1fbBkhmKgGUat7Y23WpLFocdu95MlFOVLu7liB0JWt3G
H8m0XcZNUo9HnBTGLy7lbrHp8sXaGZNNA1SsFacYGo/n4clLppSMtc3nvIBYK/kuRNaMD0mjTSb4
4gvhgS4DQrN5IYhFn6j+AzTQIYEMeLGn1uhtqyJN7we3cZrtFLQVwb11f101Wc2truosoMxv/ZtU
Dv4tVvnJ1siC6TkhZuZO920BUclXl3rpvqO9TfWm0Yu/IxomvSXnazipqKLk9p0YVqMihrSEvWH5
MBMbI7mznPEpHdomJoe0vIADnKTneTSr6U5Fadu/ijQdXsy5l295MVl3fo2Gukh7hKWIRbaGRxqB
Nww9Y+kJM8ENbq/iStrmy6xceW106MDt2fzuNvVLMM/tENde01/gNCc3FXTAG00RvboJ6/CZ6bv8
vBiyJccnqXZ+n1QyXmop0bLDBS/2id82VVw18/ySEURvwtiXOaQCgzZjU6IuhmIBMdYLRmx8m2Ey
74Ct6CvNzLzseqZYsaKNuJs6+3b2rOdliJ5NgUwXmeBOBCbYd+TnHbLNgFyZwzTwxpip7T+i+USt
3303bQjhmyJAkyIQih69ilHDTVa5eCJGYR4XmW9Di2Pv4G9IN4EzZNdDn59BjucL6EX1wMvsZiqW
Kcjo1RANS3oIE0y0iDPtnuucCKp7MRLgJcxhj4swwUkSO1J0Mt0ViSqE5U6+2kszOmjXyS7Kcpn6
O1CosIaDaNUIS6QuIOWYRQkMQJOyUWbrXUH9THbBSh7P6sTaEeMzb1CyGFur88NHV9TaQ2d0bkjg
W20as0MZVilNH0iZtxLVo5Wy3riANamqyie1Etrrop/PIRICtyE2s3snv4crDx4Yy7vL2rrcdStL
3p9XTtpUunHR1/2pWNn0rZTdYXLJVZ+IU72aJ2hOgKTL8rlfqfge3LErZY7GAxzFTFZnCW64rSH8
V1gcteFOGU4NMHcmJw8Nj/K3rRhs6DqIAbxVFlB5ZntlvXtUeCinBDF+q4bAe9cTgIeF7FSiv6Ob
dT5jowB/1ockl3lWNse6W1DjvWsUolWusBQRYbG4HZzRnNBpiumlKkley96VDl4Qif3qwUoS3nRd
Lal+k5BB+GkQ7KF1wxGGnikPmGigCUNN4QdZBPDrN9YW3YK8SGpdxfAHxGVeyRcOFn9P3Mt0hN2I
UKNKWkQbY7cKOND6jd/sd1kHQlTikletx4ToI8UE4OisOpB8VYSIJiwOVQCWny3iOHShubE4YHdN
ACnDWhUlBCCiLVlVJklUZhfk3BF4gUb07I+QrDmxQzhCpn0pCaY9q1W1ouzqPvEXHQdDGhzmLhog
0In8DW9lYqIhvZEx3LH3ztZEqo1j9xd9RHrupkCIsTWVcyug9RutIj3VW1U12aqvyU0VxmUF1KZX
9Y1n59YJfWiyn2V/VoTD7MxFDb97rVBxipnQrkB3dwmJJd0sq75HLNFXIsvqi9QTv/dRihionL/S
4kiwSI0+SHLcWALFBHXjUUJy3CKAu56gO41D41w7tY0pEXFxd+Cf9V4Yw3Wqi3u56pLmrLhV3NdT
ojyb1Vhdp0G9kPRcImhSeYq0BF6Xv/eWQUA9jVLo8ZMcwa5RREFFxepZcl/ve+KU/NNSjBr51GCm
7Y7sdEts7Fw5tEmmoyFAudBlzB2RI4u5yxKInJ+QdUbG0zzYSm9z2OgkOHogxOZUNsGyAX+uKncX
jJal8dpNP5VlGxTbZVooZYaycq+nEst/yI2Ws7HBRwgJspCC6NZSBOLIpb+xW2zGtx3zkUeHrOjH
ujXVKSCV8yz7Zjj0OK8wR6kZDMWWLqeT6ZczW39FyKuasvGoa3PZWTU7Zlga/qsuwmJLPUfImBlJ
ZpR2UN+HiwQuNmt0OY63g8Q+o5UN0997UJQDVCXvdtBhv5/D3to7YgQKqxu217KH07Ypdan2mZmm
D65Oum1Q1CMzrxKoJUJ4d8zF4k5EYnoSxYe0sIbyHVgBLc3OWXSyzhhaiY4cVFujqdpwcpl7b+Bs
24SI4chQDsBOid3LTmRwN+kWZ7pJXpiZlucqK40Lg8AtCr9kndKYjhvdWJ5B99SOS5/vS7RUhDJG
i9hmjiQ1Pe3N58ErMovIJrO4I0qqvy+iYh42+GEQUGBh2jDkidqL0PQxtc6gMPUk0pobE8kZ/Hah
x8eKfm6bDJF1WRdh7THmURq2YO7u/cE7OCMKpE2+jFKT0DTjPF/mRK6Re3hMc2OeNgZZVTs8+Otr
V6+tLRVQj1ULPjEXpJWZj/CLi5j5fJLFqXSwDeq020y8LiD+OcDcE5v3Qgz44J/byPrqBkTpasgl
qJmot/pNVZpEfkSizHbzKAvNXMOz45FhFjRmP6tvGuYBFvS7TO5GjxwSjyjDaK7Hy1kG3oWfhZ3G
mST07oaKCcVu8Jrq4Da+2EU8tFMoB7LgIXno31USZi8RNfcXW/vBOXGhLMe5noLLwaQ02yaplUZX
tekBSOrgaawhlulk7WpTz92jwE5jGxCO2DO9iHggl/nZgek4Azd2wO4AmZwldnRFGqb+DmGKnpNE
8Vf20/yUz4a1073rP01TOWhmMnWQ7I0+z96pwbj8jyTzaCIP76XVOjvPnxE4QpjdQTuMDpGCWu+p
aTpDJ5+vNfOi+yEoxQb+lYoLr0SeUnbZK0pK1RPi2Lp7KyeYA4yzEzusz5iMtIqZSDL2O4Ohzd7G
gOd3SHjqshvy5Trsl+5TN8P6YeDZFm/IQYfPUWNWT6llVunW06grgbCTU86c84QuqSfdwOvPZp/6
d84yzvFsdu2FvZhcYPGMDbBdt0OaaFH7m/7O8xIS3IIxK9ma62YPVuEdADabC2VSi3dRNX9usXwn
fFcA3fbFTY6jyqZAWHddYOp0ZpOYtixAFksw2RQs7HxOKfI4M/puV8I0ZkBs1aSITrrfrJaBVAxu
ce5yapSqNokricbqWwaDFiZ0lc24FEn/bSLE+3e/VlkYd4yKrybbVs5+Fm77D/Twv/3/L/p/Jk0R
rfD/3P9f5d/wcH1tfmz9//ilP1p/+nvMHcBcsc7AVQdP3n+1/pH5m4tXQEQOhIdNj0sT/6/WP/wN
j1PMGYAMsJLF/Ppfrb9r/UZIO87rK3UJ0Iw4oP/7f76p/51+b/8gjA0f/vtHE4qPjsEwWwgyc9G+
UZu7rvnRnaZXBoLfarDODdvB2MdTWufqKDyIAogvGqzl2kwT4VmUljEz8sLnHbFL1kHijjrvNcin
xrZQouKCrPAnpB7CBdateHlTuzcq8kwbdiHOT3wkfrjTf8F9WzGJH1BLG3wcHhq3Fltm6H4fP3k4
UL1gWSbOiEDUvZU1RuwxprlkUzQhomom439/QYD5ny5J2sOK2cPr83maH7hpRl6RNy7b9AzUc9mO
AUHG1QS2fMCDlPOOY9roj5Yw0TfOfdTT07hT4NJAATzuvZTo14skwD9js0xkVGwaP4FHYY8kkIdN
jga9bSQD35XfXdnWuBzcpGnPxbBmZ4BAUUJbZSL8TS/6GsSEXCg4zTM9yNnwJ3VfLUDRtrV4r2PT
AdgUfcilIugIKZ1csg4dPbLrNqSyw0rweSIM18ZByj1udvpK+zhYCDrfHuAX6F04jEK0a0QEd4yE
j4sQHkMcpLlOd4g95nQHqUPdmplbIXDPUvuzZRkQHfJg4LsRfNo/G5lWt6k/8zGUnYeKo9Tunu1p
JqnTb+0+u1FZzSeKtOdcMPTI1BeBJQpmlr2B7M2mehgwbIKReI3NaWDQomi/e7Ihj2enUQy8f+lQ
LdBpAFnuF9HYn8nzsdVjR09vvDj2yJ3LB+JsED23qr0QXciEaSIsaSEcFQUYs8OJn3ay5NPZxQSC
r5Ye0ZFBcGa2inVgFLWEo6NNRbNNO1s23msBhPsgNTPPSQp+HQ0EA9UeF3eMJfmrzaHnJuXa5Sn4
LlTXpwxXjO7oLmZd77iPjoy93OG25EYFj0F5qOM+6aXlsU5rkNQZYznqsGV9JMF6cyIibXl+JMKe
o96AW5FXoxHEC0kyV1lKOrcRmojMIcio46oIDZH55BYO9kKzCCvsDBgwYtgcbNvJrnZ4OaTbyutp
3uxZ6c+oJMdr0Gdms3VBRjncaokZQzF6V1qn/oMxBdb1PHXVLcHz6atNc3CEOOaGcW43wWuTltNj
R4etECjxymYzCstpnsYwzop1pldXhNafbOV76MfaIHow/H4Y7+x8MfytNwW8NpMIuL1zXvvixhxp
p/eDlxpAG7Wk+CW42g2zxYE14Br2NxhbPLucEmZ+04WW3VrN1MUb1qXqPq9NKA4+7l5xm/KODJQK
MmZybn3Gl4bHU5VG72+MZObZIgKroFEFbffMnWFxBQXR9oeya+dkP5hGNzwNiafuQ7Z4QXUQcINz
u7P9Qwnv/ezhvtABqg3M+6cCzlKR2OoW8mJ/pOfV6tJpJLc+aCVXgSRTLHjwD1CDlCq4L0G0ioKl
x7yxyUpbfC6XxTAeDBks/SXVuiFutULXvq+0w/a71IyRv1C51uV9MhWIHZGY95ChHOdimdYh0qJr
7iWlK/dSmTNjpyhKuRGdCT0zqUJ8flx2FdLLe6yJ4vcXuVQGD65Fly+2/rQuilEgdNioGYkfm3lr
f86lgWsL7NPMf1JVKO2bIkGMgnjIKttvgTNb15kfUmGHVc01jTIt1DFIUlG8CEsgINx4EpMJJwnH
8lGwQ1gZthyLJ27aumn8kNmGkUS7oEoNsft/7J3HktxI1qXfZfZog3Aos5lZAKEjI5iSagPLpIAW
DunA08+H7Cr7yWT/5JTZLMe6F8VikZERAXe/fu853zFziIzcMPTs1EmX77wvWuOa9YulPniU3fk3
261MEw3KLONoW+rUPe9Kzp+F8nHAA3iMKro/lJU1HfRjYlpoBIjwQd+nQYMGA7PgR0lj71oBbfvI
HTVCxmU8uGDFp5AybHgC5KNtcd0mGx6MLrQGWuN0tCMYPcQPB2UKr9GwjNneJG5pH1B+OCuFOZNa
ioyOUfNOIACoMnSIc1SxydTHhqbD+85uzNAq9c8aUo+grzCT5BTOQZpMyjsQ+x2/FF3kflMxcZ+V
0VbviLm9GaZWztu8aNUdwZHxZ9saq23JIbVh7GPdI7qtPhsiKXdmpSM3cRduSnrvtrd+POfg/rk9
MtjOi0vaxMWTmXUu3auu3y1ajwRgVOCtWyx1iE6bd2OxlDc2CoftgPPsjm29+Uy3J3kYRXE7ubrK
9q0khFrOZAXrzJ32Y1qnD3HnFE9kB3QxQ4AKaAAH2KbI5XIqND/fwaBKg5EgptWYhnojHa36kUOn
+VjZZZNssqWrdl6q1x8Sx1k/WrKC6TbbQxU67qCujaOsIEaJsYnJ5P6etm67KfBnH8w1WmLCYXm1
484Vm0S3K9LOZ8qBTdeaI4Ksst57haSjhL60PrqJMnexbdxlUd3sdaiAG7KPm48YrFCfwLRxjhXz
13E7Mwm5yl5ED36TOHutW/KdrQENJcls8UASOs5VS3p5ZsOeD7B45yP3JB+uZj5t565twx47bChp
PuKf65zHMR2Xr7peZGefa/K5rVr/T9G7b2QFlESEKvC/1xm/xez95zGOrEvLywrsT6rnVpdXq6xr
sjiEhIYkDDBFfY5Y5Yff10VvRNKvr7oCB0GzEcZL5MfPryqiJXGTyfZPEkvRJ4hFbAxNb1Jj/P51
3gypXl+HIRgBLVR7q+vh59cZk9oZOp9rnEAnx56qt+zZqyvVVhEbxj9/MfQigAQokBFgv/koDdaw
FlMEnrwC1Vq9ugdf/QEak6zt71/q10IWjQTGVmpxHVTnWyG9jH230dSa/u3MxrVaXWk2PF6u5n19
7lyUN//49QzuIQaPie6Acnsjaje8mmVblPZpUUn0/t9HUEXObxra1aqq7FIyTf/wca4f18/FOm9u
ZQsz/eTLe1usMzIUzAZ7ccLzSXVFvi7FDxsqJ3ClUFUhC+JPhVo58s86mjb1jx9ShMA2n7POhdu0
9Tdvuq6E1OnTOyc6oGuSKsY2ZUx/io76dSnwKmA+fbKK6Oe9ldkUkTlVUdo5pxjr5GFmarx3vT9i
df/Tq3Ch9GzSw1HHv13mTk8z2dZ4L6/OC4euBs0dmvX/+DGxidSBgMhtZ8Uh/rzcciYT2AFBQJt0
tffAWHkoxhkQ4RZLh3HtGzUuf7jS/bp/saezh/G2CMPgZX9+ySodo3kqHHHS6sj5aGA9RZ49UooM
wNu3FY5fM3C6hUfk92/1150FZuo6nOfdAk99+1aJ4kr1pbFN6Hus7qhmn+yZiGyWDI/171/qP7xF
Hg6sTdTg8InfbpYuZC1eqjTxh66OxNKoz0uHQroQqwBuvcGp9an5/Yv+p/cHLt1DYGAj8bHe7NAj
rnUr8R3jVDjYWKoS10She8mei84fV/qrVuDnpe7TnQAyLVzf9X5daavsWmc/Qa3d0WbOjNImgMPV
i/tmXNprDdAP8eRMmawm6jq0v3N3HSUEpx0iJMHlokawDGPgKyByi6pzqdD/e7nT/Ck56teNF/GE
5a5+KRxMxlurWZXaUwq2iCe8RMIWphEm5ExpnJeMYnnUMp+y/vffhPHr2l1Tv6grkSLhc3tri4kL
+iURZ9xJ8zRqXeVZ3B9Ix4au1BocmUkTrc97lhpXORTyE0bcxdhYqa/uZWfKYi9jZhU7qiScqvAl
kn+86hEH4pzEp2bx3b3qmH6w7egSZuboserLxaPo1u3ssxEj1if4sUpx9up/auP88mxiKlxXA60c
HlHgcD+veZl2a9E/L6dRROK5g+GRBbOseEzVqqf7/cf/n16MvhFNW8IEf80nx83hk1XkzydFHs1t
VkH/g0XCLcfWG25Jv3+xX75q3pm3Zn7o1nrivU0zKXPNaLpIn09OZHOxjNNVRcNC5Jb4+xcyV/nq
T0sOO9wqFWIui4SIvtjPn2FhJalyGneigmiT7lbnDjeEmtf1RJqQDNGdG8QD7VbEYAwSZs+KG4lr
MQIu1mOwluo+SXP6BNrEZQm9MWgNlDntQdccWll0vaydTvAn13OZczmeUK/e9hWotfKfbsSvsXjo
MjnXMH++LYXSChqkW3bdyVyQsE+IRs+wPNJ9rM//uOripXgGBFJAWnq/CFSBQJn9qAActNiJgQZk
vH9G4v6WzMn6LCr1x/7hmxpIcKxhlWTpIwLEgPz2W6qW0jJka4uTI5X4RkLaeGpF5L9/bYg4bkdX
Ry6F/VQrZf7hADDfPiJiNWli1rR45VX0als/PyKiwOOA1SY7GTAvywVMnecQgjRDybLMkEAL7wWc
US42Y43e/IrKhRVoIXw7mP2MmcM0s/leH0q6iEu+9msk8dxcLIaWf37lBLSl02Xw7oz01u1nDc1O
PaX2AflXjlI996z6zs46bAbr41VoHAb7uW+N5jS2c8NQ0unUrT0pWmNdhH78nNM4wsIhx3jltqNC
v9i6lrcb3cjLu4luw7V1em2vROrc1rOhLfvardCXjz0kSt1F3HBDW1qvmGvagx8komVQngsm/GhV
iKCuiSbgAr2kJ8g+Rgj2wx6A8hiJZJw9yNRGwgFwCSiptWSrq7pAzrUAPjIK4+vUejlNcS1jvfiq
WZuh4ACT23FW/LOrSexsTk2LEteQTzwJgY/ciiq58LuLdP8qPsc8ovPiF2tdIxvWWlIVNmjkqgMB
mRvxam2dW+Xnx9jT1H2jljK5xahU1DfMV8f+rsP/U25wFLG6a6Ns8vt6wdGyaYfekDsU4eo+17Ea
x45T5/duY3RfFTL4hQ5vZi/fLKcaxKWVDK1DFwUgED095Q/y1u1nG1AbeY0Ym5Fqm5m4GVe0IR0N
FCNEDvfMop0GCtOGPgidq35JaIR75exYW/yL/I0DTjhMYZNVHaXKBu1B1SkvLfOFU8vXcQ7IICms
znxXoXbp741USzoGx9gubrmvwukxZhfgIA5CcRzHlqHhBnCHFi5NBSjHMdnC7SXmCaoqdAcYU6bU
vRFjZEzHBLRNxLlq4KhhNEdPy2uGbtmrgjssSgOfLmM86Kp9NCq7LaAN2TxgpDI45lVLW86G1zqA
nj1PH9geWg0JQqvkZDguIK+IRogn6bbV6rvfL9GttwCh/ncLzi4QpAVWooxHgfLtOY2SJNp2Qzch
pXpdVs7q2kNXZB0nFwL2c0VCYEtznmRgQxkJKmhORRmaPd6KsHVsniLpOavfrbD5XM1u7ZlbWTe8
YE6exp3CG3n779EMIs/nyLbWQiIW1HZe7WI0NbK1E9vSng8aUgIPytDpwL8ef64z0GRM6F25N7bL
PCLIkXZmO8h9enfGasQyLRuNSUPBiHI6CvDr1i7zzTi96yrJD2IgrGp3TWF299ViSPV5UK6lgQJ1
7Ty/92riQC+2KoxHJ8sqgagrSudvnsYkY4tf3BR3s9HQBU5mamOL9Te5JecxY4CkDlB+rM+KYJqD
QEj0lvuBwjzvUam3PVBD5HJjA1c1ivBthGzhdnYq2o5u/VzQlIR+Uy0eLQkMb6gudEWrjQ55v0oJ
lmHMpn+f+P9/TvqHOSkEBZOLzn8/J/0w1yRBxD+OSf/6M3+NSQ1d/AtxAjZxJNDrjI0ryl8JBGQ+
8luEElmUU5Tr1HR/C6TtfyGPBtyxnuLOmtb4X1NS/V9IQ0CD6PQdXoML/smU9E0lR+PC1g1BBgJ3
BMJzrLWs/KEojobJSO1ITteh/MrAiXX48sOn8R9mmXxYPxZwv7zAelP54QVaZRVlo3gBD+gYkbFg
cJ8hz6Uk2JRff/9Sr2XnD8UiE2fgXRY+CyQ6uMnfdkJmAy+rzTZ4geLNAdmQUkTR4syIr81c2p9h
wMbelwSuf6/vddjCGi5njqW0OlFYy7j8Wsvac2GjIjij2NlHbazvZ68ayDHS4VDdDK3oNHHWHWKG
Cvx8UfvoZZicsIfX0eMs+11mpvapQ1p1m6HUTbFdRJKgSwY1bFlWa/cBjVgNrdA0Wn6/scnUTvIH
ya4ztqGDRsfF0FZ76J9SZzapqgfzRCmRPuGZQa0UrRi0BYPhtMPxXljl2e3tbGMrB7WIkdvTZ63W
mf1oDLsDjzlLSC0qrHdCc7HlZrDetYeJDpWA8g1X3NeasM+zXkV7t2jTv25A/3/X+MOuYeLDY5n/
97vGJa2qb13d/+Ss+OtP/S2vIJ6EjQEO0KttYQX3/L1v+O4r00d38EmsKJ5VefH3xuH/i1wP3DiC
TjINH/eHjcMi74QVDg6Be7C/bjdv5BS/lVewrN4sbd+gdUZEOm2GNS7u1Xz1w9K2MBOVhDXqKIm1
OpEDXEJH2yB8juDIGwr5j7AATM3W2LQ7RLwGKPqmt74pVaCCK5e0Yjo9dxdQW8KvwUHg8lVLIcR7
w+dOtpk64yX2zPipVDz0KCvtDyMYxwvw9R6lO2TxXVpnhP/WeLQv8cRvhgim/WavZUl+WDWGZzeD
iQYE465oe+tFmyBxn5lhK1j5jtnfjBmo9icrR4l70y1ygf5ZONOAu7S0hq/Zq+TD7BQT9VoPIOzu
lhnA8oJWbGOhIweBYQ2fsKFPTKgHMj0uuZVCs5PoyJpdznf7ALu/dELLBJWwbYoofTIShFAxU/Ml
bBEqOkcyaCAtgo99cMRgHjvUWHtTZV8LbvPb1E3XTBKZEt7OMHDP9vI4A0q7dTJ0Dwf+E+sCHzsq
iWAA99aTUtwGLdbMbW9ozyoXKvD0rJwga7qUl+iJt+w1Pj5v2GcbxhvS3i40p+7Rk9mX0WeKbfQo
gY+D70t6hYsfvV9Kz31oXDt6RKyOwBB4i6Vtsq6xC0B+gnrObaPs4wiJbKtxEIY5zkQ+gwbZ46Cq
k+PXxblvXOQzQzml630oQlEyz9O5H/rYC7W4SbZu6iz3sopFqu+jmJlubsCk71t6zGY/kSg2LdWG
lvOYhCKS2c6bo+gg6tL82Cx4eYKF3fzRL9xCBH08uelBaLpX4HAiaPgpJp7Y1bcDlbnSUDQWftft
majOendMYrsqIY0UNrLAuAOXxjdXGIFtF/627ERoykZcF+zXW6VH8EfASRyZeN17SeRsIa9jOcjr
KQtTG9a6qGUZJo6PfnWAbRwUi2alQWebRBIs0Qi33MM+oLmPuYLJbpvHeGgv9ozEfJkW1OP1VchF
ktOa72FWRic3r3YV99knTUvuFLbboOVldvGi+gDCyydDn5Ydg8doF43zAzO47ihh+G5hemc3stT0
Y2OLfNdH0jz5RIYFOZdgPBTQAEqh0pOgAY0ot07PWjEvR12yNE2nMJ/82fxc9R5ZB0bsBlnSa9jp
s3FXV27fn4hNyo7c5V5a7iCnNhXxWTLP3CxLqW+hru8ZuoedaIadQDGaI0vYpKVWhbHUfA39Y4Yu
NUm+2Yv8CMmF+ABmliC3dEiQogU+D+UMrPEwxzeVrUgbJcZmD8v0oU+1LjDq1AgYTkahaDlo+emz
c2bPWotcoW+OyMKGb7AF542XWHw4LLaDbEbAN5TVVbwQCyQljnv7QVrFfe6lN4sRcZsddNJclsfU
6fe13vknd5Vz+sAKl9LcwPHfxnDo29hJMDiIp07KvTerS2ZqCGXtAblvU/TbMVqIeovEexTKdBUx
gWyMsvhWCOCgZjU5sICS4SHVSPOUhhH6PbBEsNFsgql3EQ2gjqxUzJ893whISBV3OlEb21K1FZKK
ceLZapAw8304e25LXagl/nDw2uLL4hJSRmvAPzlsl6ehZc6uIiu7Jn6fAQIkNo1VYdzFibwbs26r
ebyppa6uyhPZc7HuZvkQuQ1u2E47N40p7lNTOqe66ZOQL4yLEJmkABaSj7rWcQky1fekL41D7HY0
NlJZBECPUfwjdzjhdbW2Hdv6XW9N8FMXxz/mmYuroL1DPKPv2Ca8c51pkxt2udN/YF8ZNuboRmPQ
WH12zcxhDGWf93udL2qn13JgDm4n95ZS/qVVOpoord+IrPwEtNcMGeSDiih3FbE/gcowXC1Vd9+h
sucTAgc86NkO+L/Fj1eL50SkgKITTgcZYdgz/H2a9Y/Y21Dglkv0MOXTpdFki4Goz54Qwz3Zsc9U
Txufu8X/6MTm0RzsVcc7NKTwFGRgmNOum9pj7WR738wQnhMjdDWNWO4nr/1S2bO9tdulO+i9+dhE
bs4DnDP/LJNiPNty0q+JgcjYb26KLnnv5CbcYXDkei1wIIHnhPXzWfgTgg1hh/m6lzaad+t1Fkrz
TN0rvjpsOSNp9Wyj3ucc1fTHwvacTWu5LDVN0Odyxws8he0o8xM9tX5nj9I8twSdBHJsUsQ2fp2E
+Vx4e/AVyzGp+0PfoPFPo3wPHzMNY8pFBA7ajsOsCJfIhzIA5IBmkhjEF6HxfYGx1bzrvOjiLilX
hKvbygsZEbg+prHekq+TvDTKwTtiDjcqlZwJU/FkCCwwpHz448LBmvnwhdr+YWR6gkm7/DKq6uB7
88fMzYvtyPtBblTnOPnc9DzO1hGJmrETkNrNMLbt5aoA6kLfjmSzGejdnO3UjnezZs1BN8TWp6ge
mnt6znkVaEg6mi2mBqAdpVXdxtoIyKFuE/xtnGsNaVOHuabA5irX7KqhGW5MaMhow0xaHoNOWIKl
PSXatB7P2Jdqxw80z75O4P/eI/Gq3ulxM6qNmAsBbmFesuG+yjTv6Hf5clKj9SSU3rxgM9LiQ1Si
qNrZ7mR1gVUYUxsIUcOr5pw1t2Pvfym18dZIXNAaYurvkdTfTpWm0XbS7so5Gd5B+PvQtRbGU+XU
J4J5PqDyLx5Vmp9MDckc445xY0JR/8z2Kg4T7rjnDH/KFvVke8RNYG6zekz2DgDWwPOaPCxzwZvt
xk8+tsBtpXvaJUbj+B4y1hSQH+t9dwYCdAbEP4GdWMUz16f5wZ00riCD98nK7SYkVct9Dyg23WiR
o4eQobJHkNI6KixGLr5LHqZlwQtTYl1EfGFZQCAKOFtUM6xrfryYvse2zL42bf4y65p77/vV+MHq
xi1mheQKS8uGl8KR7WaNgf0sbUVCK60VQaO3xRlGRg3idxDUCFV8Mczi0OdRHmq2Cw4V++49kiqJ
h8JLhjvSh7zD4jryg7b4h7qf1eMITGtn+Kmfhj5JJzdkb32VufeF3bkA8ub4Gzo/w1OKncapLH/f
+ICCbKShW7hJHBC05DYYNWEG2yZNW63OTPRZ5NrXpi1vMqNbgqLv5ptSTP4BL6/aYEj8UsSlEQ6q
SEndwPf6wAbZITMdrMILcG4lq50iRo1VipzDq9OqTxLBwzl2ZntXUAu+16fWmmHDFN5KQ5mthzKx
jBfasM6LSCvSdZY+9oMoAQjEsG1LtzzfmXC4UEiC8gGodnKHRQNvDArFMt9FXFQs1m3VkkcHwX1T
UnlAokrHOAnxGTLNOLcoq3Z5OcYPvkYhalwotMIS+HnrL0fYJF8Zfjv7zpAvtF6huzFp3w4wjpG1
1WawKNsPOCj3fHMnOxN9QGJQsynqOoNxPnwee8FFemmGoCKxj6szhKQ2kpyBeU3KXgWkOGr6AIVs
cbCQKAVJm4GP0adt1FrXLMksBIZOuy+wQZ7TpESA3DOpzl0fgWqyK0bZ3rfJKPa68TLgC9r1KKm2
WRk90a8ug0Kam0gTFhi0ptl0dgsOJ4uQfczVFvPNYal49krYXgEjeSOstaoBFDluUCZKtpQU97cH
nAvjS+AtefJ58vsbhyJ/p3t8zBD9n6Bu1Fv4q2gK0/I8OWCfMsNDfqsoD1HFYi+M3YZzsaiPmEnu
8duIPekrX4pqeEKPR7Sbs9z1uLsomW24wSiow7bpN42Yk8Bq7PaitWoERK2Z7xnXd0FflOWT6jta
r5CngadrgrF2S0pDjaosQYqBo6ymJ18uT1Dj0FKi8AzTOkq/5q2xMZS7AMfiSVeFE+CxJjJPedGT
axQ38KrEtRUg9PCYfacAxmefdFsjW2rMIVhjlBgRSXcJuclD+YQpBNc9hLsdmER/Kwibp/D27GDW
suJC3JwZzEAed75uy6vjRS9618YbP1eAVaZc3ckZETVedSPEYkzlY0C/0ZvsWql5uJp6jdNGTiH+
vbXbqs9X0EsnzfB0gE61FbrjiHTHd6cb9CJfa+4c5DN9Mr3lOW6cPZbl4Yar7syHkaPJW46Rl49b
9Kz7IvmueXIIDKfTb4wuaw4yb29lahGBlbBFJtILkT3pu6bhiosM18LbNe5NzHr0ubMzQSocohne
ndx7gsxMdnG6PCt3+BIN8Utd5zw/tXU39Be3jp7qEcs1V6r4s6YRDTHAHAd+vYSx5d4svvfRa6CN
+X69zzkgAwLfiP0DKR5olW7cCNHcZRMVmtZletgPC4FMOcEcQMLqiRJNuyWNaPSCvFQLx0KGOc/k
NJCIlppkN3ted8QG7Xye2+SblUO+saJpDhLL7NpgEjADYcCXn4o6K2vSi43yyrFFPL2qrYIir4Yu
R7JjdTchyD6MmpIhML98n6Va3IaNSSxGWEOS+wQlB4EvYxMuOo18mgavYESSjEcq6xxAZlLthV+J
XTMvONf1wdm11fA4twtejNp/53tDdlulmvHdTrvhvCSpcyJErT2YxZyfBmK7dgAA2kdRQY7yWvOZ
e3x2ySvBJT/W34FTGmGZ1/GNRa8/HPC+XBg2ka61KLW3anCZ2ciNaSSjcdczD920Kd5pq0ItWlli
E6M4BqXIpD/t+nhDf0NjMK4TpThgTGgya2smRfTOwWCA3Wl+8UoGeKXpIvcv+MQobC/VUFSHNpuP
djsieJ7GK8JdSosuQcKe+58BMKUb6eFry8oEOX9jV5RC7bKZcv76zgfVxtqBEEDJx81/R0pzRXfA
hLHF9CMhg+9I7Xh0ywqPR1GOuzV1ecuOjhkTt/62AI6ZQQPiQuXdD5km9lyH6bpYKvs05r5PNS30
/MJxzUk0cWPA+OafCYX3gibPiEqJXDsY8jLUGJYFtWHKs4sZFr9ekR66XBhh2zZZgAZZP/e57E/Y
Gr/LBccsAs5gvV+YS3o12N23ikyQ26zla6xzIiv8nLDQophCDT1q4NRpv8lxgpwnkd2mJrLovC4v
seO+x63Z7amxZagaHv9OqV1l6Pt4oudRYFcMGzuZ14wu/iok30im+29L3aBB7i8zkz9wHBGzMQs3
geSuZVpVWMLnD6Y+4e2RAAD3P8SVwK5s69EhqQucJHljU7jMp4mVGg5rbpc+9OyRttGSMDi+jG72
QvDR0RPyVuHZOKYQBzZcI7Gw9u9JNK92YlBbrls8ycwHw37sgIgZqX5djMHce2qilbJw8DItwu9h
3IMZPHrZsF1GJw+lhMvIZWepPkih0TqZpsnbmUyn2DvvzTmeeUdjv82diduXN8E64krYazrJ1kQ+
0BXYGFE6nRKPyZctqpeqr/27LNb4Ij17LyeZbNAqL09osW7dhd61agwTCIe+6zvbDUTbZqSx1yQg
OSSCwAhws8cySr55hrx2i3nOPeeZ5j3ztOfeKPdD731vx7nhqpsCDDQWbLqlv5FZFRpZg79Zjt+b
vs3DQss/J1JLtnIdGq6sxhwrJY0Vj34Jfv14U1X0AxJjoXSB+ZjV2W2bsEGH3dA6CoOAcN+RiGCe
NOr6BkF+gVNo5GI+yhnH6MBJjlWGgDS9kduqUxVG395FEeScG6IaoZSGTqaY+qq8GHZ0ctDuFYMd
5IvhSk7oWQ7gT5d2LyAK+gHmqvaYFpLRKbtaH6A6aO2S8lhC0FNU5f2jBiqu25UeOnGM6PnUhhbD
+ZoxwswqLKU5QCIVviGJ1+EzsqOGvgM5KjomfU+8dLly8x5wqN/RtQheG9H/r3v2+2/1msHd/c/1
L/5CccE+l/T/++df0lD+63VXHv5Pv4D7mvbz3fCtne+/dUPBH/231W/9L/9vf/OvMPA/duNRhvy+
G991Kf9vmvTHOZ65Kkr4F89d/7/+h+ZhXNQRc9EHt/9uuv81x/MxLr4C+c3/muCtk7S/kUb6v/Az
okn2TaTQjmt7/6TxTpP/5747sy3bB7XlIYyyfHSP/Iw/jtRoCUs7b7r8WGYE/rox8T1ks7A2lhKp
rN0n+qGXNrBbnHYcRAYZJiIY10jomvvk04K1nII0XlMO2VaJp/GNGUlCHiFcpJNH/vCsIZNq8nYx
yU1Mh+Ucpe48sDYac2th37v4LvFU/JRscnMiVH59TQ4mtxCNi0zJDWsTy8enh7jrHlOXSxRnpPbe
NCElWOOGGouAYhdd3Km2FbN7pyJxhh+T0K9oqppnywc9gLacTA54uscZqwEbfiKoqQ/F3NAzfTCi
ZdBOHlWWQY2IPvvrGFsxPA3fpbrVxyhOt+UQq5ajJtHsTwz04Iau0S59cq57C9lOMFHTTrfSdIck
cGNviq+LryXers5nI76fYt1BHZaXUgAiKeE8mh29K2A8umUfDbH+l7GR+O5H1eZNtad9iRaOtDI7
cOaEnSsyOsxoxuQtlgcI2DHilNgjJ4J9hW80fimXOX43unO9rYnuoUvszrIJ6Bl5H5dB9Rq74qS2
iFWIlXWWTc+vVt0OmSKZHK8uZWMH7Sa2DgXqKOpwaORTBKK5Le4wYhT7si11sjg9RCD+rmlHSAgj
OtlzS1UghWxuGT2aPDCNS17kkMLsmH14OXBWnjjM8o8AEvLABUsUWpjmwj7N7W9apbJ79Hfgu30l
N5Wv+buE6KZjT3rdp8ymfUIiE0REt62OqV/1JxGBSjSM4j4B5Hk3Kkw0qORjN4R5Ssr15FAA4Df3
50cSj8Y20Hy/e7HXmKKS6LGN4qZ8zGMH3vnUM+7Ui27bYYkLMVMWVMTkI0nNSPaxqv0vDgQS4EdR
m92OGPGe45HjlyJg1q/+7HFAMJjVToR78admvdLv2o5e9USI8XvLLB4zAEafHEL9YAqI/EtqOsZ7
x2NRCYCBO450cYy53tKoVmSVWdO3KOq854UO4tZvan0mQDvun2nzbbMFMQqAGRHkzXQeRWK/K2Dd
7qxxgSTlAEs8tMhYjlj3nAsJucYnZQ7e1XArODDm1B/9LCesScw+VX7dPXZ4c99Zk10fcqu0ziRr
qyueN2ZbcWPfwRg1riC6s4+ySrJPfKPFXqnBOg8AkQ5DVTXXfBHFlybunShkqu2e0tZabqXdj1xs
kGbjbTPGIGo8l6qiR6aiabTONRLcL97cWnf+ojsQJFkSh0K1ES18L01PFZfPdwONiZuxtdIPCLBA
XVjzpF+afEwvYAXk4wD79CFNneaEv7LaaqTQf6Krmb1vR6c/93bta1sa1tlJX9zF3BllUt7idoiO
DVTyfb/oMYo+39u1crS/2yOMZeSI8weVEfdEQ/JY5U1JMl10wbRIrt6Q6MH0Osaq4qPpN+fZ1mda
mxbFqRi+DtWEwCivioOOTjaobG5MhtERAZlW7s5MdLVZlCNfCKwcoChM6a4QMD2cSkx3Wc3VM8m9
+VC3A7iyeZo/DmDPv+A9Hu/4QKJ3Cg3ZBzrxBlznqdywTvpNXaqMBGKR7RuRwVIrhzp/alKkWXzt
rBZtkjvfzZuvpK/2+8Ur6SCoSLe2ylGCbLS2v3UNtNV0KOc1b35MCAezze+LCYAu0HFa8yhzmaHp
8EjY2XghG+C2oV94BfsSfzQ91v9i+3JHTiPiJSKa9IuT5vrF73P/qjFBu5vVOHBQdDPe79qAB16o
d4UcADAZLFSMJTHIXhq9ZRhNPYUrAr5TU3OtiD0HgvtgVZdB0q5xLbYaup64tpErmVIYD87MkCuE
7gS+RDrzF1yzEJomzWtTis4sO3Twzl+YGDJcy/ITZwk2BVmbnzOuzWgsbHThIk0fjTbr7mO3d6+o
NmlokfCIpHHO5VNXDT4tX3e5jBSHz009MKo1jOm+SGu6eqwe9waG2PyV4MIMxkcswaRX9nRCIzHu
o84Yr2PfWiezMFennpTvJ9vubpXNHWAmx3hvpSq542RrPjn+UL94feV+n5EJMvDoOyzSfvyVDkS2
RmjRTwOGPgFkPs+qszfIeCDe1fycoa91VOtGnk2B3hXjcwNTusATjSOdQFcNdVci5PtoqPpt7eKq
9OwS5IvtZPn3SqBc7PxRfvDiynG2oo7LFyuOvX0lVXQZjMg7j14Fl1gt7THxPVrTOXDr2eR8o6PW
F9de6P47QDPdJTfmfjt4HQ3iWgOt3aNQy+ASXqfC5TY5VsMHcIpoDhv6u4zwNGblnTUNd03ceTeL
5s/fdGsohhUoz3FNJEV8LqZee0wS2/kE/pWtJ2fIQt2rZdW6aTcwpJco2va6V5O3BospZY7KtkRA
Beix2QiyyPb2bk+TjGdiSiG9+BoOfiOpQ0DW3nOOsWSnp9Yz3rX6osWV/eDRkEagp6ybqfcF2+Bs
3iJ71UMCby/rF4hnzzL2/4e982hyHDm79S/CRCLht/RkkcXypjeI6uoumIRJePPrvwctaTQa3TsK
RdzNjfgWWo26DItM5Hvec54zt926n4pkQ9OwvMAwT4+RhIZaxwXQiUhazx50wu3oGUi5VensDTdF
SMTXv8VFLAl6Js3GKC1NiF809x6Mr882rrN2ZbZ63nRDHzyaDsYAeDhyJ3AiPtG+EdvMi9q+U2FF
i5jsx+A+iyiHx/Bdrgdhnf2wHviz57bAzYBMarvjKWilv8UpWv2E9C5bKNfIwZBhvAMLKL1uMgA1
EJOaOz1n+k5NujrArZWH0UIAoDHMWA/DHMz70Ky9V+4C8mm0Asg9Cwbty8+N7j0vfWcXKv3mVJm3
NdLg3pI0bvL7iZZ7B60eELIH9Iy0TQGD69o4uoWE24ZHDZaSh/f3M9E1kELwRsNJduPGKXm8TchI
vDVtRppUOXchd1NANzysO+r5UrbLNbwqq5q5f+BI6G6tqKsYfOuXQtT5lTS9rdchK6M9z7ti18Mu
ZkpnNDIS0ztIGuyunumNPBW85J0LmovimyJqV1N46HQasklWgVx5Zm2qo5NF5pp3NpHeUuMVANGV
OiQqS66vIP62inHrwa2B2AyzNRxdMZFEpgGOzwkRA94cgYe0OccokEruleBYwQDDZXrkplrQeSqG
xx72zrNQZfZsS+6ANqYBe826qbpq1QY3s3K5rUROeBSexksSgRDB71DyBEMyDo/AelFrCEKnJwxZ
6OBJbyYdV8ygPDD7Rc1Pi96TBnCcIgeDXYCa6XPYU5yMv7M+ORkbXEAX1gWRdLoNKoTYQCVwjaJq
PMXFMC+MyehtRuVObfcpciG+dzK5JRVk8lvap1x55reE+AA6R5atqxBLw8rLyaXNvTxOhles+iG2
NlVHBZ+25o86npAujHtfI+gFce9uMpAWSNlsaMq2GPbCMigmAOo/MiLcJJmZb0FcPvNnsXbdhImA
SbXbWBmXGyNLqJVMLDCF9rvZsJgc+7ajYlNlG6V8tMA844XJB3YBOfIAHim9wutbnNhcW+zg/F0c
FdOJxcM1nmz5YtWEzdf+WOZr4Rb1DgemhH46wsFQnbWZy4kZ3M6JK8LanpPUep8MOSI8YkzIaQ4J
Qse7ji4IJO0WOKV5+30YjbeFvBE+QRFxD5rOjxMCtrjEeZZs+miw17Nf85hr4uSYaI/QdNPOazIx
znqyu2Glyza6LSBg7AKVTldH8MulfraF6JUzJ+i6RQzEafGHqfX/4LX8cwwD2I7EeMHuDuqNz3z4
r4NhHCIfJJ2fHNO8YawzRo/1xOxzSju0Hj/aoqg+NXepgkc2dYd//c0Xp+gfzJdMpa50hZRLqtJy
f9GF/jiV4uZiEzLr5GiOZf05pzWtj0kWU/EQqIe//lZ/Mq0u34oWZ/63TL//HitOcEO54FX4VlpW
xZbPyATNYYrKn3/9ff4Nrr98Iwy4AUM/5lL3z63hqpwm3ChedOwgXu6I/9lHt6PBOCuS9q6qFSGr
PojZjE92/qEX9j2nCqWiRhgvwzW7tWL71z/Sv/+JF7cdfCSgxsy0i5n4j69yJ1o/bpkyyB0U80UA
Ut1b6UKhsbOAlI2I4vqT+hP+zmYd/g1l/v9aGYIcVZdN+dX+qxb0S9/5p1D0/5d+9J/cnLRCEAf6
k3i0/KN/iEfBbxQ0BOB8Fk4WH51/KEfOb5AQgWHxLv6nhxM6Nn4CPkz0hvB5Wr7OP6Qk9zfoABKB
wDSFv7jG/xspyVls5H/80OJh5tnFh4iNLjgAqir+9e1Umy6tW1UEj8cRbCnpJnH7dmWDekHAde3+
XUS5Bz7HKR8SPRW3i+tyVflgaNZF0KVb00vEY9qqedrWclTXmAsW9XwGfJDAq/djkFgnmnZMrGqJ
rjaOTyqUz0Vgs0QAe0SPmRPf9NlQnkWE3XRVyuxMX4a680rL3+ciiPehF3p7G8xlCxYUFHLDUbaf
k7g+Yi91L12zSPVzQ/+Y1ZG6olaa0nVattzXpJNlt/ZoWVlzEkZrK+7omTGW9VNRhg9lZVPSAU1x
PHbiO3Dd8gN/iX+ZlRVyQRz9ljsAoaYBT+lOwZ29DuHoE4dyg0ysl8r6IwYK+6BqaXwOPN2/PJ0E
Vyst/CMdcfXPaJRhhc1dm3dJDBUWlmn9YDf2ABbXE+SfeDTkayuVP1NRYnVwQOhgW7NYyEMmuo1E
Ed00ejY+GbPB49M+Q4JnrorjlFRvPerLQzostJ7Y759j3baPQdCO7KmNuf6+YJDekJYV+oHD4hJR
I+3wRAUkcP2CjDRJt5UUCeOCEyiP9a9Zf1REvDqUj+GVo57VRFdk37OkbQ/BnLQ7kzHscxZddk5E
fYW76JxU3epTHc7zjQ5BjheO1+y80W/kpmZ5Tc3T1MmaP2qk3rBP4MziVer4arnRoKVZ2c1keiEd
eLnLLzoGbGrMsDuTSDAOqSPiPVUt2ROAg/hVtQkPaKRBiz3wWJbbnAnTxFFCvBXzlaXg3vAGxPto
d5fODuaGkm9hAbU0AZTFMydkFuH2XA9NEXN7sbjRAYUaoFzLjjvHuGSAi4wclU7j4i4B57Sy2Smf
o7qcN9TG0w5U+/lFU4x3loZlMkjmAwYnpAyWHVyDoxd69iSgd4bl79U4QIlGRGN5nLFOp7QvP8x6
JnLF5pBlnl+Yt8BsgvsonOL14BtbHec4RKZ+49bObZIF/WfhWeooanxIQ4r7c9M33YTpIx5v5hnb
IFGltngOyjR8M3I3Mk5YPKt0GwB3/IGhrOlWsRi6h5565nDbT8p8b9Fr2QwWVXdvdkX1rSadtw70
YH4oXEPsPad2emiA4/gHmw1vs6p9rqSJnCCb5hZiRNhSZ72CPW29WL2IbyoQad/ZGotihRw6RWuv
Rm/SUeF/Sz3hXZQzTgJpTwVPM3Y3TGC4lpci9gxwMPNkufPjIv8gixY8ozx/N8SgN66uLQrn3Omn
o2u80o1plsU29MPiLY3YU62zOmU9g8xQv7cePoEVBmh99MOy3eCQ4sLdIqCfYzlifGjrewTQAB0F
ZP+WVU61nniMb32Ckmv2roymfdfgPdLJxsZKuZ2Htjqp0vROjmiIWlhx6vM6oN6AseZYw1PjrY1A
i31PWf2D7A1nXyZCjRsjaEN7a3u1eJcqppbO5kTtpQCEGhR5kjLg6uwYTVZ1i6uKQGZQWu1D7Sc2
L6yXp6/0o1UTqz8sk5xoIbToaMS/6BuD/oZKDPfGJvl8oCgqooJMTM3Vbmrjs3Q8XKONmfYMwBNv
gyjA15NaMqD0zbb7neHH1Tdqq4afFYDNd0Cw5sVigsu37dD408pypqVsILQqLtRBqDa+1DkulyGE
MGXQ6WgK/RipRm+4yw04BsF75hCQNm7hnWw9tZSrFUjOMfmhPkrCY6o4NkvTrvajyJ+Y1rt9U3P1
T7jYYICpgRwB0poK3K+9u4VeMv+YgVzl296EmV1aHVpvGfcg7ISfXkdB1Vx3Y2eVS5DGrgedvM5G
xJJ8YipQ4s2fFKM6bh9WE+1bR6QgvYYjGqUMUvdqpkDGZjOrH2CVigfX9KI7jsWReUDNR+7yLyw7
i4eKwPtDZzahpAAiDV8GcC5vFmFN3EaIsqeYEOyLTxseh9TAx8qnE+dOdGN+B8YRdSbKKVdPlE2+
GFcuRg28dBi1ObZ55K3HfEpuOxl0uNq8imG4yfPbNBD8uK4ydhQ8sMlviA7zUWeLtDLrxj3DsHOv
+LzlxXGKECvA3IaPtl+7xzRRwxMLQZ+Yac+K1ZqN6UrpYZfvW6MqSQdP4W1Qav2Iddk7Rvzinzg8
qQKbamcPFrPbjWE1f2M6H6k0q4z5EJl0SqT2hC+HAMC2AkAMJszhPOoSc76R7ewd4wRBJh/Suyrr
4I5V0rqGJQkADllFEfkcLvZXeanHMirXxWwvdWhdeReBltsvr+dTXY7mOUhnpHECSfu0qo2rUn2P
K0IOZDSCOf4RthD4kpEV/6quRmicjmin04Soei9VPeyDKQiOvdk1L3VY5ncI/P2BzxMpLzL1NS4n
D0NqM1ArT4h1oiIjLeC8d1ZQ3Q+WIBXVpBbkfPZ129hJxCGtMvuKXSG8zF4wHhsejGRJ5XAL4/9T
lEnwaTaWLFdO41RvCb4w2hFCdWxKQ+9BHhjgpnuOGt5+MQ9pO7Oc9ZLbo58jVXdYaodv2vOGjWpN
912WiX+VU8EnL14OTVhIMtnPw0DnZF1LWT4WU/AGeBD4Wx/7sQbyVXXmWhS+jNF/h+A9MUL1SP6/
qe7cmq3mwfLAJq5m11UOhEOzEmfpYgrChWgWooIOGSfU3VPZaJ5LOU+PdRVtRgKH086KXW+nA9db
x5DqwnUaDfezKTHTt3XW0DHQGvGboy0n+ZAuH/E1jEHhbOuBiAT+TnfZZV9Mc2R+35eRSkR34i0r
a+zFfYFA8VGF8zt33/EV/3/xmfajfAkIlzyZVaRPUByfqsKbtrlV5UevavTa6+iE88rxwc3mdw7A
LzuJP9LWffe6ofsO7YsbhF0T+Gmc7t0LjPTgen52V5nZdrBz48wfhzQ03HCWAm31Zc1LP0mrK9jW
A7ZO4GxdQjEZgsC95QxqWuMJjauVrnG3PvluV2/zWc73MSoaCDuKi3Jj9Wt8+98R6j+u4D0fBvBf
BOLKov0o/hSH+/Vv/hijhTWCGWmBlwHR+H2IYlT6TdjYngAKmyBoJPPSP+NwQgj+EwQW/KmIIr+P
Urb9mwUjjJ2EZP5xIbz9N6OUbf2JVCIAHbsmwgd0ex+gG5PZv0zmGouSDLnMXT2sflxSjBwnGNQR
Z+1UrpoOHmzUAs9RFJMKTSx9iSRVcBmuih9NSBCDBXQu9RrYaTUe47nCbsTmwv2ca0kMqUgoXbBz
PZ1LDIbZazLb1blsZvEjtaIxWJmdGruVgAVJV4fBibpPDLd8JqrjyWNTBX1/whNcD5cakWsbgzjg
2oQljhiWqy4apWVtdmG7wvR1Ft2kk1Wt/QgnTjHLDTaZbz03eU7pGPNTP7JRowPA/AmHBh/MBJZ1
F/hoHluW97irAMQnlwxIxpE9gXcw6q4+9mVOIJct23jfV8Zepp2kEiN4HYrR2sdG1uKdjcrlp8Ik
/zo6HAd4nTHwQxqNqRKigh2numnicqMLbNOVWcqeDNQLiVpq6zA7YMJq0P1CbDkr/vK8ymLuGL2W
QC5Fp81do4fUvRlMz/nkFZlu1N8CvPMS5oULugR7vToa1TalWgb+qjvqfe3rONvKUQ6XMrWzxM4W
2x7DebEjZ5H31F/acdxah5QlEbgZ0iy677wb9vdQEOc1kWRTssOPVZfyiA+iGhDj0czJnPSsTQLK
nwnuM1L6v0gYnqc3WiKM9pY0H5oGyDAOYWP8wa1ep18BZvGvKRQsjW5l0Ti5+UjVnrnjwF+QJcAy
vDc9gI9kbRj05wFR9eSSWlg6BxRVAFPWpccE+6S1rTN1z8W63oqE22MYq+HaTKQmllo+3pb4RzeT
VhEAYtM8+akqt1Ek5t2cJGqvyvhqJnp8aN3OTjBFZ3KTBKxU1lnVRiff51q+ti1e7bVM/fDAoh3j
WWZNzjEfRb3jfG0+SqmzT9lWpoVG2rjYPatlP++HPi7nNq2JatGOcGoskga2FWVIwjjsD3bRfYtT
G3T+XNrOncEr6DCE6ehbVNvihjrmfEfe09j3lk1ekG93wR2h9+ZsjvcFAP3FLsyt0jZDSpkqf6DS
Uwp1s0R1cNvh8OCW6xbHfhCMYVTeciFqM/sMlWU+cQvDLkfge6M6nky1RQxRkD3psujWjVEmNp3t
nuH0gUUeVfiNO0GwA31M8VZq2VtVqeLUmZ5+hhZz6xSec7+8s6/4RASdWRbZwsq8zCkDJQ/tdu1b
2mEjiTmWV0CLr9KcxLV0VPQW0U11U1c2aNaeJsomw9c2JW60T9Ne7eH0hSvSL1RWU7y8124dPEa2
gS0FMPjZV97LLMW1sFKSm2QyzvQKOYi1FVN32gyvTlUOMP7VOJDQseR77kysyjsgzsibmbAeXEnp
igmg9cugAj4nQd7FO0XtybFrs09YWAHRVpwRG6ObqmCletd+1NYwxoQ/+vLT9qfoCX9/JPAf1c53
DOvJviCRydfQxhFbAyRZcOSrquuz4yDIsigK7tc+3SZb4MDjzioi/zA6brgadIFluXNxtrZORAOI
17XJjRlQLcWaDvMgr89TM1b3vK3JecjpHAxIRY4Kg4Phxdpnv1B5J782wLIGFI79GN0ivgsyPzn0
YVn8QOAKNpng6rPScDaoMyhtwcLdPIZu+kA9hH8k4DxuFO/uR9Modc4ibZJsYK1wPbTYJQU6xTQ6
hCg9r6KNGU7aih219a3MImrX447M9GBSrgUo03mnNDTYWHRoP5SoZ3RT1cMrvnkkfCstLzKjFGXV
e+OnMRZEuaTVfkV4sdm9VPO2zOIGapC03iSZxetsIkf1oz/fTYVT7syM2LTEe3tDXbV4ZF02qzVb
OFXtypI2kaasxAcsGRpuxq58oDezbEltxaScQdysbHZKXxhyxaHoC+/dYiIwNjNvre3MkbOO6XN0
V3R6DZui5OT3B2QPz+/di6yo6OATabEoM+UzkDJ94w9OfCqDWnN5w5PbguvjlQ3i6Wcy1e2jQ5At
XVcyjDeNmDKmHJOIQjjCtjZNVlRzPU3dGsrOT2qSrC0bh4ApVpYXkn/p2rCq+gyse7jPPGPL7j24
VL10khUJyTg8Wq6hLrEwq42JXvIta3r5lDaZvnjaJ0E7mLSLUcYRPNjBiFToY3goxzBhoR3aw7qP
E3Gte61ec1bfr5Ff1Hc4tsMXrcLkphthB8cYvp7N2p62sSjT/YSDcxtObYVXo4C7bPPbstdmk9ge
i2zuiUd63bNtC/xDid0UG4O9+tp17JLROBZ3FSYya+uhb5yKwUAGzdUw3Thoh4oqF1NCXbctXsd2
eKO4ylk5PdlQspAsP4k3ziczMd1Pydc31mVYJHdRyzzkpiJ4nWaHQKI986D3C4S9VRM1yQ5viHum
xko/hV5fRysDxJsi0opQsfGH8dxVZb3DgQXB+H8vx79crv/pciyh7f7V5fj25/f6o1H/ejv+2z/6
++04cH6zTAAusCJ+L9z4B2RGLPwZ7syuD/thoT78fjm2WCbA7/NddhDwLP9YxSH+m8swOeQ/7RVw
iHDXhCvDU4t3qv2ny3BmdQYSRNyfrXwO+hhNnemWd5FlV+lUnMHi2xO2LaioMW6HRcdQi6ThLOJG
s8gcWe6jeBT8+Jd6kUHwKbjn8Zc20i4yifylmEirJow6J92bvQgq9S9tpV9klqD1k1u5SC/qlwoD
k01uNdjNNUlc67Zd5BpQV9VO9H6OHiSKu3aRdYJfCg9FEOoF8sBwWvDS3WpcxCBBRdtLJ2IDoplf
Bg8ZNJuHWrY4BBGSaENCUlrEJbdy5gc0q/phYZ3v8GCg4oTtuDUGqz0pza1wpHBh3bvmuLVjyt1W
Ca7Fp44g74fn5dUhacoQ49IM+6riKX4HdDV+rXLVTWsOFL2xol7ugtjj9udU8YMzuum2FzaNmoYo
xnMdDTzlq+aZZTU8KS6gxIVtbpRrYen5qWg7tRbm+F2NIxEwi+YjcIh9cq6SguVNoZ3mG5UcXAEq
/obPmUrzW3/o453RxvOpzlmWrmLu/Jus970FtUVaMA2NZKkKTQ9GFl0JoqQ7yBsKwISDrR8o7kEM
JdeJmPrIwjApIjZz11+1UP8fORm7nUIkXrfIeFefBN1hYq978SoxnDkQpwO7WesDM3F5Ig/aPtK3
nI0cg4baUuVK6LiOwVLkHEkXMF1iV5mesQERXtwbrbAe28lu34GlZF8AdcST7Ltk4zIAXfPGMW4t
Sg0jNKY3XiukWvaqAUeun79ZddLvTF8Xm4KzGhuugg8pHAPGRT2isDfNFQ8QqLyxHdeB1SfVKuWN
gyEMB+snfAT2ClVtolkYs0Xbw0ikcGtzu7hfuirZkgVVC3CY3rxclKRwwJOSHLQ/etn7N79Y2XBe
9K1dm7QlFoIYhpwpe2iicTeaRjBuey6/Zz0DcMsi7R94hGY/0yJK74TGz5GoaL4qrEl6lTqh8UmM
DPpSGDVmsKoGl8w6O8nupkhcj/Mrjk8Jc+WK0oZ0s9DG3khwidd6TMezGyia6uymuySeZi9S6qq/
r41ofq8yhhUcHXq80U4SPQX4yK4+dmnGpmjf9x6bFNG0qOTMhsqxWtxI/UzUwjQLj6VJBZQtphFj
4zatp1DtCoONnO/ykE7T8CgJ/x7puGqyFbAErCfcAJhy8SLlLxwjmnsNDtgiqsQW2d/ZUqgpLl5s
YkjBDIuehOi/xbtSXfMoj651bMuNW7nWt4z9CjxFwpCvTRh7mHv8bnpEQrOiNTWaxnZOzfjA/TI/
dTPKFyApbwjXvVE5/a7ATUxJhAW9gTpUld8a2J9ePLPAa+e5ZUhBWlWFnCQJBrE5L39kC8uLO2o+
XqzZy3nKKydR9H30xkvUN9Sop6YThEgG0QgP10yRZNOikrsRhY1Uv6/He0kh8WvdhEVHq5usdbXL
3JKd7cVktTtiK7eiHGfCjptJRDFoNEwuq8pRdI14DMkZTe4zlYa6fWiXLSgADBDYxWnWcmFgtdTP
jnpj91INj/UvSJYdMS8W8G0yMTjPOUC5ytv6mkDozui6Nv0xIXOYCmO5Wdc8uFB+/lck+w/3AItH
OE/n/7tI9vRz/Gj+aDL4+7/4xyXA+g1jNNgnzDfgbKzlqfv7JcClcVsu3HYItD4C1e+3AMsFC+Xy
n0AzQ27F3/a7RCad37gzACvn7ukjxoGg+kdK5+9upL8kRtm/aNx/8AjxpHFsibQubRP0LN/rXzUy
XMBGX5UszodK1q+9YXssPaZPn8JRMm5GtY0NRrgxX4ieg39pGt2/uX1aPdJb/VixCgUs4vJc8nHl
2WVnHKfQcsN9X8LVZKFpfHSeV2LeLOmVs/3Qi1fUa0XNHZP2ZN3bdqJkThg2M70jYpIvbwN6i8rn
hmg3/mcDC4C1x8Kn9cXXtfDSNZBUcp8rFfRtzpYuJN+4IyIqcMrqoa6r58wvWo5Er8gzk1T86HI5
kBTIbL1Y4IekLFjqUwv7gczZ8qgUYA/kBPI3ydGzTl45yRd7ippKrebSLNkh2ZgM9r6kG+lIJIN4
IRJdQpQunAyjoyfLU321iUun/EiL0P8R0f4Ix1M2Y1Nx1hEPcdd+s9gy8AJzV2j5ERrywKW88YW1
rMXdIL4JU6x+jKee0+yAn6aEmfFG+2SNU6y0dF2MOJywEoCTOqQ4gLcDSLH3qXds5uUo5oZCMQr9
rPyxuvRSQbc6pHJ4ScvE2qctNAwTvuaBNSDPtCqP4lf6HdkJTli6seFdSrumSanrXlmbFSC3mjuL
rj9qw3qy733kfgKkGwAoDfTxOg058GCtRuuINvfCsgGNMDBTZCb7e5SgYFn4/B5nUgirYjYIFvKS
GhY9yuAdhn3jxd7Ol8VeBgG78OQFttFXycUIOD2x50CR+YkrkrVd+0494Snvy+KA24AS0sTagKUl
AjVp90ZrYZJBmO/iKC+RjNSLBqMH+cEot0RCfrpJ4V5yF2DqEJTuiiQE3aVdR724FW7U1IFz6u1f
vcFXmVqUwPc9PbcmPSY2d6sz++D64reD3HqOLY5emSS7YpwJ0hrgFeam8r9jZ+n3ee8k39nnjqeR
GXiraUt44NpCo3ka/QytsLw6BvNzm4yPBV3DUA7ZePEkSg7AbdxVlxBRssqJJki2sruWgoQj50K8
Y/sU7LgU42ONjWDfu8NPhCaCFXFbbkLOjpWKuqRgBk++l5ZdrnugWUiCzIfB0vlalsRamqJdGn+B
fziiz7amQcLcl+OT6UD7QHB8gVx7nOcC1aPR1cppjVdM9oI8xpie4sohvqrt5Msikfmtm7lbmi0y
1EDLdNNXro0EJdQ571V347otn/iu9quNZc/GF6WahbXqfd9EDPR8MiOgHygwnvLROLC16h7wgQze
Y2YrfYfxCnG9CuvkVsOW3lls5baLzahZmwikT42bt+tWmLR1IxrJU9GBf1hPVst3442luIcM7ScI
e2stwr6/S5Gk133P2yIKFgqJP47TD5hhQmwjeuhPKFIFrGkW8MEeolEykrNyxbiu+GmBzTRD+2VW
+K5X0RDqHfSmLqb6q8G0gBZUzStbkFK7lb7TUDvLu4Xrtx3PO7OnAzougnw/JL5exxTL7YUs+c3U
cPSmFOtJXHJKjGzwSxEZW8fqO/ajBOUJulrbkCwxzP0QH5A/v42mHbww9RMrSo0PPlKvpLCph85Q
fnNC2uyVbaD5hG7qTKY3hZH8QOGrN4nUyUtep1m5crkDXmQ99di9OsqtZjM37yrwGVUmlU9OwgrO
2s7Kkxm0O+xo/ZmbuH5gijQeld14HzJ3kk2kgookY0Buj24qPsbDKFksUIezIxxLdCUkL9eGbbOJ
2ra9BZdUcvtLCmq+xLSvl0/tsg6+R3W1dmEF0M7A9oANp78jYZHQXddAvhFsCkPAzjxLZh9uiFuw
HZ7eWSE7B7vPg89aNvceGfeBzlxady2/fXNBQq8SIai4t/qjnVFFpzr2QavW1O1XWNr2NjVa42bq
nHjn9525KcQcbPVS8TpFfrQLEZ1XOC5uk8FX19kQ/WVKcD0VU+dt2IwgNTdc/npPUqpry2gfBzYo
sEH66yDFvoWncz+BS+AMbi9Bx6k1W3RPBzhG16IdiyMQcETeoXZWkTk8dD75TUUn3xb7M4NdVwaH
CoqBgSh7rElIUlU8Cu6sQf456RKaDtCWdWfSFI+Dn2QzOO5wYac2T0GSokr6atpUGE03TVsdmXIo
3jP011h5zzn7h+0cDN1ONBqY/sSQa0Av2sZgMHZdl48nQ1U/ejVfMpwFN+aYZat5wI2TSa+4LurU
mQLkEsTQRGAgacVxZml3ANHDtKKBn3MLTyhlU9iafX7nTqXZSuaK865yv80z2lnhLyt91X6TpVI3
jg7DlcmAAJxhwMxIgPTMe6CBlwUcaFDqq3OzYDfq+Vuk+apqDjjLUrLWxPFMXCB9ugAFAlKa2hzW
Imvru5AN3zqmOPF2sP2eh7uEWSei99J0vnRQ/bTbJNtlDheGfrRf87oDjKOa6iXz+VJzbZMzJ9b5
VXc2wLImVRvyrvnKa4b4rnSy9D6QpT4KX85nQNC8DJ761uWh2HCYlpzaSf/qT3BZiP8vgTqQVRHT
UDr6nOtukn2XzKl4mqby2Nm5u0vxDOHSNIpdk9J8Jk0QhO1EUqG3pu9NDN6jJ6yMB4Gfgf2U2oqg
8l8aIec7ZTUlL+iM2LSKPVZZvGCaH7+HFfvOx161l3Yo/KfKI9iOqwJXQRcemSnhKWRBdN812XDn
sDx591L3keXrAGc3urVliV+B7hsMMXGqt04DnYRVR2w/B44aEIndGsOCv7Xn0JXrRfhcBsYBckG1
jE1uz2I1KuUPh7gwyCf+zsSUzPLam0D9xDwSlRkd/xtLD/EOAv0z1WF7nYVloI+AEDmkurWuTu72
W3AD7BptocGWwIJYBxIj9wrGEe8IkT9UfuA8DPgFxZpT0+CKIam3c+wm+wKwxSqWD2rE3xTZDcCp
V7t7piGHj0zhtiQ7m4BJvWObvZki61EniNVeK84+u4A31BDxnZn1lA1xOG/SMo7WVWT9yNzGeSyo
xfw0oxTowmwzd68o5RqPenGXMjWiw1OoOY2fgh3JhqBb8zgPdXWk1tK79CxR98hXd7Nb3JAobbEa
8jgYD/QHsMTq3d77ETIDrmPZeNegdZJX/HU2TrvE2dT5kG3p7dRrXRIv2tSVl28JSZcPtWVj98JI
09yOCkIWLekleZpWd9Fmrv023/Rjg/nIT7J9REhvF3oDXlEPXVrzc+3b2jX2WFvDfF95WfLKaaZe
ecR1b9kwikfYw+wHUy85CmfgxhtCHKyKntU5oEfI6JM7ZC+RTNLppjegfOIQquFYSj4QsRhAqjLJ
EzTEvBhTnKmAChU4CPtIbIlr1fct9qlX+ErdD0cP/YHUWwB1MG2vNkb559JywAF5TZm2xJNods8d
Kmu4Xc0vNHrlYKfIkWG0Mjlh18xJXbCZA225uHw0ID3ora2i8s5emk/DzH0e2OO7b5GiK3bT++wM
Vj5WVD6INf6gCRZFtLWV7d66lorfe29wMYZ63WM2F1j3m7gwLlkxJu8hFJZdHfq5vcnnMTviOxSk
R9IIKpetMBw1+ZC/Cixu9z3/18OYc7zWefBI/TqoTOyd34u8KMmpe+nObcHk1AVX0qzoyWi29JA9
EUyGByU8uR/8XJ1TnDW7KQduUka0yGtjzpqVU7N8HNBS7jPoMjUeWJybaZ+obZ+a4JCKuVstaJlD
543RndRWOD34XlqX1zGKkXSC6H/YO5MluY1s2/7KtTeHDO6OdvAmgegzsk9mMjmBJUUSfQ84mq+/
C5QoI6m6UmmuGpSVSRWBjAjA/fg5e689mQgfAoKCJMUCWYj+DA91GKRkMEm5mXhDtMncZrQeccuA
OGUZm+HHtd0x9ePC34x0SJarfLKMgPwNAT+1Bs2huph1dIKqRenkqGMfwwWWwLmBj45R7R7bjGfx
I5L7cEvcWhhdEr325riF23QnydvYOpL2UJDR02H16dvqonujPg6Mmx+mpucsIFAoLLaD5Ja4j3Mz
tvWp5Z4ko0ElFxiGSRDKwf1StJX1q1lmdKbQNPbpYSrqpy7zw+RVELMXFBAbr3ueRwy7y7J2uTzv
c0Vr7OjQriKMvWcU2aCGfF7S0dwl+Gesnd/l2b6T3fJmUlhfjTNYmZzzceWiOUVUOZwX2fRYvpOa
IbNVPIyjIPAOVGEgC6ve2oAkMfPFhdpFWYf1yQypDhrmwHiDV/ZOCmLWatZwCwHFlCpyR0iTj0RM
pLuIvY7inEzOSbbYRHP3ZDBh3VYc3B/6KPH3Lakbb7Y1YbnMWvJhM1YmwhG9FV0bH5JI6W1b2d5F
EXfLz9vF48fcN/QBFtStmmL/k1m2t5q/ZNP2qI9rKecjAq6GUmqILgQ7etMGNcq4475pUKdN9u4r
v6LkpjQ3Ik3i3RgW8c4nVozTCGyYjpp+U/lucTQSsHAG8E7QAg44Ig+sXkAe3xxYKUE/zO+KTQke
4rZXy/xQj/FxRbpcA88sAzsqVUsFbuS7fIZMW2N/uCYSNWGhbWAzVgbPLlLHCcchOooY/mVL8G2b
9ZpNZ5zv4970b/QUIR+hp3rMnMTe0bVjweyq6pyY4s5DL7Lpug7J5VBHb51bpsxKZ/rXtWi8Gxi5
ENgKM4NxFIJhy331+tUUodCso45J4uKV0N7XRtEqjbV3sGzSLujG6k/mxMYKLnE5zQVNXMHBk1BS
G1sdrLA8ABhN98GNnK2z5G8MieId0aYYU8vpfe1xiIi87bw0n8o0f9+lkLdyOZjVbuhLKGKTAtvt
mYhxEz88pwmxw1kHW6qAjkHYyizMYGVC5BhA2PMiRM8XVKAld0vnHkjjwFtA5u4lj6Lsjv6DaW4H
5sveTtemvul66u3U1GiM1vYP1oH65DdNjgxbo0lNPfPzWHJEw5Cqj3CPhu1oNPIe/TcdgbrFijv1
ZxdhyMZE1gBIYtjG8YwYvHZgKEsD8KVb6HtweyCTk+Yj5zVKMfzA89Za0uKENkZnAU3Y+UX3Ybeh
33Ot6IE/U0o9YcVd0da9exU7amQysFA4VvEpHJem2zC2arelHj6A6bkexaw2cSqfS8hLQaot+GRO
6wUjlpyXeBIgLpu2JBrG04EcQvsJtRiT2iWTV+UcX8ABv0LhYO7RxY+tI74oVtL9OFMdlVFdPsaV
fFWxyE/E41qf8MSTFQS+aVsbxfOEiehLXRfGskd3j5qIrgfF91TDNFmc4sGbexMvWoQKoa+98IM2
h0zjudTM5/15fGiEQHyWe2FI24kZ2N7uIB5Q/BeCM85kHzBR+g+QuxFaoQWtQBDo0B3QWcYgoec1
/NnM2jNh2XjfkmjiqBOuiKoa+X9q17eIPyisBZbwNakXUJMjl7zcaS+HQ804rYaS63gn/gf/Kiu9
LzKSD1aK1gQyc3xGaZ+dZ5vNVajxV8zLQ3Ng8ENvG+0RigpSeux8Oi+JC9DTFM8tW1KQM5jZDHLt
BdZlFMz+gPhCAF/kmaDKS4R9kDaVMAycr8jCVo/HtBqOrm4+RB5gVm54pHm1CXjEuA79jlqHTPFd
ilSkFrrfM79zd27m5Ofapv3X+DhLSkp9ckYBrYVo89pI3/tp98ksEu74EPyvP5X3jbWOk4rZBe2B
ZN1lpHbg7EIDEU/M7Sitl0RY3VUfGvUWxTTIXcLpDrFZk7lewVqeMIJsW3voTiUxX3Qu4OtDP/1U
j6F/z8yVNlw4JkFczR8y1DABrAS1dzN89WmvPoa2Fo+jh5HYmWagU+lQjZ/tztWPrH3kTzp2GzAT
Hc5tQzPKFGkgAF5e560HvlslicRAkWVH3ymvYQp0eLaVBbU5GfFNuJEowISbcXZu2B+Fv1T7DGr3
WyeqClWLpYptZizLr5mMwykQc2a8VU7R3gJ0QXfEhod223Wno5el7cXNOCIRnJLG2ymJzq1hRTtV
zPNH6iweragu3hCDebfVqNBt9/Hwq5E4X6JWYBgm4gLzP23o+2WCXmsn7lhC8jXHd95kD3doGK3l
BnsXwPHRJUKZLmgRb/weseGy+M5+pYu7DAiTCSkertYgWeZ6jwoL8bEZGjcotmyNgqizjkmon+bI
fkeFYD82YVTto2bujzwH8w51tuBw5T2PgAQ2dVzKx8jM8fHH6tbDZ/BWTKURQBcFDeRKucIvmWhe
jZKi5pKXtFYbjJ5X1BD9tI+ctoKhlDjD2SpZfzZOD9zyEIUQgWgS5bjZ6YVR0xSOIF17SSnvxqq2
AwZS7XNbW81V03geiMbK9c3NYNLjm1fr/My68OogNVI3RJqZT5o3cLYeg7mXIYNwwWMMX0TRoI43
uK67azAYw8Xl7oHfWI897JwSfnpd18RW0+DZ9O0QUTHNI7JM2RNjQjQulRCrzGsB5eOD1cYej/aQ
9sfaIwepMSYQex2C2hJ2EiYyQjGmR3uoe5pPZgY7gmOYxy9h+M8EMUWf7DhKQb5FmGO29NTmhznT
U4bmvkjIHwOjTkHPwXtCqhpQghb1Vqv6y0h5Df6/uV8hIHCAHfNcwx3f2vUwHvCsNPcTQ/WXNKUC
39oWC/bS2uKuayqBcwws5gPAV/ZT1rLqDqa/fjGsZDiruKEvg8bBu25no3/JasO8MZlqH2TtMWgd
dKfuOzzMD6RVcHxpRehf4eWSH3FqZ+e+8/SjlIpmKPgfntKqZFndFLZXImTv4nib2B1cVne02LGG
ka7gRqFWT2/o8PfsJ36LiS4VEuZv74w2v3SBRK5vI9RkWXe3RJ2VAqNasV20oZ5A7ETn1GKpJHh0
/pKDt3tFfEihtjg9ECAaTODifQgQUZo0L4ODbGw02HWjymIz45bacthJdmZEHl5tjJ65oTV61YaT
uwom+13dOdmlFiVp6DAGzEu1VOM7HBjgopwpKbYxCRyBQzYgy0lv3JPfXt/Y8+gdi1igQNNLfRg7
0wpUzUwVOvfYX3t5od7TvTXYxMb6yaS+u7RVAym6p/qnnenSpTHihzlONbaOSNO0r1KmpF1xPfT+
r4YWAiBCER6d2O63xrwIOOM8Ghgv413SqFMVC++unJwJe4ytz47hLuPGCXOUWpw6BirGgH5ze+7w
hwHQdbMLep6PpTcJaP+zuU+9+S2aC9SNFkGSIULReCPCgl5ZOz8bCRoQtxXxrpaL2hnc6IdY112g
21mesq6iZ1NlJb4b31u2sZrE1kHkjoetopY1l/Y1gUAUcFRYjgTmOTAPodHeeW5FH1j4eb4tbanz
h8mOk+2MOG2b2sDR6Wfp7GLAJxxtxjf0WAWVRhXvRQY20a+Qn2YL/9wM7zuglbdjj/9R6uzZ7+R7
FbFY20a5SyzFCBtZio+5H/EyA49xjKNtZ+RAoV2j2kuRARKHrmBF6cPikbKAKtcOQKMvmwgBAvmd
RJmlzUvdNemdEw3H0JBHCqv+oBdLfzAmxiBSGe8V0v69uVAhT42RHGrNRs1U/q0A3HI/Ds39gDd4
3piVt6JK1oNgnBu3WKSBO5kyPjWlKUnIMz5hLBqugd0Rg8L6v0kYg9Ho8a33/WiDmSimC9KA6dTm
zcu/Y+v/Sr6mTPWXY+ubz/rt04/itd9e8s3aIVCoMa1WlL+EFVuMmf+YW0tCc795OSRyNZcaAHmx
TY6aYHr8zRZPXJppU5SZHu6Pr0q2fzKo/lOykQNfgcvQNyfBV/4prDXurUmXba2u3bBzn+fRshH5
CgMvGodQnrKiaaCfVmcwGI3YVKKhd85auxsdLz8MsmsudmgO8r0dLxkH97zFKgvsnyiZuqE1MqAN
xUBr6fd9VrTbPpqRwdSzREakPVRcdU9DCiJJqQ+s+eJhoB37WupQ3y6tT/HkGeUqW19al+kqJKF9
AgT+6LYpjNI2Y8jjYso8OD5/IoUHOqwgYgGH8zOr6c6aZ9fZxxO0wyPgi4WWYpaaH1OmsPMGRnL2
qQH0c5tEtqa3OxbTbRgiD94wKeKzF3UBEzAlUsA9VXNr4QgQAz4JJCb8W9XZtTzT4J1BC9rNfIqM
kvCEopgnUI38gdWVFTKj3aA/KdS99Orq3rfS6GFJM33b5IBTUljD2zEu0KSGXYVff2zdY+HnZROk
VrVEWAN7MJXekCGUtWis1dcqk++Y2ffuQtEcmlXfHENhJ8OhCGWk3AMAlCxiDeZ8bG6ntGhLM+Cg
Md0oqu5SBCiXjZNFnTpQp0UN2Q+pQzlSZrvEy40cjVDNDF096Iw5RIsFiB6hTek33WSNtvxwh86u
9WG+sBfuUeuwcw0KNkEU2MTshMj7Z2OPmFx0Y2B3vZJ8mYN2+0uH7C7eIl9y3OpodqMIr2QLHpoh
S6fXG8ddjgv4IkB8E0NG8Mx0Q/W574ehNm/EXFDUs8x1HSqFYpONcuzE+wgfjlxe0QTNZfupH5u+
AD6bLUse3v+74P03Cx4ynTXr7P/W6TxWQx//T/DWoiP40dP2+0t/X/hc7xdKSdN1HIxrtvMdF8RT
vygb9xQiGfd3Ysjvq6Cyf8GvhqpLKkxMPwS8KRZIy0Pry2RM2HLV//yDVdD2fxLxWr6LiNe0XN7T
IZzN/Cm/HAhZVnLmqI6TdsVI0lVGF4QxnH+I0brtQYNR2aM39O7BfCya7NkyucE1VW012ljI6GoQ
T2mYqBeni+e7ypHlo+6c8APLzgTFjGSgozsu9hHDP3nIPt/RVWLoagsjrpqCccocYs249Wm24HKF
mpYb8U0mKlIJ6EkrtHlN3uwa6lUasMSJCRKMnBiCo05JHCgYLm9cf7b2mdFZt7FIp7sMRhI8vomR
jtmQ/d6GmHGZgNq04gwVU0cwzUCCUs34FowWLV8vQ3UaCqXO4+Kpkz8lZknaQQMapeCP2jLf7j9z
FYztLcEFIoDg16mNVzcJTFknn3c+guPTFJYOiF2mQ6wqxmgfExKe3J1azOJLwg9+tEN7unPAEgIY
WZLw0+LYUHozMXYvIEBc3pe/7MVCnPtSjmb2gCZzukONEd+OQ1g+1R1svb7DanCFRjKyt9Yg6T0i
bvQ6OFq5CJH8NgRDLHHt3dP1nHeNU/NFpiKkr2+qJAR4kU4uGNml/iAiz7sL82qk/7e0ptiS9YOd
yofUsnehCLIRuqepLupbIOv+nQ0HK75ArLaP6JDqvSZt/EKITHNY4ni8xIOPmDHW8COxNlSPgnbn
vWFxt6QZ9iHIrPaxEBE9zrAVT2GVWaeEuJ6zgd/uBBu0uqXLrI3HxSo4V7upOFt48IMmzwaLE5LE
xcCmQhoU03i8QfT5WA+b15aS8aU2Z4sg66WxHXq8JO0Jo0AUiq4Ftwpz6vupjmKGA5b/KEFcE7G2
MKbxp5acC1urDzKcOhI9csOWaKmM8Y3sDi/IUNFe6lq5EXgzMzpbE03fY+g2/cK4BrnlIQkH4yJD
Q4/BSA9yp8zJI3SlQw7ew1whqZNmcz08UObY2YW637+rPUMorP+O864Us3Udd/AwwNbkJNmREQHs
GRA5rh0F63aGkLox0nSs5w36hqw9znZSea+NroA49v4IeKZ2VMjvY4ya+lcNzdpT90AWE1MuqcOr
1kDW4dSDecqbZk5emMv4/dnmP2tSnzTfA80xHjnq00fKwmu3KPRVovvuJW6KG4iq0YXgDvzxqW2k
HEYk8d2WcY4K08V4RznwzlZmsqd7Qg986RdSWOZsb4JG3vTKzE/YgsbnpKfzYfhxdd2lcbPr6v4h
HQTnXpTFDnk+UhBIwT307DjkxBx5vA3Cg1R4qNp2aVe2YVEHiB7rLSAXiBTZFKFT/9onKPkbjjOR
z8MG8+qwnRlzXBmMYE+4r5ge+yWR4t6lTzuIFQz1A9+rpvOYANR32T13FrATIiWmA6Yb4xNJdbsm
D5F0h2RtewJfTyIhT1N23GDTfOwXmoQkxtFDTe1n0bbkdjHlhEEwVLcclB8QijCFbRd+ts5n17dg
k+ocsju9aqQhJazN1C6vTDo/n9PZvTEXGb7izhqP09jkTIa1d5vqqqObz7zJwrZ0h2NX7VfW4WZM
4GlbZMAmjTcfyNDpgxgcxx4wA5ozg1eJDAZp0rZVDXNzea1CF1Rd7t4udcssPwuZxMQ6yFTVHpoQ
il7qGOZ124bjrdOR84Al4aPPansAte/tknAO9xUTL4CU6PMqjFTHpaqSINfaWI2aAgLTrDeDG32o
EolUh+xvgnbmcos5g24zqM+XMW3Go1lE/TuU8j03xmgconb6MrROfuA0P+/6dhRPWsjwA0FSVI1T
GANgS60CraYnzdPgVGN2VIVlX5VNUu9ph8D5qSPshPWQWWcPZ2owGYZ7PzB9PCQLWxNovOTQ21bB
XeEsLtkVDfpuhClJuvOapH+ArBA++43NI2sXpJtXJEzR32k+EnrGuXqh9H1fE1q1F2Ac6SVLb190
vX+ocHK90oc1XxCSGLteM1SqSPm8gd1QXc20CI+FKrx7RFjldedMxm23ysajpjDplmKBgCLp3LQy
FHgtpz4TZ3tKo4ufFZ5P622VyvQJOaiZRAmyaRxmzCCGQQ/1qxpPCnWjQmCjSxFPMLTrMjmQQ+Ed
3NrNCD6ImOmDTafdNhjPfW12L9xxJaGMw1hfmap9cMK0up+W3rxRKaW116+ou5zbwBr35iQ7ovBi
6yglHFDdWQYhoG76WXVW8XkAMw4tBqdPwAxlxMhrOfO5dNmxg3RuGHsSrPmuQnb+EPsZBkvmvjvk
Mt6lCeUHwx++JARsv3ekg+9upjbvLPtdadkGo9MuoznAuEIL1rllbsJ3uHwPk0o/hM5AAFdjH7AB
95slRM6qkvn9rGd/2+eV3LouQCswNRutaONjx921QtafI0xtmyw1qq30VHrUcigrQqVmi8TMUNzl
ndPusm7M7kvh3JRRX16KpR12RS+RGBHSnPTBGLdjvetEsdxEcx/u6qL7hLv7CQYzpRT1RQJeClmM
xitO3NGWs6BsNhAwcf/Y6+QInic6X7w35C0pJFIhgI0sezKkU23V2JgfYkl+KapE93Mr2odBiy8h
0FWQyU3gG+4rAmZzC7s7YaRrumd/DpdLba7jENW8VhGs3MUfzhhW0A6TVbXTZQPUJ9K41Ke5YIhU
46pgopc64l0yzhmZg02IStRZY+U7H3P+GvlopodW5/W56qdHa4m7PQEb5SbXdjDE6fKpp/4MejVU
j4xsdZB0C991WKh5y8FD72ynQvNQdsUeMymNT8P7NYzke9Af4avZ2OoW71geFJ59j3OR+8r+tZBM
nJJlADmK+/mKsXN1NTTys1uMIMvFJ2RHRJBgCa4DvMfj0atDWDxWbdHEIzNOe058oGJxHwQkKrpD
Y7pHcD7dMpkK72DFMEWotkACDklM2uJMsCsCYW5R4UUc6SeYZSIVN6pO3020nR/CKR4ONU1xjtPo
mx+GGAR+2mFqxapqO1HFNGDyLkbTOdvOWZ77NIFNY2E+Km9R30Toev0rWVdfMMYcGwlSPTbM23Ds
blfUfx4zmm47JiZ18aHN8ess3fQ00tmrRX/bEw9KtUbyr4OIFcXchAIH11aoB6ZZKY+57UEM2toq
seGnupZ9KVPPuzhFg2cDEZWcXbtD0F4sOH7L7Orfg99/c/CTylzdEf/3we/m8/g/x7eiptxtP39v
1Pj9ld/OfV8Bj5jWaHV9d+hz5S+2zagHsKenfrNb/NH7wt8JXoREDZcjJGcb8Ufvy5K/OL7N/10p
dz0WmuqfnPp+RquCFOWNsOivvTTOfT8BIS0DkdJqrzhmK8hDsSZupBM9f/el/AdOLd3B76mT1teL
+PT6bJvP6Xw9eH4XHN5X2qh92t1HKOVMPtyOxrer3QBCf7/760utjpLvHCdfL2Xxtayqede0vzpS
vrtUVWAZSyO1cIZN+k3C0OWKeQvK0NWon0dJz8GjNQ4o7S0a8AhQ//ryf/o6sdvgnwEmJQQ/mv0T
kZcIV88eHaqjtByfZOG+eODE//oS61v88AnXS3B4Z27H7waC90dPTdsa82CGojnaYnyabPWMjAmB
iYSmaS4Nd+kft/N/+OXQGfz5cpbE7GE5FlFDnMl/vJyKGsuZ/K47WqNqzqRhiDogwqFga8Mtl2vr
nRWODYy/qGGCZyvi4DYNYC/AnFlLsxNrKxM6GTEcg6yXnUiM9IuAUwuqb0TBLKsY4tJyIxtRr3QE
f9Pi+j2RZKY+ypRZne76L6XlUeitAqLnufPrNbdkWMfLoOXjBpUe0fRqOzBXf2axbC+AMcZoo7DB
4r5v/OLJgRL+ksyrPqBoSXKIKvvWRu3y4HCU2WiLtMchguA86FIwMvBDgI0DhgXwgXs9LMuJ6dT1
kBp6r4rii+XmD1Vi/QoQ5h41WQESxivOtTl9iDSEUb9InR0mejLGSbjfZvWCgmGdkbel2DLeGz9D
CWlObhrf1rNjQFLB02LJYthhmXVuJrJQ2fWd8Ewz89k1BCKcmCoEdewaxqs/K8fwn6ayY/wj0pRa
tYmeeodU8sHD5+trjiUVwMBpDPWRyJRwl5pTfA09hn2cjLLQI4fdRsyT7UA2YODAOxj5JzyBRFon
jIufGld725iue4DMzqXSSFPzqqwF4JlyalvnncUo6CXOdHtbVoL3wQAhnyqRQbhpk+HI+ACLc4ui
kl8V3iu1THtd5aDEJIXJHqoZt0jBeAhr2BykY8lcbR7kXie5+WxVGeIkDVnHiBM5vOJgIZA8MGdx
MZhmPiWoNXdlUolN6CCYjBtnTaBJhH9a6N9cKInb+3oB0lC03SX0Z/XaLF7/ZJF2eiRUTFyLSTnH
ouReAGeWMFUsp0NZqNcYNAl4pIREytRV09HqEv/eBKN6MBRnpiUyqrshn7cSKuc14TM1tVmdm/uW
c81r5dgYgQk9Qfky2cmh9a3hCmY+FdISO3cJnNQwVNRFYe8K0ioi4i6yGHye/TJp2glFuA4Yxvt6
zt7B/GEUqlPjYBGlegWQPNsksQYDMkTjvRGO4iAVIDsojZx3iak82QzbrmaEf/nGjOzqtpjZN7ij
gWRtDFIO71XYzG8d2P8g56G5aATHV0gw5YE2BClvNDtKDkplBva2cbeN2XC1iLMhzwu5MEElJ+Lm
63g+T4YXviIHxxjkRT56hHC8msC0QHEbgEwwlz3gdUYslhXgGC2ESJAvsW7bGcAOJx/RMsbisuLo
9mHq+M8VWa9o5pNy67gxLhT14gvYwjg9zIeEpsdR0pJx+V0NL48es8oElejyTROaicsO2q9GkLhZ
LKLBw1FnxCQK0qKX9NroGtIvwcluy2b5lEQeUtTYzOaNF0b6FIJOxK5k3hMWuu/BF2J6wxBY+RjI
loy3jUKnedcKw8Xk1I34I5q22g+yUm+dpuyt6LXsumnf1JF6su3aD0qRkX9Uurq7G4xavbFue6ek
GBXhsggTptUQHcekBG5sq15uwjzryaUJ6/ldJbz8woK0AFL3GYhI+7WtYLFi6zQ2IxSQIK9D4Lxm
fAE+cojZAKArm2Cbo4gual6I8qYrvFOu5busIA2HEyXQV689W+h4kLjAUA5REV9HYfY5BLoboGbb
uYO03gbTqhkEKX1bw1PwN3bOs8eS4NwmMz5w30GB5hSyxQ2Df7kal/F9NY0I35KWK5uETVCsOjxA
eCynlVZl5C+C8wwgkcW6V0vqEAFAi1TkBT1dLA8KW07c7xySGXhOnOkTkyKIkA2uja4rg4zciGc7
RuI8++SK4KbPh0CgPWUUxOqRew3TtsW1LrlKxma1NunbovOMI+x0h0BE91dXqKjfaJ/fvQnt9OSl
nvuUd5M4lETsIllktO7qOcEjZpEt6fhIQpOquqqmgZYsHNlbJxHZMTai6INn74ooobsyx3z9Op7e
CVaurbQIJ+JLyp+UF4nANgWxOUafyUercXbOWBQvPS2bD5N24hundZaXrlTbiuxJRFl1294MuIcI
TU658wDZHkFdt5ucZgjVffUFURlGJdpAezKjuhP743jSKcdLvyEZxbkiSZHJ21bm3fBbXfGvC/tv
XNgS3fPfFvnnz233ef6xwv/6sm8VvvrFN3HP+Ey1v1FXfrdiuzZVPguaC8XdhO1OcfxtwC0gEjJ5
9uRazv3m3/424PZ+8Xk7hty+JITQBNXyD0Y7nAx+quJ8BjvkEIrVCu5aPA4/VnEYJtjisFkefY1A
JShbBYoiqtrsKiZo5Goy6bc/0i0nn89M4uGkk7K/j2tDF4eMwMsMGbkmt53cFcJhwkFtwgG/nqyn
iFFzaCX3ZAeZhzXrB08kKKcFnutNlAlCRWCmh0+TLO33PPZvOSDtiLd60jyfj31WLfdd6z+B0yac
tuRAsKmcHGGuLcCkwFtbrgem8QjqwQ8+dA5JPj1Ksfd+BiSGzLJEPpTlmJ0ZhBCjVHgkd9W8cHQA
QVm2O90UKKW3whDiIVyksSs6w//SyZbBSF0p8kE03Z5ThPcLYgptgDelRY8YuUMfb3U49dYvKlsI
TGvd+CO/fxIYRserR6FBVRAcg4hWSJ9OQTGcFuzigasGXtjZI1R0CTsCPVbhF/6LTpcmQofl0Wcv
iFR0as3EQfpEugFEPoJmBppoDFxdeOOIv5dAnC7p/WBMICTjW/Cx+YFkB0w2dhxw2tSjBpZ1ZLwO
g7If6UMz+HUGJS6t1/nmYbRF/jxnOZnFOhrE+7ZYi+hsMnm3nK7hrVfnxpclHv1gUk14pmcWfzJY
LG9qGBOHr39ft/5V3Nlrd5v/PknSdMtNidcSpSGY5L3ZDuWBCYgmeL5eqB/5knE89rty0WvIYp9I
ti1BH38z9Fk2XhwgX/ExzEW2HKGAtGof226WHNSylhspaoFNaVTZebGqk24tdkmk4CyVCc0kxHYe
es169siMpysOsbbgXvDq7JwOXbfl6gnJM52d7CyGpo+Q+PLn1lD5Y1y38/umjruLVyr/KV00qTJK
tg7zvEad8UZHV2EDdz6da/RLjPCuOLJiQCSOCys05imOLHzIdIEHY+O+Lw+gGQj7sxtwhY7PcAkU
GRDbEimgZ9FTy3OpvowOM0+aWQVeYcGgiTGAhOW891OzZ7KZV7yXP+TMVhmWYtu1EIlAI9Zt5aa7
HjvHQ1j483WyjAge2UK29GtDXOcFnmJI1t5B9D4u9TxWzznV/6Hw6P1D6o39nOygpPAOmTC7x76y
3tt9jonHNl8QQsw4GnSDJSgdFmPZQRS8LqJw6YOOTJR94i0hHDrYpITGkMITosHZEDPTEpadV3e0
qIr7zlAkb84z0X2JJc5DVIIklU20K0jDPS6u0+8krIUzEWer11KOKhhzW72DfMkhsZgxfYStw4M6
IWyxOriTpSwTbipQy/uy19NOVr1FORumSzCMnXFoatVdo0yHD+6pDD/yaN9BAJRwkzW6VdPtzFXt
ldMj9AyfEsFvEtwDk+m+16QBXIdCRL/ObZp+Juf41OLO2i71mjfqKGdkKlrRUpwx6peByWveloaG
9dZI26k8RlXRPCL5rlOyIRD2DbFWCc22cnmHOw/nWdrEN4hO2/Ni1tUzWXjIQRvXRISJ+hRFbAQ6
YFciRGTSnPckZsdlt1NDSTzTyEIhNkM+mlvtOPMVjvDqPp6W7sXn86sT8pkpPdVF5XaYOaL2PJA2
tvrJIelkuIr7TUFlw+dvBvJgY7cSgVvWbdDmMn5ySG0FPpXDRZRtkV5pwjpmhIhMqs1UOgklOcLE
1tcTkvMI0+dcvFWLCVciQatYcRa4qebBeCKqicV/kJjQ/XFKFZfIeyDT3tKizIE56gJlpD5kMQcc
zarUOUP4+nVlabI+/OJPRXbOK55QCZaT5Iv1KWJaacOsYI1qx8LbMn5iWdVrAj3cPnaYtnLKwxSx
PEPokRaPwygfgH9zIUiP07aUgL0ZQGExHs0Rql48Gn55w24/33QtUT4wCpZ+1w3k5rQ47//tiXLn
E9H89+WSQw/ojybSGt/8eyzzmg/9///f2hN9pXL4qVhaX/StWBK/0DyQDJ/JNfo9CudbseT/4jqm
tBDh/QZwpr/3rVpC80djzwZsRxUPww75yu/VkmWCtPGpuxCteL8x7/5BtURB9mODzV5VOORq0d6h
aflzg01op9GmGbH9eGT7ohyL7FvFBOhmyUfvnzbzuBbIJJPvAhGMWHHV38c7UTQR8OKJ8uSqkYAQ
PYsbzmP+88w3cCGl1v+b/uT6fj80D2160Egm3RWbTVH6Ux3IXiihXppcrxAZdFdwISHqvkXc9JOl
MJmEBCEqxt1PI87kp+/ug//QTPy5CPVWhRPrP0UonHZh/fRhG8PECtdxTF7avv9U5AUO0Fxo7zKL
ZXqYwsV/DqX5dx/5T/1Srsq3pSwHbSed6FX19F1HuO9gC4+eS35vgQop4/z5SRPPgSg6aae7yITN
89cf808XpG9vmlwOwzatrp97wKmJFwt3i88pMqyuXPSBjJt6mN6eMj6oUDuvf3299bTy44+Kbmtt
BTMt4MuFRf7jJ5w7gRg1/F/2zmM7biTduq9yXwBaMAET/zB9JskkmTQiNcGipBK8NxHA098NltS/
VHW7qnteg+7V1RKLaYDAZ87ZR4+HodJwhQYv7Gye1Y1J/KASWAknIh3OQV4KMCGZdWlguTyXde0r
dkfZjA/D7/xLP9n2sGpHF+gQ+cLdNeMI/TLZwd9cBa7/f7xeyFDc+wyW6ZoWbNXP30hJCF+UFv1w
cH1I4o9GYbvhVRfl0BmjaskmbiJLnXgiTzno/961HrkHp4sh8/aAyMnzTkmHNIuwQPctcroWZoHH
HndFlkd1VcyBdUYmVcSn0bRxq5ExbZ0L2+RzaDJ3tjbodUlJN9rExmpiz8GudrV1RudvtNuB4Mir
2pj0xeqhMYZYIOFWtGPlfg54wk+E9cx63LKZhInSOouEi1PC2yTBmMnF2Gh8TPNYhpem5YnL0jxt
HKIWOygeix0utqzfuEqxOK0sAMWaIFA5intdTuq6NOOc9sVNaUpoM9nWLgdBC/UVXN3Y6TtDIYSV
WYPNkDCP+nVIbVLbW9M5euAjmKaPCBKCwhnvTOLLkFk12O/WmjBleHOt+xa0pr5UbQ7OsRjDGoNh
ry9GY1iPGEeDTTInLl5R12aMNUmNSajH4AlGH9A4OYf6MoiWd0rdzZg+hwhCyk0SPttplrWbAcDv
Wz7wOQbzyOfWCutxkHxpc9DIZ9XM7pvHqumSRNDvGke5zo5w9h7OiTaw4HdjqC+/X6sx2xuohwx4
wA9muvuapxVti3B5s/aEkWLfqTHH8Ii4CLegHybFMWuMBueRx8jsHaQSf4xHJZ9xJ+Cz7zMM69ti
ElwnxFSIt6oL6tc4qrn5oaZfy6mVzzUTKmaVZcKVQRtorAUT3qsWHiakPZw0sIemWlGi2Xyk3N0A
sxAWF8ApaA5ZEbR8SRIj9pFVOSpEVS/vVQkJyJAu+/D++QvdY0IZAgG0xPc3jPegkzalNM/vf6cP
yWoqJjPl3Jjjg8F7vY/9ftyoSMrd0Cye4Hi5Pbw+Q0jZdWkYXpFkbdbrsVPDJmt0IC+Y/C1Q6n3g
UA73NJvpuWdEjqcc47+tH2qPDNZoFUI4Hnd5isYhJPQG9nqeWGDarN4fNWW0UcanrusTYz+ZQ6o2
TWRM4aWuS5e1dsXEc1XGQx9e27OcSEm21ddxMhoIY4DOkztF4KZCRT1OjINLVO0dFS9ZnESoIuQZ
4RKbGQW0i7SALNVHUALxVi/5YWEpp50kILmJCUVg4YT3L0idsxsso15Mmwz0NZNrrE0esdpI3lgu
gRuYzsLNvDXsL+ulQ3yxYVbtrfpJW7eQnfuLihtm6j2jjk+9yMg+iJ2OliSSib4afWM8iICI5dUA
P4NSGrNMgKvta9NxbNJr+acyib1zbZZo8IZZTNdQEgq+cM0oADx8BM28nvuvkt2EwiszRMmGi1ue
BBRYRJRi7OiOfD98dsoOF5dliKc+jgzkWc1bafkpjHDTFYcGssoCfHO46MD1cElNGQLG2OIfcLIO
+sJjjmvZDss4OXhGyFN6bpM9WaT1q0sr+FxMMWNsPwqKBQs96gstZ/isY2qLWlj169RlOkf8pN50
hRgpRbRxVVR29pgaZvoxJcxrRp2JfDU0UU0lvuPgrJboSqUMyw2P0YpVWrFFO1VuOt5GtLOQOLlE
1M7gpeeutj4VrWHMxzkWQ3B0CsSLam3VjModlC2EE6By/jxHo+ttkSmcclmH18qooztiieNjFMhH
P44B6PTtGyiv5fRPrGdG08MmJTL+zPSac96treRE2pH9aTBC1g6EXBFAL8F9sfDIICuN6uhCJB4X
cY215r70sSFUbbCTdJm3erD1sJuF/VzEQb2pdIe+biwAmZOG1PjgTYU7srsLyzN7LvE5txz+fs0T
q31yY2mHn2WgknYFqjesdnNQ0X6ReDcQiNtlxjXmgIGPrkDpN9Ogvkx+QKaaKAk1jh3cWrylvW/V
9GSTHXavlQ6oRep+QSgoMp0za+RrbZC2bROiljgsRB61oI67CU9KGpwNPfFYAFZSbAwYMl/NPJXY
T1yOt8ybuWjoBPWlizBRRtpYLiW6cwYPcYXYhZztRUtmc6anBCs9jzavBraavO4UX806zyXnYDEQ
lgvMfQLOSoZ9xNyPRAfIAJG89vIaX19kZ5z37YgM9V3mO7pR1+3BBwXXLMWwuQYVvznlYULgIQTA
u9rh13suysa9P/EcR0zIzCecxdtM1z2s349AnwVJu/WNaLn0lZnHdwt1qFwNtRLXahiYMOYuwvO2
N7qvJVAVnGFOyxVhI/d9w0ii77oE8MsGrhiW+akBkE+ytOtTMeDn8fa/vyyrdFtIaHFKJREaBo8v
nwirqyZv2wOLSH3Xj9S+BT5bpNk50cOMZiC5QyspBABWL7IBbLSyelU2I6Vb2x151UlR816hGPAr
S/pn/yKaOidLu/ZYVKE9iKNlFIIydPR9jKrCOw1ZRyJD0rjTQ2hU7qsXWxysU0viIFncQMQy6HQd
jwwrelQ+ucacm7l3LWYn6DgXfeshh4F2wvhvfOvbBpn+oCQ0De5ia5MYvny2NaZyxMwtT/JG9taj
06KbxMOp2fW1vshmXkmyfKKIj+ZV7sJmhlURAFFjfdqXD+Hyjaapw9c0FFxxecfXaFiI4Fe9PZut
yUK7NhJWM4jenhFiQSznc6K0fPCcxBgeRk+TVbFOcBHGwYX9kvR4VMHEhlkSRKiQd1OWGJH1lAZU
y9Feqx7akEW5kZsVhF9ThMig8iLZ9Ao4mfIme18w31FoCmLzlGEvPjtFjx7NiKct/2GPSgjQKU/n
mp1z3FwqTOXHDFrSizZkcjJ6duNjF/PomYLiwI4UUa/2jV0+qPcVkwfFDcGV6csrMXXhusG4BMwt
2ThtNOwsM7I2LaS7Vat1c6xGgNtRn1uXUnDEsNbuW6A5OHutjIqk94rsm5EIUj3GKiQIsyoImkKz
veEOVGtOhW8lOaJGPt1KLdSR65rCYGhMeE21CbmKOLYRErTXTcWBFVUDmi8KH7Q3kN3GQ3TD5Elt
tRC3wuzFDZ7i8p5vm+dyqfMTTz58mpjM4Q4AegsKbxvJ/AalLK5iPqpbc6qjp9rwBjaOtnOuxgIa
nROZFJC62eeYsEArgeq0LlR+5ZZsQPMbkGT35Pw+pywI3CPVrMSuHAYHI51/cxuPL0QAscx2iIFU
vCkGE3YTFQEEHoMncLeahnE5QeJlXc3zitOwxyeG8o/0eWdq6psuA8WAFITTJvFarsh5DPnuQ4Da
3d2UqZRhLGX35q/bqKXr+KU1DhANkYnLYIEh5J90NSShp5InXn2oYTNT9I8axWS7FL5//Xv+1P0E
QWAxqLBc2n5B4/Zr9yPDuB/Sqq8POZlpCZJp33psuhZRt9BWdQWck9bl/Tj869/7p9af37sslDyP
zhQC8B+6LlrynEQRXcOUyL233ijQJ3c612DnYs6vqiini4esl5MCLnTye9bDF/3/ot+q/6P3/5Mu
i9++rLLI8/J4Eeyzfun5iGhkemJ51UG5IQ3IHLT2Y7CcugTfc9qDYue/zbqlLVkqb1sQhrd6/wD+
WXD+3cSOABjmPP9+YncbJ9Uv07rff+D7tC4wP5DsIE2T/aW75LAxyPs+rQvEhwBfroUa0flh5P0x
rbM+YCezPelYGGtR/hHf9v93m0tOhAUChMPVX4Ze/8W0zvrjuM6X0mL24S5DQaYKf5x+hMqIxrh0
XZxcZh1u7HTOLjGSiRMxFWjEJwxU0knnXd0mMFSVDk9goupX2Zn6yS1pBYWXdh9NSvOP4CPsvxkG
/fGu49XZJm+fF2g7nrdEe/8865CsTUJkAwLHiaje3FgQ8WDG5XXp6qUSw7S5h3gzrrsaF9TvF/y/
veecP/qaQWcQTmcJHIUmukvxHgf+0+wLZ2hee0MCMTAKX4oGMBjBiom8ySTT9Y1Xu/412r/S42Py
/CstZPJkpW3ySc/l/NUfumbc1PPknKIcs3OGP2Df5+2Asr6pvHuf6nlaY9dyISQV/bVVO/VOmLVg
YAIHOdUF0g96n+I2tie6VJ/KFusO1iO2pzTAwzBjZwioXpByMG2BwOnZr2hcFkYuQJMZi9uVT3G+
xXc5XNiZwHydRLn4nUCTgl6RMibGNk5xAgjzo4EyhsmM/zhgYYOaOTccKb5Xl+dWYPEyMHNR6FTO
eJiMIgQHNzurdO4HjAa+GhsSbzxU8HEJxBM06QsCa7oovDvWtavSkMnP1H8MFNRgmLDsa1YIe/S4
4gvwDmykpp2Kc48EdFaQhrAVbCl0oBc5GOk9zVRibdKoMV/zyvQ2Vemb7SaItdyqgdiJ3cjIFd4l
txJj0ACmUtg0Hs8gEfeP1lDF27L31XCUgcxBocD9vGgWcvHachTJX+j4zR3z3DBYlWGfUVm5Xm2x
AI9m5wrFnon1LEpshTlAwg9t4TBs6tQQB3e0bQNrpdeulOu++BDByUj1yjt8oJqI28ZeHFcgvQXW
H8aEprZ2iAHbXduzfZtyG2qeHdAox/a4y/B+ke+LSB2L25EBf3GZGdgwi6iG9DSnQboJ3N5/Y6ZR
H+bCnEG61f1hSgjc3vV2j6cT+9eEjmdkUrIem7JbvFUW6VWBPsnAon1O8bEFKlb1Kvfd+DehzPHW
AmrrrpLSL35D+sCEgWbAWaG3xOiJ0K6BxTvOrrPy/NZLN9x7D7TezBQGpH6U24AqPfVgtaxU61Xj
l9W4BqvNpj7FwgnbmbgROGlxmJBe0qZ726zUVyJsC4s2OiZzaVWX9WjeEDDYJm8oGPP6IMtR2Ldd
14anGS4y4etOCteeqZ+8nly7epspx4Z1KAcN6sVqjP5LGQ4pjh3ZN8jXWNcm235oS2OLo2e6YYpV
TuvO9HvoJKMxJw8TSO/pwA6Xut4IS6rxqmwLINgDc61PUAiBwiH0Y1VPNw/RKFKZeUB+EPMowOHS
xgreeWM61VtX+c7RaqecS12b1XGih71YmAk4DGPePz6p8jadB/9sD5g8ySSR/LZ2eW9TjIKDMHis
wg3KEXwuo+g+9gmGLfCII69eRwjLcdTNhwSUyytTRHqmkdiYlXRH0CGx4kbesrjVBrMXPXw203Yw
b1KAS+ZZhopapMZR8dZ2uXSBn+XsH5ejXPLOSZ1MB3vb0zfQKBn9yNDXnp/zzjGSap0pZ14IiKEd
5hhyhLCmNxd+uFmfghGkc33KmKoR2U62YwQyp7JmNb6Ukc4TbBTIId+GqadWn9q5u6pajFpNZ/GK
0S1Xxk4NPQQ6YbT1vgns/HYqY6Zm3uJ8W5HLre8H1Aq3oqq4sRLyDW9bNyfProyI8NgE0zge0XL1
BE8DPSmuC0bPJIfyCrh2CbU5liyKxrNoCGNZzY4bDpuya/1Pxoi4gMiZNpPrPALfiEjZm4A7xSSc
r+LGV4CJjeocexMyNZQL1SrEnnSMbE0Yi8LQ11n9E6IX7zhKmbqLeEDdQ0V28o0BQnvcB/GS5WLB
1sTcXZFQIuC44nszyU9zxrDhkyHMCadN+2hng8avGQ/uF0J3PUTUjhXvsOdtU7siYiSnhbsWzG6v
SIWKrwd/xv7UN0F+1E1Qu0iGW+vKIQb0KKEXkA3TheyZec7MvGUJrQ/zIZqJpvBtZuLdAhKtbLK4
p94vp32pnInTb/TSdoGMAV6IXEHENQd+Vzjdx38Kx/9o1busCP+ycMzyt7gq3v5QPC4/9L14lOKD
WPR1FD8WPhNX0nV8Lx4tc4kj8zyaLtu02QbyR9+LR8df/oQl7HcUwo/C0fnAas3lgWoLe/m5/6pw
dF0K1587PsskHQ2Sr6R+xS75p+VrO2YBFCirOQlsY+QK5LseLQkS/z64d6kDqqMLAolEaZKa3G3W
eoPxFPdu+jWn5GWCpjkAZmb2hUzCPT5Lp30k/zK/QhmdpHckFJCi2yb+qwsR9hRbUX5FUoa9kcvE
qSF3tTihq0bomUkSEUEYXKd1YwB+ieuKM3+o530xWftIIbaK5tiud8WoWvk6MssKDuQGg2Pvm8l7
GRV8zbsJdgTK/8WXv2hnto63RHjLqA54LvVG/DK8h3xXbQUcpSa71LvuXTPu8U/nBS5G7vIk1quC
cAFHnUHns0zdobid6zPKDd5urDmFkH5MqQgPqNJJxdoWZEjiBSldgUFt1ZCEYruQXZl+nsGaM5xd
hTmfJzDrqRjwqIeuNBWePgATaysOLfOLUnmn5m0WJy41VYZNAetImVaMfYqhnY1p5Q0lOzRctUCy
dS8FzXkczI3ATJHWYgayMEZlvUZlY8eQUvExVHP6dQ6nqXPJGCuiyUUAh2GDkRGZaXs702F7RoNn
HE2FUcAksnY1S8NZKZwgqxRy3DGGf7uPgNs8ZIxHEMp08K3GBY5s5crdebKe3gjoxUKRDwtvdcLB
vkCVCZeDVobEcl9hlT1WVT/ss3cOc/OOZB7z4RhAwPKHGCPEAm12vDi6RQYI3T3O9cYTEZj4nnol
xXJ46GYZ3rcL/jksDUBYWYg3e2aWcpun3lNWFdE9Dp3uTsWjf09W6PgKSUdvwMiGp7aO9T3XQ7Wb
xirhyajDu9yuJuJFa8NeM0+l1PHtcKOsxD9LmYXPca2dg44949bQIQxrxhJyN/qtcx3CR9sb6UK6
tsgWnp7rJmBQt1CwG88qH7DE4zwvwjjSazdtHL1OitbX62rCPVO2Nlkksu+KLWzr/qgo0Pcqz6Jn
dmvOlZwJZl1ZtasehbSgEgU1i9PNkLX5N0sJCmHAPVA3o6ost5ldzasJme0d/Zx/bJX7CKVz06WD
cFbC0f61xVQLsn/C6BaR2TDeDlFkXxFbXx2Yi7AVS3HhIrnq2nsq9vK57XS5B3Faf1Z2/NFa2OIs
zoIT33SxRQ4o1lNXBzfzlOv7ELLJqRS6BRLuzC+DMxfFoomyv6RVa14Zc8mjvIHYe1K5ljuR1r9h
dAoPKAYIO9JEiWT4qB+wRQ8vppfmHycKrI+O6pMlNjzIPjZGKYm85g7zjL7ds82zt3IhrCdk0qiK
hGVErvmeKGIY7LJ0T0p3uAbKKSNtm581bkEm41p3FyQkbWFyV4apxrdRU2tWeDq4itlxxm7AIggk
X7cRBvTnSg31WoVIAvlcQMoi019HhrkGP6KQBMtyQyNtPwsGiZhV26dkbh/S2vC/apcY9BWuIwLu
XOUAGbDrOX0E/SSuCtan18wlCU2AuUC+TnSUC7l+gUlyawzQ7Beuvdua1RdvIDINkG1155BT8rlR
CwHfAsaEnQrHOghI8RTFAiAG4SJipYqGkIBZRjfCtobX3iX/j8SBdZjhrp8zELfU74jlkoW7DJPu
t1xRKpMqcw2NV2HnVXoTj4PzApw0OTiGbwcrrdREKAVyDZF59G99bxvccQL3sNVoY9dSXbEJM4Pq
Pks72K91b8nt+9J77JISK0aYsCWJC5Xqg70s1yslOtghkXIecMoHnzNVMOYbkoEFQkAY+Ba30nQR
RhgQ61y6bwi0qyvpoYykziEqiKIYgFdkleySaPfwhChB4J20rMeJsJ2zH0m612hw1MZygASvugRP
UUGFS/6FhVfZsqtzl3QITpVbEXGjvzQ88y4WY/RjZITdmn8pCu4Up4HLUH7fN0JfG/2iokW28kVU
rfutMsTXpG7sawtzCwHBDU07W6Jt05IbnhRk6xL0HNxIJwNrYoKCpqn+Ei8O+GaZ/AqtnyqzfdDN
bK4Dq41BSNBBJCiCdwmjpb2ZzBJPeFttDc+OnbVAc3yIAP/k2RjtxJCEm7ZsrY/sScQ+jVz4ixg9
0rkMLo3NED2mUHyM2KjBQG/rk0ozfB7MbfMbt8I45nbleFOVZnQw1AIL9Qqv3yPFqu65cgtm/VLd
JVPVfm00+JUlXiK/zXIRPEdeKE68QhxfhE6vK7emW8wzt7grQsPd5UvuhrUkcJhMkjZTZybXYBf8
lVeW1b4f9LARYB1e7RYTYh4Q0zMS79F31ue0qTO0k0vqB1tk4g078kBEgIey7Kpso4vYJnxId98s
Z8y2gzUND6npuVu8hYxpIyYfbKsD1hFG+JDAMTkz/IHLKp2GV5EAW4/wi2zT93wTbIUBUonYOKrh
ql2SUNxSfW5NkX9qkN7u0BBnX4slSGWa0QJw7H2Kg/y3Nku6I7oAf236Ga4ql/8VLtEsE3KnA85a
82imudiMiWXvWCFaEGGN9ItMAwLN8tgAuFGSIN2FOeju3Dkh1Ux2UO6aI6KQejtgED0QKtXtfE3l
ZagK6jQ4kqvkPYEm13Wz6ZdYGnNClAzVbtw6fld+6V1Yx7z2R0x61nqYYu+gRocVmnszCzQR5RJ7
Y9bAh0ho+dKY9f0wsD4syTmlW5xhyJjGagI+aRFHu4pj7H9JNlNh5OR8Z2Z19uv23jdZZHaQjBTI
EJPs5WVmcAlw+Jwg8kQ7OIHBAoCGn5xAbRUkaYJCWMJ+8hunMAyAIlrtc2+QBzFBrp2d4h6t8N2E
7HaHXj0h+M0g7zmfME2QGUQQbr5ng19t+hlYtIiqgISSAcfS6LCeM3zn1ug1YHBIEI+9sJPDnGIK
k671WxN6qNEnHLekIWC2TGqXB1lGhlHpDPfKtuSXpJgaNqpcflVnHDwwh/eeMQY8jIGWju7ARE7W
w1EX6NXIEjVWUTIHp6Kf7vPE/SRC/+mfXuo/6aUWaepftVKbBK9D8qX/n+rb/5CNMxSfk1/aqt9/
/oeA1sNtJD2SRgLPsRc/+L+6Kt//QLuFAd3E1f+drfmjq8JTJNHJQg6g16G5Ygfzo7MKPgR0Q/RC
gUczRDX2X43kl6H2z6s0lgVw5LC/28J1PGd55z8PvRlX4fyZtHkghnBdRN/yyLjVE9QlIHGlKg8g
0k+dGW5lOLwAil+lzt+Z5OUf5+7LS1jm7Y7De7bZEPz6EirWYHUQEF5ftZN5DsXLJOtrIIvbsthF
GTlOZt8MG1lHsGLz8KbGf7SnPSi3yn4Vo42UflPWRnRj4keBs7XryeapfesMLTJcLfoQq4YgN4IS
M+svQnMHkq8wAPwioCLtbCjCQMaEwLAzPXVztU9gqHXGdnI5FQBWAtem/0KhWTJ9NpmQokfsHGdj
ZgNnf/k8BZAnuSYOkOlXhYM0zXauIrzzqySd70UPsy5YKE2BceO6acD83Om2XXYtjOE+J3R5Sw7E
yjZkf+/JV8vBkxPhaeh4BUWKl9DjMeuRe9LIlRljaKjyzaiLNaP9C5IRCmqeNBnV+tjXnwYWHPsk
H+6izgc9XSLfGdYYCdYNcMo9ARPBSvU4MJyy/FJoYWIYY5Y9mepLKaJN5A3dNfQWMiZYAdQeEQCM
e5PMuY1Q3P2+ZPxnw/e3Gz4AkH91uty2v9Ec/Tqmef+R7weKZREKSyq35RMHyx27xMX+GNPY4sMi
Ug9AQEjGhd5Pinzvg42mkp/zTc6b92PohyKf9R83HqZG1k6+8Ez53xwo7AV/PVFMVyyLebZops1C
hVXkr7dz1g1zpgaZ3KUZE2C5dixTNxhrMu9WhrUQ98Jr2m4PZACUWRiSmOvSzSfeOgvHSulzgxET
OGSGPBr9VdY7F8qcBfXqIkfMzLUHq2JVj2V2YLBqqrs+b8yvBcB7didUHkmwhugN/dwerIp7vort
LBj3lSSmoAAJfyrSkhAPdFY45rsm+GwsG3Tu3ehEskGzqoA0MbuAG+GyQdpHczVvHJmbt1mWsHAo
HQ9yHNsWypc5r/H5EbRgPPmm8TkAC4ycCUoFvjX/7MUkqibznF7rTJCtyhP8k1rm4OzdpLdqSy++
tH6QxXA39HQHuyKUsPRV0W6dmnfMum0mb61r8ppwkhhMMQMoIFfRGnuN9zlRY//UYVxOz66tjU2X
1P5tQrmoVlOiQbrl3kSFh0YPrabUkngbs0+mB9/tFzp9WE8vpDWWxNJT2iCrCaMHX9DQrbpqYqBD
lu94TLwwvpqV1i9Y3aj/PaHNI2E841aSCYX9ykoLa+f3zEXIGHLqj1DQ2WBEDVKowB+Lk9GVhLAZ
blCTMxDOwW2QKZ/MgpwoGnqPhCmxr2MYMylz4xa6gT+9suVrwDC0XFmwDcdCg7YEHJqYg8P+gX6r
MNL4m9/m6O2iJDsQGjjsVESgm7vYyFjB+ffNzBoR3WsWbeyppwkkzeI0VQInPHEH94Yr1bYcCzRl
wp+MVdu63ldVS2ujuWnOjCBnPEpTVcTZKprYZ+2a0qivRWSm041ZDqZfn3ClK6I9pVt2QbDlgxD1
mh0TyecCFlZ1nKHxiRXwzonnVhygjlkNRYc2LsxKcgtY2AQ8OGpLOEuUGJ/e/dBFfFezNfoPCNQS
tfENLetnpHs+fJOqW+jWdJyr1mTQu3a0XnxmdtRVFLthi9wPWubXovGnep3mfubTIkyFcU0qbUQe
SKDpL40guR7LPr7ywlK92UXs0TWjSGZ2QvLJUUcTYqvundCOYNGMD1PKGOogKeQtojTpdNcKugaB
fm3h78ooSe5AP9DBx82IKa8i/Z07Owz8ECn2lPREvS6wiTqsx/F6npOh2dgGzM8q5tvc1GOxrJlL
o51XKQORCMiqmeByo0L2b/RcMNvsXHPfZj7ZQZETTVxxwsDa6dP554afnI2qykcAziExG4h4vHZT
5IF6sWEi7nupG3gdZoe0tudRzH73izHLknvKIFZjHbhESp77yulYajZx0e8iQs5edLigK4JpiB9n
Wr9qL8K6Lff8n6griWzs+wMn0fQArUZXR9v1UD2xS7S9PYlSNvGu5M8fnapuvwGnfHIHVHmgwLr5
YczssT6oLLYwNYaT3gS1wWKl68ybOUzte1Eq7sdQyLTYphGnmTug2MqmJt3P2glOKemasOKUofW1
thQLd6cr5w2/iaz3IOy2uRWF9Pl8V4SdMNrZ2LNw7o16MoHhDHG+8WRqX+HVk1snSA25NZK6ALsT
a+uxnkWyMZ0cbiZJpVH6uW389A3vq/HktPn4SuM8tmz3SU9SkdAjfksiEwqL0dexjSKxzh0EkFuP
IUV7xV8QAyMh1oArhCf1FK28APrhSXSwWjG54OmqTRI9c9bbmvHC2ib1I2II1kbo29k3EkPQOhVx
GYUCElG5xSCYDNQDwWFlmD9aE7wdyNofBZcw7KhOs06SxAwcvED59wvVkAjacNr0dgy+R7LEx+Xc
21vwKWG0hoyhL2XYiXNe2HhoGH8W1o1qq4rAmtlL90FTOS9Nr18irUeCUyA6WhsrYaKLtN3s0ZeO
qR5uIK7jBJus7oIajyyQiudXdG9pRKZ4QkQ+zdMBEnHvuzS10F3CU9NxapxFkFm7f5q1/6RZW6jd
VED/XjH18A783rxlVf9Ll/b9B38svyiqBNQ3l46LtEhvcff9qKpM8cH00OegRcVKzZ7rX8sv4X6Q
KKMk2h0aPCam/+rSIL+JgEvbx8mGRNHih/4L4dS7COznNs0E5uXapknxR6AlmrxFqfiTOogMK/x+
YWNcsR4f76n/UPaL1j0W+Zxt/XroNiaqyIuTe6yGK3Q4FrDNY2AFqMmzSj1OPAE5arj3rKYPDhnT
T3cVpuRxgYUCCeSV8TbrI/LKHSgnBK+GYtHliPJZDdmdsuF4khjPfIrZz8ryUk0CgJAMfBccjMi4
dwkfth/6knapru0l/TgqzkKN3SPFEGxlHy/1xFrrq2lQbQTOEzfMN6dm3QSj4n6SE3BhEEv7Rrmi
XDnpUFxon4YT8YXwknyWfSvdFNmeQQsBaCQBXU+QI45FpDkskQadRBvKXd8NUCMhVXjI3k3zTMCp
rVdKTCFNE0xsqo3Godszy+mwSKK3SKDA67qNe222wYFT/FKb0NmcXlo3RUYuS6iLTapZRUQBx0cW
gyVqmiDc9WZdrLlgqm1QWhgMogwBPlszxvbtmi+ruJqxr+x81/CpONkFhFWIa0X49U7bEU51XdKU
M/JE7pTl80PjQnxVU/wMrtx+UoXrHbXwx9fSqgjCRLLCgM2pwnNNNI25zSu4PnK9QLLMq7EMnfkB
/EWWDdtEVYHxJcu15c8rhhdEzw0kdFJ8lFU3r023EoiyRL/EjfL8u+B5C84ykrjeVcAuCFg7uIF9
YXcY+HxX7/2iBMJLLePf6gI1k+H3JvTQxCjifhXMnTOiCE1cYsFa3OIWCN6tkc3Qy/tRAtZk15Od
jYni0NgYhcYkvueBNbdQxtIcITjil2pR+0LfHjuSA+tRl3N58sOy99rXyg7dSzuD+swo1qvESOm1
ARSn6h71VLEvG0JJo1t2TjiOdujLzGHei7luF1bwhELpSZlDZz4Y40SBvzVkmhdybUfFoO2dCToD
mDRWjMo19Y1Kyqludk0XlpCMctP6CCZD3yum4QW4gbJhfJpYqK4zg3grymFEF8bQYZJLCKl4jjMX
8BL6CGbuaMn1DTgH9iSlbOBTRw3PaVauF7KdjBqbhdsgZ8rq+DkkAKM4G+lkW+uCJ/XtPCoPuxcB
qOF6oJAsiSIty9OUWvGhKnNjyyrNidYqGEh2hiEPYMto9ccsyRl7uI3nfGpiYW/yqIhuGzT2t16T
BCCP63qNaaFUe14ABYfZLcikxmT6kKP5mahbPfy+z9RMQLn9xlpA1mRaLYmVFjCRNA2PceCFmIx8
g9Kk69nfRj2JKRBb+hmFHSGD/ThnBNG6Tj+trHeMltn1F/I0yjuUJNHeR7ISW6N7K9MxegzzWl/V
wMTdVWNE8+9W238GDH8zYGCStsgz/v0D8WPSfalKtlw/zxi+/9T3p2HgMWMEf8ozBzxnIH9K/ZH2
BzTxjBL+l7sza24T69bwX+nqe1zMw8X3VR3Lg2LHTuJ23EluVGpbEQgEiBl+/Xk2SInAjtPdpE5R
h8vI2cBmD2uv9Q5sfCIxebwbAgWxNWC9oHv1ViSptx2C4JBhFemgVNks/8l22M8wINmJpir69Kou
XDYURD/6m6Gq4GQI1tG8dgRhs+WKG0qYzJuaEu0sS7BBPeqgFxDxL92QnR+VGIq/tqkM8Pg+bw24
bWtca4ZqnylF6V2iBQOhGJmz+RpS9+3r9yNuONrtuxckE0N/IZWADNQgheJszCZFhkq/tiLXXG4c
bqBtNsp9ahTe5eu3EsnV7/nf9lZ8ar411SAyQ0OCN/BCd537in7tb6EFe5hEo63WwOngZInSAHXb
BwtZqdu/wa544S27iAsxWwUZ1sFnLHd+UctSol+n6gYknR1DNgDOB6kckMi2yzf+EGCtkGQbvigj
kOiJZJpNfDf4hlUUpFu8A3Qq80C/TykfUQAuNzJE7iKzONqF2iZ2r9iiqAPXCSKOn+BTwxADZyjN
ZDV03r7e889fH3aF0KywwQrDrxdf5iikYz1f5AGCXNcdmdrZ7rxLGRWLy395LwHtAtmlKwycwYCi
yghDDyMNQkD4pbkOJ8/KtvDEBS/99dcS/dgfUIS7IMRA+bOBysYARe9lMQSkKNevi4X7NVXZHnN1
K/3ka77UdyxCCioKxMTULvp9JxcbHVBmoF+DHIWXYheAUmwTLrjS4PD+E2y+MBB69kqIbSgqODe6
cKj8YS80BV0iRbveqB51aAKV6Br3VSGJkUAvt9EqWOpmzST1nAqzw0xDpowkwOsd+8IINqnUkPYS
U1V4qfVfeqEq6mJh+vp1RSh6pZFGkrAYc+y3sZQyQhHP3Z77PkJZp3WTCza9mLxGDDuYFSSZv/40
L30BYQuHOx9fGrJS/2H8AGmErR8zeYUegCyTrijDHA+xOPmZSMdLt4IIhQ4NSiSaOhxRoDySKLF2
2rVn0L2Os2bKkg9mqbdNvsTr79Vf6lm+dZ3DlhAHVLnds+Ebu1kUwBaWrnCP3DSgaKE5hVqAekMJ
NZYaEKvD63ds61vfZ4y4JZwckvKmyWgWyfN+V8Z+A4QS9Z0reQFDHHczsiYpSKc7k1TPnZcu+K6a
0VTvXXuj3reyDNsqI/0jhfBnySxi8LFj+2tXEA4dMby9RoUjukCdAHYpJr8/6STKc70pYbDxo0Vu
MRCRTdEgDQ0+P8JkGyppmn6VBvIWb0jkpiLPlC7WSurn+NrjKreGobxJosUs2qCdfA5a1PwA7QOZ
D5KKPCPQEj7kwlhnT9Tds6dKBbaJMkMjSMI7iZVXTjZKQVqvJLmjrB19uXNtyKaUD+byhv+WAEx9
Y9X8PzBlqvamVJH3zQorAtapYyC1oQPh5W/q92svQDGEYorzQDFd2szQ/dgpcwXUITBkC9OIs62D
wMoMUeQFuoi5p5HOC3fcw6anQZLV7zn2yfKpXuicgAErKbepGzFCOrI+GPHmUkIWx7wq4U9fp9ka
Qe06URBnaHVs/E2w+2zFoRpfbRWvvlNsFG4kNZOK0wY+nfdFQUcVWkWjmT6qgZQeHgDLMPYy31z6
KAk2wCJUY1krTvoEvl3s0EVhLLH8Ux/jZqHOi521u0tMeKRGaWGO7q056bH+ctAvyVJz8q8BI0na
jkla2fZb2LoSWWSdHl0gDlIDV7hcaFr6lKT4zUqRqtxnjSryahBp7tJ03TyoBRoHsSPkOWBiOA9K
laRP/natArDgyHzepAsFuFSNSkceI9uGonGNL9cCj7/T7aZW7puMftNzGURWu8thio6mSwqu/RST
1mQzJ3NIfbK2LEa27ppAP+A6NtaVKwITaWMBsRJCIEiiVXfohpnVeSBLSJ0Y+G7c7rwdo8bXZAjm
eESDPdxsYugpkV0D2ZQXcMtjsV5KJNTRJtELGO4A7nkYDV1DoEhg7J7MyGX+RfK6pl7UIFDjSltB
UDeAGnOIt5GNsGqd/SbzyTqfKqHGWEYB2nmgTE6zdoZASyUBBosVwXfIOChVF2Q6CToy/GC1Wayt
m5vGCsDCK97WWBYRjHhTGHGdpmGCHKBRK8kfa61R501Trq0zdW3qX8KiCO9t3Ktvgl2BZC76TApZ
80CxLxRPTq68ICrerOFI0EpQYdEWNlF+JqcL8z4IGq+E4yToWqQi61tcDmTcq90I6q7vOIByUm1W
GRLwybCp730kSqn9ujHUCxkcFjUvn8IEOagPWZyC0tks8u0qMpLsq603QK9VK791TANXnbraYIiB
AWRczpqAhauEKEonSHX8ycQKK71Ijdp8rBpLOYO0Hr6lrJGsL2TNtspTJ4+9M07YQDyjPLrlkKhg
atek7pe1JoFghYl7Q13KvNyFNXoq8At2l3Zamp+ROcguOMI2X1CTj640HSAxGEG9+RIGO/8cvl+D
XmLBZ7TxWZ+hbRl+2WBnmZ2FhZue+XJiXYpgNBX5IbRAk2QrAZpzkfIgeLnY2momFiZ8WBDuvsv9
VHoTYo/8ZpNgvVIbeb1Cpr48dyVPIpUVbT95fkFGvA4zKEekLjbIk1DRTJZkwZgfXiOdLSi+zPIi
US62cURDtnSrV67M8q8tENf0E81VzgQPOMpm/o5KMN49pgXXWHz5uHxLpGvPQfIDmEaMsUS7e8GN
9AA9fD1fu2/sCLnAADj8GWIE0rm6jfKPuGrjQ16E6UVuIC4YuvJjYKXRJydAX8lzFHhk0gJx/oDn
cEi9f2BXaihzsry/NfUdgtdrmS9qIYz5FvH58L2c5fF7QKgMaonacrasFxmaA+qGKZFCIarOozhD
fcmsFgTYqlZRKmG1zZ7WicyCFDUO6Ei5YcjKZIseEisnG2bnlSGfC4A7cH4w66TnwS43M9UAcL9A
Yvp9gA3xrJWmyFKH/djODbRlwJoiDt1qJslKFaeXvpexBLVqFq0ukFRxjkKLhxDOLBrlvoh1pn6O
GeqcegVAUEPx488x+kI8moWdF6IOYfBZjXZr4jkEG1CwiITqjOKmOMMYG0iVX+u40NFEsvAaCqws
PQ83erlCjwJWmuFLxp8U7Jw3mAik8yCqKUeH1dpD01XZuH+lRbbcxIZ2bujeGjxszfLxCf/yXPoD
n79Im9uqa98W2DzOTMwxzt2yxKxCMpuL2g7jjyBqt9Yp3n/lxwIHgztzHX/F1OJThZzXOx+W3px1
FR8f1Unycz2P1ad15q6fGs8r/1jnFl+OGQ82FPEaB0sI3B5PC9cT+c0gta4ooaTRWVXiQz5L0a+p
Zz71yXJOUU2+1ndRfbNLKc2beG5RP936uXJq8hWoc5BPeJBC0njnlZIFN7gQ6O8wLgzekVPK77ae
vZsBz00fMYQOzqOs0f6KHBPtfDNu1FNjoXqog9kaYn4udutl3pTO6XYXsFw4CwPle1u/qsvir0Us
lX+U2dr/oCA2coM9oPHFL03USZFYddgrRZF1V2vrW0evvZukwpNSckoK726xTpeqB1J5a2kO/gRG
fk0KXwIrBOo9uVRY8i4kgllKU4qqgn8FWldduEGo3Zt+HM+LkHRr7LkApuu8+ZCBpD3FyqH8nAcA
lc7lNNW9q8qrKmNmR7KEqMcC6OatWcllfOm4eTrnlCu93SAT8lH2EhWmnp9vsdWQLNmf5wye25Id
/qtS7NKbPI6Ly4qN8DrcpNvgLHbcBfrsCscLl8XtEvi5gnAJkYWEWLNVfFirBbLv4WYBBBYB/OSz
X2UodMIafAvrjmVUk2sHiwoQFOWZuoX+i5hzpN5kVt0Yp7Wzw0PODiydBVEpV5GKPOiFI+0aKopr
/Y2u75BKDcxmnuaWd5duld1HYK/pgx1g01VUDXDZjZBDsUwAVaAWsLhrNtaZFpeWN1NwWHiSt7h5
nGYyEr1YMHpYudNV74uGcwqpSCuZGdiQvIPhXn2UkxLQlJcBqvK0nXZhw9uxTkOkrUjTWkY5i1TP
SS9zxu5XKsDVn7GtZY/IFlhPpUnR7kKGUo15Hwy3YLaJAgtTOBvldop8O+8scTEAnENx/Wq41fp9
io0JuxzgvysNmHQEEoSUvFt5kKB1K8EhlN35nYR31bkqm4vszFkTs6+buqpAZkUWBehcz+xrPwed
K5G7/wS7Dy0sa91s3snWwpJPF8ijvgsxhs9OQzAbH1xJ46sFJJD0+TaGhpAjALWrFnt2+f+bXOj+
RYQ+KfRohE0/5KukvlulzJj0UDcTv76PvDC7j/7dH73e0F4Y9SfZVVCSz+Bb7UO1T/xaG8GSF8uf
UF3VEaAHawUeFDhWe/3+WxABluh+BumPjANaAPDc2pPkUe/86P1ff7WuI1//m96jP0ZQe8QHWHtD
KBqZll5q+QcvP2jh+8trzomB0iZQInIG4tL6L+84SMciUSEyC+3V3fD/vg+WT1usTPZQ3+NUOXi0
7rt0ucdvw/IfjAANMQ7wu+Dw0AEVF6mc4xFAkp3USsuf7DqJlAi9PqFOQPNXqNL8naEw6MjvQ0FX
TkzVVh1q7t016AVLQc2E3LBJ4b29GCrT6gXLEl9ubCdQzFBaCeP2WzO2joeCpZ4AzNwDx6f19tQv
uy8yYiLwdgwkUVrpBvpgNRCFKHSXNFWm4NReUxsCiiyS6aOGgKmf4BuoW2R2u3dkYh0PAfLbJ1jI
2TrYj6m9PnYp3TONGAPWCT58JD+V/RgYzABFceCSW+TfdfL94ppaJ6AWJCoQowaBbgFAMtFEV2BB
tNdgEMgIpyPRpIqix/73iS0HVAJGdgL7IjIGVDYQsWovYE69maCwZYjtgLLzYbGcVicQ0qk89Lih
oApAPkn1H0QHimwRH7JkIF3eddPUJgTzQR67MWr2CRuDCBTZZ8Q1WBbQOoMyxAld3v8+veigRSaM
Ggp0AsGhAUMLtNoLnaDIOFaJ8pE5ubfHJ3d0mMxZALsFhIb3ASAr//FygF0XSE200pR9BDm5MFlB
OYUC+KgxoNonSLljwqENXt8WGFNLAzmgdYNjcmMA7ZdnVMofHBh/fEpg3+MkpOkwl9prGCISQsKH
NOzpbozM3bHhgYaTtM4xAFGNrheGq6FG+MCZWqdyc+ilae2MitZixUZNhTYSZEVolViPVwIGyAlV
JrFK6u3rd0vPhA7M4GOVbn7++0hZ109woJHhtu5jwMGBWVH0E1N46oBbmFxIAIZg9CQg7sGLyNEA
H7TX4P0tQgbBe0RctPt9cr1AQU5A90dNAhyUOCMApTwERmwwx3PBYhBYcA/A1HVX1+2TmgsUmH9B
LzAPAB/tY+DBWLAdDtWkWHGh2nfD1GYEj2ePjQ3IpnJsdvCX37/kMESA9gvJQ6jadtvC5MYCanJC
aHfcjDBPCA9gSjL5D6v/8YxA2Y5quEYo1t1pUlPBsUcvCOoJFmGIQQBda69BhORopNwR6ROpqvYC
zDWx2ADE7ejDgk00DD/LEWBEcQ0iJMdm86S0QPGhmytdt09pLBDhjc0lIsdIHAQI3xyuhwYrAV1D
kmmquwIZzrGvDyEPKzcyREcf+XglMJ0TCAOKznyZbC9wnBu5HmryCZx0Idh5CAH6EYKDqaMQYlcR
kmmv6e0KMifbsb1A7kTMBWOwJ1omB0aFPOOhwth194QWAg7Nzti3p8iMKycDAGvM9hpsCqK4ZpFa
IXLofp/c1gjOXR87E6DhUjngWGztUySDTYFeMNE/0oAXTm1PJHfyTNH3n+ZONE7F8JaJDbpv/GxP
ZLeAsiXLFDK7a3K9QPWnC1dGHZttRoADe6B7yedbI8ODIFqE0uKaXHzEgqCNrq04J1ALKBrwqu01
6AWhK2SSZ4Pv10XRk0uhqJDvxh4VyKNZ1CY4H3edIIqJxwECx0bSVKqg13RTZnpjATOi0b1ALIxE
E6mSfTaRBo97QeBP0IMSp+eumybYC8BIRwYIlFxZ+fHJIWvaXoMtEtFxkq70NrSvya2Lqi3UvcYd
mwkBqKprhAHd+w9HgYNlENlGgVRqr8ml0/as5XG9QLqMkjvpyUMOpT8XWBE4T1GAcaZaZRFKJmMP
ThqYRJmIWKVi1V6DuUC1Fddz0Ansx+01vRVBgxs4ckaAP6AHYAmjgvdSLyAgdYITHNlXe3K7I9Kd
6ugYwQBuxXwne9B95UGMABxLQ+9GN4/6Z1qZJKA4gjc7akUQUbMm2I2HSImzwfHuaJFatgmUcOfr
RskU58J4lDIoFM1BYwHw3UtzgeI7cRIehQeszvR6gUBu9AFSrHtg0/Y74LOsIhq+NgoNIun4bcZM
a0bsda5GzQgKj2htUGw5nBMHM4I944QzCjn4fY1vQskUjQ4YvS4qAE0QNWH76+bCII0AaF1jnjAK
9jBV1s2JjQIdPNnYdZG3JJdC0mifThjEi8QGovKotprUU3t/jo5jowNmAbaa6A8Ig8zehgA4g+51
TCKD9ppeoGzY+thtUSBU4aRg5bRPFg0XgZa2ImoY+1PlPwiR/sZ68Y0HNHO94KllAHmr9CWi0I/+
4ECAef77nvzy5uk/v6so4PT+UBCCunuvvukR/reHVmp5GUc/Hnga7X32/33/gs9v3bvX4a0O/zj3
VskyecQNu731/jFvl1tYRP8TLP9a9v28WJwYmd+f5D+/957zaPr/pOHUXx7aEX3SYdxHt4vJTxT2
G24hw+Mb9pdhukx7j9ySdMa2PFsG3tcoCfv6/h3mfXTbURAly6eemy9qkSzS41sOw9Vj5j3m2aEx
8RU7ssrYxs9WwbJcJqvjljuo5+iW/56twrdJ+O9G9wW97j31R2EH0hz7/JerKFn3RwpMPoH8G9vy
nB73vEM77YzswHRjG37zhCdgr90OpTa63SDwwsjrz0g2BsKi0U2HT95ysIp0QJrRLUdlf1igoc8W
N7bZ6+drU4d2GN0wDeSPfn14xHZcdBCCsU2/jXIvfdbNTluZHtv2zdILe6sH0BxR9x/fLhz2Zfh0
aEl0B3n8X/EJb5ZpunyEmL/Kst6Y3pcoRz+69+h662VPkJFEnKhDjW+avSAdSB/vMVfj204xJMNX
IO6tTfsyza9oPcqTYdOi9jG66SjMBmuIEPtyxrd8u/orWQ6iJ2AWIlU/9qFvV8Wyv2/tq4LjGy5/
my+3cYpkcG9i7mEIv6L9q1WSrupDJ7RTs0PC/orGb1aV99jbxoDZilzwr2j8c5T4h5b2zy1Sa6Ob
jpLM/W22TCJ2yt62s89g/pobPJc933MVxzaP+Xi/xzumx+hmX3EpHhn4/dhXZ2TD71dhmNZBsRwc
ExAaFenHsV1y50ZPq9/epM/2to6BP7b5Th7/pYG4Lyv9mhs8H4j7vOTY5u/p/VWarnor174WMr7t
qn+q3OcSx7b7MVu6h4Eh1hQgiyI5N7bZh1WyZWc7NNS23KW9RrfscbIZDG+tI3SMbfrPJftOuM76
OiMAD0S+anTjqzT77eGlh+8IqqPbf01Ke+Sy8if2QnTMoRPar9mRi19/6pcyTd+kQ57nnw7aMC/9
t35yTfzFY7BaJv/9XwAAAP//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24</xdr:row>
      <xdr:rowOff>0</xdr:rowOff>
    </xdr:from>
    <xdr:to>
      <xdr:col>14</xdr:col>
      <xdr:colOff>19050</xdr:colOff>
      <xdr:row>41</xdr:row>
      <xdr:rowOff>85725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A97A49E-027C-4061-AAA3-D9996B863B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9425" y="4572000"/>
              <a:ext cx="4895850" cy="33242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523876</xdr:colOff>
      <xdr:row>5</xdr:row>
      <xdr:rowOff>142874</xdr:rowOff>
    </xdr:from>
    <xdr:to>
      <xdr:col>7</xdr:col>
      <xdr:colOff>400051</xdr:colOff>
      <xdr:row>22</xdr:row>
      <xdr:rowOff>95249</xdr:rowOff>
    </xdr:to>
    <xdr:graphicFrame macro="">
      <xdr:nvGraphicFramePr>
        <xdr:cNvPr id="3" name="Chart 2">
          <a:extLst>
            <a:ext uri="{FF2B5EF4-FFF2-40B4-BE49-F238E27FC236}">
              <a16:creationId xmlns:a16="http://schemas.microsoft.com/office/drawing/2014/main" id="{AE71AB7E-B5CD-4AA0-9315-732AF1758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95247</xdr:colOff>
      <xdr:row>10</xdr:row>
      <xdr:rowOff>100012</xdr:rowOff>
    </xdr:from>
    <xdr:to>
      <xdr:col>7</xdr:col>
      <xdr:colOff>76199</xdr:colOff>
      <xdr:row>25</xdr:row>
      <xdr:rowOff>133349</xdr:rowOff>
    </xdr:to>
    <xdr:graphicFrame macro="">
      <xdr:nvGraphicFramePr>
        <xdr:cNvPr id="2" name="Chart 1">
          <a:extLst>
            <a:ext uri="{FF2B5EF4-FFF2-40B4-BE49-F238E27FC236}">
              <a16:creationId xmlns:a16="http://schemas.microsoft.com/office/drawing/2014/main" id="{174D45B2-385B-4711-912B-2B89DCC92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0</xdr:row>
      <xdr:rowOff>95249</xdr:rowOff>
    </xdr:from>
    <xdr:to>
      <xdr:col>13</xdr:col>
      <xdr:colOff>409575</xdr:colOff>
      <xdr:row>13</xdr:row>
      <xdr:rowOff>142874</xdr:rowOff>
    </xdr:to>
    <xdr:graphicFrame macro="">
      <xdr:nvGraphicFramePr>
        <xdr:cNvPr id="3" name="Chart 2">
          <a:extLst>
            <a:ext uri="{FF2B5EF4-FFF2-40B4-BE49-F238E27FC236}">
              <a16:creationId xmlns:a16="http://schemas.microsoft.com/office/drawing/2014/main" id="{EFD24DF3-A8E3-4CA5-A58C-894A4DDD9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1</xdr:row>
      <xdr:rowOff>100012</xdr:rowOff>
    </xdr:from>
    <xdr:to>
      <xdr:col>7</xdr:col>
      <xdr:colOff>190499</xdr:colOff>
      <xdr:row>12</xdr:row>
      <xdr:rowOff>114300</xdr:rowOff>
    </xdr:to>
    <xdr:graphicFrame macro="">
      <xdr:nvGraphicFramePr>
        <xdr:cNvPr id="2" name="Chart 1">
          <a:extLst>
            <a:ext uri="{FF2B5EF4-FFF2-40B4-BE49-F238E27FC236}">
              <a16:creationId xmlns:a16="http://schemas.microsoft.com/office/drawing/2014/main" id="{39E3B4D5-258B-478A-A216-30F23CF41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85725</xdr:colOff>
      <xdr:row>1</xdr:row>
      <xdr:rowOff>95250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85725" y="190500"/>
          <a:ext cx="1647825" cy="552450"/>
        </a:xfrm>
        <a:prstGeom prst="rect">
          <a:avLst/>
        </a:prstGeom>
        <a:noFill/>
      </xdr:spPr>
    </xdr:pic>
    <xdr:clientData fLocksWithSheet="0"/>
  </xdr:oneCellAnchor>
  <xdr:twoCellAnchor>
    <xdr:from>
      <xdr:col>2</xdr:col>
      <xdr:colOff>745331</xdr:colOff>
      <xdr:row>11</xdr:row>
      <xdr:rowOff>129765</xdr:rowOff>
    </xdr:from>
    <xdr:to>
      <xdr:col>12</xdr:col>
      <xdr:colOff>261937</xdr:colOff>
      <xdr:row>22</xdr:row>
      <xdr:rowOff>21404</xdr:rowOff>
    </xdr:to>
    <xdr:graphicFrame macro="">
      <xdr:nvGraphicFramePr>
        <xdr:cNvPr id="3" name="Chart 2">
          <a:extLst>
            <a:ext uri="{FF2B5EF4-FFF2-40B4-BE49-F238E27FC236}">
              <a16:creationId xmlns:a16="http://schemas.microsoft.com/office/drawing/2014/main" id="{0053C03E-EDCE-4F69-8321-F0D27734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745330</xdr:colOff>
      <xdr:row>4</xdr:row>
      <xdr:rowOff>19050</xdr:rowOff>
    </xdr:from>
    <xdr:to>
      <xdr:col>12</xdr:col>
      <xdr:colOff>285750</xdr:colOff>
      <xdr:row>11</xdr:row>
      <xdr:rowOff>66676</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059BF18A-CBC6-4425-9336-4C0F4D38C38E}"/>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905847" y="1048188"/>
              <a:ext cx="5485307" cy="12519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371474</xdr:colOff>
      <xdr:row>4</xdr:row>
      <xdr:rowOff>47626</xdr:rowOff>
    </xdr:from>
    <xdr:to>
      <xdr:col>22</xdr:col>
      <xdr:colOff>1072930</xdr:colOff>
      <xdr:row>18</xdr:row>
      <xdr:rowOff>87587</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408DA55-6A6C-4317-9630-7679DC210B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34274" y="1076326"/>
              <a:ext cx="6692681" cy="260218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35719</xdr:colOff>
      <xdr:row>12</xdr:row>
      <xdr:rowOff>121445</xdr:rowOff>
    </xdr:from>
    <xdr:to>
      <xdr:col>2</xdr:col>
      <xdr:colOff>702469</xdr:colOff>
      <xdr:row>22</xdr:row>
      <xdr:rowOff>121445</xdr:rowOff>
    </xdr:to>
    <mc:AlternateContent xmlns:mc="http://schemas.openxmlformats.org/markup-compatibility/2006" xmlns:a14="http://schemas.microsoft.com/office/drawing/2010/main">
      <mc:Choice Requires="a14">
        <xdr:graphicFrame macro="">
          <xdr:nvGraphicFramePr>
            <xdr:cNvPr id="6" name="Beverage Brand 1">
              <a:extLst>
                <a:ext uri="{FF2B5EF4-FFF2-40B4-BE49-F238E27FC236}">
                  <a16:creationId xmlns:a16="http://schemas.microsoft.com/office/drawing/2014/main" id="{E05C8EDD-A8E4-4D15-842D-AAAFCF93039D}"/>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35719" y="2541014"/>
              <a:ext cx="1827267" cy="18831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157162</xdr:rowOff>
    </xdr:from>
    <xdr:to>
      <xdr:col>2</xdr:col>
      <xdr:colOff>714375</xdr:colOff>
      <xdr:row>31</xdr:row>
      <xdr:rowOff>21431</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39E6643-9F1F-4F5F-8DA8-AF5B746B508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459834"/>
              <a:ext cx="1827267" cy="16378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4</xdr:row>
      <xdr:rowOff>35718</xdr:rowOff>
    </xdr:from>
    <xdr:to>
      <xdr:col>2</xdr:col>
      <xdr:colOff>723900</xdr:colOff>
      <xdr:row>12</xdr:row>
      <xdr:rowOff>76200</xdr:rowOff>
    </xdr:to>
    <mc:AlternateContent xmlns:mc="http://schemas.openxmlformats.org/markup-compatibility/2006" xmlns:a14="http://schemas.microsoft.com/office/drawing/2010/main">
      <mc:Choice Requires="a14">
        <xdr:graphicFrame macro="">
          <xdr:nvGraphicFramePr>
            <xdr:cNvPr id="8" name="Retailer 1">
              <a:extLst>
                <a:ext uri="{FF2B5EF4-FFF2-40B4-BE49-F238E27FC236}">
                  <a16:creationId xmlns:a16="http://schemas.microsoft.com/office/drawing/2014/main" id="{CA51EDFD-5C9C-4C73-BDFD-BCF079AEC7A8}"/>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57150" y="1064856"/>
              <a:ext cx="1827267" cy="1430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785812</xdr:colOff>
      <xdr:row>22</xdr:row>
      <xdr:rowOff>53513</xdr:rowOff>
    </xdr:from>
    <xdr:to>
      <xdr:col>12</xdr:col>
      <xdr:colOff>250031</xdr:colOff>
      <xdr:row>31</xdr:row>
      <xdr:rowOff>0</xdr:rowOff>
    </xdr:to>
    <xdr:graphicFrame macro="">
      <xdr:nvGraphicFramePr>
        <xdr:cNvPr id="9" name="Chart 8">
          <a:extLst>
            <a:ext uri="{FF2B5EF4-FFF2-40B4-BE49-F238E27FC236}">
              <a16:creationId xmlns:a16="http://schemas.microsoft.com/office/drawing/2014/main" id="{66C1F616-EAB9-405D-ADAC-D74FAE100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359099</xdr:colOff>
      <xdr:row>18</xdr:row>
      <xdr:rowOff>142328</xdr:rowOff>
    </xdr:from>
    <xdr:to>
      <xdr:col>18</xdr:col>
      <xdr:colOff>466724</xdr:colOff>
      <xdr:row>30</xdr:row>
      <xdr:rowOff>190500</xdr:rowOff>
    </xdr:to>
    <xdr:graphicFrame macro="">
      <xdr:nvGraphicFramePr>
        <xdr:cNvPr id="10" name="Chart 9">
          <a:extLst>
            <a:ext uri="{FF2B5EF4-FFF2-40B4-BE49-F238E27FC236}">
              <a16:creationId xmlns:a16="http://schemas.microsoft.com/office/drawing/2014/main" id="{1AB07CC8-E9A9-49AE-8436-E9FF505F1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501399</xdr:colOff>
      <xdr:row>18</xdr:row>
      <xdr:rowOff>139127</xdr:rowOff>
    </xdr:from>
    <xdr:to>
      <xdr:col>22</xdr:col>
      <xdr:colOff>1057276</xdr:colOff>
      <xdr:row>30</xdr:row>
      <xdr:rowOff>180974</xdr:rowOff>
    </xdr:to>
    <xdr:graphicFrame macro="">
      <xdr:nvGraphicFramePr>
        <xdr:cNvPr id="12" name="Chart 11">
          <a:extLst>
            <a:ext uri="{FF2B5EF4-FFF2-40B4-BE49-F238E27FC236}">
              <a16:creationId xmlns:a16="http://schemas.microsoft.com/office/drawing/2014/main" id="{1743E7C2-5E52-481C-9AF3-D913C6898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89.868514814814" createdVersion="7" refreshedVersion="7" minRefreshableVersion="3" recordCount="3888" xr:uid="{5EAFD401-14F7-4D15-ADC7-8A109071DDE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1.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6.12.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041095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7D9E1-1694-45A9-80A5-73B902F51CC3}"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9F133-0FE3-44F3-A270-ECA22785EACA}"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B684C-10CE-42D4-A2F2-97FCEA9BEC8E}"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3E370-3B96-49AC-AE01-8FE1D3C5BA5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pivotFields count="13">
    <pivotField showAll="0"/>
    <pivotField showAll="0"/>
    <pivotField numFmtId="14" showAll="0"/>
    <pivotField showAll="0"/>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Total Sales" fld="9" baseField="0" baseItem="0" numFmtId="171"/>
  </dataFields>
  <formats count="1">
    <format dxfId="15">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6" format="12">
      <pivotArea type="data" outline="0" fieldPosition="0">
        <references count="2">
          <reference field="4294967294" count="1" selected="0">
            <x v="0"/>
          </reference>
          <reference field="6" count="1" selected="0">
            <x v="3"/>
          </reference>
        </references>
      </pivotArea>
    </chartFormat>
    <chartFormat chart="6" format="13">
      <pivotArea type="data" outline="0" fieldPosition="0">
        <references count="2">
          <reference field="4294967294" count="1" selected="0">
            <x v="0"/>
          </reference>
          <reference field="6" count="1" selected="0">
            <x v="4"/>
          </reference>
        </references>
      </pivotArea>
    </chartFormat>
    <chartFormat chart="6" format="14">
      <pivotArea type="data" outline="0" fieldPosition="0">
        <references count="2">
          <reference field="4294967294" count="1" selected="0">
            <x v="0"/>
          </reference>
          <reference field="6" count="1" selected="0">
            <x v="5"/>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2C311F-2F2E-43C4-9D7E-BC1DF58A342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3">
    <pivotField showAll="0"/>
    <pivotField showAll="0"/>
    <pivotField numFmtId="14" showAll="0"/>
    <pivotField showAll="0"/>
    <pivotField showAll="0"/>
    <pivotField showAll="0"/>
    <pivotField axis="axisRow" showAll="0">
      <items count="7">
        <item x="0"/>
        <item x="5"/>
        <item x="1"/>
        <item x="3"/>
        <item x="4"/>
        <item x="2"/>
        <item t="default"/>
      </items>
    </pivotField>
    <pivotField numFmtId="164" showAll="0"/>
    <pivotField numFmtId="3" showAll="0"/>
    <pivotField numFmtId="165" showAll="0"/>
    <pivotField dataField="1" numFmtId="165"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Operating Profit" fld="10" baseField="0" baseItem="0" numFmtId="171"/>
  </dataFields>
  <formats count="1">
    <format dxfId="14">
      <pivotArea outline="0" collapsedLevelsAreSubtotals="1" fieldPosition="0"/>
    </format>
  </formats>
  <chartFormats count="21">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4"/>
          </reference>
        </references>
      </pivotArea>
    </chartFormat>
    <chartFormat chart="3" format="14">
      <pivotArea type="data" outline="0" fieldPosition="0">
        <references count="2">
          <reference field="4294967294" count="1" selected="0">
            <x v="0"/>
          </reference>
          <reference field="6"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 chart="5" format="12">
      <pivotArea type="data" outline="0" fieldPosition="0">
        <references count="2">
          <reference field="4294967294" count="1" selected="0">
            <x v="0"/>
          </reference>
          <reference field="6" count="1" selected="0">
            <x v="3"/>
          </reference>
        </references>
      </pivotArea>
    </chartFormat>
    <chartFormat chart="5" format="13">
      <pivotArea type="data" outline="0" fieldPosition="0">
        <references count="2">
          <reference field="4294967294" count="1" selected="0">
            <x v="0"/>
          </reference>
          <reference field="6" count="1" selected="0">
            <x v="4"/>
          </reference>
        </references>
      </pivotArea>
    </chartFormat>
    <chartFormat chart="5" format="14">
      <pivotArea type="data" outline="0" fieldPosition="0">
        <references count="2">
          <reference field="4294967294" count="1" selected="0">
            <x v="0"/>
          </reference>
          <reference field="6" count="1" selected="0">
            <x v="5"/>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50548-4C2D-422A-827A-AFDAEABC57BB}" sourceName="Region">
  <pivotTables>
    <pivotTable tabId="4" name="PivotTable3"/>
    <pivotTable tabId="4" name="PivotTable4"/>
    <pivotTable tabId="4" name="PivotTable1"/>
  </pivotTables>
  <data>
    <tabular pivotCacheId="1041095259">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97D4B333-BCCC-4322-A399-F3545245EFE6}" sourceName="Beverage Brand">
  <pivotTables>
    <pivotTable tabId="4" name="PivotTable3"/>
    <pivotTable tabId="4" name="PivotTable4"/>
    <pivotTable tabId="4" name="PivotTable1"/>
  </pivotTables>
  <data>
    <tabular pivotCacheId="1041095259">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1E03A6C-8FAC-4CA4-B890-EC8B84E2D8EB}" sourceName="Retailer">
  <pivotTables>
    <pivotTable tabId="4" name="PivotTable3"/>
    <pivotTable tabId="4" name="PivotTable4"/>
    <pivotTable tabId="4" name="PivotTable1"/>
  </pivotTables>
  <data>
    <tabular pivotCacheId="1041095259">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153173B-F832-4B9E-B2C9-1494D5B5D11F}" cache="Slicer_Region" caption="Region" rowHeight="241300"/>
  <slicer name="Beverage Brand 1" xr10:uid="{8938CAF9-C180-446B-87C6-B2B2678D13AC}" cache="Slicer_Beverage_Brand" caption="Beverage Brand" rowHeight="241300"/>
  <slicer name="Retailer 1" xr10:uid="{F3F49C88-A12C-4951-B678-6195A68A7AB9}" cache="Slicer_Retailer" caption="Retail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7C51F0-7CC8-44BF-9332-E21AEB810AFE}" name="Table1" displayName="Table1" ref="A5:L3893" totalsRowShown="0" headerRowDxfId="13" dataDxfId="12">
  <tableColumns count="12">
    <tableColumn id="1" xr3:uid="{128B5660-01C1-4EB2-974C-5DFC07C88B4C}" name="Retailer" dataDxfId="11"/>
    <tableColumn id="2" xr3:uid="{CA2E7235-6C92-434E-B8FB-FB99A21F9D41}" name="Retailer ID" dataDxfId="10"/>
    <tableColumn id="3" xr3:uid="{EBE6CDCC-3843-4441-BB55-9EBE04FD92D5}" name="Invoice Date" dataDxfId="9"/>
    <tableColumn id="4" xr3:uid="{6DF7C286-3368-43AC-B34A-0C0E9EBED6E2}" name="Region" dataDxfId="8"/>
    <tableColumn id="5" xr3:uid="{1841BC93-7EC4-44C3-AF3D-A801B7840289}" name="State" dataDxfId="7"/>
    <tableColumn id="6" xr3:uid="{EC5C2D98-4F58-40BB-BB3F-E4864713C7A6}" name="City" dataDxfId="6"/>
    <tableColumn id="7" xr3:uid="{D76FCF1F-19F4-48D9-8817-8B7156BC1DE2}" name="Beverage Brand" dataDxfId="5"/>
    <tableColumn id="8" xr3:uid="{DF7F6AC3-1926-450D-A42F-8EE1BFA030FF}" name="Price per Unit" dataDxfId="4"/>
    <tableColumn id="9" xr3:uid="{F7644582-7435-488E-BD3F-B8FA1F97E0EC}" name="Units Sold" dataDxfId="3"/>
    <tableColumn id="10" xr3:uid="{E53D7B6C-C312-4514-BCAE-2FB6D98FCB24}" name="Total Sales" dataDxfId="2">
      <calculatedColumnFormula>H6*I6</calculatedColumnFormula>
    </tableColumn>
    <tableColumn id="11" xr3:uid="{B039F266-DF35-4C1E-8DA7-80A8918EF1AF}" name="Operating Profit" dataDxfId="1">
      <calculatedColumnFormula>J6*L6</calculatedColumnFormula>
    </tableColumn>
    <tableColumn id="12" xr3:uid="{14816940-A67D-478A-9131-A3BCC417533A}"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A91F4E8-4014-4D44-9FE4-E1F0C8DC5A66}" sourceName="Invoice Date">
  <pivotTables>
    <pivotTable tabId="4" name="PivotTable3"/>
    <pivotTable tabId="4" name="PivotTable4"/>
    <pivotTable tabId="4" name="PivotTable1"/>
  </pivotTables>
  <state minimalRefreshVersion="6" lastRefreshVersion="6" pivotCacheId="104109525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AA00CCD4-D663-43AF-A26B-78F1FA223D8F}" cache="NativeTimeline_Invoice_Date" caption="Sales Period" level="2" selectionLevel="2" scrollPosition="202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E747-F96E-43C3-B644-86E067035412}">
  <dimension ref="A3:E76"/>
  <sheetViews>
    <sheetView tabSelected="1" topLeftCell="A19" workbookViewId="0">
      <selection activeCell="G45" sqref="G45"/>
    </sheetView>
  </sheetViews>
  <sheetFormatPr defaultRowHeight="15"/>
  <cols>
    <col min="1" max="1" width="17.28515625" bestFit="1" customWidth="1"/>
    <col min="2" max="2" width="16.7109375" bestFit="1" customWidth="1"/>
    <col min="3" max="3" width="22.28515625" bestFit="1" customWidth="1"/>
    <col min="4" max="4" width="27.140625" bestFit="1" customWidth="1"/>
    <col min="5" max="5" width="9.85546875" bestFit="1" customWidth="1"/>
  </cols>
  <sheetData>
    <row r="3" spans="1:4">
      <c r="A3" t="s">
        <v>131</v>
      </c>
      <c r="B3" t="s">
        <v>132</v>
      </c>
      <c r="C3" t="s">
        <v>133</v>
      </c>
      <c r="D3" t="s">
        <v>134</v>
      </c>
    </row>
    <row r="4" spans="1:4">
      <c r="A4" s="26">
        <v>8684027.5</v>
      </c>
      <c r="B4" s="26">
        <v>17148250</v>
      </c>
      <c r="C4" s="26">
        <v>3173631.875</v>
      </c>
      <c r="D4" s="26">
        <v>0.36310442386830921</v>
      </c>
    </row>
    <row r="8" spans="1:4">
      <c r="A8" s="27" t="s">
        <v>137</v>
      </c>
      <c r="B8" t="s">
        <v>131</v>
      </c>
    </row>
    <row r="9" spans="1:4">
      <c r="A9" s="28" t="s">
        <v>139</v>
      </c>
      <c r="B9" s="29">
        <v>510750</v>
      </c>
    </row>
    <row r="10" spans="1:4">
      <c r="A10" s="28" t="s">
        <v>140</v>
      </c>
      <c r="B10" s="29">
        <v>484975</v>
      </c>
    </row>
    <row r="11" spans="1:4">
      <c r="A11" s="28" t="s">
        <v>141</v>
      </c>
      <c r="B11" s="29">
        <v>483530</v>
      </c>
    </row>
    <row r="12" spans="1:4">
      <c r="A12" s="28" t="s">
        <v>142</v>
      </c>
      <c r="B12" s="29">
        <v>494887.5</v>
      </c>
    </row>
    <row r="13" spans="1:4">
      <c r="A13" s="28" t="s">
        <v>143</v>
      </c>
      <c r="B13" s="29">
        <v>673572.5</v>
      </c>
    </row>
    <row r="14" spans="1:4">
      <c r="A14" s="28" t="s">
        <v>144</v>
      </c>
      <c r="B14" s="29">
        <v>903837.5</v>
      </c>
    </row>
    <row r="15" spans="1:4">
      <c r="A15" s="28" t="s">
        <v>145</v>
      </c>
      <c r="B15" s="29">
        <v>1041437.5</v>
      </c>
    </row>
    <row r="16" spans="1:4">
      <c r="A16" s="28" t="s">
        <v>146</v>
      </c>
      <c r="B16" s="29">
        <v>945275</v>
      </c>
    </row>
    <row r="17" spans="1:5">
      <c r="A17" s="28" t="s">
        <v>147</v>
      </c>
      <c r="B17" s="29">
        <v>681000</v>
      </c>
    </row>
    <row r="18" spans="1:5">
      <c r="A18" s="28" t="s">
        <v>148</v>
      </c>
      <c r="B18" s="29">
        <v>623375</v>
      </c>
    </row>
    <row r="19" spans="1:5">
      <c r="A19" s="28" t="s">
        <v>149</v>
      </c>
      <c r="B19" s="29">
        <v>795612.5</v>
      </c>
    </row>
    <row r="20" spans="1:5">
      <c r="A20" s="28" t="s">
        <v>150</v>
      </c>
      <c r="B20" s="29">
        <v>1045775</v>
      </c>
    </row>
    <row r="21" spans="1:5">
      <c r="A21" s="28" t="s">
        <v>138</v>
      </c>
      <c r="B21" s="29">
        <v>8684027.5</v>
      </c>
    </row>
    <row r="25" spans="1:5">
      <c r="A25" s="27" t="s">
        <v>137</v>
      </c>
      <c r="B25" t="s">
        <v>132</v>
      </c>
      <c r="D25" s="30" t="s">
        <v>6</v>
      </c>
      <c r="E25" s="30" t="s">
        <v>10</v>
      </c>
    </row>
    <row r="26" spans="1:5">
      <c r="A26" s="28" t="s">
        <v>56</v>
      </c>
      <c r="B26" s="26">
        <v>408500</v>
      </c>
      <c r="D26" t="str">
        <f>A26</f>
        <v>Alabama</v>
      </c>
      <c r="E26" s="31">
        <f>B26</f>
        <v>408500</v>
      </c>
    </row>
    <row r="27" spans="1:5">
      <c r="A27" s="28" t="s">
        <v>60</v>
      </c>
      <c r="B27" s="26">
        <v>312250</v>
      </c>
      <c r="D27" t="str">
        <f t="shared" ref="D27:D75" si="0">A27</f>
        <v>Alaska</v>
      </c>
      <c r="E27" s="31">
        <f t="shared" ref="E27:E75" si="1">B27</f>
        <v>312250</v>
      </c>
    </row>
    <row r="28" spans="1:5">
      <c r="A28" s="28" t="s">
        <v>81</v>
      </c>
      <c r="B28" s="26">
        <v>331500</v>
      </c>
      <c r="D28" t="str">
        <f t="shared" si="0"/>
        <v>Arizona</v>
      </c>
      <c r="E28" s="31">
        <f t="shared" si="1"/>
        <v>331500</v>
      </c>
    </row>
    <row r="29" spans="1:5">
      <c r="A29" s="28" t="s">
        <v>97</v>
      </c>
      <c r="B29" s="26">
        <v>255350</v>
      </c>
      <c r="D29" t="str">
        <f t="shared" si="0"/>
        <v>Arkansas</v>
      </c>
      <c r="E29" s="31">
        <f t="shared" si="1"/>
        <v>255350</v>
      </c>
    </row>
    <row r="30" spans="1:5">
      <c r="A30" s="28" t="s">
        <v>29</v>
      </c>
      <c r="B30" s="26">
        <v>1037250</v>
      </c>
      <c r="D30" t="str">
        <f t="shared" si="0"/>
        <v>California</v>
      </c>
      <c r="E30" s="31">
        <f t="shared" si="1"/>
        <v>1037250</v>
      </c>
    </row>
    <row r="31" spans="1:5">
      <c r="A31" s="28" t="s">
        <v>41</v>
      </c>
      <c r="B31" s="26">
        <v>324250</v>
      </c>
      <c r="D31" t="str">
        <f t="shared" si="0"/>
        <v>Colorado</v>
      </c>
      <c r="E31" s="31">
        <f t="shared" si="1"/>
        <v>324250</v>
      </c>
    </row>
    <row r="32" spans="1:5">
      <c r="A32" s="28" t="s">
        <v>120</v>
      </c>
      <c r="B32" s="26">
        <v>169600</v>
      </c>
      <c r="D32" t="str">
        <f t="shared" si="0"/>
        <v>Connecticut</v>
      </c>
      <c r="E32" s="31">
        <f t="shared" si="1"/>
        <v>169600</v>
      </c>
    </row>
    <row r="33" spans="1:5">
      <c r="A33" s="28" t="s">
        <v>116</v>
      </c>
      <c r="B33" s="26">
        <v>205600</v>
      </c>
      <c r="D33" t="str">
        <f t="shared" si="0"/>
        <v>Delaware</v>
      </c>
      <c r="E33" s="31">
        <f t="shared" si="1"/>
        <v>205600</v>
      </c>
    </row>
    <row r="34" spans="1:5">
      <c r="A34" s="28" t="s">
        <v>46</v>
      </c>
      <c r="B34" s="26">
        <v>1051700</v>
      </c>
      <c r="D34" t="str">
        <f t="shared" si="0"/>
        <v>Florida</v>
      </c>
      <c r="E34" s="31">
        <f t="shared" si="1"/>
        <v>1051700</v>
      </c>
    </row>
    <row r="35" spans="1:5">
      <c r="A35" s="28" t="s">
        <v>85</v>
      </c>
      <c r="B35" s="26">
        <v>579350</v>
      </c>
      <c r="D35" t="str">
        <f t="shared" si="0"/>
        <v>Georgia</v>
      </c>
      <c r="E35" s="31">
        <f t="shared" si="1"/>
        <v>579350</v>
      </c>
    </row>
    <row r="36" spans="1:5">
      <c r="A36" s="28" t="s">
        <v>62</v>
      </c>
      <c r="B36" s="26">
        <v>353500</v>
      </c>
      <c r="D36" t="str">
        <f t="shared" si="0"/>
        <v>Hawaii</v>
      </c>
      <c r="E36" s="31">
        <f t="shared" si="1"/>
        <v>353500</v>
      </c>
    </row>
    <row r="37" spans="1:5">
      <c r="A37" s="28" t="s">
        <v>79</v>
      </c>
      <c r="B37" s="26">
        <v>288250</v>
      </c>
      <c r="D37" t="str">
        <f t="shared" si="0"/>
        <v>Idaho</v>
      </c>
      <c r="E37" s="31">
        <f t="shared" si="1"/>
        <v>288250</v>
      </c>
    </row>
    <row r="38" spans="1:5">
      <c r="A38" s="28" t="s">
        <v>34</v>
      </c>
      <c r="B38" s="26">
        <v>185600</v>
      </c>
      <c r="D38" t="str">
        <f t="shared" si="0"/>
        <v>Illinois</v>
      </c>
      <c r="E38" s="31">
        <f t="shared" si="1"/>
        <v>185600</v>
      </c>
    </row>
    <row r="39" spans="1:5">
      <c r="A39" s="28" t="s">
        <v>111</v>
      </c>
      <c r="B39" s="26">
        <v>241600</v>
      </c>
      <c r="D39" t="str">
        <f t="shared" si="0"/>
        <v>Indiana</v>
      </c>
      <c r="E39" s="31">
        <f t="shared" si="1"/>
        <v>241600</v>
      </c>
    </row>
    <row r="40" spans="1:5">
      <c r="A40" s="28" t="s">
        <v>107</v>
      </c>
      <c r="B40" s="26">
        <v>183100</v>
      </c>
      <c r="D40" t="str">
        <f t="shared" si="0"/>
        <v>Iowa</v>
      </c>
      <c r="E40" s="31">
        <f t="shared" si="1"/>
        <v>183100</v>
      </c>
    </row>
    <row r="41" spans="1:5">
      <c r="A41" s="28" t="s">
        <v>101</v>
      </c>
      <c r="B41" s="26">
        <v>180600</v>
      </c>
      <c r="D41" t="str">
        <f t="shared" si="0"/>
        <v>Kansas</v>
      </c>
      <c r="E41" s="31">
        <f t="shared" si="1"/>
        <v>180600</v>
      </c>
    </row>
    <row r="42" spans="1:5">
      <c r="A42" s="28" t="s">
        <v>93</v>
      </c>
      <c r="B42" s="26">
        <v>363350</v>
      </c>
      <c r="D42" t="str">
        <f t="shared" si="0"/>
        <v>Kentucky</v>
      </c>
      <c r="E42" s="31">
        <f t="shared" si="1"/>
        <v>363350</v>
      </c>
    </row>
    <row r="43" spans="1:5">
      <c r="A43" s="28" t="s">
        <v>77</v>
      </c>
      <c r="B43" s="26">
        <v>412250</v>
      </c>
      <c r="D43" t="str">
        <f t="shared" si="0"/>
        <v>Louisiana</v>
      </c>
      <c r="E43" s="31">
        <f t="shared" si="1"/>
        <v>412250</v>
      </c>
    </row>
    <row r="44" spans="1:5">
      <c r="A44" s="28" t="s">
        <v>58</v>
      </c>
      <c r="B44" s="26">
        <v>172600</v>
      </c>
      <c r="D44" t="str">
        <f t="shared" si="0"/>
        <v>Maine</v>
      </c>
      <c r="E44" s="31">
        <f t="shared" si="1"/>
        <v>172600</v>
      </c>
    </row>
    <row r="45" spans="1:5">
      <c r="A45" s="28" t="s">
        <v>114</v>
      </c>
      <c r="B45" s="26">
        <v>241600</v>
      </c>
      <c r="D45" t="str">
        <f t="shared" si="0"/>
        <v>Maryland</v>
      </c>
      <c r="E45" s="31">
        <f t="shared" si="1"/>
        <v>241600</v>
      </c>
    </row>
    <row r="46" spans="1:5">
      <c r="A46" s="28" t="s">
        <v>124</v>
      </c>
      <c r="B46" s="26">
        <v>241600</v>
      </c>
      <c r="D46" t="str">
        <f t="shared" si="0"/>
        <v>Massachusetts</v>
      </c>
      <c r="E46" s="31">
        <f t="shared" si="1"/>
        <v>241600</v>
      </c>
    </row>
    <row r="47" spans="1:5">
      <c r="A47" s="28" t="s">
        <v>70</v>
      </c>
      <c r="B47" s="26">
        <v>280350</v>
      </c>
      <c r="D47" t="str">
        <f t="shared" si="0"/>
        <v>Michigan</v>
      </c>
      <c r="E47" s="31">
        <f t="shared" si="1"/>
        <v>280350</v>
      </c>
    </row>
    <row r="48" spans="1:5">
      <c r="A48" s="28" t="s">
        <v>48</v>
      </c>
      <c r="B48" s="26">
        <v>156850</v>
      </c>
      <c r="D48" t="str">
        <f t="shared" si="0"/>
        <v>Minnesota</v>
      </c>
      <c r="E48" s="31">
        <f t="shared" si="1"/>
        <v>156850</v>
      </c>
    </row>
    <row r="49" spans="1:5">
      <c r="A49" s="28" t="s">
        <v>95</v>
      </c>
      <c r="B49" s="26">
        <v>309350</v>
      </c>
      <c r="D49" t="str">
        <f t="shared" si="0"/>
        <v>Mississippi</v>
      </c>
      <c r="E49" s="31">
        <f t="shared" si="1"/>
        <v>309350</v>
      </c>
    </row>
    <row r="50" spans="1:5">
      <c r="A50" s="28" t="s">
        <v>72</v>
      </c>
      <c r="B50" s="26">
        <v>316350</v>
      </c>
      <c r="D50" t="str">
        <f t="shared" si="0"/>
        <v>Missouri</v>
      </c>
      <c r="E50" s="31">
        <f t="shared" si="1"/>
        <v>316350</v>
      </c>
    </row>
    <row r="51" spans="1:5">
      <c r="A51" s="28" t="s">
        <v>50</v>
      </c>
      <c r="B51" s="26">
        <v>328000</v>
      </c>
      <c r="D51" t="str">
        <f t="shared" si="0"/>
        <v>Montana</v>
      </c>
      <c r="E51" s="31">
        <f t="shared" si="1"/>
        <v>328000</v>
      </c>
    </row>
    <row r="52" spans="1:5">
      <c r="A52" s="28" t="s">
        <v>54</v>
      </c>
      <c r="B52" s="26">
        <v>136350</v>
      </c>
      <c r="D52" t="str">
        <f t="shared" si="0"/>
        <v>Nebraska</v>
      </c>
      <c r="E52" s="31">
        <f t="shared" si="1"/>
        <v>136350</v>
      </c>
    </row>
    <row r="53" spans="1:5">
      <c r="A53" s="28" t="s">
        <v>39</v>
      </c>
      <c r="B53" s="26">
        <v>324000</v>
      </c>
      <c r="D53" t="str">
        <f t="shared" si="0"/>
        <v>Nevada</v>
      </c>
      <c r="E53" s="31">
        <f t="shared" si="1"/>
        <v>324000</v>
      </c>
    </row>
    <row r="54" spans="1:5">
      <c r="A54" s="28" t="s">
        <v>128</v>
      </c>
      <c r="B54" s="26">
        <v>238850</v>
      </c>
      <c r="D54" t="str">
        <f t="shared" si="0"/>
        <v>New Hampshire</v>
      </c>
      <c r="E54" s="31">
        <f t="shared" si="1"/>
        <v>238850</v>
      </c>
    </row>
    <row r="55" spans="1:5">
      <c r="A55" s="28" t="s">
        <v>118</v>
      </c>
      <c r="B55" s="26">
        <v>223600</v>
      </c>
      <c r="D55" t="str">
        <f t="shared" si="0"/>
        <v>New Jersey</v>
      </c>
      <c r="E55" s="31">
        <f t="shared" si="1"/>
        <v>223600</v>
      </c>
    </row>
    <row r="56" spans="1:5">
      <c r="A56" s="28" t="s">
        <v>83</v>
      </c>
      <c r="B56" s="26">
        <v>313500</v>
      </c>
      <c r="D56" t="str">
        <f t="shared" si="0"/>
        <v>New Mexico</v>
      </c>
      <c r="E56" s="31">
        <f t="shared" si="1"/>
        <v>313500</v>
      </c>
    </row>
    <row r="57" spans="1:5">
      <c r="A57" s="28" t="s">
        <v>16</v>
      </c>
      <c r="B57" s="26">
        <v>1125200</v>
      </c>
      <c r="D57" t="str">
        <f t="shared" si="0"/>
        <v>New York</v>
      </c>
      <c r="E57" s="31">
        <f t="shared" si="1"/>
        <v>1125200</v>
      </c>
    </row>
    <row r="58" spans="1:5">
      <c r="A58" s="28" t="s">
        <v>89</v>
      </c>
      <c r="B58" s="26">
        <v>399350</v>
      </c>
      <c r="D58" t="str">
        <f t="shared" si="0"/>
        <v>North Carolina</v>
      </c>
      <c r="E58" s="31">
        <f t="shared" si="1"/>
        <v>399350</v>
      </c>
    </row>
    <row r="59" spans="1:5">
      <c r="A59" s="28" t="s">
        <v>105</v>
      </c>
      <c r="B59" s="26">
        <v>184100</v>
      </c>
      <c r="D59" t="str">
        <f t="shared" si="0"/>
        <v>North Dakota</v>
      </c>
      <c r="E59" s="31">
        <f t="shared" si="1"/>
        <v>184100</v>
      </c>
    </row>
    <row r="60" spans="1:5">
      <c r="A60" s="28" t="s">
        <v>91</v>
      </c>
      <c r="B60" s="26">
        <v>203600</v>
      </c>
      <c r="D60" t="str">
        <f t="shared" si="0"/>
        <v>Ohio</v>
      </c>
      <c r="E60" s="31">
        <f t="shared" si="1"/>
        <v>203600</v>
      </c>
    </row>
    <row r="61" spans="1:5">
      <c r="A61" s="28" t="s">
        <v>99</v>
      </c>
      <c r="B61" s="26">
        <v>237350</v>
      </c>
      <c r="D61" t="str">
        <f t="shared" si="0"/>
        <v>Oklahoma</v>
      </c>
      <c r="E61" s="31">
        <f t="shared" si="1"/>
        <v>237350</v>
      </c>
    </row>
    <row r="62" spans="1:5">
      <c r="A62" s="28" t="s">
        <v>76</v>
      </c>
      <c r="B62" s="26">
        <v>346750</v>
      </c>
      <c r="D62" t="str">
        <f t="shared" si="0"/>
        <v>Oregon</v>
      </c>
      <c r="E62" s="31">
        <f t="shared" si="1"/>
        <v>346750</v>
      </c>
    </row>
    <row r="63" spans="1:5">
      <c r="A63" s="28" t="s">
        <v>37</v>
      </c>
      <c r="B63" s="26">
        <v>165600</v>
      </c>
      <c r="D63" t="str">
        <f t="shared" si="0"/>
        <v>Pennsylvania</v>
      </c>
      <c r="E63" s="31">
        <f t="shared" si="1"/>
        <v>165600</v>
      </c>
    </row>
    <row r="64" spans="1:5">
      <c r="A64" s="28" t="s">
        <v>122</v>
      </c>
      <c r="B64" s="26">
        <v>198850</v>
      </c>
      <c r="D64" t="str">
        <f t="shared" si="0"/>
        <v>Rhode Island</v>
      </c>
      <c r="E64" s="31">
        <f t="shared" si="1"/>
        <v>198850</v>
      </c>
    </row>
    <row r="65" spans="1:5">
      <c r="A65" s="28" t="s">
        <v>87</v>
      </c>
      <c r="B65" s="26">
        <v>507350</v>
      </c>
      <c r="D65" t="str">
        <f t="shared" si="0"/>
        <v>South Carolina</v>
      </c>
      <c r="E65" s="31">
        <f t="shared" si="1"/>
        <v>507350</v>
      </c>
    </row>
    <row r="66" spans="1:5">
      <c r="A66" s="28" t="s">
        <v>103</v>
      </c>
      <c r="B66" s="26">
        <v>180600</v>
      </c>
      <c r="D66" t="str">
        <f t="shared" si="0"/>
        <v>South Dakota</v>
      </c>
      <c r="E66" s="31">
        <f t="shared" si="1"/>
        <v>180600</v>
      </c>
    </row>
    <row r="67" spans="1:5">
      <c r="A67" s="28" t="s">
        <v>52</v>
      </c>
      <c r="B67" s="26">
        <v>427750</v>
      </c>
      <c r="D67" t="str">
        <f t="shared" si="0"/>
        <v>Tennessee</v>
      </c>
      <c r="E67" s="31">
        <f t="shared" si="1"/>
        <v>427750</v>
      </c>
    </row>
    <row r="68" spans="1:5">
      <c r="A68" s="28" t="s">
        <v>25</v>
      </c>
      <c r="B68" s="26">
        <v>1014250</v>
      </c>
      <c r="D68" t="str">
        <f t="shared" si="0"/>
        <v>Texas</v>
      </c>
      <c r="E68" s="31">
        <f t="shared" si="1"/>
        <v>1014250</v>
      </c>
    </row>
    <row r="69" spans="1:5">
      <c r="A69" s="28" t="s">
        <v>74</v>
      </c>
      <c r="B69" s="26">
        <v>310750</v>
      </c>
      <c r="D69" t="str">
        <f t="shared" si="0"/>
        <v>Utah</v>
      </c>
      <c r="E69" s="31">
        <f t="shared" si="1"/>
        <v>310750</v>
      </c>
    </row>
    <row r="70" spans="1:5">
      <c r="A70" s="28" t="s">
        <v>126</v>
      </c>
      <c r="B70" s="26">
        <v>256850</v>
      </c>
      <c r="D70" t="str">
        <f t="shared" si="0"/>
        <v>Vermont</v>
      </c>
      <c r="E70" s="31">
        <f t="shared" si="1"/>
        <v>256850</v>
      </c>
    </row>
    <row r="71" spans="1:5">
      <c r="A71" s="28" t="s">
        <v>68</v>
      </c>
      <c r="B71" s="26">
        <v>403350</v>
      </c>
      <c r="D71" t="str">
        <f t="shared" si="0"/>
        <v>Virginia</v>
      </c>
      <c r="E71" s="31">
        <f t="shared" si="1"/>
        <v>403350</v>
      </c>
    </row>
    <row r="72" spans="1:5">
      <c r="A72" s="28" t="s">
        <v>43</v>
      </c>
      <c r="B72" s="26">
        <v>348750</v>
      </c>
      <c r="D72" t="str">
        <f t="shared" si="0"/>
        <v>Washington</v>
      </c>
      <c r="E72" s="31">
        <f t="shared" si="1"/>
        <v>348750</v>
      </c>
    </row>
    <row r="73" spans="1:5">
      <c r="A73" s="28" t="s">
        <v>113</v>
      </c>
      <c r="B73" s="26">
        <v>154600</v>
      </c>
      <c r="D73" t="str">
        <f t="shared" si="0"/>
        <v>West Virginia</v>
      </c>
      <c r="E73" s="31">
        <f t="shared" si="1"/>
        <v>154600</v>
      </c>
    </row>
    <row r="74" spans="1:5">
      <c r="A74" s="28" t="s">
        <v>109</v>
      </c>
      <c r="B74" s="26">
        <v>205850</v>
      </c>
      <c r="D74" t="str">
        <f t="shared" si="0"/>
        <v>Wisconsin</v>
      </c>
      <c r="E74" s="31">
        <f t="shared" si="1"/>
        <v>205850</v>
      </c>
    </row>
    <row r="75" spans="1:5">
      <c r="A75" s="28" t="s">
        <v>66</v>
      </c>
      <c r="B75" s="26">
        <v>310750</v>
      </c>
      <c r="D75" t="str">
        <f t="shared" si="0"/>
        <v>Wyoming</v>
      </c>
      <c r="E75" s="31">
        <f t="shared" si="1"/>
        <v>310750</v>
      </c>
    </row>
    <row r="76" spans="1:5">
      <c r="A76" s="28" t="s">
        <v>138</v>
      </c>
      <c r="B76" s="26">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07663-A877-4168-B65D-67E6950C8988}">
  <dimension ref="A3:B10"/>
  <sheetViews>
    <sheetView workbookViewId="0">
      <selection activeCell="K20" sqref="K20"/>
    </sheetView>
  </sheetViews>
  <sheetFormatPr defaultRowHeight="15"/>
  <cols>
    <col min="1" max="1" width="13.140625" bestFit="1" customWidth="1"/>
    <col min="2" max="2" width="17.28515625" bestFit="1" customWidth="1"/>
  </cols>
  <sheetData>
    <row r="3" spans="1:2">
      <c r="A3" s="27" t="s">
        <v>137</v>
      </c>
      <c r="B3" t="s">
        <v>131</v>
      </c>
    </row>
    <row r="4" spans="1:2">
      <c r="A4" s="28" t="s">
        <v>17</v>
      </c>
      <c r="B4" s="33">
        <v>2015890</v>
      </c>
    </row>
    <row r="5" spans="1:2">
      <c r="A5" s="28" t="s">
        <v>22</v>
      </c>
      <c r="B5" s="33">
        <v>1725837.5</v>
      </c>
    </row>
    <row r="6" spans="1:2">
      <c r="A6" s="28" t="s">
        <v>18</v>
      </c>
      <c r="B6" s="33">
        <v>1481425</v>
      </c>
    </row>
    <row r="7" spans="1:2">
      <c r="A7" s="28" t="s">
        <v>20</v>
      </c>
      <c r="B7" s="33">
        <v>1031650</v>
      </c>
    </row>
    <row r="8" spans="1:2">
      <c r="A8" s="28" t="s">
        <v>21</v>
      </c>
      <c r="B8" s="33">
        <v>1193637.5</v>
      </c>
    </row>
    <row r="9" spans="1:2">
      <c r="A9" s="28" t="s">
        <v>19</v>
      </c>
      <c r="B9" s="33">
        <v>1235587.5</v>
      </c>
    </row>
    <row r="10" spans="1:2">
      <c r="A10" s="28" t="s">
        <v>138</v>
      </c>
      <c r="B10" s="33">
        <v>8684027.5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5DFC-BBEA-404F-8379-564874B1A77A}">
  <dimension ref="A3:B10"/>
  <sheetViews>
    <sheetView workbookViewId="0">
      <selection activeCell="J12" sqref="J12"/>
    </sheetView>
  </sheetViews>
  <sheetFormatPr defaultRowHeight="15"/>
  <cols>
    <col min="1" max="1" width="13.140625" bestFit="1" customWidth="1"/>
    <col min="2" max="2" width="22.28515625" bestFit="1" customWidth="1"/>
  </cols>
  <sheetData>
    <row r="3" spans="1:2">
      <c r="A3" s="27" t="s">
        <v>137</v>
      </c>
      <c r="B3" t="s">
        <v>133</v>
      </c>
    </row>
    <row r="4" spans="1:2">
      <c r="A4" s="28" t="s">
        <v>17</v>
      </c>
      <c r="B4" s="33">
        <v>793197.25</v>
      </c>
    </row>
    <row r="5" spans="1:2">
      <c r="A5" s="28" t="s">
        <v>22</v>
      </c>
      <c r="B5" s="33">
        <v>655700</v>
      </c>
    </row>
    <row r="6" spans="1:2">
      <c r="A6" s="28" t="s">
        <v>18</v>
      </c>
      <c r="B6" s="33">
        <v>494317.5</v>
      </c>
    </row>
    <row r="7" spans="1:2">
      <c r="A7" s="28" t="s">
        <v>20</v>
      </c>
      <c r="B7" s="33">
        <v>372825.625</v>
      </c>
    </row>
    <row r="8" spans="1:2">
      <c r="A8" s="28" t="s">
        <v>21</v>
      </c>
      <c r="B8" s="33">
        <v>427071.875</v>
      </c>
    </row>
    <row r="9" spans="1:2">
      <c r="A9" s="28" t="s">
        <v>19</v>
      </c>
      <c r="B9" s="33">
        <v>430519.625</v>
      </c>
    </row>
    <row r="10" spans="1:2">
      <c r="A10" s="28" t="s">
        <v>138</v>
      </c>
      <c r="B10" s="33">
        <v>3173631.875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3893"/>
  <sheetViews>
    <sheetView showGridLines="0" workbookViewId="0">
      <pane ySplit="6" topLeftCell="A7" activePane="bottomLeft" state="frozen"/>
      <selection pane="bottomLeft" activeCell="E17" sqref="E17"/>
    </sheetView>
  </sheetViews>
  <sheetFormatPr defaultColWidth="14.42578125" defaultRowHeight="15" customHeight="1"/>
  <cols>
    <col min="1" max="1" width="10.140625" customWidth="1"/>
    <col min="2" max="2" width="12.42578125" customWidth="1"/>
    <col min="3" max="3" width="14.140625" customWidth="1"/>
    <col min="4" max="4" width="10.42578125" customWidth="1"/>
    <col min="5" max="5" width="14.28515625" customWidth="1"/>
    <col min="6" max="6" width="13.140625" customWidth="1"/>
    <col min="7" max="7" width="17" customWidth="1"/>
    <col min="8" max="8" width="15.28515625" customWidth="1"/>
    <col min="9" max="9" width="12.140625" customWidth="1"/>
    <col min="10" max="10" width="12.5703125" customWidth="1"/>
    <col min="11" max="11" width="17.42578125" customWidth="1"/>
    <col min="12" max="12" width="18.7109375" customWidth="1"/>
    <col min="13" max="13" width="8.85546875" customWidth="1"/>
    <col min="14" max="14" width="10.85546875" customWidth="1"/>
    <col min="15" max="17" width="8.85546875" customWidth="1"/>
  </cols>
  <sheetData>
    <row r="2" spans="1:14" ht="23.25">
      <c r="A2" s="2" t="s">
        <v>0</v>
      </c>
      <c r="B2" s="3"/>
      <c r="C2" s="3"/>
      <c r="D2" s="3"/>
      <c r="E2" s="3"/>
      <c r="F2" s="3"/>
      <c r="G2" s="3"/>
      <c r="H2" s="3"/>
      <c r="I2" s="3"/>
      <c r="J2" s="3"/>
      <c r="K2" s="3"/>
      <c r="L2" s="3"/>
    </row>
    <row r="3" spans="1:14" ht="15.75">
      <c r="A3" s="4" t="s">
        <v>1</v>
      </c>
    </row>
    <row r="5" spans="1:14">
      <c r="A5" s="5" t="s">
        <v>2</v>
      </c>
      <c r="B5" s="5" t="s">
        <v>3</v>
      </c>
      <c r="C5" s="5" t="s">
        <v>4</v>
      </c>
      <c r="D5" s="5" t="s">
        <v>5</v>
      </c>
      <c r="E5" s="5" t="s">
        <v>6</v>
      </c>
      <c r="F5" s="5" t="s">
        <v>7</v>
      </c>
      <c r="G5" s="5" t="s">
        <v>8</v>
      </c>
      <c r="H5" s="5" t="s">
        <v>9</v>
      </c>
      <c r="I5" s="5" t="s">
        <v>10</v>
      </c>
      <c r="J5" s="5" t="s">
        <v>11</v>
      </c>
      <c r="K5" s="5" t="s">
        <v>12</v>
      </c>
      <c r="L5" s="5" t="s">
        <v>13</v>
      </c>
    </row>
    <row r="6" spans="1:14">
      <c r="A6" s="6" t="s">
        <v>14</v>
      </c>
      <c r="B6" s="6">
        <v>1185732</v>
      </c>
      <c r="C6" s="7">
        <v>44210</v>
      </c>
      <c r="D6" s="6" t="s">
        <v>15</v>
      </c>
      <c r="E6" s="6" t="s">
        <v>16</v>
      </c>
      <c r="F6" s="6" t="s">
        <v>16</v>
      </c>
      <c r="G6" s="6" t="s">
        <v>17</v>
      </c>
      <c r="H6" s="8">
        <v>0.5</v>
      </c>
      <c r="I6" s="9">
        <v>12000</v>
      </c>
      <c r="J6" s="10">
        <f t="shared" ref="J6:J3893" si="0">H6*I6</f>
        <v>6000</v>
      </c>
      <c r="K6" s="10">
        <f t="shared" ref="K6:K3893" si="1">J6*L6</f>
        <v>3000</v>
      </c>
      <c r="L6" s="11">
        <v>0.5</v>
      </c>
      <c r="N6" s="12"/>
    </row>
    <row r="7" spans="1:14">
      <c r="A7" s="6" t="s">
        <v>14</v>
      </c>
      <c r="B7" s="6">
        <v>1185732</v>
      </c>
      <c r="C7" s="7">
        <v>44210</v>
      </c>
      <c r="D7" s="6" t="s">
        <v>15</v>
      </c>
      <c r="E7" s="6" t="s">
        <v>16</v>
      </c>
      <c r="F7" s="6" t="s">
        <v>16</v>
      </c>
      <c r="G7" s="6" t="s">
        <v>18</v>
      </c>
      <c r="H7" s="8">
        <v>0.5</v>
      </c>
      <c r="I7" s="9">
        <v>10000</v>
      </c>
      <c r="J7" s="10">
        <f t="shared" si="0"/>
        <v>5000</v>
      </c>
      <c r="K7" s="10">
        <f t="shared" si="1"/>
        <v>1500</v>
      </c>
      <c r="L7" s="11">
        <v>0.3</v>
      </c>
      <c r="N7" s="12"/>
    </row>
    <row r="8" spans="1:14">
      <c r="A8" s="6" t="s">
        <v>14</v>
      </c>
      <c r="B8" s="6">
        <v>1185732</v>
      </c>
      <c r="C8" s="7">
        <v>44210</v>
      </c>
      <c r="D8" s="6" t="s">
        <v>15</v>
      </c>
      <c r="E8" s="6" t="s">
        <v>16</v>
      </c>
      <c r="F8" s="6" t="s">
        <v>16</v>
      </c>
      <c r="G8" s="6" t="s">
        <v>19</v>
      </c>
      <c r="H8" s="8">
        <v>0.4</v>
      </c>
      <c r="I8" s="9">
        <v>10000</v>
      </c>
      <c r="J8" s="10">
        <f t="shared" si="0"/>
        <v>4000</v>
      </c>
      <c r="K8" s="10">
        <f t="shared" si="1"/>
        <v>1400</v>
      </c>
      <c r="L8" s="11">
        <v>0.35</v>
      </c>
      <c r="N8" s="12"/>
    </row>
    <row r="9" spans="1:14">
      <c r="A9" s="6" t="s">
        <v>14</v>
      </c>
      <c r="B9" s="6">
        <v>1185732</v>
      </c>
      <c r="C9" s="7">
        <v>44210</v>
      </c>
      <c r="D9" s="6" t="s">
        <v>15</v>
      </c>
      <c r="E9" s="6" t="s">
        <v>16</v>
      </c>
      <c r="F9" s="6" t="s">
        <v>16</v>
      </c>
      <c r="G9" s="6" t="s">
        <v>20</v>
      </c>
      <c r="H9" s="8">
        <v>0.45</v>
      </c>
      <c r="I9" s="9">
        <v>8500</v>
      </c>
      <c r="J9" s="10">
        <f t="shared" si="0"/>
        <v>3825</v>
      </c>
      <c r="K9" s="10">
        <f t="shared" si="1"/>
        <v>1338.75</v>
      </c>
      <c r="L9" s="11">
        <v>0.35</v>
      </c>
      <c r="N9" s="12"/>
    </row>
    <row r="10" spans="1:14">
      <c r="A10" s="6" t="s">
        <v>14</v>
      </c>
      <c r="B10" s="6">
        <v>1185732</v>
      </c>
      <c r="C10" s="7">
        <v>44210</v>
      </c>
      <c r="D10" s="6" t="s">
        <v>15</v>
      </c>
      <c r="E10" s="6" t="s">
        <v>16</v>
      </c>
      <c r="F10" s="6" t="s">
        <v>16</v>
      </c>
      <c r="G10" s="6" t="s">
        <v>21</v>
      </c>
      <c r="H10" s="8">
        <v>0.6</v>
      </c>
      <c r="I10" s="9">
        <v>9000</v>
      </c>
      <c r="J10" s="10">
        <f t="shared" si="0"/>
        <v>5400</v>
      </c>
      <c r="K10" s="10">
        <f t="shared" si="1"/>
        <v>1620</v>
      </c>
      <c r="L10" s="11">
        <v>0.3</v>
      </c>
      <c r="N10" s="12"/>
    </row>
    <row r="11" spans="1:14">
      <c r="A11" s="6" t="s">
        <v>14</v>
      </c>
      <c r="B11" s="6">
        <v>1185732</v>
      </c>
      <c r="C11" s="7">
        <v>44210</v>
      </c>
      <c r="D11" s="6" t="s">
        <v>15</v>
      </c>
      <c r="E11" s="6" t="s">
        <v>16</v>
      </c>
      <c r="F11" s="6" t="s">
        <v>16</v>
      </c>
      <c r="G11" s="6" t="s">
        <v>22</v>
      </c>
      <c r="H11" s="8">
        <v>0.5</v>
      </c>
      <c r="I11" s="9">
        <v>10000</v>
      </c>
      <c r="J11" s="10">
        <f t="shared" si="0"/>
        <v>5000</v>
      </c>
      <c r="K11" s="10">
        <f t="shared" si="1"/>
        <v>1250</v>
      </c>
      <c r="L11" s="11">
        <v>0.25</v>
      </c>
      <c r="N11" s="12"/>
    </row>
    <row r="12" spans="1:14">
      <c r="A12" s="6" t="s">
        <v>14</v>
      </c>
      <c r="B12" s="6">
        <v>1185732</v>
      </c>
      <c r="C12" s="7">
        <v>44239</v>
      </c>
      <c r="D12" s="6" t="s">
        <v>15</v>
      </c>
      <c r="E12" s="6" t="s">
        <v>16</v>
      </c>
      <c r="F12" s="6" t="s">
        <v>16</v>
      </c>
      <c r="G12" s="6" t="s">
        <v>17</v>
      </c>
      <c r="H12" s="8">
        <v>0.5</v>
      </c>
      <c r="I12" s="9">
        <v>12500</v>
      </c>
      <c r="J12" s="10">
        <f t="shared" si="0"/>
        <v>6250</v>
      </c>
      <c r="K12" s="10">
        <f t="shared" si="1"/>
        <v>3125</v>
      </c>
      <c r="L12" s="11">
        <v>0.5</v>
      </c>
      <c r="N12" s="12"/>
    </row>
    <row r="13" spans="1:14">
      <c r="A13" s="6" t="s">
        <v>14</v>
      </c>
      <c r="B13" s="6">
        <v>1185732</v>
      </c>
      <c r="C13" s="7">
        <v>44239</v>
      </c>
      <c r="D13" s="6" t="s">
        <v>15</v>
      </c>
      <c r="E13" s="6" t="s">
        <v>16</v>
      </c>
      <c r="F13" s="6" t="s">
        <v>16</v>
      </c>
      <c r="G13" s="6" t="s">
        <v>18</v>
      </c>
      <c r="H13" s="8">
        <v>0.5</v>
      </c>
      <c r="I13" s="9">
        <v>9000</v>
      </c>
      <c r="J13" s="10">
        <f t="shared" si="0"/>
        <v>4500</v>
      </c>
      <c r="K13" s="10">
        <f t="shared" si="1"/>
        <v>1350</v>
      </c>
      <c r="L13" s="11">
        <v>0.3</v>
      </c>
      <c r="N13" s="12"/>
    </row>
    <row r="14" spans="1:14">
      <c r="A14" s="6" t="s">
        <v>14</v>
      </c>
      <c r="B14" s="6">
        <v>1185732</v>
      </c>
      <c r="C14" s="7">
        <v>44239</v>
      </c>
      <c r="D14" s="6" t="s">
        <v>15</v>
      </c>
      <c r="E14" s="6" t="s">
        <v>16</v>
      </c>
      <c r="F14" s="6" t="s">
        <v>16</v>
      </c>
      <c r="G14" s="6" t="s">
        <v>19</v>
      </c>
      <c r="H14" s="8">
        <v>0.4</v>
      </c>
      <c r="I14" s="9">
        <v>9500</v>
      </c>
      <c r="J14" s="10">
        <f t="shared" si="0"/>
        <v>3800</v>
      </c>
      <c r="K14" s="10">
        <f t="shared" si="1"/>
        <v>1330</v>
      </c>
      <c r="L14" s="11">
        <v>0.35</v>
      </c>
      <c r="N14" s="12"/>
    </row>
    <row r="15" spans="1:14">
      <c r="A15" s="6" t="s">
        <v>14</v>
      </c>
      <c r="B15" s="6">
        <v>1185732</v>
      </c>
      <c r="C15" s="7">
        <v>44239</v>
      </c>
      <c r="D15" s="6" t="s">
        <v>15</v>
      </c>
      <c r="E15" s="6" t="s">
        <v>16</v>
      </c>
      <c r="F15" s="6" t="s">
        <v>16</v>
      </c>
      <c r="G15" s="6" t="s">
        <v>20</v>
      </c>
      <c r="H15" s="8">
        <v>0.45</v>
      </c>
      <c r="I15" s="9">
        <v>8250</v>
      </c>
      <c r="J15" s="10">
        <f t="shared" si="0"/>
        <v>3712.5</v>
      </c>
      <c r="K15" s="10">
        <f t="shared" si="1"/>
        <v>1299.375</v>
      </c>
      <c r="L15" s="11">
        <v>0.35</v>
      </c>
      <c r="N15" s="12"/>
    </row>
    <row r="16" spans="1:14">
      <c r="A16" s="6" t="s">
        <v>14</v>
      </c>
      <c r="B16" s="6">
        <v>1185732</v>
      </c>
      <c r="C16" s="7">
        <v>44239</v>
      </c>
      <c r="D16" s="6" t="s">
        <v>15</v>
      </c>
      <c r="E16" s="6" t="s">
        <v>16</v>
      </c>
      <c r="F16" s="6" t="s">
        <v>16</v>
      </c>
      <c r="G16" s="6" t="s">
        <v>21</v>
      </c>
      <c r="H16" s="8">
        <v>0.6</v>
      </c>
      <c r="I16" s="9">
        <v>9000</v>
      </c>
      <c r="J16" s="10">
        <f t="shared" si="0"/>
        <v>5400</v>
      </c>
      <c r="K16" s="10">
        <f t="shared" si="1"/>
        <v>1620</v>
      </c>
      <c r="L16" s="11">
        <v>0.3</v>
      </c>
      <c r="N16" s="12"/>
    </row>
    <row r="17" spans="1:14">
      <c r="A17" s="6" t="s">
        <v>14</v>
      </c>
      <c r="B17" s="6">
        <v>1185732</v>
      </c>
      <c r="C17" s="7">
        <v>44239</v>
      </c>
      <c r="D17" s="6" t="s">
        <v>15</v>
      </c>
      <c r="E17" s="6" t="s">
        <v>16</v>
      </c>
      <c r="F17" s="6" t="s">
        <v>16</v>
      </c>
      <c r="G17" s="6" t="s">
        <v>22</v>
      </c>
      <c r="H17" s="8">
        <v>0.5</v>
      </c>
      <c r="I17" s="9">
        <v>10000</v>
      </c>
      <c r="J17" s="10">
        <f t="shared" si="0"/>
        <v>5000</v>
      </c>
      <c r="K17" s="10">
        <f t="shared" si="1"/>
        <v>1250</v>
      </c>
      <c r="L17" s="11">
        <v>0.25</v>
      </c>
      <c r="N17" s="12"/>
    </row>
    <row r="18" spans="1:14">
      <c r="A18" s="6" t="s">
        <v>14</v>
      </c>
      <c r="B18" s="6">
        <v>1185732</v>
      </c>
      <c r="C18" s="7">
        <v>44265</v>
      </c>
      <c r="D18" s="6" t="s">
        <v>15</v>
      </c>
      <c r="E18" s="6" t="s">
        <v>16</v>
      </c>
      <c r="F18" s="6" t="s">
        <v>16</v>
      </c>
      <c r="G18" s="6" t="s">
        <v>17</v>
      </c>
      <c r="H18" s="8">
        <v>0.5</v>
      </c>
      <c r="I18" s="9">
        <v>12200</v>
      </c>
      <c r="J18" s="10">
        <f t="shared" si="0"/>
        <v>6100</v>
      </c>
      <c r="K18" s="10">
        <f t="shared" si="1"/>
        <v>3050</v>
      </c>
      <c r="L18" s="11">
        <v>0.5</v>
      </c>
      <c r="N18" s="12"/>
    </row>
    <row r="19" spans="1:14">
      <c r="A19" s="6" t="s">
        <v>14</v>
      </c>
      <c r="B19" s="6">
        <v>1185732</v>
      </c>
      <c r="C19" s="7">
        <v>44265</v>
      </c>
      <c r="D19" s="6" t="s">
        <v>15</v>
      </c>
      <c r="E19" s="6" t="s">
        <v>16</v>
      </c>
      <c r="F19" s="6" t="s">
        <v>16</v>
      </c>
      <c r="G19" s="6" t="s">
        <v>18</v>
      </c>
      <c r="H19" s="8">
        <v>0.5</v>
      </c>
      <c r="I19" s="9">
        <v>9250</v>
      </c>
      <c r="J19" s="10">
        <f t="shared" si="0"/>
        <v>4625</v>
      </c>
      <c r="K19" s="10">
        <f t="shared" si="1"/>
        <v>1387.5</v>
      </c>
      <c r="L19" s="11">
        <v>0.3</v>
      </c>
      <c r="N19" s="12"/>
    </row>
    <row r="20" spans="1:14">
      <c r="A20" s="6" t="s">
        <v>14</v>
      </c>
      <c r="B20" s="6">
        <v>1185732</v>
      </c>
      <c r="C20" s="7">
        <v>44265</v>
      </c>
      <c r="D20" s="6" t="s">
        <v>15</v>
      </c>
      <c r="E20" s="6" t="s">
        <v>16</v>
      </c>
      <c r="F20" s="6" t="s">
        <v>16</v>
      </c>
      <c r="G20" s="6" t="s">
        <v>19</v>
      </c>
      <c r="H20" s="8">
        <v>0.4</v>
      </c>
      <c r="I20" s="9">
        <v>9500</v>
      </c>
      <c r="J20" s="10">
        <f t="shared" si="0"/>
        <v>3800</v>
      </c>
      <c r="K20" s="10">
        <f t="shared" si="1"/>
        <v>1330</v>
      </c>
      <c r="L20" s="11">
        <v>0.35</v>
      </c>
      <c r="N20" s="12"/>
    </row>
    <row r="21" spans="1:14" ht="15.75" customHeight="1">
      <c r="A21" s="6" t="s">
        <v>14</v>
      </c>
      <c r="B21" s="6">
        <v>1185732</v>
      </c>
      <c r="C21" s="7">
        <v>44265</v>
      </c>
      <c r="D21" s="6" t="s">
        <v>15</v>
      </c>
      <c r="E21" s="6" t="s">
        <v>16</v>
      </c>
      <c r="F21" s="6" t="s">
        <v>16</v>
      </c>
      <c r="G21" s="6" t="s">
        <v>20</v>
      </c>
      <c r="H21" s="8">
        <v>0.45</v>
      </c>
      <c r="I21" s="9">
        <v>8000</v>
      </c>
      <c r="J21" s="10">
        <f t="shared" si="0"/>
        <v>3600</v>
      </c>
      <c r="K21" s="10">
        <f t="shared" si="1"/>
        <v>1260</v>
      </c>
      <c r="L21" s="11">
        <v>0.35</v>
      </c>
      <c r="N21" s="12"/>
    </row>
    <row r="22" spans="1:14" ht="15.75" customHeight="1">
      <c r="A22" s="6" t="s">
        <v>14</v>
      </c>
      <c r="B22" s="6">
        <v>1185732</v>
      </c>
      <c r="C22" s="7">
        <v>44265</v>
      </c>
      <c r="D22" s="6" t="s">
        <v>15</v>
      </c>
      <c r="E22" s="6" t="s">
        <v>16</v>
      </c>
      <c r="F22" s="6" t="s">
        <v>16</v>
      </c>
      <c r="G22" s="6" t="s">
        <v>21</v>
      </c>
      <c r="H22" s="8">
        <v>0.6</v>
      </c>
      <c r="I22" s="9">
        <v>8500</v>
      </c>
      <c r="J22" s="10">
        <f t="shared" si="0"/>
        <v>5100</v>
      </c>
      <c r="K22" s="10">
        <f t="shared" si="1"/>
        <v>1530</v>
      </c>
      <c r="L22" s="11">
        <v>0.3</v>
      </c>
      <c r="N22" s="12"/>
    </row>
    <row r="23" spans="1:14" ht="15.75" customHeight="1">
      <c r="A23" s="6" t="s">
        <v>14</v>
      </c>
      <c r="B23" s="6">
        <v>1185732</v>
      </c>
      <c r="C23" s="7">
        <v>44265</v>
      </c>
      <c r="D23" s="6" t="s">
        <v>15</v>
      </c>
      <c r="E23" s="6" t="s">
        <v>16</v>
      </c>
      <c r="F23" s="6" t="s">
        <v>16</v>
      </c>
      <c r="G23" s="6" t="s">
        <v>22</v>
      </c>
      <c r="H23" s="8">
        <v>0.5</v>
      </c>
      <c r="I23" s="9">
        <v>9500</v>
      </c>
      <c r="J23" s="10">
        <f t="shared" si="0"/>
        <v>4750</v>
      </c>
      <c r="K23" s="10">
        <f t="shared" si="1"/>
        <v>1187.5</v>
      </c>
      <c r="L23" s="11">
        <v>0.25</v>
      </c>
      <c r="N23" s="12"/>
    </row>
    <row r="24" spans="1:14" ht="15.75" customHeight="1">
      <c r="A24" s="6" t="s">
        <v>14</v>
      </c>
      <c r="B24" s="6">
        <v>1185732</v>
      </c>
      <c r="C24" s="7">
        <v>44297</v>
      </c>
      <c r="D24" s="6" t="s">
        <v>15</v>
      </c>
      <c r="E24" s="6" t="s">
        <v>16</v>
      </c>
      <c r="F24" s="6" t="s">
        <v>16</v>
      </c>
      <c r="G24" s="6" t="s">
        <v>17</v>
      </c>
      <c r="H24" s="8">
        <v>0.5</v>
      </c>
      <c r="I24" s="9">
        <v>12000</v>
      </c>
      <c r="J24" s="10">
        <f t="shared" si="0"/>
        <v>6000</v>
      </c>
      <c r="K24" s="10">
        <f t="shared" si="1"/>
        <v>3000</v>
      </c>
      <c r="L24" s="11">
        <v>0.5</v>
      </c>
      <c r="N24" s="12"/>
    </row>
    <row r="25" spans="1:14" ht="15.75" customHeight="1">
      <c r="A25" s="6" t="s">
        <v>14</v>
      </c>
      <c r="B25" s="6">
        <v>1185732</v>
      </c>
      <c r="C25" s="7">
        <v>44297</v>
      </c>
      <c r="D25" s="6" t="s">
        <v>15</v>
      </c>
      <c r="E25" s="6" t="s">
        <v>16</v>
      </c>
      <c r="F25" s="6" t="s">
        <v>16</v>
      </c>
      <c r="G25" s="6" t="s">
        <v>18</v>
      </c>
      <c r="H25" s="8">
        <v>0.5</v>
      </c>
      <c r="I25" s="9">
        <v>9000</v>
      </c>
      <c r="J25" s="10">
        <f t="shared" si="0"/>
        <v>4500</v>
      </c>
      <c r="K25" s="10">
        <f t="shared" si="1"/>
        <v>1350</v>
      </c>
      <c r="L25" s="11">
        <v>0.3</v>
      </c>
      <c r="N25" s="12"/>
    </row>
    <row r="26" spans="1:14" ht="15.75" customHeight="1">
      <c r="A26" s="6" t="s">
        <v>14</v>
      </c>
      <c r="B26" s="6">
        <v>1185732</v>
      </c>
      <c r="C26" s="7">
        <v>44297</v>
      </c>
      <c r="D26" s="6" t="s">
        <v>15</v>
      </c>
      <c r="E26" s="6" t="s">
        <v>16</v>
      </c>
      <c r="F26" s="6" t="s">
        <v>16</v>
      </c>
      <c r="G26" s="6" t="s">
        <v>19</v>
      </c>
      <c r="H26" s="8">
        <v>0.4</v>
      </c>
      <c r="I26" s="9">
        <v>9000</v>
      </c>
      <c r="J26" s="10">
        <f t="shared" si="0"/>
        <v>3600</v>
      </c>
      <c r="K26" s="10">
        <f t="shared" si="1"/>
        <v>1260</v>
      </c>
      <c r="L26" s="11">
        <v>0.35</v>
      </c>
      <c r="N26" s="12"/>
    </row>
    <row r="27" spans="1:14" ht="15.75" customHeight="1">
      <c r="A27" s="6" t="s">
        <v>14</v>
      </c>
      <c r="B27" s="6">
        <v>1185732</v>
      </c>
      <c r="C27" s="7">
        <v>44297</v>
      </c>
      <c r="D27" s="6" t="s">
        <v>15</v>
      </c>
      <c r="E27" s="6" t="s">
        <v>16</v>
      </c>
      <c r="F27" s="6" t="s">
        <v>16</v>
      </c>
      <c r="G27" s="6" t="s">
        <v>20</v>
      </c>
      <c r="H27" s="8">
        <v>0.45</v>
      </c>
      <c r="I27" s="9">
        <v>8250</v>
      </c>
      <c r="J27" s="10">
        <f t="shared" si="0"/>
        <v>3712.5</v>
      </c>
      <c r="K27" s="10">
        <f t="shared" si="1"/>
        <v>1299.375</v>
      </c>
      <c r="L27" s="11">
        <v>0.35</v>
      </c>
      <c r="N27" s="12"/>
    </row>
    <row r="28" spans="1:14" ht="15.75" customHeight="1">
      <c r="A28" s="6" t="s">
        <v>14</v>
      </c>
      <c r="B28" s="6">
        <v>1185732</v>
      </c>
      <c r="C28" s="7">
        <v>44297</v>
      </c>
      <c r="D28" s="6" t="s">
        <v>15</v>
      </c>
      <c r="E28" s="6" t="s">
        <v>16</v>
      </c>
      <c r="F28" s="6" t="s">
        <v>16</v>
      </c>
      <c r="G28" s="6" t="s">
        <v>21</v>
      </c>
      <c r="H28" s="8">
        <v>0.6</v>
      </c>
      <c r="I28" s="9">
        <v>8250</v>
      </c>
      <c r="J28" s="10">
        <f t="shared" si="0"/>
        <v>4950</v>
      </c>
      <c r="K28" s="10">
        <f t="shared" si="1"/>
        <v>1485</v>
      </c>
      <c r="L28" s="11">
        <v>0.3</v>
      </c>
      <c r="N28" s="12"/>
    </row>
    <row r="29" spans="1:14" ht="15.75" customHeight="1">
      <c r="A29" s="6" t="s">
        <v>14</v>
      </c>
      <c r="B29" s="6">
        <v>1185732</v>
      </c>
      <c r="C29" s="7">
        <v>44297</v>
      </c>
      <c r="D29" s="6" t="s">
        <v>15</v>
      </c>
      <c r="E29" s="6" t="s">
        <v>16</v>
      </c>
      <c r="F29" s="6" t="s">
        <v>16</v>
      </c>
      <c r="G29" s="6" t="s">
        <v>22</v>
      </c>
      <c r="H29" s="8">
        <v>0.5</v>
      </c>
      <c r="I29" s="9">
        <v>9500</v>
      </c>
      <c r="J29" s="10">
        <f t="shared" si="0"/>
        <v>4750</v>
      </c>
      <c r="K29" s="10">
        <f t="shared" si="1"/>
        <v>1187.5</v>
      </c>
      <c r="L29" s="11">
        <v>0.25</v>
      </c>
      <c r="N29" s="12"/>
    </row>
    <row r="30" spans="1:14" ht="15.75" customHeight="1">
      <c r="A30" s="6" t="s">
        <v>14</v>
      </c>
      <c r="B30" s="6">
        <v>1185732</v>
      </c>
      <c r="C30" s="7">
        <v>44326</v>
      </c>
      <c r="D30" s="6" t="s">
        <v>15</v>
      </c>
      <c r="E30" s="6" t="s">
        <v>16</v>
      </c>
      <c r="F30" s="6" t="s">
        <v>16</v>
      </c>
      <c r="G30" s="6" t="s">
        <v>17</v>
      </c>
      <c r="H30" s="8">
        <v>0.6</v>
      </c>
      <c r="I30" s="9">
        <v>12200</v>
      </c>
      <c r="J30" s="10">
        <f t="shared" si="0"/>
        <v>7320</v>
      </c>
      <c r="K30" s="10">
        <f t="shared" si="1"/>
        <v>3660</v>
      </c>
      <c r="L30" s="11">
        <v>0.5</v>
      </c>
      <c r="N30" s="12"/>
    </row>
    <row r="31" spans="1:14" ht="15.75" customHeight="1">
      <c r="A31" s="6" t="s">
        <v>14</v>
      </c>
      <c r="B31" s="6">
        <v>1185732</v>
      </c>
      <c r="C31" s="7">
        <v>44326</v>
      </c>
      <c r="D31" s="6" t="s">
        <v>15</v>
      </c>
      <c r="E31" s="6" t="s">
        <v>16</v>
      </c>
      <c r="F31" s="6" t="s">
        <v>16</v>
      </c>
      <c r="G31" s="6" t="s">
        <v>18</v>
      </c>
      <c r="H31" s="8">
        <v>0.55000000000000004</v>
      </c>
      <c r="I31" s="9">
        <v>9250</v>
      </c>
      <c r="J31" s="10">
        <f t="shared" si="0"/>
        <v>5087.5</v>
      </c>
      <c r="K31" s="10">
        <f t="shared" si="1"/>
        <v>1526.25</v>
      </c>
      <c r="L31" s="11">
        <v>0.3</v>
      </c>
      <c r="N31" s="12"/>
    </row>
    <row r="32" spans="1:14" ht="15.75" customHeight="1">
      <c r="A32" s="6" t="s">
        <v>14</v>
      </c>
      <c r="B32" s="6">
        <v>1185732</v>
      </c>
      <c r="C32" s="7">
        <v>44326</v>
      </c>
      <c r="D32" s="6" t="s">
        <v>15</v>
      </c>
      <c r="E32" s="6" t="s">
        <v>16</v>
      </c>
      <c r="F32" s="6" t="s">
        <v>16</v>
      </c>
      <c r="G32" s="6" t="s">
        <v>19</v>
      </c>
      <c r="H32" s="8">
        <v>0.5</v>
      </c>
      <c r="I32" s="9">
        <v>9000</v>
      </c>
      <c r="J32" s="10">
        <f t="shared" si="0"/>
        <v>4500</v>
      </c>
      <c r="K32" s="10">
        <f t="shared" si="1"/>
        <v>1575</v>
      </c>
      <c r="L32" s="11">
        <v>0.35</v>
      </c>
      <c r="N32" s="12"/>
    </row>
    <row r="33" spans="1:14" ht="15.75" customHeight="1">
      <c r="A33" s="6" t="s">
        <v>14</v>
      </c>
      <c r="B33" s="6">
        <v>1185732</v>
      </c>
      <c r="C33" s="7">
        <v>44326</v>
      </c>
      <c r="D33" s="6" t="s">
        <v>15</v>
      </c>
      <c r="E33" s="6" t="s">
        <v>16</v>
      </c>
      <c r="F33" s="6" t="s">
        <v>16</v>
      </c>
      <c r="G33" s="6" t="s">
        <v>20</v>
      </c>
      <c r="H33" s="8">
        <v>0.5</v>
      </c>
      <c r="I33" s="9">
        <v>8500</v>
      </c>
      <c r="J33" s="10">
        <f t="shared" si="0"/>
        <v>4250</v>
      </c>
      <c r="K33" s="10">
        <f t="shared" si="1"/>
        <v>1487.5</v>
      </c>
      <c r="L33" s="11">
        <v>0.35</v>
      </c>
      <c r="N33" s="12"/>
    </row>
    <row r="34" spans="1:14" ht="15.75" customHeight="1">
      <c r="A34" s="6" t="s">
        <v>14</v>
      </c>
      <c r="B34" s="6">
        <v>1185732</v>
      </c>
      <c r="C34" s="7">
        <v>44326</v>
      </c>
      <c r="D34" s="6" t="s">
        <v>15</v>
      </c>
      <c r="E34" s="6" t="s">
        <v>16</v>
      </c>
      <c r="F34" s="6" t="s">
        <v>16</v>
      </c>
      <c r="G34" s="6" t="s">
        <v>21</v>
      </c>
      <c r="H34" s="8">
        <v>0.6</v>
      </c>
      <c r="I34" s="9">
        <v>8750</v>
      </c>
      <c r="J34" s="10">
        <f t="shared" si="0"/>
        <v>5250</v>
      </c>
      <c r="K34" s="10">
        <f t="shared" si="1"/>
        <v>1575</v>
      </c>
      <c r="L34" s="11">
        <v>0.3</v>
      </c>
      <c r="N34" s="12"/>
    </row>
    <row r="35" spans="1:14" ht="15.75" customHeight="1">
      <c r="A35" s="6" t="s">
        <v>14</v>
      </c>
      <c r="B35" s="6">
        <v>1185732</v>
      </c>
      <c r="C35" s="7">
        <v>44326</v>
      </c>
      <c r="D35" s="6" t="s">
        <v>15</v>
      </c>
      <c r="E35" s="6" t="s">
        <v>16</v>
      </c>
      <c r="F35" s="6" t="s">
        <v>16</v>
      </c>
      <c r="G35" s="6" t="s">
        <v>22</v>
      </c>
      <c r="H35" s="8">
        <v>0.65</v>
      </c>
      <c r="I35" s="9">
        <v>10000</v>
      </c>
      <c r="J35" s="10">
        <f t="shared" si="0"/>
        <v>6500</v>
      </c>
      <c r="K35" s="10">
        <f t="shared" si="1"/>
        <v>1625</v>
      </c>
      <c r="L35" s="11">
        <v>0.25</v>
      </c>
      <c r="N35" s="12"/>
    </row>
    <row r="36" spans="1:14" ht="15.75" customHeight="1">
      <c r="A36" s="6" t="s">
        <v>14</v>
      </c>
      <c r="B36" s="6">
        <v>1185732</v>
      </c>
      <c r="C36" s="7">
        <v>44359</v>
      </c>
      <c r="D36" s="6" t="s">
        <v>15</v>
      </c>
      <c r="E36" s="6" t="s">
        <v>16</v>
      </c>
      <c r="F36" s="6" t="s">
        <v>16</v>
      </c>
      <c r="G36" s="6" t="s">
        <v>17</v>
      </c>
      <c r="H36" s="8">
        <v>0.6</v>
      </c>
      <c r="I36" s="9">
        <v>12500</v>
      </c>
      <c r="J36" s="10">
        <f t="shared" si="0"/>
        <v>7500</v>
      </c>
      <c r="K36" s="10">
        <f t="shared" si="1"/>
        <v>3750</v>
      </c>
      <c r="L36" s="11">
        <v>0.5</v>
      </c>
      <c r="N36" s="12"/>
    </row>
    <row r="37" spans="1:14" ht="15.75" customHeight="1">
      <c r="A37" s="6" t="s">
        <v>14</v>
      </c>
      <c r="B37" s="6">
        <v>1185732</v>
      </c>
      <c r="C37" s="7">
        <v>44359</v>
      </c>
      <c r="D37" s="6" t="s">
        <v>15</v>
      </c>
      <c r="E37" s="6" t="s">
        <v>16</v>
      </c>
      <c r="F37" s="6" t="s">
        <v>16</v>
      </c>
      <c r="G37" s="6" t="s">
        <v>18</v>
      </c>
      <c r="H37" s="8">
        <v>0.55000000000000004</v>
      </c>
      <c r="I37" s="9">
        <v>10000</v>
      </c>
      <c r="J37" s="10">
        <f t="shared" si="0"/>
        <v>5500</v>
      </c>
      <c r="K37" s="10">
        <f t="shared" si="1"/>
        <v>1650</v>
      </c>
      <c r="L37" s="11">
        <v>0.3</v>
      </c>
      <c r="N37" s="12"/>
    </row>
    <row r="38" spans="1:14" ht="15.75" customHeight="1">
      <c r="A38" s="6" t="s">
        <v>14</v>
      </c>
      <c r="B38" s="6">
        <v>1185732</v>
      </c>
      <c r="C38" s="7">
        <v>44359</v>
      </c>
      <c r="D38" s="6" t="s">
        <v>15</v>
      </c>
      <c r="E38" s="6" t="s">
        <v>16</v>
      </c>
      <c r="F38" s="6" t="s">
        <v>16</v>
      </c>
      <c r="G38" s="6" t="s">
        <v>19</v>
      </c>
      <c r="H38" s="8">
        <v>0.5</v>
      </c>
      <c r="I38" s="9">
        <v>9250</v>
      </c>
      <c r="J38" s="10">
        <f t="shared" si="0"/>
        <v>4625</v>
      </c>
      <c r="K38" s="10">
        <f t="shared" si="1"/>
        <v>1618.75</v>
      </c>
      <c r="L38" s="11">
        <v>0.35</v>
      </c>
      <c r="N38" s="12"/>
    </row>
    <row r="39" spans="1:14" ht="15.75" customHeight="1">
      <c r="A39" s="6" t="s">
        <v>14</v>
      </c>
      <c r="B39" s="6">
        <v>1185732</v>
      </c>
      <c r="C39" s="7">
        <v>44359</v>
      </c>
      <c r="D39" s="6" t="s">
        <v>15</v>
      </c>
      <c r="E39" s="6" t="s">
        <v>16</v>
      </c>
      <c r="F39" s="6" t="s">
        <v>16</v>
      </c>
      <c r="G39" s="6" t="s">
        <v>20</v>
      </c>
      <c r="H39" s="8">
        <v>0.5</v>
      </c>
      <c r="I39" s="9">
        <v>9000</v>
      </c>
      <c r="J39" s="10">
        <f t="shared" si="0"/>
        <v>4500</v>
      </c>
      <c r="K39" s="10">
        <f t="shared" si="1"/>
        <v>1575</v>
      </c>
      <c r="L39" s="11">
        <v>0.35</v>
      </c>
      <c r="N39" s="12"/>
    </row>
    <row r="40" spans="1:14" ht="15.75" customHeight="1">
      <c r="A40" s="6" t="s">
        <v>14</v>
      </c>
      <c r="B40" s="6">
        <v>1185732</v>
      </c>
      <c r="C40" s="7">
        <v>44359</v>
      </c>
      <c r="D40" s="6" t="s">
        <v>15</v>
      </c>
      <c r="E40" s="6" t="s">
        <v>16</v>
      </c>
      <c r="F40" s="6" t="s">
        <v>16</v>
      </c>
      <c r="G40" s="6" t="s">
        <v>21</v>
      </c>
      <c r="H40" s="8">
        <v>0.6</v>
      </c>
      <c r="I40" s="9">
        <v>9000</v>
      </c>
      <c r="J40" s="10">
        <f t="shared" si="0"/>
        <v>5400</v>
      </c>
      <c r="K40" s="10">
        <f t="shared" si="1"/>
        <v>1620</v>
      </c>
      <c r="L40" s="11">
        <v>0.3</v>
      </c>
      <c r="N40" s="12"/>
    </row>
    <row r="41" spans="1:14" ht="15.75" customHeight="1">
      <c r="A41" s="6" t="s">
        <v>14</v>
      </c>
      <c r="B41" s="6">
        <v>1185732</v>
      </c>
      <c r="C41" s="7">
        <v>44359</v>
      </c>
      <c r="D41" s="6" t="s">
        <v>15</v>
      </c>
      <c r="E41" s="6" t="s">
        <v>16</v>
      </c>
      <c r="F41" s="6" t="s">
        <v>16</v>
      </c>
      <c r="G41" s="6" t="s">
        <v>22</v>
      </c>
      <c r="H41" s="8">
        <v>0.65</v>
      </c>
      <c r="I41" s="9">
        <v>10500</v>
      </c>
      <c r="J41" s="10">
        <f t="shared" si="0"/>
        <v>6825</v>
      </c>
      <c r="K41" s="10">
        <f t="shared" si="1"/>
        <v>1706.25</v>
      </c>
      <c r="L41" s="11">
        <v>0.25</v>
      </c>
      <c r="N41" s="12"/>
    </row>
    <row r="42" spans="1:14" ht="15.75" customHeight="1">
      <c r="A42" s="6" t="s">
        <v>14</v>
      </c>
      <c r="B42" s="6">
        <v>1185732</v>
      </c>
      <c r="C42" s="7">
        <v>44387</v>
      </c>
      <c r="D42" s="6" t="s">
        <v>15</v>
      </c>
      <c r="E42" s="6" t="s">
        <v>16</v>
      </c>
      <c r="F42" s="6" t="s">
        <v>16</v>
      </c>
      <c r="G42" s="6" t="s">
        <v>17</v>
      </c>
      <c r="H42" s="8">
        <v>0.6</v>
      </c>
      <c r="I42" s="9">
        <v>12750</v>
      </c>
      <c r="J42" s="10">
        <f t="shared" si="0"/>
        <v>7650</v>
      </c>
      <c r="K42" s="10">
        <f t="shared" si="1"/>
        <v>3825</v>
      </c>
      <c r="L42" s="11">
        <v>0.5</v>
      </c>
      <c r="N42" s="12"/>
    </row>
    <row r="43" spans="1:14" ht="15.75" customHeight="1">
      <c r="A43" s="6" t="s">
        <v>14</v>
      </c>
      <c r="B43" s="6">
        <v>1185732</v>
      </c>
      <c r="C43" s="7">
        <v>44387</v>
      </c>
      <c r="D43" s="6" t="s">
        <v>15</v>
      </c>
      <c r="E43" s="6" t="s">
        <v>16</v>
      </c>
      <c r="F43" s="6" t="s">
        <v>16</v>
      </c>
      <c r="G43" s="6" t="s">
        <v>18</v>
      </c>
      <c r="H43" s="8">
        <v>0.55000000000000004</v>
      </c>
      <c r="I43" s="9">
        <v>10250</v>
      </c>
      <c r="J43" s="10">
        <f t="shared" si="0"/>
        <v>5637.5000000000009</v>
      </c>
      <c r="K43" s="10">
        <f t="shared" si="1"/>
        <v>1691.2500000000002</v>
      </c>
      <c r="L43" s="11">
        <v>0.3</v>
      </c>
      <c r="N43" s="12"/>
    </row>
    <row r="44" spans="1:14" ht="15.75" customHeight="1">
      <c r="A44" s="6" t="s">
        <v>14</v>
      </c>
      <c r="B44" s="6">
        <v>1185732</v>
      </c>
      <c r="C44" s="7">
        <v>44387</v>
      </c>
      <c r="D44" s="6" t="s">
        <v>15</v>
      </c>
      <c r="E44" s="6" t="s">
        <v>16</v>
      </c>
      <c r="F44" s="6" t="s">
        <v>16</v>
      </c>
      <c r="G44" s="6" t="s">
        <v>19</v>
      </c>
      <c r="H44" s="8">
        <v>0.5</v>
      </c>
      <c r="I44" s="9">
        <v>9500</v>
      </c>
      <c r="J44" s="10">
        <f t="shared" si="0"/>
        <v>4750</v>
      </c>
      <c r="K44" s="10">
        <f t="shared" si="1"/>
        <v>1662.5</v>
      </c>
      <c r="L44" s="11">
        <v>0.35</v>
      </c>
      <c r="N44" s="12"/>
    </row>
    <row r="45" spans="1:14" ht="15.75" customHeight="1">
      <c r="A45" s="6" t="s">
        <v>14</v>
      </c>
      <c r="B45" s="6">
        <v>1185732</v>
      </c>
      <c r="C45" s="7">
        <v>44387</v>
      </c>
      <c r="D45" s="6" t="s">
        <v>15</v>
      </c>
      <c r="E45" s="6" t="s">
        <v>16</v>
      </c>
      <c r="F45" s="6" t="s">
        <v>16</v>
      </c>
      <c r="G45" s="6" t="s">
        <v>20</v>
      </c>
      <c r="H45" s="8">
        <v>0.5</v>
      </c>
      <c r="I45" s="9">
        <v>9000</v>
      </c>
      <c r="J45" s="10">
        <f t="shared" si="0"/>
        <v>4500</v>
      </c>
      <c r="K45" s="10">
        <f t="shared" si="1"/>
        <v>1575</v>
      </c>
      <c r="L45" s="11">
        <v>0.35</v>
      </c>
      <c r="N45" s="12"/>
    </row>
    <row r="46" spans="1:14" ht="15.75" customHeight="1">
      <c r="A46" s="6" t="s">
        <v>14</v>
      </c>
      <c r="B46" s="6">
        <v>1185732</v>
      </c>
      <c r="C46" s="7">
        <v>44387</v>
      </c>
      <c r="D46" s="6" t="s">
        <v>15</v>
      </c>
      <c r="E46" s="6" t="s">
        <v>16</v>
      </c>
      <c r="F46" s="6" t="s">
        <v>16</v>
      </c>
      <c r="G46" s="6" t="s">
        <v>21</v>
      </c>
      <c r="H46" s="8">
        <v>0.6</v>
      </c>
      <c r="I46" s="9">
        <v>9250</v>
      </c>
      <c r="J46" s="10">
        <f t="shared" si="0"/>
        <v>5550</v>
      </c>
      <c r="K46" s="10">
        <f t="shared" si="1"/>
        <v>1665</v>
      </c>
      <c r="L46" s="11">
        <v>0.3</v>
      </c>
      <c r="N46" s="12"/>
    </row>
    <row r="47" spans="1:14" ht="15.75" customHeight="1">
      <c r="A47" s="6" t="s">
        <v>14</v>
      </c>
      <c r="B47" s="6">
        <v>1185732</v>
      </c>
      <c r="C47" s="7">
        <v>44387</v>
      </c>
      <c r="D47" s="6" t="s">
        <v>15</v>
      </c>
      <c r="E47" s="6" t="s">
        <v>16</v>
      </c>
      <c r="F47" s="6" t="s">
        <v>16</v>
      </c>
      <c r="G47" s="6" t="s">
        <v>22</v>
      </c>
      <c r="H47" s="8">
        <v>0.65</v>
      </c>
      <c r="I47" s="9">
        <v>11000</v>
      </c>
      <c r="J47" s="10">
        <f t="shared" si="0"/>
        <v>7150</v>
      </c>
      <c r="K47" s="10">
        <f t="shared" si="1"/>
        <v>1787.5</v>
      </c>
      <c r="L47" s="11">
        <v>0.25</v>
      </c>
      <c r="N47" s="12"/>
    </row>
    <row r="48" spans="1:14" ht="15.75" customHeight="1">
      <c r="A48" s="6" t="s">
        <v>14</v>
      </c>
      <c r="B48" s="6">
        <v>1185732</v>
      </c>
      <c r="C48" s="7">
        <v>44419</v>
      </c>
      <c r="D48" s="6" t="s">
        <v>15</v>
      </c>
      <c r="E48" s="6" t="s">
        <v>16</v>
      </c>
      <c r="F48" s="6" t="s">
        <v>16</v>
      </c>
      <c r="G48" s="6" t="s">
        <v>17</v>
      </c>
      <c r="H48" s="8">
        <v>0.6</v>
      </c>
      <c r="I48" s="9">
        <v>12500</v>
      </c>
      <c r="J48" s="10">
        <f t="shared" si="0"/>
        <v>7500</v>
      </c>
      <c r="K48" s="10">
        <f t="shared" si="1"/>
        <v>3750</v>
      </c>
      <c r="L48" s="11">
        <v>0.5</v>
      </c>
      <c r="N48" s="12"/>
    </row>
    <row r="49" spans="1:14" ht="15.75" customHeight="1">
      <c r="A49" s="6" t="s">
        <v>14</v>
      </c>
      <c r="B49" s="6">
        <v>1185732</v>
      </c>
      <c r="C49" s="7">
        <v>44419</v>
      </c>
      <c r="D49" s="6" t="s">
        <v>15</v>
      </c>
      <c r="E49" s="6" t="s">
        <v>16</v>
      </c>
      <c r="F49" s="6" t="s">
        <v>16</v>
      </c>
      <c r="G49" s="6" t="s">
        <v>18</v>
      </c>
      <c r="H49" s="8">
        <v>0.55000000000000004</v>
      </c>
      <c r="I49" s="9">
        <v>10250</v>
      </c>
      <c r="J49" s="10">
        <f t="shared" si="0"/>
        <v>5637.5000000000009</v>
      </c>
      <c r="K49" s="10">
        <f t="shared" si="1"/>
        <v>1691.2500000000002</v>
      </c>
      <c r="L49" s="11">
        <v>0.3</v>
      </c>
      <c r="N49" s="12"/>
    </row>
    <row r="50" spans="1:14" ht="15.75" customHeight="1">
      <c r="A50" s="6" t="s">
        <v>14</v>
      </c>
      <c r="B50" s="6">
        <v>1185732</v>
      </c>
      <c r="C50" s="7">
        <v>44419</v>
      </c>
      <c r="D50" s="6" t="s">
        <v>15</v>
      </c>
      <c r="E50" s="6" t="s">
        <v>16</v>
      </c>
      <c r="F50" s="6" t="s">
        <v>16</v>
      </c>
      <c r="G50" s="6" t="s">
        <v>19</v>
      </c>
      <c r="H50" s="8">
        <v>0.5</v>
      </c>
      <c r="I50" s="9">
        <v>9500</v>
      </c>
      <c r="J50" s="10">
        <f t="shared" si="0"/>
        <v>4750</v>
      </c>
      <c r="K50" s="10">
        <f t="shared" si="1"/>
        <v>1662.5</v>
      </c>
      <c r="L50" s="11">
        <v>0.35</v>
      </c>
      <c r="N50" s="12"/>
    </row>
    <row r="51" spans="1:14" ht="15.75" customHeight="1">
      <c r="A51" s="6" t="s">
        <v>14</v>
      </c>
      <c r="B51" s="6">
        <v>1185732</v>
      </c>
      <c r="C51" s="7">
        <v>44419</v>
      </c>
      <c r="D51" s="6" t="s">
        <v>15</v>
      </c>
      <c r="E51" s="6" t="s">
        <v>16</v>
      </c>
      <c r="F51" s="6" t="s">
        <v>16</v>
      </c>
      <c r="G51" s="6" t="s">
        <v>20</v>
      </c>
      <c r="H51" s="8">
        <v>0.5</v>
      </c>
      <c r="I51" s="9">
        <v>9250</v>
      </c>
      <c r="J51" s="10">
        <f t="shared" si="0"/>
        <v>4625</v>
      </c>
      <c r="K51" s="10">
        <f t="shared" si="1"/>
        <v>1618.75</v>
      </c>
      <c r="L51" s="11">
        <v>0.35</v>
      </c>
      <c r="N51" s="12"/>
    </row>
    <row r="52" spans="1:14" ht="15.75" customHeight="1">
      <c r="A52" s="6" t="s">
        <v>14</v>
      </c>
      <c r="B52" s="6">
        <v>1185732</v>
      </c>
      <c r="C52" s="7">
        <v>44419</v>
      </c>
      <c r="D52" s="6" t="s">
        <v>15</v>
      </c>
      <c r="E52" s="6" t="s">
        <v>16</v>
      </c>
      <c r="F52" s="6" t="s">
        <v>16</v>
      </c>
      <c r="G52" s="6" t="s">
        <v>21</v>
      </c>
      <c r="H52" s="8">
        <v>0.6</v>
      </c>
      <c r="I52" s="9">
        <v>9000</v>
      </c>
      <c r="J52" s="10">
        <f t="shared" si="0"/>
        <v>5400</v>
      </c>
      <c r="K52" s="10">
        <f t="shared" si="1"/>
        <v>1620</v>
      </c>
      <c r="L52" s="11">
        <v>0.3</v>
      </c>
      <c r="N52" s="12"/>
    </row>
    <row r="53" spans="1:14" ht="15.75" customHeight="1">
      <c r="A53" s="6" t="s">
        <v>14</v>
      </c>
      <c r="B53" s="6">
        <v>1185732</v>
      </c>
      <c r="C53" s="7">
        <v>44419</v>
      </c>
      <c r="D53" s="6" t="s">
        <v>15</v>
      </c>
      <c r="E53" s="6" t="s">
        <v>16</v>
      </c>
      <c r="F53" s="6" t="s">
        <v>16</v>
      </c>
      <c r="G53" s="6" t="s">
        <v>22</v>
      </c>
      <c r="H53" s="8">
        <v>0.65</v>
      </c>
      <c r="I53" s="9">
        <v>10750</v>
      </c>
      <c r="J53" s="10">
        <f t="shared" si="0"/>
        <v>6987.5</v>
      </c>
      <c r="K53" s="10">
        <f t="shared" si="1"/>
        <v>1746.875</v>
      </c>
      <c r="L53" s="11">
        <v>0.25</v>
      </c>
      <c r="N53" s="12"/>
    </row>
    <row r="54" spans="1:14" ht="15.75" customHeight="1">
      <c r="A54" s="6" t="s">
        <v>14</v>
      </c>
      <c r="B54" s="6">
        <v>1185732</v>
      </c>
      <c r="C54" s="7">
        <v>44449</v>
      </c>
      <c r="D54" s="6" t="s">
        <v>15</v>
      </c>
      <c r="E54" s="6" t="s">
        <v>16</v>
      </c>
      <c r="F54" s="6" t="s">
        <v>16</v>
      </c>
      <c r="G54" s="6" t="s">
        <v>17</v>
      </c>
      <c r="H54" s="8">
        <v>0.6</v>
      </c>
      <c r="I54" s="9">
        <v>12000</v>
      </c>
      <c r="J54" s="10">
        <f t="shared" si="0"/>
        <v>7200</v>
      </c>
      <c r="K54" s="10">
        <f t="shared" si="1"/>
        <v>3600</v>
      </c>
      <c r="L54" s="11">
        <v>0.5</v>
      </c>
      <c r="N54" s="12"/>
    </row>
    <row r="55" spans="1:14" ht="15.75" customHeight="1">
      <c r="A55" s="6" t="s">
        <v>14</v>
      </c>
      <c r="B55" s="6">
        <v>1185732</v>
      </c>
      <c r="C55" s="7">
        <v>44449</v>
      </c>
      <c r="D55" s="6" t="s">
        <v>15</v>
      </c>
      <c r="E55" s="6" t="s">
        <v>16</v>
      </c>
      <c r="F55" s="6" t="s">
        <v>16</v>
      </c>
      <c r="G55" s="6" t="s">
        <v>18</v>
      </c>
      <c r="H55" s="8">
        <v>0.55000000000000004</v>
      </c>
      <c r="I55" s="9">
        <v>10000</v>
      </c>
      <c r="J55" s="10">
        <f t="shared" si="0"/>
        <v>5500</v>
      </c>
      <c r="K55" s="10">
        <f t="shared" si="1"/>
        <v>1650</v>
      </c>
      <c r="L55" s="11">
        <v>0.3</v>
      </c>
      <c r="N55" s="12"/>
    </row>
    <row r="56" spans="1:14" ht="15.75" customHeight="1">
      <c r="A56" s="6" t="s">
        <v>14</v>
      </c>
      <c r="B56" s="6">
        <v>1185732</v>
      </c>
      <c r="C56" s="7">
        <v>44449</v>
      </c>
      <c r="D56" s="6" t="s">
        <v>15</v>
      </c>
      <c r="E56" s="6" t="s">
        <v>16</v>
      </c>
      <c r="F56" s="6" t="s">
        <v>16</v>
      </c>
      <c r="G56" s="6" t="s">
        <v>19</v>
      </c>
      <c r="H56" s="8">
        <v>0.5</v>
      </c>
      <c r="I56" s="9">
        <v>9250</v>
      </c>
      <c r="J56" s="10">
        <f t="shared" si="0"/>
        <v>4625</v>
      </c>
      <c r="K56" s="10">
        <f t="shared" si="1"/>
        <v>1618.75</v>
      </c>
      <c r="L56" s="11">
        <v>0.35</v>
      </c>
      <c r="N56" s="12"/>
    </row>
    <row r="57" spans="1:14" ht="15.75" customHeight="1">
      <c r="A57" s="6" t="s">
        <v>14</v>
      </c>
      <c r="B57" s="6">
        <v>1185732</v>
      </c>
      <c r="C57" s="7">
        <v>44449</v>
      </c>
      <c r="D57" s="6" t="s">
        <v>15</v>
      </c>
      <c r="E57" s="6" t="s">
        <v>16</v>
      </c>
      <c r="F57" s="6" t="s">
        <v>16</v>
      </c>
      <c r="G57" s="6" t="s">
        <v>20</v>
      </c>
      <c r="H57" s="8">
        <v>0.5</v>
      </c>
      <c r="I57" s="9">
        <v>9000</v>
      </c>
      <c r="J57" s="10">
        <f t="shared" si="0"/>
        <v>4500</v>
      </c>
      <c r="K57" s="10">
        <f t="shared" si="1"/>
        <v>1575</v>
      </c>
      <c r="L57" s="11">
        <v>0.35</v>
      </c>
      <c r="N57" s="12"/>
    </row>
    <row r="58" spans="1:14" ht="15.75" customHeight="1">
      <c r="A58" s="6" t="s">
        <v>14</v>
      </c>
      <c r="B58" s="6">
        <v>1185732</v>
      </c>
      <c r="C58" s="7">
        <v>44449</v>
      </c>
      <c r="D58" s="6" t="s">
        <v>15</v>
      </c>
      <c r="E58" s="6" t="s">
        <v>16</v>
      </c>
      <c r="F58" s="6" t="s">
        <v>16</v>
      </c>
      <c r="G58" s="6" t="s">
        <v>21</v>
      </c>
      <c r="H58" s="8">
        <v>0.6</v>
      </c>
      <c r="I58" s="9">
        <v>9000</v>
      </c>
      <c r="J58" s="10">
        <f t="shared" si="0"/>
        <v>5400</v>
      </c>
      <c r="K58" s="10">
        <f t="shared" si="1"/>
        <v>1620</v>
      </c>
      <c r="L58" s="11">
        <v>0.3</v>
      </c>
      <c r="N58" s="12"/>
    </row>
    <row r="59" spans="1:14" ht="15.75" customHeight="1">
      <c r="A59" s="6" t="s">
        <v>14</v>
      </c>
      <c r="B59" s="6">
        <v>1185732</v>
      </c>
      <c r="C59" s="7">
        <v>44449</v>
      </c>
      <c r="D59" s="6" t="s">
        <v>15</v>
      </c>
      <c r="E59" s="6" t="s">
        <v>16</v>
      </c>
      <c r="F59" s="6" t="s">
        <v>16</v>
      </c>
      <c r="G59" s="6" t="s">
        <v>22</v>
      </c>
      <c r="H59" s="8">
        <v>0.65</v>
      </c>
      <c r="I59" s="9">
        <v>10000</v>
      </c>
      <c r="J59" s="10">
        <f t="shared" si="0"/>
        <v>6500</v>
      </c>
      <c r="K59" s="10">
        <f t="shared" si="1"/>
        <v>1625</v>
      </c>
      <c r="L59" s="11">
        <v>0.25</v>
      </c>
      <c r="N59" s="12"/>
    </row>
    <row r="60" spans="1:14" ht="15.75" customHeight="1">
      <c r="A60" s="6" t="s">
        <v>14</v>
      </c>
      <c r="B60" s="6">
        <v>1185732</v>
      </c>
      <c r="C60" s="7">
        <v>44481</v>
      </c>
      <c r="D60" s="6" t="s">
        <v>15</v>
      </c>
      <c r="E60" s="6" t="s">
        <v>16</v>
      </c>
      <c r="F60" s="6" t="s">
        <v>16</v>
      </c>
      <c r="G60" s="6" t="s">
        <v>17</v>
      </c>
      <c r="H60" s="8">
        <v>0.65</v>
      </c>
      <c r="I60" s="9">
        <v>11750</v>
      </c>
      <c r="J60" s="10">
        <f t="shared" si="0"/>
        <v>7637.5</v>
      </c>
      <c r="K60" s="10">
        <f t="shared" si="1"/>
        <v>3818.75</v>
      </c>
      <c r="L60" s="11">
        <v>0.5</v>
      </c>
      <c r="N60" s="12"/>
    </row>
    <row r="61" spans="1:14" ht="15.75" customHeight="1">
      <c r="A61" s="6" t="s">
        <v>14</v>
      </c>
      <c r="B61" s="6">
        <v>1185732</v>
      </c>
      <c r="C61" s="7">
        <v>44481</v>
      </c>
      <c r="D61" s="6" t="s">
        <v>15</v>
      </c>
      <c r="E61" s="6" t="s">
        <v>16</v>
      </c>
      <c r="F61" s="6" t="s">
        <v>16</v>
      </c>
      <c r="G61" s="6" t="s">
        <v>18</v>
      </c>
      <c r="H61" s="8">
        <v>0.55000000000000004</v>
      </c>
      <c r="I61" s="9">
        <v>10000</v>
      </c>
      <c r="J61" s="10">
        <f t="shared" si="0"/>
        <v>5500</v>
      </c>
      <c r="K61" s="10">
        <f t="shared" si="1"/>
        <v>1650</v>
      </c>
      <c r="L61" s="11">
        <v>0.3</v>
      </c>
      <c r="N61" s="12"/>
    </row>
    <row r="62" spans="1:14" ht="15.75" customHeight="1">
      <c r="A62" s="6" t="s">
        <v>14</v>
      </c>
      <c r="B62" s="6">
        <v>1185732</v>
      </c>
      <c r="C62" s="7">
        <v>44481</v>
      </c>
      <c r="D62" s="6" t="s">
        <v>15</v>
      </c>
      <c r="E62" s="6" t="s">
        <v>16</v>
      </c>
      <c r="F62" s="6" t="s">
        <v>16</v>
      </c>
      <c r="G62" s="6" t="s">
        <v>19</v>
      </c>
      <c r="H62" s="8">
        <v>0.55000000000000004</v>
      </c>
      <c r="I62" s="9">
        <v>9000</v>
      </c>
      <c r="J62" s="10">
        <f t="shared" si="0"/>
        <v>4950</v>
      </c>
      <c r="K62" s="10">
        <f t="shared" si="1"/>
        <v>1732.5</v>
      </c>
      <c r="L62" s="11">
        <v>0.35</v>
      </c>
      <c r="N62" s="12"/>
    </row>
    <row r="63" spans="1:14" ht="15.75" customHeight="1">
      <c r="A63" s="6" t="s">
        <v>14</v>
      </c>
      <c r="B63" s="6">
        <v>1185732</v>
      </c>
      <c r="C63" s="7">
        <v>44481</v>
      </c>
      <c r="D63" s="6" t="s">
        <v>15</v>
      </c>
      <c r="E63" s="6" t="s">
        <v>16</v>
      </c>
      <c r="F63" s="6" t="s">
        <v>16</v>
      </c>
      <c r="G63" s="6" t="s">
        <v>20</v>
      </c>
      <c r="H63" s="8">
        <v>0.55000000000000004</v>
      </c>
      <c r="I63" s="9">
        <v>8750</v>
      </c>
      <c r="J63" s="10">
        <f t="shared" si="0"/>
        <v>4812.5</v>
      </c>
      <c r="K63" s="10">
        <f t="shared" si="1"/>
        <v>1684.375</v>
      </c>
      <c r="L63" s="11">
        <v>0.35</v>
      </c>
      <c r="N63" s="12"/>
    </row>
    <row r="64" spans="1:14" ht="15.75" customHeight="1">
      <c r="A64" s="6" t="s">
        <v>14</v>
      </c>
      <c r="B64" s="6">
        <v>1185732</v>
      </c>
      <c r="C64" s="7">
        <v>44481</v>
      </c>
      <c r="D64" s="6" t="s">
        <v>15</v>
      </c>
      <c r="E64" s="6" t="s">
        <v>16</v>
      </c>
      <c r="F64" s="6" t="s">
        <v>16</v>
      </c>
      <c r="G64" s="6" t="s">
        <v>21</v>
      </c>
      <c r="H64" s="8">
        <v>0.65</v>
      </c>
      <c r="I64" s="9">
        <v>8750</v>
      </c>
      <c r="J64" s="10">
        <f t="shared" si="0"/>
        <v>5687.5</v>
      </c>
      <c r="K64" s="10">
        <f t="shared" si="1"/>
        <v>1706.25</v>
      </c>
      <c r="L64" s="11">
        <v>0.3</v>
      </c>
      <c r="N64" s="12"/>
    </row>
    <row r="65" spans="1:14" ht="15.75" customHeight="1">
      <c r="A65" s="6" t="s">
        <v>14</v>
      </c>
      <c r="B65" s="6">
        <v>1185732</v>
      </c>
      <c r="C65" s="7">
        <v>44481</v>
      </c>
      <c r="D65" s="6" t="s">
        <v>15</v>
      </c>
      <c r="E65" s="6" t="s">
        <v>16</v>
      </c>
      <c r="F65" s="6" t="s">
        <v>16</v>
      </c>
      <c r="G65" s="6" t="s">
        <v>22</v>
      </c>
      <c r="H65" s="8">
        <v>0.7</v>
      </c>
      <c r="I65" s="9">
        <v>10000</v>
      </c>
      <c r="J65" s="10">
        <f t="shared" si="0"/>
        <v>7000</v>
      </c>
      <c r="K65" s="10">
        <f t="shared" si="1"/>
        <v>1750</v>
      </c>
      <c r="L65" s="11">
        <v>0.25</v>
      </c>
      <c r="N65" s="12"/>
    </row>
    <row r="66" spans="1:14" ht="15.75" customHeight="1">
      <c r="A66" s="6" t="s">
        <v>14</v>
      </c>
      <c r="B66" s="6">
        <v>1185732</v>
      </c>
      <c r="C66" s="7">
        <v>44511</v>
      </c>
      <c r="D66" s="6" t="s">
        <v>15</v>
      </c>
      <c r="E66" s="6" t="s">
        <v>16</v>
      </c>
      <c r="F66" s="6" t="s">
        <v>16</v>
      </c>
      <c r="G66" s="6" t="s">
        <v>17</v>
      </c>
      <c r="H66" s="8">
        <v>0.65</v>
      </c>
      <c r="I66" s="9">
        <v>11500</v>
      </c>
      <c r="J66" s="10">
        <f t="shared" si="0"/>
        <v>7475</v>
      </c>
      <c r="K66" s="10">
        <f t="shared" si="1"/>
        <v>3737.5</v>
      </c>
      <c r="L66" s="11">
        <v>0.5</v>
      </c>
      <c r="N66" s="12"/>
    </row>
    <row r="67" spans="1:14" ht="15.75" customHeight="1">
      <c r="A67" s="6" t="s">
        <v>14</v>
      </c>
      <c r="B67" s="6">
        <v>1185732</v>
      </c>
      <c r="C67" s="7">
        <v>44511</v>
      </c>
      <c r="D67" s="6" t="s">
        <v>15</v>
      </c>
      <c r="E67" s="6" t="s">
        <v>16</v>
      </c>
      <c r="F67" s="6" t="s">
        <v>16</v>
      </c>
      <c r="G67" s="6" t="s">
        <v>18</v>
      </c>
      <c r="H67" s="8">
        <v>0.55000000000000004</v>
      </c>
      <c r="I67" s="9">
        <v>9750</v>
      </c>
      <c r="J67" s="10">
        <f t="shared" si="0"/>
        <v>5362.5</v>
      </c>
      <c r="K67" s="10">
        <f t="shared" si="1"/>
        <v>1608.75</v>
      </c>
      <c r="L67" s="11">
        <v>0.3</v>
      </c>
      <c r="N67" s="12"/>
    </row>
    <row r="68" spans="1:14" ht="15.75" customHeight="1">
      <c r="A68" s="6" t="s">
        <v>14</v>
      </c>
      <c r="B68" s="6">
        <v>1185732</v>
      </c>
      <c r="C68" s="7">
        <v>44511</v>
      </c>
      <c r="D68" s="6" t="s">
        <v>15</v>
      </c>
      <c r="E68" s="6" t="s">
        <v>16</v>
      </c>
      <c r="F68" s="6" t="s">
        <v>16</v>
      </c>
      <c r="G68" s="6" t="s">
        <v>19</v>
      </c>
      <c r="H68" s="8">
        <v>0.55000000000000004</v>
      </c>
      <c r="I68" s="9">
        <v>9200</v>
      </c>
      <c r="J68" s="10">
        <f t="shared" si="0"/>
        <v>5060</v>
      </c>
      <c r="K68" s="10">
        <f t="shared" si="1"/>
        <v>1771</v>
      </c>
      <c r="L68" s="11">
        <v>0.35</v>
      </c>
      <c r="N68" s="12"/>
    </row>
    <row r="69" spans="1:14" ht="15.75" customHeight="1">
      <c r="A69" s="6" t="s">
        <v>14</v>
      </c>
      <c r="B69" s="6">
        <v>1185732</v>
      </c>
      <c r="C69" s="7">
        <v>44511</v>
      </c>
      <c r="D69" s="6" t="s">
        <v>15</v>
      </c>
      <c r="E69" s="6" t="s">
        <v>16</v>
      </c>
      <c r="F69" s="6" t="s">
        <v>16</v>
      </c>
      <c r="G69" s="6" t="s">
        <v>20</v>
      </c>
      <c r="H69" s="8">
        <v>0.55000000000000004</v>
      </c>
      <c r="I69" s="9">
        <v>9000</v>
      </c>
      <c r="J69" s="10">
        <f t="shared" si="0"/>
        <v>4950</v>
      </c>
      <c r="K69" s="10">
        <f t="shared" si="1"/>
        <v>1732.5</v>
      </c>
      <c r="L69" s="11">
        <v>0.35</v>
      </c>
      <c r="N69" s="12"/>
    </row>
    <row r="70" spans="1:14" ht="15.75" customHeight="1">
      <c r="A70" s="6" t="s">
        <v>14</v>
      </c>
      <c r="B70" s="6">
        <v>1185732</v>
      </c>
      <c r="C70" s="7">
        <v>44511</v>
      </c>
      <c r="D70" s="6" t="s">
        <v>15</v>
      </c>
      <c r="E70" s="6" t="s">
        <v>16</v>
      </c>
      <c r="F70" s="6" t="s">
        <v>16</v>
      </c>
      <c r="G70" s="6" t="s">
        <v>21</v>
      </c>
      <c r="H70" s="8">
        <v>0.65</v>
      </c>
      <c r="I70" s="9">
        <v>8750</v>
      </c>
      <c r="J70" s="10">
        <f t="shared" si="0"/>
        <v>5687.5</v>
      </c>
      <c r="K70" s="10">
        <f t="shared" si="1"/>
        <v>1706.25</v>
      </c>
      <c r="L70" s="11">
        <v>0.3</v>
      </c>
      <c r="N70" s="12"/>
    </row>
    <row r="71" spans="1:14" ht="15.75" customHeight="1">
      <c r="A71" s="6" t="s">
        <v>14</v>
      </c>
      <c r="B71" s="6">
        <v>1185732</v>
      </c>
      <c r="C71" s="7">
        <v>44511</v>
      </c>
      <c r="D71" s="6" t="s">
        <v>15</v>
      </c>
      <c r="E71" s="6" t="s">
        <v>16</v>
      </c>
      <c r="F71" s="6" t="s">
        <v>16</v>
      </c>
      <c r="G71" s="6" t="s">
        <v>22</v>
      </c>
      <c r="H71" s="8">
        <v>0.7</v>
      </c>
      <c r="I71" s="9">
        <v>9750</v>
      </c>
      <c r="J71" s="10">
        <f t="shared" si="0"/>
        <v>6825</v>
      </c>
      <c r="K71" s="10">
        <f t="shared" si="1"/>
        <v>1706.25</v>
      </c>
      <c r="L71" s="11">
        <v>0.25</v>
      </c>
      <c r="N71" s="12"/>
    </row>
    <row r="72" spans="1:14" ht="15.75" customHeight="1">
      <c r="A72" s="6" t="s">
        <v>14</v>
      </c>
      <c r="B72" s="6">
        <v>1185732</v>
      </c>
      <c r="C72" s="7">
        <v>44540</v>
      </c>
      <c r="D72" s="6" t="s">
        <v>15</v>
      </c>
      <c r="E72" s="6" t="s">
        <v>16</v>
      </c>
      <c r="F72" s="6" t="s">
        <v>16</v>
      </c>
      <c r="G72" s="6" t="s">
        <v>17</v>
      </c>
      <c r="H72" s="8">
        <v>0.65</v>
      </c>
      <c r="I72" s="9">
        <v>12000</v>
      </c>
      <c r="J72" s="10">
        <f t="shared" si="0"/>
        <v>7800</v>
      </c>
      <c r="K72" s="10">
        <f t="shared" si="1"/>
        <v>3900</v>
      </c>
      <c r="L72" s="11">
        <v>0.5</v>
      </c>
      <c r="N72" s="12"/>
    </row>
    <row r="73" spans="1:14" ht="15.75" customHeight="1">
      <c r="A73" s="6" t="s">
        <v>14</v>
      </c>
      <c r="B73" s="6">
        <v>1185732</v>
      </c>
      <c r="C73" s="7">
        <v>44540</v>
      </c>
      <c r="D73" s="6" t="s">
        <v>15</v>
      </c>
      <c r="E73" s="6" t="s">
        <v>16</v>
      </c>
      <c r="F73" s="6" t="s">
        <v>16</v>
      </c>
      <c r="G73" s="6" t="s">
        <v>18</v>
      </c>
      <c r="H73" s="8">
        <v>0.55000000000000004</v>
      </c>
      <c r="I73" s="9">
        <v>10000</v>
      </c>
      <c r="J73" s="10">
        <f t="shared" si="0"/>
        <v>5500</v>
      </c>
      <c r="K73" s="10">
        <f t="shared" si="1"/>
        <v>1650</v>
      </c>
      <c r="L73" s="11">
        <v>0.3</v>
      </c>
      <c r="N73" s="12"/>
    </row>
    <row r="74" spans="1:14" ht="15.75" customHeight="1">
      <c r="A74" s="6" t="s">
        <v>14</v>
      </c>
      <c r="B74" s="6">
        <v>1185732</v>
      </c>
      <c r="C74" s="7">
        <v>44540</v>
      </c>
      <c r="D74" s="6" t="s">
        <v>15</v>
      </c>
      <c r="E74" s="6" t="s">
        <v>16</v>
      </c>
      <c r="F74" s="6" t="s">
        <v>16</v>
      </c>
      <c r="G74" s="6" t="s">
        <v>19</v>
      </c>
      <c r="H74" s="8">
        <v>0.55000000000000004</v>
      </c>
      <c r="I74" s="9">
        <v>9500</v>
      </c>
      <c r="J74" s="10">
        <f t="shared" si="0"/>
        <v>5225</v>
      </c>
      <c r="K74" s="10">
        <f t="shared" si="1"/>
        <v>1828.7499999999998</v>
      </c>
      <c r="L74" s="11">
        <v>0.35</v>
      </c>
      <c r="N74" s="12"/>
    </row>
    <row r="75" spans="1:14" ht="15.75" customHeight="1">
      <c r="A75" s="6" t="s">
        <v>14</v>
      </c>
      <c r="B75" s="6">
        <v>1185732</v>
      </c>
      <c r="C75" s="7">
        <v>44540</v>
      </c>
      <c r="D75" s="6" t="s">
        <v>15</v>
      </c>
      <c r="E75" s="6" t="s">
        <v>16</v>
      </c>
      <c r="F75" s="6" t="s">
        <v>16</v>
      </c>
      <c r="G75" s="6" t="s">
        <v>20</v>
      </c>
      <c r="H75" s="8">
        <v>0.55000000000000004</v>
      </c>
      <c r="I75" s="9">
        <v>9000</v>
      </c>
      <c r="J75" s="10">
        <f t="shared" si="0"/>
        <v>4950</v>
      </c>
      <c r="K75" s="10">
        <f t="shared" si="1"/>
        <v>1732.5</v>
      </c>
      <c r="L75" s="11">
        <v>0.35</v>
      </c>
      <c r="N75" s="12"/>
    </row>
    <row r="76" spans="1:14" ht="15.75" customHeight="1">
      <c r="A76" s="6" t="s">
        <v>14</v>
      </c>
      <c r="B76" s="6">
        <v>1185732</v>
      </c>
      <c r="C76" s="7">
        <v>44540</v>
      </c>
      <c r="D76" s="6" t="s">
        <v>15</v>
      </c>
      <c r="E76" s="6" t="s">
        <v>16</v>
      </c>
      <c r="F76" s="6" t="s">
        <v>16</v>
      </c>
      <c r="G76" s="6" t="s">
        <v>21</v>
      </c>
      <c r="H76" s="8">
        <v>0.65</v>
      </c>
      <c r="I76" s="9">
        <v>9000</v>
      </c>
      <c r="J76" s="10">
        <f t="shared" si="0"/>
        <v>5850</v>
      </c>
      <c r="K76" s="10">
        <f t="shared" si="1"/>
        <v>1755</v>
      </c>
      <c r="L76" s="11">
        <v>0.3</v>
      </c>
      <c r="N76" s="12"/>
    </row>
    <row r="77" spans="1:14" ht="15.75" customHeight="1">
      <c r="A77" s="6" t="s">
        <v>14</v>
      </c>
      <c r="B77" s="6">
        <v>1185732</v>
      </c>
      <c r="C77" s="7">
        <v>44540</v>
      </c>
      <c r="D77" s="6" t="s">
        <v>15</v>
      </c>
      <c r="E77" s="6" t="s">
        <v>16</v>
      </c>
      <c r="F77" s="6" t="s">
        <v>16</v>
      </c>
      <c r="G77" s="6" t="s">
        <v>22</v>
      </c>
      <c r="H77" s="8">
        <v>0.7</v>
      </c>
      <c r="I77" s="9">
        <v>10000</v>
      </c>
      <c r="J77" s="10">
        <f t="shared" si="0"/>
        <v>7000</v>
      </c>
      <c r="K77" s="10">
        <f t="shared" si="1"/>
        <v>1750</v>
      </c>
      <c r="L77" s="11">
        <v>0.25</v>
      </c>
      <c r="N77" s="12"/>
    </row>
    <row r="78" spans="1:14" ht="15.75" customHeight="1">
      <c r="A78" s="6" t="s">
        <v>23</v>
      </c>
      <c r="B78" s="6">
        <v>1197831</v>
      </c>
      <c r="C78" s="7">
        <v>44198</v>
      </c>
      <c r="D78" s="6" t="s">
        <v>24</v>
      </c>
      <c r="E78" s="6" t="s">
        <v>25</v>
      </c>
      <c r="F78" s="6" t="s">
        <v>26</v>
      </c>
      <c r="G78" s="6" t="s">
        <v>17</v>
      </c>
      <c r="H78" s="8">
        <v>0.25</v>
      </c>
      <c r="I78" s="9">
        <v>9000</v>
      </c>
      <c r="J78" s="10">
        <f t="shared" si="0"/>
        <v>2250</v>
      </c>
      <c r="K78" s="10">
        <f t="shared" si="1"/>
        <v>787.5</v>
      </c>
      <c r="L78" s="11">
        <v>0.35</v>
      </c>
      <c r="N78" s="12"/>
    </row>
    <row r="79" spans="1:14" ht="15.75" customHeight="1">
      <c r="A79" s="6" t="s">
        <v>23</v>
      </c>
      <c r="B79" s="6">
        <v>1197831</v>
      </c>
      <c r="C79" s="7">
        <v>44198</v>
      </c>
      <c r="D79" s="6" t="s">
        <v>24</v>
      </c>
      <c r="E79" s="6" t="s">
        <v>25</v>
      </c>
      <c r="F79" s="6" t="s">
        <v>26</v>
      </c>
      <c r="G79" s="6" t="s">
        <v>18</v>
      </c>
      <c r="H79" s="8">
        <v>0.35</v>
      </c>
      <c r="I79" s="9">
        <v>9000</v>
      </c>
      <c r="J79" s="10">
        <f t="shared" si="0"/>
        <v>3150</v>
      </c>
      <c r="K79" s="10">
        <f t="shared" si="1"/>
        <v>1102.5</v>
      </c>
      <c r="L79" s="11">
        <v>0.35</v>
      </c>
      <c r="N79" s="12"/>
    </row>
    <row r="80" spans="1:14" ht="15.75" customHeight="1">
      <c r="A80" s="6" t="s">
        <v>23</v>
      </c>
      <c r="B80" s="6">
        <v>1197831</v>
      </c>
      <c r="C80" s="7">
        <v>44198</v>
      </c>
      <c r="D80" s="6" t="s">
        <v>24</v>
      </c>
      <c r="E80" s="6" t="s">
        <v>25</v>
      </c>
      <c r="F80" s="6" t="s">
        <v>26</v>
      </c>
      <c r="G80" s="6" t="s">
        <v>19</v>
      </c>
      <c r="H80" s="8">
        <v>0.35</v>
      </c>
      <c r="I80" s="9">
        <v>7000</v>
      </c>
      <c r="J80" s="10">
        <f t="shared" si="0"/>
        <v>2450</v>
      </c>
      <c r="K80" s="10">
        <f t="shared" si="1"/>
        <v>857.5</v>
      </c>
      <c r="L80" s="11">
        <v>0.35</v>
      </c>
      <c r="N80" s="12"/>
    </row>
    <row r="81" spans="1:14" ht="15.75" customHeight="1">
      <c r="A81" s="6" t="s">
        <v>23</v>
      </c>
      <c r="B81" s="6">
        <v>1197831</v>
      </c>
      <c r="C81" s="7">
        <v>44198</v>
      </c>
      <c r="D81" s="6" t="s">
        <v>24</v>
      </c>
      <c r="E81" s="6" t="s">
        <v>25</v>
      </c>
      <c r="F81" s="6" t="s">
        <v>26</v>
      </c>
      <c r="G81" s="6" t="s">
        <v>20</v>
      </c>
      <c r="H81" s="8">
        <v>0.35</v>
      </c>
      <c r="I81" s="9">
        <v>7000</v>
      </c>
      <c r="J81" s="10">
        <f t="shared" si="0"/>
        <v>2450</v>
      </c>
      <c r="K81" s="10">
        <f t="shared" si="1"/>
        <v>1102.5</v>
      </c>
      <c r="L81" s="11">
        <v>0.45</v>
      </c>
      <c r="N81" s="12"/>
    </row>
    <row r="82" spans="1:14" ht="15.75" customHeight="1">
      <c r="A82" s="6" t="s">
        <v>23</v>
      </c>
      <c r="B82" s="6">
        <v>1197831</v>
      </c>
      <c r="C82" s="7">
        <v>44198</v>
      </c>
      <c r="D82" s="6" t="s">
        <v>24</v>
      </c>
      <c r="E82" s="6" t="s">
        <v>25</v>
      </c>
      <c r="F82" s="6" t="s">
        <v>26</v>
      </c>
      <c r="G82" s="6" t="s">
        <v>21</v>
      </c>
      <c r="H82" s="8">
        <v>0.4</v>
      </c>
      <c r="I82" s="9">
        <v>5500</v>
      </c>
      <c r="J82" s="10">
        <f t="shared" si="0"/>
        <v>2200</v>
      </c>
      <c r="K82" s="10">
        <f t="shared" si="1"/>
        <v>660</v>
      </c>
      <c r="L82" s="11">
        <v>0.3</v>
      </c>
      <c r="N82" s="12"/>
    </row>
    <row r="83" spans="1:14" ht="15.75" customHeight="1">
      <c r="A83" s="6" t="s">
        <v>23</v>
      </c>
      <c r="B83" s="6">
        <v>1197831</v>
      </c>
      <c r="C83" s="7">
        <v>44198</v>
      </c>
      <c r="D83" s="6" t="s">
        <v>24</v>
      </c>
      <c r="E83" s="6" t="s">
        <v>25</v>
      </c>
      <c r="F83" s="6" t="s">
        <v>26</v>
      </c>
      <c r="G83" s="6" t="s">
        <v>22</v>
      </c>
      <c r="H83" s="8">
        <v>0.35</v>
      </c>
      <c r="I83" s="9">
        <v>7000</v>
      </c>
      <c r="J83" s="10">
        <f t="shared" si="0"/>
        <v>2450</v>
      </c>
      <c r="K83" s="10">
        <f t="shared" si="1"/>
        <v>1225</v>
      </c>
      <c r="L83" s="11">
        <v>0.5</v>
      </c>
      <c r="N83" s="12"/>
    </row>
    <row r="84" spans="1:14" ht="15.75" customHeight="1">
      <c r="A84" s="6" t="s">
        <v>23</v>
      </c>
      <c r="B84" s="6">
        <v>1197831</v>
      </c>
      <c r="C84" s="7">
        <v>44228</v>
      </c>
      <c r="D84" s="6" t="s">
        <v>24</v>
      </c>
      <c r="E84" s="6" t="s">
        <v>25</v>
      </c>
      <c r="F84" s="6" t="s">
        <v>26</v>
      </c>
      <c r="G84" s="6" t="s">
        <v>17</v>
      </c>
      <c r="H84" s="8">
        <v>0.25</v>
      </c>
      <c r="I84" s="9">
        <v>8500</v>
      </c>
      <c r="J84" s="10">
        <f t="shared" si="0"/>
        <v>2125</v>
      </c>
      <c r="K84" s="10">
        <f t="shared" si="1"/>
        <v>743.75</v>
      </c>
      <c r="L84" s="11">
        <v>0.35</v>
      </c>
      <c r="N84" s="12"/>
    </row>
    <row r="85" spans="1:14" ht="15.75" customHeight="1">
      <c r="A85" s="6" t="s">
        <v>23</v>
      </c>
      <c r="B85" s="6">
        <v>1197831</v>
      </c>
      <c r="C85" s="7">
        <v>44228</v>
      </c>
      <c r="D85" s="6" t="s">
        <v>24</v>
      </c>
      <c r="E85" s="6" t="s">
        <v>25</v>
      </c>
      <c r="F85" s="6" t="s">
        <v>26</v>
      </c>
      <c r="G85" s="6" t="s">
        <v>18</v>
      </c>
      <c r="H85" s="8">
        <v>0.35</v>
      </c>
      <c r="I85" s="9">
        <v>8500</v>
      </c>
      <c r="J85" s="10">
        <f t="shared" si="0"/>
        <v>2975</v>
      </c>
      <c r="K85" s="10">
        <f t="shared" si="1"/>
        <v>1041.25</v>
      </c>
      <c r="L85" s="11">
        <v>0.35</v>
      </c>
      <c r="N85" s="12"/>
    </row>
    <row r="86" spans="1:14" ht="15.75" customHeight="1">
      <c r="A86" s="6" t="s">
        <v>23</v>
      </c>
      <c r="B86" s="6">
        <v>1197831</v>
      </c>
      <c r="C86" s="7">
        <v>44228</v>
      </c>
      <c r="D86" s="6" t="s">
        <v>24</v>
      </c>
      <c r="E86" s="6" t="s">
        <v>25</v>
      </c>
      <c r="F86" s="6" t="s">
        <v>26</v>
      </c>
      <c r="G86" s="6" t="s">
        <v>19</v>
      </c>
      <c r="H86" s="8">
        <v>0.35</v>
      </c>
      <c r="I86" s="9">
        <v>6750</v>
      </c>
      <c r="J86" s="10">
        <f t="shared" si="0"/>
        <v>2362.5</v>
      </c>
      <c r="K86" s="10">
        <f t="shared" si="1"/>
        <v>826.875</v>
      </c>
      <c r="L86" s="11">
        <v>0.35</v>
      </c>
      <c r="N86" s="12"/>
    </row>
    <row r="87" spans="1:14" ht="15.75" customHeight="1">
      <c r="A87" s="6" t="s">
        <v>23</v>
      </c>
      <c r="B87" s="6">
        <v>1197831</v>
      </c>
      <c r="C87" s="7">
        <v>44228</v>
      </c>
      <c r="D87" s="6" t="s">
        <v>24</v>
      </c>
      <c r="E87" s="6" t="s">
        <v>25</v>
      </c>
      <c r="F87" s="6" t="s">
        <v>26</v>
      </c>
      <c r="G87" s="6" t="s">
        <v>20</v>
      </c>
      <c r="H87" s="8">
        <v>0.35</v>
      </c>
      <c r="I87" s="9">
        <v>6250</v>
      </c>
      <c r="J87" s="10">
        <f t="shared" si="0"/>
        <v>2187.5</v>
      </c>
      <c r="K87" s="10">
        <f t="shared" si="1"/>
        <v>984.375</v>
      </c>
      <c r="L87" s="11">
        <v>0.45</v>
      </c>
      <c r="N87" s="12"/>
    </row>
    <row r="88" spans="1:14" ht="15.75" customHeight="1">
      <c r="A88" s="6" t="s">
        <v>23</v>
      </c>
      <c r="B88" s="6">
        <v>1197831</v>
      </c>
      <c r="C88" s="7">
        <v>44228</v>
      </c>
      <c r="D88" s="6" t="s">
        <v>24</v>
      </c>
      <c r="E88" s="6" t="s">
        <v>25</v>
      </c>
      <c r="F88" s="6" t="s">
        <v>26</v>
      </c>
      <c r="G88" s="6" t="s">
        <v>21</v>
      </c>
      <c r="H88" s="8">
        <v>0.4</v>
      </c>
      <c r="I88" s="9">
        <v>5000</v>
      </c>
      <c r="J88" s="10">
        <f t="shared" si="0"/>
        <v>2000</v>
      </c>
      <c r="K88" s="10">
        <f t="shared" si="1"/>
        <v>600</v>
      </c>
      <c r="L88" s="11">
        <v>0.3</v>
      </c>
      <c r="N88" s="12"/>
    </row>
    <row r="89" spans="1:14" ht="15.75" customHeight="1">
      <c r="A89" s="6" t="s">
        <v>23</v>
      </c>
      <c r="B89" s="6">
        <v>1197831</v>
      </c>
      <c r="C89" s="7">
        <v>44228</v>
      </c>
      <c r="D89" s="6" t="s">
        <v>24</v>
      </c>
      <c r="E89" s="6" t="s">
        <v>25</v>
      </c>
      <c r="F89" s="6" t="s">
        <v>26</v>
      </c>
      <c r="G89" s="6" t="s">
        <v>22</v>
      </c>
      <c r="H89" s="8">
        <v>0.35</v>
      </c>
      <c r="I89" s="9">
        <v>7000</v>
      </c>
      <c r="J89" s="10">
        <f t="shared" si="0"/>
        <v>2450</v>
      </c>
      <c r="K89" s="10">
        <f t="shared" si="1"/>
        <v>1225</v>
      </c>
      <c r="L89" s="11">
        <v>0.5</v>
      </c>
      <c r="N89" s="12"/>
    </row>
    <row r="90" spans="1:14" ht="15.75" customHeight="1">
      <c r="A90" s="6" t="s">
        <v>23</v>
      </c>
      <c r="B90" s="6">
        <v>1197831</v>
      </c>
      <c r="C90" s="7">
        <v>44258</v>
      </c>
      <c r="D90" s="6" t="s">
        <v>24</v>
      </c>
      <c r="E90" s="6" t="s">
        <v>25</v>
      </c>
      <c r="F90" s="6" t="s">
        <v>26</v>
      </c>
      <c r="G90" s="6" t="s">
        <v>17</v>
      </c>
      <c r="H90" s="8">
        <v>0.3</v>
      </c>
      <c r="I90" s="9">
        <v>8750</v>
      </c>
      <c r="J90" s="10">
        <f t="shared" si="0"/>
        <v>2625</v>
      </c>
      <c r="K90" s="10">
        <f t="shared" si="1"/>
        <v>918.74999999999989</v>
      </c>
      <c r="L90" s="11">
        <v>0.35</v>
      </c>
      <c r="N90" s="12"/>
    </row>
    <row r="91" spans="1:14" ht="15.75" customHeight="1">
      <c r="A91" s="6" t="s">
        <v>23</v>
      </c>
      <c r="B91" s="6">
        <v>1197831</v>
      </c>
      <c r="C91" s="7">
        <v>44258</v>
      </c>
      <c r="D91" s="6" t="s">
        <v>24</v>
      </c>
      <c r="E91" s="6" t="s">
        <v>25</v>
      </c>
      <c r="F91" s="6" t="s">
        <v>26</v>
      </c>
      <c r="G91" s="6" t="s">
        <v>18</v>
      </c>
      <c r="H91" s="8">
        <v>0.4</v>
      </c>
      <c r="I91" s="9">
        <v>8750</v>
      </c>
      <c r="J91" s="10">
        <f t="shared" si="0"/>
        <v>3500</v>
      </c>
      <c r="K91" s="10">
        <f t="shared" si="1"/>
        <v>1225</v>
      </c>
      <c r="L91" s="11">
        <v>0.35</v>
      </c>
      <c r="N91" s="12"/>
    </row>
    <row r="92" spans="1:14" ht="15.75" customHeight="1">
      <c r="A92" s="6" t="s">
        <v>23</v>
      </c>
      <c r="B92" s="6">
        <v>1197831</v>
      </c>
      <c r="C92" s="7">
        <v>44258</v>
      </c>
      <c r="D92" s="6" t="s">
        <v>24</v>
      </c>
      <c r="E92" s="6" t="s">
        <v>25</v>
      </c>
      <c r="F92" s="6" t="s">
        <v>26</v>
      </c>
      <c r="G92" s="6" t="s">
        <v>19</v>
      </c>
      <c r="H92" s="8">
        <v>0.35</v>
      </c>
      <c r="I92" s="9">
        <v>7000</v>
      </c>
      <c r="J92" s="10">
        <f t="shared" si="0"/>
        <v>2450</v>
      </c>
      <c r="K92" s="10">
        <f t="shared" si="1"/>
        <v>857.5</v>
      </c>
      <c r="L92" s="11">
        <v>0.35</v>
      </c>
      <c r="N92" s="12"/>
    </row>
    <row r="93" spans="1:14" ht="15.75" customHeight="1">
      <c r="A93" s="6" t="s">
        <v>23</v>
      </c>
      <c r="B93" s="6">
        <v>1197831</v>
      </c>
      <c r="C93" s="7">
        <v>44258</v>
      </c>
      <c r="D93" s="6" t="s">
        <v>24</v>
      </c>
      <c r="E93" s="6" t="s">
        <v>25</v>
      </c>
      <c r="F93" s="6" t="s">
        <v>26</v>
      </c>
      <c r="G93" s="6" t="s">
        <v>20</v>
      </c>
      <c r="H93" s="8">
        <v>0.4</v>
      </c>
      <c r="I93" s="9">
        <v>6000</v>
      </c>
      <c r="J93" s="10">
        <f t="shared" si="0"/>
        <v>2400</v>
      </c>
      <c r="K93" s="10">
        <f t="shared" si="1"/>
        <v>1080</v>
      </c>
      <c r="L93" s="11">
        <v>0.45</v>
      </c>
      <c r="N93" s="12"/>
    </row>
    <row r="94" spans="1:14" ht="15.75" customHeight="1">
      <c r="A94" s="6" t="s">
        <v>23</v>
      </c>
      <c r="B94" s="6">
        <v>1197831</v>
      </c>
      <c r="C94" s="7">
        <v>44258</v>
      </c>
      <c r="D94" s="6" t="s">
        <v>24</v>
      </c>
      <c r="E94" s="6" t="s">
        <v>25</v>
      </c>
      <c r="F94" s="6" t="s">
        <v>26</v>
      </c>
      <c r="G94" s="6" t="s">
        <v>21</v>
      </c>
      <c r="H94" s="8">
        <v>0.45</v>
      </c>
      <c r="I94" s="9">
        <v>5000</v>
      </c>
      <c r="J94" s="10">
        <f t="shared" si="0"/>
        <v>2250</v>
      </c>
      <c r="K94" s="10">
        <f t="shared" si="1"/>
        <v>675</v>
      </c>
      <c r="L94" s="11">
        <v>0.3</v>
      </c>
      <c r="N94" s="12"/>
    </row>
    <row r="95" spans="1:14" ht="15.75" customHeight="1">
      <c r="A95" s="6" t="s">
        <v>23</v>
      </c>
      <c r="B95" s="6">
        <v>1197831</v>
      </c>
      <c r="C95" s="7">
        <v>44258</v>
      </c>
      <c r="D95" s="6" t="s">
        <v>24</v>
      </c>
      <c r="E95" s="6" t="s">
        <v>25</v>
      </c>
      <c r="F95" s="6" t="s">
        <v>26</v>
      </c>
      <c r="G95" s="6" t="s">
        <v>22</v>
      </c>
      <c r="H95" s="8">
        <v>0.4</v>
      </c>
      <c r="I95" s="9">
        <v>6500</v>
      </c>
      <c r="J95" s="10">
        <f t="shared" si="0"/>
        <v>2600</v>
      </c>
      <c r="K95" s="10">
        <f t="shared" si="1"/>
        <v>1300</v>
      </c>
      <c r="L95" s="11">
        <v>0.5</v>
      </c>
      <c r="N95" s="12"/>
    </row>
    <row r="96" spans="1:14" ht="15.75" customHeight="1">
      <c r="A96" s="6" t="s">
        <v>23</v>
      </c>
      <c r="B96" s="6">
        <v>1197831</v>
      </c>
      <c r="C96" s="7">
        <v>44288</v>
      </c>
      <c r="D96" s="6" t="s">
        <v>24</v>
      </c>
      <c r="E96" s="6" t="s">
        <v>25</v>
      </c>
      <c r="F96" s="6" t="s">
        <v>26</v>
      </c>
      <c r="G96" s="6" t="s">
        <v>17</v>
      </c>
      <c r="H96" s="8">
        <v>0.3</v>
      </c>
      <c r="I96" s="9">
        <v>9000</v>
      </c>
      <c r="J96" s="10">
        <f t="shared" si="0"/>
        <v>2700</v>
      </c>
      <c r="K96" s="10">
        <f t="shared" si="1"/>
        <v>944.99999999999989</v>
      </c>
      <c r="L96" s="11">
        <v>0.35</v>
      </c>
      <c r="N96" s="12"/>
    </row>
    <row r="97" spans="1:14" ht="15.75" customHeight="1">
      <c r="A97" s="6" t="s">
        <v>23</v>
      </c>
      <c r="B97" s="6">
        <v>1197831</v>
      </c>
      <c r="C97" s="7">
        <v>44288</v>
      </c>
      <c r="D97" s="6" t="s">
        <v>24</v>
      </c>
      <c r="E97" s="6" t="s">
        <v>25</v>
      </c>
      <c r="F97" s="6" t="s">
        <v>26</v>
      </c>
      <c r="G97" s="6" t="s">
        <v>18</v>
      </c>
      <c r="H97" s="8">
        <v>0.4</v>
      </c>
      <c r="I97" s="9">
        <v>9000</v>
      </c>
      <c r="J97" s="10">
        <f t="shared" si="0"/>
        <v>3600</v>
      </c>
      <c r="K97" s="10">
        <f t="shared" si="1"/>
        <v>1260</v>
      </c>
      <c r="L97" s="11">
        <v>0.35</v>
      </c>
      <c r="N97" s="12"/>
    </row>
    <row r="98" spans="1:14" ht="15.75" customHeight="1">
      <c r="A98" s="6" t="s">
        <v>23</v>
      </c>
      <c r="B98" s="6">
        <v>1197831</v>
      </c>
      <c r="C98" s="7">
        <v>44288</v>
      </c>
      <c r="D98" s="6" t="s">
        <v>24</v>
      </c>
      <c r="E98" s="6" t="s">
        <v>25</v>
      </c>
      <c r="F98" s="6" t="s">
        <v>26</v>
      </c>
      <c r="G98" s="6" t="s">
        <v>19</v>
      </c>
      <c r="H98" s="8">
        <v>0.35</v>
      </c>
      <c r="I98" s="9">
        <v>7250</v>
      </c>
      <c r="J98" s="10">
        <f t="shared" si="0"/>
        <v>2537.5</v>
      </c>
      <c r="K98" s="10">
        <f t="shared" si="1"/>
        <v>888.125</v>
      </c>
      <c r="L98" s="11">
        <v>0.35</v>
      </c>
      <c r="N98" s="12"/>
    </row>
    <row r="99" spans="1:14" ht="15.75" customHeight="1">
      <c r="A99" s="6" t="s">
        <v>23</v>
      </c>
      <c r="B99" s="6">
        <v>1197831</v>
      </c>
      <c r="C99" s="7">
        <v>44288</v>
      </c>
      <c r="D99" s="6" t="s">
        <v>24</v>
      </c>
      <c r="E99" s="6" t="s">
        <v>25</v>
      </c>
      <c r="F99" s="6" t="s">
        <v>26</v>
      </c>
      <c r="G99" s="6" t="s">
        <v>20</v>
      </c>
      <c r="H99" s="8">
        <v>0.4</v>
      </c>
      <c r="I99" s="9">
        <v>6250</v>
      </c>
      <c r="J99" s="10">
        <f t="shared" si="0"/>
        <v>2500</v>
      </c>
      <c r="K99" s="10">
        <f t="shared" si="1"/>
        <v>1125</v>
      </c>
      <c r="L99" s="11">
        <v>0.45</v>
      </c>
      <c r="N99" s="12"/>
    </row>
    <row r="100" spans="1:14" ht="15.75" customHeight="1">
      <c r="A100" s="6" t="s">
        <v>23</v>
      </c>
      <c r="B100" s="6">
        <v>1197831</v>
      </c>
      <c r="C100" s="7">
        <v>44288</v>
      </c>
      <c r="D100" s="6" t="s">
        <v>24</v>
      </c>
      <c r="E100" s="6" t="s">
        <v>25</v>
      </c>
      <c r="F100" s="6" t="s">
        <v>26</v>
      </c>
      <c r="G100" s="6" t="s">
        <v>21</v>
      </c>
      <c r="H100" s="8">
        <v>0.45</v>
      </c>
      <c r="I100" s="9">
        <v>5250</v>
      </c>
      <c r="J100" s="10">
        <f t="shared" si="0"/>
        <v>2362.5</v>
      </c>
      <c r="K100" s="10">
        <f t="shared" si="1"/>
        <v>708.75</v>
      </c>
      <c r="L100" s="11">
        <v>0.3</v>
      </c>
      <c r="N100" s="12"/>
    </row>
    <row r="101" spans="1:14" ht="15.75" customHeight="1">
      <c r="A101" s="6" t="s">
        <v>23</v>
      </c>
      <c r="B101" s="6">
        <v>1197831</v>
      </c>
      <c r="C101" s="7">
        <v>44288</v>
      </c>
      <c r="D101" s="6" t="s">
        <v>24</v>
      </c>
      <c r="E101" s="6" t="s">
        <v>25</v>
      </c>
      <c r="F101" s="6" t="s">
        <v>26</v>
      </c>
      <c r="G101" s="6" t="s">
        <v>22</v>
      </c>
      <c r="H101" s="8">
        <v>0.4</v>
      </c>
      <c r="I101" s="9">
        <v>8000</v>
      </c>
      <c r="J101" s="10">
        <f t="shared" si="0"/>
        <v>3200</v>
      </c>
      <c r="K101" s="10">
        <f t="shared" si="1"/>
        <v>1600</v>
      </c>
      <c r="L101" s="11">
        <v>0.5</v>
      </c>
      <c r="N101" s="12"/>
    </row>
    <row r="102" spans="1:14" ht="15.75" customHeight="1">
      <c r="A102" s="6" t="s">
        <v>23</v>
      </c>
      <c r="B102" s="6">
        <v>1197831</v>
      </c>
      <c r="C102" s="7">
        <v>44318</v>
      </c>
      <c r="D102" s="6" t="s">
        <v>24</v>
      </c>
      <c r="E102" s="6" t="s">
        <v>25</v>
      </c>
      <c r="F102" s="6" t="s">
        <v>26</v>
      </c>
      <c r="G102" s="6" t="s">
        <v>17</v>
      </c>
      <c r="H102" s="8">
        <v>0.3</v>
      </c>
      <c r="I102" s="9">
        <v>9250</v>
      </c>
      <c r="J102" s="10">
        <f t="shared" si="0"/>
        <v>2775</v>
      </c>
      <c r="K102" s="10">
        <f t="shared" si="1"/>
        <v>971.24999999999989</v>
      </c>
      <c r="L102" s="11">
        <v>0.35</v>
      </c>
      <c r="N102" s="12"/>
    </row>
    <row r="103" spans="1:14" ht="15.75" customHeight="1">
      <c r="A103" s="6" t="s">
        <v>23</v>
      </c>
      <c r="B103" s="6">
        <v>1197831</v>
      </c>
      <c r="C103" s="7">
        <v>44318</v>
      </c>
      <c r="D103" s="6" t="s">
        <v>24</v>
      </c>
      <c r="E103" s="6" t="s">
        <v>25</v>
      </c>
      <c r="F103" s="6" t="s">
        <v>26</v>
      </c>
      <c r="G103" s="6" t="s">
        <v>18</v>
      </c>
      <c r="H103" s="8">
        <v>0.4</v>
      </c>
      <c r="I103" s="9">
        <v>9250</v>
      </c>
      <c r="J103" s="10">
        <f t="shared" si="0"/>
        <v>3700</v>
      </c>
      <c r="K103" s="10">
        <f t="shared" si="1"/>
        <v>1295</v>
      </c>
      <c r="L103" s="11">
        <v>0.35</v>
      </c>
      <c r="N103" s="12"/>
    </row>
    <row r="104" spans="1:14" ht="15.75" customHeight="1">
      <c r="A104" s="6" t="s">
        <v>23</v>
      </c>
      <c r="B104" s="6">
        <v>1197831</v>
      </c>
      <c r="C104" s="7">
        <v>44318</v>
      </c>
      <c r="D104" s="6" t="s">
        <v>24</v>
      </c>
      <c r="E104" s="6" t="s">
        <v>25</v>
      </c>
      <c r="F104" s="6" t="s">
        <v>26</v>
      </c>
      <c r="G104" s="6" t="s">
        <v>19</v>
      </c>
      <c r="H104" s="8">
        <v>0.35</v>
      </c>
      <c r="I104" s="9">
        <v>7750</v>
      </c>
      <c r="J104" s="10">
        <f t="shared" si="0"/>
        <v>2712.5</v>
      </c>
      <c r="K104" s="10">
        <f t="shared" si="1"/>
        <v>949.37499999999989</v>
      </c>
      <c r="L104" s="11">
        <v>0.35</v>
      </c>
      <c r="N104" s="12"/>
    </row>
    <row r="105" spans="1:14" ht="15.75" customHeight="1">
      <c r="A105" s="6" t="s">
        <v>23</v>
      </c>
      <c r="B105" s="6">
        <v>1197831</v>
      </c>
      <c r="C105" s="7">
        <v>44318</v>
      </c>
      <c r="D105" s="6" t="s">
        <v>24</v>
      </c>
      <c r="E105" s="6" t="s">
        <v>25</v>
      </c>
      <c r="F105" s="6" t="s">
        <v>26</v>
      </c>
      <c r="G105" s="6" t="s">
        <v>20</v>
      </c>
      <c r="H105" s="8">
        <v>0.4</v>
      </c>
      <c r="I105" s="9">
        <v>7000</v>
      </c>
      <c r="J105" s="10">
        <f t="shared" si="0"/>
        <v>2800</v>
      </c>
      <c r="K105" s="10">
        <f t="shared" si="1"/>
        <v>1260</v>
      </c>
      <c r="L105" s="11">
        <v>0.45</v>
      </c>
      <c r="N105" s="12"/>
    </row>
    <row r="106" spans="1:14" ht="15.75" customHeight="1">
      <c r="A106" s="6" t="s">
        <v>23</v>
      </c>
      <c r="B106" s="6">
        <v>1197831</v>
      </c>
      <c r="C106" s="7">
        <v>44318</v>
      </c>
      <c r="D106" s="6" t="s">
        <v>24</v>
      </c>
      <c r="E106" s="6" t="s">
        <v>25</v>
      </c>
      <c r="F106" s="6" t="s">
        <v>26</v>
      </c>
      <c r="G106" s="6" t="s">
        <v>21</v>
      </c>
      <c r="H106" s="8">
        <v>0.45</v>
      </c>
      <c r="I106" s="9">
        <v>6000</v>
      </c>
      <c r="J106" s="10">
        <f t="shared" si="0"/>
        <v>2700</v>
      </c>
      <c r="K106" s="10">
        <f t="shared" si="1"/>
        <v>810</v>
      </c>
      <c r="L106" s="11">
        <v>0.3</v>
      </c>
      <c r="N106" s="12"/>
    </row>
    <row r="107" spans="1:14" ht="15.75" customHeight="1">
      <c r="A107" s="6" t="s">
        <v>23</v>
      </c>
      <c r="B107" s="6">
        <v>1197831</v>
      </c>
      <c r="C107" s="7">
        <v>44318</v>
      </c>
      <c r="D107" s="6" t="s">
        <v>24</v>
      </c>
      <c r="E107" s="6" t="s">
        <v>25</v>
      </c>
      <c r="F107" s="6" t="s">
        <v>26</v>
      </c>
      <c r="G107" s="6" t="s">
        <v>22</v>
      </c>
      <c r="H107" s="8">
        <v>0.4</v>
      </c>
      <c r="I107" s="9">
        <v>9500</v>
      </c>
      <c r="J107" s="10">
        <f t="shared" si="0"/>
        <v>3800</v>
      </c>
      <c r="K107" s="10">
        <f t="shared" si="1"/>
        <v>1900</v>
      </c>
      <c r="L107" s="11">
        <v>0.5</v>
      </c>
      <c r="N107" s="12"/>
    </row>
    <row r="108" spans="1:14" ht="15.75" customHeight="1">
      <c r="A108" s="6" t="s">
        <v>23</v>
      </c>
      <c r="B108" s="6">
        <v>1197831</v>
      </c>
      <c r="C108" s="7">
        <v>44348</v>
      </c>
      <c r="D108" s="6" t="s">
        <v>24</v>
      </c>
      <c r="E108" s="6" t="s">
        <v>25</v>
      </c>
      <c r="F108" s="6" t="s">
        <v>26</v>
      </c>
      <c r="G108" s="6" t="s">
        <v>17</v>
      </c>
      <c r="H108" s="8">
        <v>0.4</v>
      </c>
      <c r="I108" s="9">
        <v>9500</v>
      </c>
      <c r="J108" s="10">
        <f t="shared" si="0"/>
        <v>3800</v>
      </c>
      <c r="K108" s="10">
        <f t="shared" si="1"/>
        <v>1330</v>
      </c>
      <c r="L108" s="11">
        <v>0.35</v>
      </c>
      <c r="N108" s="12"/>
    </row>
    <row r="109" spans="1:14" ht="15.75" customHeight="1">
      <c r="A109" s="6" t="s">
        <v>23</v>
      </c>
      <c r="B109" s="6">
        <v>1197831</v>
      </c>
      <c r="C109" s="7">
        <v>44348</v>
      </c>
      <c r="D109" s="6" t="s">
        <v>24</v>
      </c>
      <c r="E109" s="6" t="s">
        <v>25</v>
      </c>
      <c r="F109" s="6" t="s">
        <v>26</v>
      </c>
      <c r="G109" s="6" t="s">
        <v>18</v>
      </c>
      <c r="H109" s="8">
        <v>0.45</v>
      </c>
      <c r="I109" s="9">
        <v>9500</v>
      </c>
      <c r="J109" s="10">
        <f t="shared" si="0"/>
        <v>4275</v>
      </c>
      <c r="K109" s="10">
        <f t="shared" si="1"/>
        <v>1496.25</v>
      </c>
      <c r="L109" s="11">
        <v>0.35</v>
      </c>
      <c r="N109" s="12"/>
    </row>
    <row r="110" spans="1:14" ht="15.75" customHeight="1">
      <c r="A110" s="6" t="s">
        <v>23</v>
      </c>
      <c r="B110" s="6">
        <v>1197831</v>
      </c>
      <c r="C110" s="7">
        <v>44348</v>
      </c>
      <c r="D110" s="6" t="s">
        <v>24</v>
      </c>
      <c r="E110" s="6" t="s">
        <v>25</v>
      </c>
      <c r="F110" s="6" t="s">
        <v>26</v>
      </c>
      <c r="G110" s="6" t="s">
        <v>19</v>
      </c>
      <c r="H110" s="8">
        <v>0.4</v>
      </c>
      <c r="I110" s="9">
        <v>8000</v>
      </c>
      <c r="J110" s="10">
        <f t="shared" si="0"/>
        <v>3200</v>
      </c>
      <c r="K110" s="10">
        <f t="shared" si="1"/>
        <v>1120</v>
      </c>
      <c r="L110" s="11">
        <v>0.35</v>
      </c>
      <c r="N110" s="12"/>
    </row>
    <row r="111" spans="1:14" ht="15.75" customHeight="1">
      <c r="A111" s="6" t="s">
        <v>23</v>
      </c>
      <c r="B111" s="6">
        <v>1197831</v>
      </c>
      <c r="C111" s="7">
        <v>44348</v>
      </c>
      <c r="D111" s="6" t="s">
        <v>24</v>
      </c>
      <c r="E111" s="6" t="s">
        <v>25</v>
      </c>
      <c r="F111" s="6" t="s">
        <v>26</v>
      </c>
      <c r="G111" s="6" t="s">
        <v>20</v>
      </c>
      <c r="H111" s="8">
        <v>0.4</v>
      </c>
      <c r="I111" s="9">
        <v>7500</v>
      </c>
      <c r="J111" s="10">
        <f t="shared" si="0"/>
        <v>3000</v>
      </c>
      <c r="K111" s="10">
        <f t="shared" si="1"/>
        <v>1350</v>
      </c>
      <c r="L111" s="11">
        <v>0.45</v>
      </c>
      <c r="N111" s="12"/>
    </row>
    <row r="112" spans="1:14" ht="15.75" customHeight="1">
      <c r="A112" s="6" t="s">
        <v>23</v>
      </c>
      <c r="B112" s="6">
        <v>1197831</v>
      </c>
      <c r="C112" s="7">
        <v>44348</v>
      </c>
      <c r="D112" s="6" t="s">
        <v>24</v>
      </c>
      <c r="E112" s="6" t="s">
        <v>25</v>
      </c>
      <c r="F112" s="6" t="s">
        <v>26</v>
      </c>
      <c r="G112" s="6" t="s">
        <v>21</v>
      </c>
      <c r="H112" s="8">
        <v>0.45</v>
      </c>
      <c r="I112" s="9">
        <v>6500</v>
      </c>
      <c r="J112" s="10">
        <f t="shared" si="0"/>
        <v>2925</v>
      </c>
      <c r="K112" s="10">
        <f t="shared" si="1"/>
        <v>877.5</v>
      </c>
      <c r="L112" s="11">
        <v>0.3</v>
      </c>
      <c r="N112" s="12"/>
    </row>
    <row r="113" spans="1:14" ht="15.75" customHeight="1">
      <c r="A113" s="6" t="s">
        <v>23</v>
      </c>
      <c r="B113" s="6">
        <v>1197831</v>
      </c>
      <c r="C113" s="7">
        <v>44348</v>
      </c>
      <c r="D113" s="6" t="s">
        <v>24</v>
      </c>
      <c r="E113" s="6" t="s">
        <v>25</v>
      </c>
      <c r="F113" s="6" t="s">
        <v>26</v>
      </c>
      <c r="G113" s="6" t="s">
        <v>22</v>
      </c>
      <c r="H113" s="8">
        <v>0.5</v>
      </c>
      <c r="I113" s="9">
        <v>10000</v>
      </c>
      <c r="J113" s="10">
        <f t="shared" si="0"/>
        <v>5000</v>
      </c>
      <c r="K113" s="10">
        <f t="shared" si="1"/>
        <v>2500</v>
      </c>
      <c r="L113" s="11">
        <v>0.5</v>
      </c>
      <c r="N113" s="12"/>
    </row>
    <row r="114" spans="1:14" ht="15.75" customHeight="1">
      <c r="A114" s="6" t="s">
        <v>23</v>
      </c>
      <c r="B114" s="6">
        <v>1197831</v>
      </c>
      <c r="C114" s="7">
        <v>44380</v>
      </c>
      <c r="D114" s="6" t="s">
        <v>24</v>
      </c>
      <c r="E114" s="6" t="s">
        <v>25</v>
      </c>
      <c r="F114" s="6" t="s">
        <v>26</v>
      </c>
      <c r="G114" s="6" t="s">
        <v>17</v>
      </c>
      <c r="H114" s="8">
        <v>0.4</v>
      </c>
      <c r="I114" s="9">
        <v>9500</v>
      </c>
      <c r="J114" s="10">
        <f t="shared" si="0"/>
        <v>3800</v>
      </c>
      <c r="K114" s="10">
        <f t="shared" si="1"/>
        <v>1330</v>
      </c>
      <c r="L114" s="11">
        <v>0.35</v>
      </c>
      <c r="N114" s="12"/>
    </row>
    <row r="115" spans="1:14" ht="15.75" customHeight="1">
      <c r="A115" s="6" t="s">
        <v>23</v>
      </c>
      <c r="B115" s="6">
        <v>1197831</v>
      </c>
      <c r="C115" s="7">
        <v>44380</v>
      </c>
      <c r="D115" s="6" t="s">
        <v>24</v>
      </c>
      <c r="E115" s="6" t="s">
        <v>25</v>
      </c>
      <c r="F115" s="6" t="s">
        <v>26</v>
      </c>
      <c r="G115" s="6" t="s">
        <v>18</v>
      </c>
      <c r="H115" s="8">
        <v>0.45</v>
      </c>
      <c r="I115" s="9">
        <v>9500</v>
      </c>
      <c r="J115" s="10">
        <f t="shared" si="0"/>
        <v>4275</v>
      </c>
      <c r="K115" s="10">
        <f t="shared" si="1"/>
        <v>1496.25</v>
      </c>
      <c r="L115" s="11">
        <v>0.35</v>
      </c>
      <c r="N115" s="12"/>
    </row>
    <row r="116" spans="1:14" ht="15.75" customHeight="1">
      <c r="A116" s="6" t="s">
        <v>23</v>
      </c>
      <c r="B116" s="6">
        <v>1197831</v>
      </c>
      <c r="C116" s="7">
        <v>44380</v>
      </c>
      <c r="D116" s="6" t="s">
        <v>24</v>
      </c>
      <c r="E116" s="6" t="s">
        <v>25</v>
      </c>
      <c r="F116" s="6" t="s">
        <v>26</v>
      </c>
      <c r="G116" s="6" t="s">
        <v>19</v>
      </c>
      <c r="H116" s="8">
        <v>0.4</v>
      </c>
      <c r="I116" s="9">
        <v>11000</v>
      </c>
      <c r="J116" s="10">
        <f t="shared" si="0"/>
        <v>4400</v>
      </c>
      <c r="K116" s="10">
        <f t="shared" si="1"/>
        <v>1540</v>
      </c>
      <c r="L116" s="11">
        <v>0.35</v>
      </c>
      <c r="N116" s="12"/>
    </row>
    <row r="117" spans="1:14" ht="15.75" customHeight="1">
      <c r="A117" s="6" t="s">
        <v>23</v>
      </c>
      <c r="B117" s="6">
        <v>1197831</v>
      </c>
      <c r="C117" s="7">
        <v>44380</v>
      </c>
      <c r="D117" s="6" t="s">
        <v>24</v>
      </c>
      <c r="E117" s="6" t="s">
        <v>25</v>
      </c>
      <c r="F117" s="6" t="s">
        <v>26</v>
      </c>
      <c r="G117" s="6" t="s">
        <v>20</v>
      </c>
      <c r="H117" s="8">
        <v>0.4</v>
      </c>
      <c r="I117" s="9">
        <v>7000</v>
      </c>
      <c r="J117" s="10">
        <f t="shared" si="0"/>
        <v>2800</v>
      </c>
      <c r="K117" s="10">
        <f t="shared" si="1"/>
        <v>1260</v>
      </c>
      <c r="L117" s="11">
        <v>0.45</v>
      </c>
      <c r="N117" s="12"/>
    </row>
    <row r="118" spans="1:14" ht="15.75" customHeight="1">
      <c r="A118" s="6" t="s">
        <v>23</v>
      </c>
      <c r="B118" s="6">
        <v>1197831</v>
      </c>
      <c r="C118" s="7">
        <v>44380</v>
      </c>
      <c r="D118" s="6" t="s">
        <v>24</v>
      </c>
      <c r="E118" s="6" t="s">
        <v>25</v>
      </c>
      <c r="F118" s="6" t="s">
        <v>26</v>
      </c>
      <c r="G118" s="6" t="s">
        <v>21</v>
      </c>
      <c r="H118" s="8">
        <v>0.45</v>
      </c>
      <c r="I118" s="9">
        <v>7000</v>
      </c>
      <c r="J118" s="10">
        <f t="shared" si="0"/>
        <v>3150</v>
      </c>
      <c r="K118" s="10">
        <f t="shared" si="1"/>
        <v>945</v>
      </c>
      <c r="L118" s="11">
        <v>0.3</v>
      </c>
      <c r="N118" s="12"/>
    </row>
    <row r="119" spans="1:14" ht="15.75" customHeight="1">
      <c r="A119" s="6" t="s">
        <v>23</v>
      </c>
      <c r="B119" s="6">
        <v>1197831</v>
      </c>
      <c r="C119" s="7">
        <v>44380</v>
      </c>
      <c r="D119" s="6" t="s">
        <v>24</v>
      </c>
      <c r="E119" s="6" t="s">
        <v>25</v>
      </c>
      <c r="F119" s="6" t="s">
        <v>26</v>
      </c>
      <c r="G119" s="6" t="s">
        <v>22</v>
      </c>
      <c r="H119" s="8">
        <v>0.5</v>
      </c>
      <c r="I119" s="9">
        <v>9750</v>
      </c>
      <c r="J119" s="10">
        <f t="shared" si="0"/>
        <v>4875</v>
      </c>
      <c r="K119" s="10">
        <f t="shared" si="1"/>
        <v>2437.5</v>
      </c>
      <c r="L119" s="11">
        <v>0.5</v>
      </c>
      <c r="N119" s="12"/>
    </row>
    <row r="120" spans="1:14" ht="15.75" customHeight="1">
      <c r="A120" s="6" t="s">
        <v>23</v>
      </c>
      <c r="B120" s="6">
        <v>1197831</v>
      </c>
      <c r="C120" s="7">
        <v>44413</v>
      </c>
      <c r="D120" s="6" t="s">
        <v>24</v>
      </c>
      <c r="E120" s="6" t="s">
        <v>25</v>
      </c>
      <c r="F120" s="6" t="s">
        <v>26</v>
      </c>
      <c r="G120" s="6" t="s">
        <v>17</v>
      </c>
      <c r="H120" s="8">
        <v>0.4</v>
      </c>
      <c r="I120" s="9">
        <v>9250</v>
      </c>
      <c r="J120" s="10">
        <f t="shared" si="0"/>
        <v>3700</v>
      </c>
      <c r="K120" s="10">
        <f t="shared" si="1"/>
        <v>1295</v>
      </c>
      <c r="L120" s="11">
        <v>0.35</v>
      </c>
      <c r="N120" s="12"/>
    </row>
    <row r="121" spans="1:14" ht="15.75" customHeight="1">
      <c r="A121" s="6" t="s">
        <v>23</v>
      </c>
      <c r="B121" s="6">
        <v>1197831</v>
      </c>
      <c r="C121" s="7">
        <v>44413</v>
      </c>
      <c r="D121" s="6" t="s">
        <v>24</v>
      </c>
      <c r="E121" s="6" t="s">
        <v>25</v>
      </c>
      <c r="F121" s="6" t="s">
        <v>26</v>
      </c>
      <c r="G121" s="6" t="s">
        <v>18</v>
      </c>
      <c r="H121" s="8">
        <v>0.45</v>
      </c>
      <c r="I121" s="9">
        <v>9250</v>
      </c>
      <c r="J121" s="10">
        <f t="shared" si="0"/>
        <v>4162.5</v>
      </c>
      <c r="K121" s="10">
        <f t="shared" si="1"/>
        <v>1456.875</v>
      </c>
      <c r="L121" s="11">
        <v>0.35</v>
      </c>
      <c r="N121" s="12"/>
    </row>
    <row r="122" spans="1:14" ht="15.75" customHeight="1">
      <c r="A122" s="6" t="s">
        <v>23</v>
      </c>
      <c r="B122" s="6">
        <v>1197831</v>
      </c>
      <c r="C122" s="7">
        <v>44413</v>
      </c>
      <c r="D122" s="6" t="s">
        <v>24</v>
      </c>
      <c r="E122" s="6" t="s">
        <v>25</v>
      </c>
      <c r="F122" s="6" t="s">
        <v>26</v>
      </c>
      <c r="G122" s="6" t="s">
        <v>19</v>
      </c>
      <c r="H122" s="8">
        <v>0.4</v>
      </c>
      <c r="I122" s="9">
        <v>11000</v>
      </c>
      <c r="J122" s="10">
        <f t="shared" si="0"/>
        <v>4400</v>
      </c>
      <c r="K122" s="10">
        <f t="shared" si="1"/>
        <v>1540</v>
      </c>
      <c r="L122" s="11">
        <v>0.35</v>
      </c>
      <c r="N122" s="12"/>
    </row>
    <row r="123" spans="1:14" ht="15.75" customHeight="1">
      <c r="A123" s="6" t="s">
        <v>23</v>
      </c>
      <c r="B123" s="6">
        <v>1197831</v>
      </c>
      <c r="C123" s="7">
        <v>44413</v>
      </c>
      <c r="D123" s="6" t="s">
        <v>24</v>
      </c>
      <c r="E123" s="6" t="s">
        <v>25</v>
      </c>
      <c r="F123" s="6" t="s">
        <v>26</v>
      </c>
      <c r="G123" s="6" t="s">
        <v>20</v>
      </c>
      <c r="H123" s="8">
        <v>0.4</v>
      </c>
      <c r="I123" s="9">
        <v>6500</v>
      </c>
      <c r="J123" s="10">
        <f t="shared" si="0"/>
        <v>2600</v>
      </c>
      <c r="K123" s="10">
        <f t="shared" si="1"/>
        <v>1170</v>
      </c>
      <c r="L123" s="11">
        <v>0.45</v>
      </c>
      <c r="N123" s="12"/>
    </row>
    <row r="124" spans="1:14" ht="15.75" customHeight="1">
      <c r="A124" s="6" t="s">
        <v>23</v>
      </c>
      <c r="B124" s="6">
        <v>1197831</v>
      </c>
      <c r="C124" s="7">
        <v>44413</v>
      </c>
      <c r="D124" s="6" t="s">
        <v>24</v>
      </c>
      <c r="E124" s="6" t="s">
        <v>25</v>
      </c>
      <c r="F124" s="6" t="s">
        <v>26</v>
      </c>
      <c r="G124" s="6" t="s">
        <v>21</v>
      </c>
      <c r="H124" s="8">
        <v>0.45</v>
      </c>
      <c r="I124" s="9">
        <v>6500</v>
      </c>
      <c r="J124" s="10">
        <f t="shared" si="0"/>
        <v>2925</v>
      </c>
      <c r="K124" s="10">
        <f t="shared" si="1"/>
        <v>877.5</v>
      </c>
      <c r="L124" s="11">
        <v>0.3</v>
      </c>
      <c r="N124" s="12"/>
    </row>
    <row r="125" spans="1:14" ht="15.75" customHeight="1">
      <c r="A125" s="6" t="s">
        <v>23</v>
      </c>
      <c r="B125" s="6">
        <v>1197831</v>
      </c>
      <c r="C125" s="7">
        <v>44413</v>
      </c>
      <c r="D125" s="6" t="s">
        <v>24</v>
      </c>
      <c r="E125" s="6" t="s">
        <v>25</v>
      </c>
      <c r="F125" s="6" t="s">
        <v>26</v>
      </c>
      <c r="G125" s="6" t="s">
        <v>22</v>
      </c>
      <c r="H125" s="8">
        <v>0.5</v>
      </c>
      <c r="I125" s="9">
        <v>9000</v>
      </c>
      <c r="J125" s="10">
        <f t="shared" si="0"/>
        <v>4500</v>
      </c>
      <c r="K125" s="10">
        <f t="shared" si="1"/>
        <v>2250</v>
      </c>
      <c r="L125" s="11">
        <v>0.5</v>
      </c>
      <c r="N125" s="12"/>
    </row>
    <row r="126" spans="1:14" ht="15.75" customHeight="1">
      <c r="A126" s="6" t="s">
        <v>23</v>
      </c>
      <c r="B126" s="6">
        <v>1197831</v>
      </c>
      <c r="C126" s="7">
        <v>44441</v>
      </c>
      <c r="D126" s="6" t="s">
        <v>24</v>
      </c>
      <c r="E126" s="6" t="s">
        <v>25</v>
      </c>
      <c r="F126" s="6" t="s">
        <v>26</v>
      </c>
      <c r="G126" s="6" t="s">
        <v>17</v>
      </c>
      <c r="H126" s="8">
        <v>0.45</v>
      </c>
      <c r="I126" s="9">
        <v>8500</v>
      </c>
      <c r="J126" s="10">
        <f t="shared" si="0"/>
        <v>3825</v>
      </c>
      <c r="K126" s="10">
        <f t="shared" si="1"/>
        <v>1338.75</v>
      </c>
      <c r="L126" s="11">
        <v>0.35</v>
      </c>
      <c r="N126" s="12"/>
    </row>
    <row r="127" spans="1:14" ht="15.75" customHeight="1">
      <c r="A127" s="6" t="s">
        <v>23</v>
      </c>
      <c r="B127" s="6">
        <v>1197831</v>
      </c>
      <c r="C127" s="7">
        <v>44441</v>
      </c>
      <c r="D127" s="6" t="s">
        <v>24</v>
      </c>
      <c r="E127" s="6" t="s">
        <v>25</v>
      </c>
      <c r="F127" s="6" t="s">
        <v>26</v>
      </c>
      <c r="G127" s="6" t="s">
        <v>18</v>
      </c>
      <c r="H127" s="8">
        <v>0.45</v>
      </c>
      <c r="I127" s="9">
        <v>8500</v>
      </c>
      <c r="J127" s="10">
        <f t="shared" si="0"/>
        <v>3825</v>
      </c>
      <c r="K127" s="10">
        <f t="shared" si="1"/>
        <v>1338.75</v>
      </c>
      <c r="L127" s="11">
        <v>0.35</v>
      </c>
      <c r="N127" s="12"/>
    </row>
    <row r="128" spans="1:14" ht="15.75" customHeight="1">
      <c r="A128" s="6" t="s">
        <v>23</v>
      </c>
      <c r="B128" s="6">
        <v>1197831</v>
      </c>
      <c r="C128" s="7">
        <v>44441</v>
      </c>
      <c r="D128" s="6" t="s">
        <v>24</v>
      </c>
      <c r="E128" s="6" t="s">
        <v>25</v>
      </c>
      <c r="F128" s="6" t="s">
        <v>26</v>
      </c>
      <c r="G128" s="6" t="s">
        <v>19</v>
      </c>
      <c r="H128" s="8">
        <v>0.5</v>
      </c>
      <c r="I128" s="9">
        <v>9000</v>
      </c>
      <c r="J128" s="10">
        <f t="shared" si="0"/>
        <v>4500</v>
      </c>
      <c r="K128" s="10">
        <f t="shared" si="1"/>
        <v>1575</v>
      </c>
      <c r="L128" s="11">
        <v>0.35</v>
      </c>
      <c r="N128" s="12"/>
    </row>
    <row r="129" spans="1:14" ht="15.75" customHeight="1">
      <c r="A129" s="6" t="s">
        <v>23</v>
      </c>
      <c r="B129" s="6">
        <v>1197831</v>
      </c>
      <c r="C129" s="7">
        <v>44441</v>
      </c>
      <c r="D129" s="6" t="s">
        <v>24</v>
      </c>
      <c r="E129" s="6" t="s">
        <v>25</v>
      </c>
      <c r="F129" s="6" t="s">
        <v>26</v>
      </c>
      <c r="G129" s="6" t="s">
        <v>20</v>
      </c>
      <c r="H129" s="8">
        <v>0.5</v>
      </c>
      <c r="I129" s="9">
        <v>6250</v>
      </c>
      <c r="J129" s="10">
        <f t="shared" si="0"/>
        <v>3125</v>
      </c>
      <c r="K129" s="10">
        <f t="shared" si="1"/>
        <v>1406.25</v>
      </c>
      <c r="L129" s="11">
        <v>0.45</v>
      </c>
      <c r="N129" s="12"/>
    </row>
    <row r="130" spans="1:14" ht="15.75" customHeight="1">
      <c r="A130" s="6" t="s">
        <v>23</v>
      </c>
      <c r="B130" s="6">
        <v>1197831</v>
      </c>
      <c r="C130" s="7">
        <v>44441</v>
      </c>
      <c r="D130" s="6" t="s">
        <v>24</v>
      </c>
      <c r="E130" s="6" t="s">
        <v>25</v>
      </c>
      <c r="F130" s="6" t="s">
        <v>26</v>
      </c>
      <c r="G130" s="6" t="s">
        <v>21</v>
      </c>
      <c r="H130" s="8">
        <v>0.45</v>
      </c>
      <c r="I130" s="9">
        <v>6250</v>
      </c>
      <c r="J130" s="10">
        <f t="shared" si="0"/>
        <v>2812.5</v>
      </c>
      <c r="K130" s="10">
        <f t="shared" si="1"/>
        <v>843.75</v>
      </c>
      <c r="L130" s="11">
        <v>0.3</v>
      </c>
      <c r="N130" s="12"/>
    </row>
    <row r="131" spans="1:14" ht="15.75" customHeight="1">
      <c r="A131" s="6" t="s">
        <v>23</v>
      </c>
      <c r="B131" s="6">
        <v>1197831</v>
      </c>
      <c r="C131" s="7">
        <v>44441</v>
      </c>
      <c r="D131" s="6" t="s">
        <v>24</v>
      </c>
      <c r="E131" s="6" t="s">
        <v>25</v>
      </c>
      <c r="F131" s="6" t="s">
        <v>26</v>
      </c>
      <c r="G131" s="6" t="s">
        <v>22</v>
      </c>
      <c r="H131" s="8">
        <v>0.55000000000000004</v>
      </c>
      <c r="I131" s="9">
        <v>8500</v>
      </c>
      <c r="J131" s="10">
        <f t="shared" si="0"/>
        <v>4675</v>
      </c>
      <c r="K131" s="10">
        <f t="shared" si="1"/>
        <v>2337.5</v>
      </c>
      <c r="L131" s="11">
        <v>0.5</v>
      </c>
      <c r="N131" s="12"/>
    </row>
    <row r="132" spans="1:14" ht="15.75" customHeight="1">
      <c r="A132" s="6" t="s">
        <v>23</v>
      </c>
      <c r="B132" s="6">
        <v>1197831</v>
      </c>
      <c r="C132" s="7">
        <v>44470</v>
      </c>
      <c r="D132" s="6" t="s">
        <v>24</v>
      </c>
      <c r="E132" s="6" t="s">
        <v>25</v>
      </c>
      <c r="F132" s="6" t="s">
        <v>26</v>
      </c>
      <c r="G132" s="6" t="s">
        <v>17</v>
      </c>
      <c r="H132" s="8">
        <v>0.45</v>
      </c>
      <c r="I132" s="9">
        <v>8000</v>
      </c>
      <c r="J132" s="10">
        <f t="shared" si="0"/>
        <v>3600</v>
      </c>
      <c r="K132" s="10">
        <f t="shared" si="1"/>
        <v>1260</v>
      </c>
      <c r="L132" s="11">
        <v>0.35</v>
      </c>
      <c r="N132" s="12"/>
    </row>
    <row r="133" spans="1:14" ht="15.75" customHeight="1">
      <c r="A133" s="6" t="s">
        <v>23</v>
      </c>
      <c r="B133" s="6">
        <v>1197831</v>
      </c>
      <c r="C133" s="7">
        <v>44470</v>
      </c>
      <c r="D133" s="6" t="s">
        <v>24</v>
      </c>
      <c r="E133" s="6" t="s">
        <v>25</v>
      </c>
      <c r="F133" s="6" t="s">
        <v>26</v>
      </c>
      <c r="G133" s="6" t="s">
        <v>18</v>
      </c>
      <c r="H133" s="8">
        <v>0.45</v>
      </c>
      <c r="I133" s="9">
        <v>8000</v>
      </c>
      <c r="J133" s="10">
        <f t="shared" si="0"/>
        <v>3600</v>
      </c>
      <c r="K133" s="10">
        <f t="shared" si="1"/>
        <v>1260</v>
      </c>
      <c r="L133" s="11">
        <v>0.35</v>
      </c>
      <c r="N133" s="12"/>
    </row>
    <row r="134" spans="1:14" ht="15.75" customHeight="1">
      <c r="A134" s="6" t="s">
        <v>23</v>
      </c>
      <c r="B134" s="6">
        <v>1197831</v>
      </c>
      <c r="C134" s="7">
        <v>44470</v>
      </c>
      <c r="D134" s="6" t="s">
        <v>24</v>
      </c>
      <c r="E134" s="6" t="s">
        <v>25</v>
      </c>
      <c r="F134" s="6" t="s">
        <v>26</v>
      </c>
      <c r="G134" s="6" t="s">
        <v>19</v>
      </c>
      <c r="H134" s="8">
        <v>0.5</v>
      </c>
      <c r="I134" s="9">
        <v>7500</v>
      </c>
      <c r="J134" s="10">
        <f t="shared" si="0"/>
        <v>3750</v>
      </c>
      <c r="K134" s="10">
        <f t="shared" si="1"/>
        <v>1312.5</v>
      </c>
      <c r="L134" s="11">
        <v>0.35</v>
      </c>
      <c r="N134" s="12"/>
    </row>
    <row r="135" spans="1:14" ht="15.75" customHeight="1">
      <c r="A135" s="6" t="s">
        <v>23</v>
      </c>
      <c r="B135" s="6">
        <v>1197831</v>
      </c>
      <c r="C135" s="7">
        <v>44470</v>
      </c>
      <c r="D135" s="6" t="s">
        <v>24</v>
      </c>
      <c r="E135" s="6" t="s">
        <v>25</v>
      </c>
      <c r="F135" s="6" t="s">
        <v>26</v>
      </c>
      <c r="G135" s="6" t="s">
        <v>20</v>
      </c>
      <c r="H135" s="8">
        <v>0.5</v>
      </c>
      <c r="I135" s="9">
        <v>6000</v>
      </c>
      <c r="J135" s="10">
        <f t="shared" si="0"/>
        <v>3000</v>
      </c>
      <c r="K135" s="10">
        <f t="shared" si="1"/>
        <v>1350</v>
      </c>
      <c r="L135" s="11">
        <v>0.45</v>
      </c>
      <c r="N135" s="12"/>
    </row>
    <row r="136" spans="1:14" ht="15.75" customHeight="1">
      <c r="A136" s="6" t="s">
        <v>23</v>
      </c>
      <c r="B136" s="6">
        <v>1197831</v>
      </c>
      <c r="C136" s="7">
        <v>44470</v>
      </c>
      <c r="D136" s="6" t="s">
        <v>24</v>
      </c>
      <c r="E136" s="6" t="s">
        <v>25</v>
      </c>
      <c r="F136" s="6" t="s">
        <v>26</v>
      </c>
      <c r="G136" s="6" t="s">
        <v>21</v>
      </c>
      <c r="H136" s="8">
        <v>0.45</v>
      </c>
      <c r="I136" s="9">
        <v>5750</v>
      </c>
      <c r="J136" s="10">
        <f t="shared" si="0"/>
        <v>2587.5</v>
      </c>
      <c r="K136" s="10">
        <f t="shared" si="1"/>
        <v>776.25</v>
      </c>
      <c r="L136" s="11">
        <v>0.3</v>
      </c>
      <c r="N136" s="12"/>
    </row>
    <row r="137" spans="1:14" ht="15.75" customHeight="1">
      <c r="A137" s="6" t="s">
        <v>23</v>
      </c>
      <c r="B137" s="6">
        <v>1197831</v>
      </c>
      <c r="C137" s="7">
        <v>44470</v>
      </c>
      <c r="D137" s="6" t="s">
        <v>24</v>
      </c>
      <c r="E137" s="6" t="s">
        <v>25</v>
      </c>
      <c r="F137" s="6" t="s">
        <v>26</v>
      </c>
      <c r="G137" s="6" t="s">
        <v>22</v>
      </c>
      <c r="H137" s="8">
        <v>0.55000000000000004</v>
      </c>
      <c r="I137" s="9">
        <v>7500</v>
      </c>
      <c r="J137" s="10">
        <f t="shared" si="0"/>
        <v>4125</v>
      </c>
      <c r="K137" s="10">
        <f t="shared" si="1"/>
        <v>2062.5</v>
      </c>
      <c r="L137" s="11">
        <v>0.5</v>
      </c>
      <c r="N137" s="12"/>
    </row>
    <row r="138" spans="1:14" ht="15.75" customHeight="1">
      <c r="A138" s="6" t="s">
        <v>23</v>
      </c>
      <c r="B138" s="6">
        <v>1197831</v>
      </c>
      <c r="C138" s="7">
        <v>44502</v>
      </c>
      <c r="D138" s="6" t="s">
        <v>24</v>
      </c>
      <c r="E138" s="6" t="s">
        <v>25</v>
      </c>
      <c r="F138" s="6" t="s">
        <v>26</v>
      </c>
      <c r="G138" s="6" t="s">
        <v>17</v>
      </c>
      <c r="H138" s="8">
        <v>0.45</v>
      </c>
      <c r="I138" s="9">
        <v>9000</v>
      </c>
      <c r="J138" s="10">
        <f t="shared" si="0"/>
        <v>4050</v>
      </c>
      <c r="K138" s="10">
        <f t="shared" si="1"/>
        <v>1417.5</v>
      </c>
      <c r="L138" s="11">
        <v>0.35</v>
      </c>
      <c r="N138" s="12"/>
    </row>
    <row r="139" spans="1:14" ht="15.75" customHeight="1">
      <c r="A139" s="6" t="s">
        <v>23</v>
      </c>
      <c r="B139" s="6">
        <v>1197831</v>
      </c>
      <c r="C139" s="7">
        <v>44502</v>
      </c>
      <c r="D139" s="6" t="s">
        <v>24</v>
      </c>
      <c r="E139" s="6" t="s">
        <v>25</v>
      </c>
      <c r="F139" s="6" t="s">
        <v>26</v>
      </c>
      <c r="G139" s="6" t="s">
        <v>18</v>
      </c>
      <c r="H139" s="8">
        <v>0.45</v>
      </c>
      <c r="I139" s="9">
        <v>9000</v>
      </c>
      <c r="J139" s="10">
        <f t="shared" si="0"/>
        <v>4050</v>
      </c>
      <c r="K139" s="10">
        <f t="shared" si="1"/>
        <v>1417.5</v>
      </c>
      <c r="L139" s="11">
        <v>0.35</v>
      </c>
      <c r="N139" s="12"/>
    </row>
    <row r="140" spans="1:14" ht="15.75" customHeight="1">
      <c r="A140" s="6" t="s">
        <v>23</v>
      </c>
      <c r="B140" s="6">
        <v>1197831</v>
      </c>
      <c r="C140" s="7">
        <v>44502</v>
      </c>
      <c r="D140" s="6" t="s">
        <v>24</v>
      </c>
      <c r="E140" s="6" t="s">
        <v>25</v>
      </c>
      <c r="F140" s="6" t="s">
        <v>26</v>
      </c>
      <c r="G140" s="6" t="s">
        <v>19</v>
      </c>
      <c r="H140" s="8">
        <v>0.5</v>
      </c>
      <c r="I140" s="9">
        <v>8250</v>
      </c>
      <c r="J140" s="10">
        <f t="shared" si="0"/>
        <v>4125</v>
      </c>
      <c r="K140" s="10">
        <f t="shared" si="1"/>
        <v>1443.75</v>
      </c>
      <c r="L140" s="11">
        <v>0.35</v>
      </c>
      <c r="N140" s="12"/>
    </row>
    <row r="141" spans="1:14" ht="15.75" customHeight="1">
      <c r="A141" s="6" t="s">
        <v>23</v>
      </c>
      <c r="B141" s="6">
        <v>1197831</v>
      </c>
      <c r="C141" s="7">
        <v>44502</v>
      </c>
      <c r="D141" s="6" t="s">
        <v>24</v>
      </c>
      <c r="E141" s="6" t="s">
        <v>25</v>
      </c>
      <c r="F141" s="6" t="s">
        <v>26</v>
      </c>
      <c r="G141" s="6" t="s">
        <v>20</v>
      </c>
      <c r="H141" s="8">
        <v>0.5</v>
      </c>
      <c r="I141" s="9">
        <v>6750</v>
      </c>
      <c r="J141" s="10">
        <f t="shared" si="0"/>
        <v>3375</v>
      </c>
      <c r="K141" s="10">
        <f t="shared" si="1"/>
        <v>1518.75</v>
      </c>
      <c r="L141" s="11">
        <v>0.45</v>
      </c>
      <c r="N141" s="12"/>
    </row>
    <row r="142" spans="1:14" ht="15.75" customHeight="1">
      <c r="A142" s="6" t="s">
        <v>23</v>
      </c>
      <c r="B142" s="6">
        <v>1197831</v>
      </c>
      <c r="C142" s="7">
        <v>44502</v>
      </c>
      <c r="D142" s="6" t="s">
        <v>24</v>
      </c>
      <c r="E142" s="6" t="s">
        <v>25</v>
      </c>
      <c r="F142" s="6" t="s">
        <v>26</v>
      </c>
      <c r="G142" s="6" t="s">
        <v>21</v>
      </c>
      <c r="H142" s="8">
        <v>0.45</v>
      </c>
      <c r="I142" s="9">
        <v>6500</v>
      </c>
      <c r="J142" s="10">
        <f t="shared" si="0"/>
        <v>2925</v>
      </c>
      <c r="K142" s="10">
        <f t="shared" si="1"/>
        <v>877.5</v>
      </c>
      <c r="L142" s="11">
        <v>0.3</v>
      </c>
      <c r="N142" s="12"/>
    </row>
    <row r="143" spans="1:14" ht="15.75" customHeight="1">
      <c r="A143" s="6" t="s">
        <v>23</v>
      </c>
      <c r="B143" s="6">
        <v>1197831</v>
      </c>
      <c r="C143" s="7">
        <v>44502</v>
      </c>
      <c r="D143" s="6" t="s">
        <v>24</v>
      </c>
      <c r="E143" s="6" t="s">
        <v>25</v>
      </c>
      <c r="F143" s="6" t="s">
        <v>26</v>
      </c>
      <c r="G143" s="6" t="s">
        <v>22</v>
      </c>
      <c r="H143" s="8">
        <v>0.55000000000000004</v>
      </c>
      <c r="I143" s="9">
        <v>8500</v>
      </c>
      <c r="J143" s="10">
        <f t="shared" si="0"/>
        <v>4675</v>
      </c>
      <c r="K143" s="10">
        <f t="shared" si="1"/>
        <v>2337.5</v>
      </c>
      <c r="L143" s="11">
        <v>0.5</v>
      </c>
      <c r="N143" s="12"/>
    </row>
    <row r="144" spans="1:14" ht="15.75" customHeight="1">
      <c r="A144" s="6" t="s">
        <v>23</v>
      </c>
      <c r="B144" s="6">
        <v>1197831</v>
      </c>
      <c r="C144" s="7">
        <v>44531</v>
      </c>
      <c r="D144" s="6" t="s">
        <v>24</v>
      </c>
      <c r="E144" s="6" t="s">
        <v>25</v>
      </c>
      <c r="F144" s="6" t="s">
        <v>26</v>
      </c>
      <c r="G144" s="6" t="s">
        <v>17</v>
      </c>
      <c r="H144" s="8">
        <v>0.45</v>
      </c>
      <c r="I144" s="9">
        <v>9500</v>
      </c>
      <c r="J144" s="10">
        <f t="shared" si="0"/>
        <v>4275</v>
      </c>
      <c r="K144" s="10">
        <f t="shared" si="1"/>
        <v>1496.25</v>
      </c>
      <c r="L144" s="11">
        <v>0.35</v>
      </c>
      <c r="N144" s="12"/>
    </row>
    <row r="145" spans="1:14" ht="15.75" customHeight="1">
      <c r="A145" s="6" t="s">
        <v>23</v>
      </c>
      <c r="B145" s="6">
        <v>1197831</v>
      </c>
      <c r="C145" s="7">
        <v>44531</v>
      </c>
      <c r="D145" s="6" t="s">
        <v>24</v>
      </c>
      <c r="E145" s="6" t="s">
        <v>25</v>
      </c>
      <c r="F145" s="6" t="s">
        <v>26</v>
      </c>
      <c r="G145" s="6" t="s">
        <v>18</v>
      </c>
      <c r="H145" s="8">
        <v>0.45</v>
      </c>
      <c r="I145" s="9">
        <v>9500</v>
      </c>
      <c r="J145" s="10">
        <f t="shared" si="0"/>
        <v>4275</v>
      </c>
      <c r="K145" s="10">
        <f t="shared" si="1"/>
        <v>1496.25</v>
      </c>
      <c r="L145" s="11">
        <v>0.35</v>
      </c>
      <c r="N145" s="12"/>
    </row>
    <row r="146" spans="1:14" ht="15.75" customHeight="1">
      <c r="A146" s="6" t="s">
        <v>23</v>
      </c>
      <c r="B146" s="6">
        <v>1197831</v>
      </c>
      <c r="C146" s="7">
        <v>44531</v>
      </c>
      <c r="D146" s="6" t="s">
        <v>24</v>
      </c>
      <c r="E146" s="6" t="s">
        <v>25</v>
      </c>
      <c r="F146" s="6" t="s">
        <v>26</v>
      </c>
      <c r="G146" s="6" t="s">
        <v>19</v>
      </c>
      <c r="H146" s="8">
        <v>0.5</v>
      </c>
      <c r="I146" s="9">
        <v>8500</v>
      </c>
      <c r="J146" s="10">
        <f t="shared" si="0"/>
        <v>4250</v>
      </c>
      <c r="K146" s="10">
        <f t="shared" si="1"/>
        <v>1487.5</v>
      </c>
      <c r="L146" s="11">
        <v>0.35</v>
      </c>
      <c r="N146" s="12"/>
    </row>
    <row r="147" spans="1:14" ht="15.75" customHeight="1">
      <c r="A147" s="6" t="s">
        <v>23</v>
      </c>
      <c r="B147" s="6">
        <v>1197831</v>
      </c>
      <c r="C147" s="7">
        <v>44531</v>
      </c>
      <c r="D147" s="6" t="s">
        <v>24</v>
      </c>
      <c r="E147" s="6" t="s">
        <v>25</v>
      </c>
      <c r="F147" s="6" t="s">
        <v>26</v>
      </c>
      <c r="G147" s="6" t="s">
        <v>20</v>
      </c>
      <c r="H147" s="8">
        <v>0.5</v>
      </c>
      <c r="I147" s="9">
        <v>7000</v>
      </c>
      <c r="J147" s="10">
        <f t="shared" si="0"/>
        <v>3500</v>
      </c>
      <c r="K147" s="10">
        <f t="shared" si="1"/>
        <v>1575</v>
      </c>
      <c r="L147" s="11">
        <v>0.45</v>
      </c>
      <c r="N147" s="12"/>
    </row>
    <row r="148" spans="1:14" ht="15.75" customHeight="1">
      <c r="A148" s="6" t="s">
        <v>23</v>
      </c>
      <c r="B148" s="6">
        <v>1197831</v>
      </c>
      <c r="C148" s="7">
        <v>44531</v>
      </c>
      <c r="D148" s="6" t="s">
        <v>24</v>
      </c>
      <c r="E148" s="6" t="s">
        <v>25</v>
      </c>
      <c r="F148" s="6" t="s">
        <v>26</v>
      </c>
      <c r="G148" s="6" t="s">
        <v>21</v>
      </c>
      <c r="H148" s="8">
        <v>0.45</v>
      </c>
      <c r="I148" s="9">
        <v>6500</v>
      </c>
      <c r="J148" s="10">
        <f t="shared" si="0"/>
        <v>2925</v>
      </c>
      <c r="K148" s="10">
        <f t="shared" si="1"/>
        <v>877.5</v>
      </c>
      <c r="L148" s="11">
        <v>0.3</v>
      </c>
      <c r="N148" s="12"/>
    </row>
    <row r="149" spans="1:14" ht="15.75" customHeight="1">
      <c r="A149" s="6" t="s">
        <v>23</v>
      </c>
      <c r="B149" s="6">
        <v>1197831</v>
      </c>
      <c r="C149" s="7">
        <v>44531</v>
      </c>
      <c r="D149" s="6" t="s">
        <v>24</v>
      </c>
      <c r="E149" s="6" t="s">
        <v>25</v>
      </c>
      <c r="F149" s="6" t="s">
        <v>26</v>
      </c>
      <c r="G149" s="6" t="s">
        <v>22</v>
      </c>
      <c r="H149" s="8">
        <v>0.55000000000000004</v>
      </c>
      <c r="I149" s="9">
        <v>9000</v>
      </c>
      <c r="J149" s="10">
        <f t="shared" si="0"/>
        <v>4950</v>
      </c>
      <c r="K149" s="10">
        <f t="shared" si="1"/>
        <v>2475</v>
      </c>
      <c r="L149" s="11">
        <v>0.5</v>
      </c>
      <c r="N149" s="12"/>
    </row>
    <row r="150" spans="1:14" ht="15.75" customHeight="1">
      <c r="A150" s="6" t="s">
        <v>27</v>
      </c>
      <c r="B150" s="6">
        <v>1128299</v>
      </c>
      <c r="C150" s="7">
        <v>44216</v>
      </c>
      <c r="D150" s="6" t="s">
        <v>28</v>
      </c>
      <c r="E150" s="6" t="s">
        <v>29</v>
      </c>
      <c r="F150" s="6" t="s">
        <v>30</v>
      </c>
      <c r="G150" s="6" t="s">
        <v>17</v>
      </c>
      <c r="H150" s="8">
        <v>0.39999999999999997</v>
      </c>
      <c r="I150" s="9">
        <v>7750</v>
      </c>
      <c r="J150" s="10">
        <f t="shared" si="0"/>
        <v>3099.9999999999995</v>
      </c>
      <c r="K150" s="10">
        <f t="shared" si="1"/>
        <v>1085</v>
      </c>
      <c r="L150" s="11">
        <v>0.35000000000000003</v>
      </c>
      <c r="N150" s="1"/>
    </row>
    <row r="151" spans="1:14" ht="15.75" customHeight="1">
      <c r="A151" s="6" t="s">
        <v>27</v>
      </c>
      <c r="B151" s="6">
        <v>1128299</v>
      </c>
      <c r="C151" s="7">
        <v>44216</v>
      </c>
      <c r="D151" s="6" t="s">
        <v>28</v>
      </c>
      <c r="E151" s="6" t="s">
        <v>29</v>
      </c>
      <c r="F151" s="6" t="s">
        <v>30</v>
      </c>
      <c r="G151" s="6" t="s">
        <v>18</v>
      </c>
      <c r="H151" s="8">
        <v>0.5</v>
      </c>
      <c r="I151" s="9">
        <v>7750</v>
      </c>
      <c r="J151" s="10">
        <f t="shared" si="0"/>
        <v>3875</v>
      </c>
      <c r="K151" s="10">
        <f t="shared" si="1"/>
        <v>775</v>
      </c>
      <c r="L151" s="11">
        <v>0.2</v>
      </c>
      <c r="N151" s="1"/>
    </row>
    <row r="152" spans="1:14" ht="15.75" customHeight="1">
      <c r="A152" s="6" t="s">
        <v>27</v>
      </c>
      <c r="B152" s="6">
        <v>1128299</v>
      </c>
      <c r="C152" s="7">
        <v>44216</v>
      </c>
      <c r="D152" s="6" t="s">
        <v>28</v>
      </c>
      <c r="E152" s="6" t="s">
        <v>29</v>
      </c>
      <c r="F152" s="6" t="s">
        <v>30</v>
      </c>
      <c r="G152" s="6" t="s">
        <v>19</v>
      </c>
      <c r="H152" s="8">
        <v>0.5</v>
      </c>
      <c r="I152" s="9">
        <v>7750</v>
      </c>
      <c r="J152" s="10">
        <f t="shared" si="0"/>
        <v>3875</v>
      </c>
      <c r="K152" s="10">
        <f t="shared" si="1"/>
        <v>1356.2500000000002</v>
      </c>
      <c r="L152" s="11">
        <v>0.35000000000000003</v>
      </c>
      <c r="N152" s="1"/>
    </row>
    <row r="153" spans="1:14" ht="15.75" customHeight="1">
      <c r="A153" s="6" t="s">
        <v>27</v>
      </c>
      <c r="B153" s="6">
        <v>1128299</v>
      </c>
      <c r="C153" s="7">
        <v>44216</v>
      </c>
      <c r="D153" s="6" t="s">
        <v>28</v>
      </c>
      <c r="E153" s="6" t="s">
        <v>29</v>
      </c>
      <c r="F153" s="6" t="s">
        <v>30</v>
      </c>
      <c r="G153" s="6" t="s">
        <v>20</v>
      </c>
      <c r="H153" s="8">
        <v>0.5</v>
      </c>
      <c r="I153" s="9">
        <v>6250</v>
      </c>
      <c r="J153" s="10">
        <f t="shared" si="0"/>
        <v>3125</v>
      </c>
      <c r="K153" s="10">
        <f t="shared" si="1"/>
        <v>937.5</v>
      </c>
      <c r="L153" s="11">
        <v>0.3</v>
      </c>
      <c r="N153" s="1"/>
    </row>
    <row r="154" spans="1:14" ht="15.75" customHeight="1">
      <c r="A154" s="6" t="s">
        <v>27</v>
      </c>
      <c r="B154" s="6">
        <v>1128299</v>
      </c>
      <c r="C154" s="7">
        <v>44216</v>
      </c>
      <c r="D154" s="6" t="s">
        <v>28</v>
      </c>
      <c r="E154" s="6" t="s">
        <v>29</v>
      </c>
      <c r="F154" s="6" t="s">
        <v>30</v>
      </c>
      <c r="G154" s="6" t="s">
        <v>21</v>
      </c>
      <c r="H154" s="8">
        <v>0.55000000000000004</v>
      </c>
      <c r="I154" s="9">
        <v>5750</v>
      </c>
      <c r="J154" s="10">
        <f t="shared" si="0"/>
        <v>3162.5000000000005</v>
      </c>
      <c r="K154" s="10">
        <f t="shared" si="1"/>
        <v>1581.2500000000002</v>
      </c>
      <c r="L154" s="11">
        <v>0.5</v>
      </c>
      <c r="N154" s="1"/>
    </row>
    <row r="155" spans="1:14" ht="15.75" customHeight="1">
      <c r="A155" s="6" t="s">
        <v>27</v>
      </c>
      <c r="B155" s="6">
        <v>1128299</v>
      </c>
      <c r="C155" s="7">
        <v>44216</v>
      </c>
      <c r="D155" s="6" t="s">
        <v>28</v>
      </c>
      <c r="E155" s="6" t="s">
        <v>29</v>
      </c>
      <c r="F155" s="6" t="s">
        <v>30</v>
      </c>
      <c r="G155" s="6" t="s">
        <v>22</v>
      </c>
      <c r="H155" s="8">
        <v>0.5</v>
      </c>
      <c r="I155" s="9">
        <v>7750</v>
      </c>
      <c r="J155" s="10">
        <f t="shared" si="0"/>
        <v>3875</v>
      </c>
      <c r="K155" s="10">
        <f t="shared" si="1"/>
        <v>581.25000000000011</v>
      </c>
      <c r="L155" s="11">
        <v>0.15000000000000002</v>
      </c>
      <c r="N155" s="1"/>
    </row>
    <row r="156" spans="1:14" ht="15.75" customHeight="1">
      <c r="A156" s="6" t="s">
        <v>27</v>
      </c>
      <c r="B156" s="6">
        <v>1128299</v>
      </c>
      <c r="C156" s="7">
        <v>44247</v>
      </c>
      <c r="D156" s="6" t="s">
        <v>28</v>
      </c>
      <c r="E156" s="6" t="s">
        <v>29</v>
      </c>
      <c r="F156" s="6" t="s">
        <v>30</v>
      </c>
      <c r="G156" s="6" t="s">
        <v>17</v>
      </c>
      <c r="H156" s="8">
        <v>0.39999999999999997</v>
      </c>
      <c r="I156" s="9">
        <v>8250</v>
      </c>
      <c r="J156" s="10">
        <f t="shared" si="0"/>
        <v>3299.9999999999995</v>
      </c>
      <c r="K156" s="10">
        <f t="shared" si="1"/>
        <v>1155</v>
      </c>
      <c r="L156" s="11">
        <v>0.35000000000000003</v>
      </c>
      <c r="N156" s="1"/>
    </row>
    <row r="157" spans="1:14" ht="15.75" customHeight="1">
      <c r="A157" s="6" t="s">
        <v>27</v>
      </c>
      <c r="B157" s="6">
        <v>1128299</v>
      </c>
      <c r="C157" s="7">
        <v>44247</v>
      </c>
      <c r="D157" s="6" t="s">
        <v>28</v>
      </c>
      <c r="E157" s="6" t="s">
        <v>29</v>
      </c>
      <c r="F157" s="6" t="s">
        <v>30</v>
      </c>
      <c r="G157" s="6" t="s">
        <v>18</v>
      </c>
      <c r="H157" s="8">
        <v>0.5</v>
      </c>
      <c r="I157" s="9">
        <v>7250</v>
      </c>
      <c r="J157" s="10">
        <f t="shared" si="0"/>
        <v>3625</v>
      </c>
      <c r="K157" s="10">
        <f t="shared" si="1"/>
        <v>725</v>
      </c>
      <c r="L157" s="11">
        <v>0.2</v>
      </c>
      <c r="N157" s="1"/>
    </row>
    <row r="158" spans="1:14" ht="15.75" customHeight="1">
      <c r="A158" s="6" t="s">
        <v>27</v>
      </c>
      <c r="B158" s="6">
        <v>1128299</v>
      </c>
      <c r="C158" s="7">
        <v>44247</v>
      </c>
      <c r="D158" s="6" t="s">
        <v>28</v>
      </c>
      <c r="E158" s="6" t="s">
        <v>29</v>
      </c>
      <c r="F158" s="6" t="s">
        <v>30</v>
      </c>
      <c r="G158" s="6" t="s">
        <v>19</v>
      </c>
      <c r="H158" s="8">
        <v>0.5</v>
      </c>
      <c r="I158" s="9">
        <v>7250</v>
      </c>
      <c r="J158" s="10">
        <f t="shared" si="0"/>
        <v>3625</v>
      </c>
      <c r="K158" s="10">
        <f t="shared" si="1"/>
        <v>1268.7500000000002</v>
      </c>
      <c r="L158" s="11">
        <v>0.35000000000000003</v>
      </c>
      <c r="N158" s="1"/>
    </row>
    <row r="159" spans="1:14" ht="15.75" customHeight="1">
      <c r="A159" s="6" t="s">
        <v>27</v>
      </c>
      <c r="B159" s="6">
        <v>1128299</v>
      </c>
      <c r="C159" s="7">
        <v>44247</v>
      </c>
      <c r="D159" s="6" t="s">
        <v>28</v>
      </c>
      <c r="E159" s="6" t="s">
        <v>29</v>
      </c>
      <c r="F159" s="6" t="s">
        <v>30</v>
      </c>
      <c r="G159" s="6" t="s">
        <v>20</v>
      </c>
      <c r="H159" s="8">
        <v>0.5</v>
      </c>
      <c r="I159" s="9">
        <v>5750</v>
      </c>
      <c r="J159" s="10">
        <f t="shared" si="0"/>
        <v>2875</v>
      </c>
      <c r="K159" s="10">
        <f t="shared" si="1"/>
        <v>862.5</v>
      </c>
      <c r="L159" s="11">
        <v>0.3</v>
      </c>
      <c r="N159" s="1"/>
    </row>
    <row r="160" spans="1:14" ht="15.75" customHeight="1">
      <c r="A160" s="6" t="s">
        <v>27</v>
      </c>
      <c r="B160" s="6">
        <v>1128299</v>
      </c>
      <c r="C160" s="7">
        <v>44247</v>
      </c>
      <c r="D160" s="6" t="s">
        <v>28</v>
      </c>
      <c r="E160" s="6" t="s">
        <v>29</v>
      </c>
      <c r="F160" s="6" t="s">
        <v>30</v>
      </c>
      <c r="G160" s="6" t="s">
        <v>21</v>
      </c>
      <c r="H160" s="8">
        <v>0.55000000000000004</v>
      </c>
      <c r="I160" s="9">
        <v>5000</v>
      </c>
      <c r="J160" s="10">
        <f t="shared" si="0"/>
        <v>2750</v>
      </c>
      <c r="K160" s="10">
        <f t="shared" si="1"/>
        <v>1375</v>
      </c>
      <c r="L160" s="11">
        <v>0.5</v>
      </c>
      <c r="N160" s="1"/>
    </row>
    <row r="161" spans="1:14" ht="15.75" customHeight="1">
      <c r="A161" s="6" t="s">
        <v>27</v>
      </c>
      <c r="B161" s="6">
        <v>1128299</v>
      </c>
      <c r="C161" s="7">
        <v>44247</v>
      </c>
      <c r="D161" s="6" t="s">
        <v>28</v>
      </c>
      <c r="E161" s="6" t="s">
        <v>29</v>
      </c>
      <c r="F161" s="6" t="s">
        <v>30</v>
      </c>
      <c r="G161" s="6" t="s">
        <v>22</v>
      </c>
      <c r="H161" s="8">
        <v>0.5</v>
      </c>
      <c r="I161" s="9">
        <v>7000</v>
      </c>
      <c r="J161" s="10">
        <f t="shared" si="0"/>
        <v>3500</v>
      </c>
      <c r="K161" s="10">
        <f t="shared" si="1"/>
        <v>525.00000000000011</v>
      </c>
      <c r="L161" s="11">
        <v>0.15000000000000002</v>
      </c>
      <c r="N161" s="1"/>
    </row>
    <row r="162" spans="1:14" ht="15.75" customHeight="1">
      <c r="A162" s="6" t="s">
        <v>27</v>
      </c>
      <c r="B162" s="6">
        <v>1128299</v>
      </c>
      <c r="C162" s="7">
        <v>44274</v>
      </c>
      <c r="D162" s="6" t="s">
        <v>28</v>
      </c>
      <c r="E162" s="6" t="s">
        <v>29</v>
      </c>
      <c r="F162" s="6" t="s">
        <v>30</v>
      </c>
      <c r="G162" s="6" t="s">
        <v>17</v>
      </c>
      <c r="H162" s="8">
        <v>0.5</v>
      </c>
      <c r="I162" s="9">
        <v>8500</v>
      </c>
      <c r="J162" s="10">
        <f t="shared" si="0"/>
        <v>4250</v>
      </c>
      <c r="K162" s="10">
        <f t="shared" si="1"/>
        <v>1487.5000000000002</v>
      </c>
      <c r="L162" s="11">
        <v>0.35000000000000003</v>
      </c>
      <c r="N162" s="1"/>
    </row>
    <row r="163" spans="1:14" ht="15.75" customHeight="1">
      <c r="A163" s="6" t="s">
        <v>27</v>
      </c>
      <c r="B163" s="6">
        <v>1128299</v>
      </c>
      <c r="C163" s="7">
        <v>44274</v>
      </c>
      <c r="D163" s="6" t="s">
        <v>28</v>
      </c>
      <c r="E163" s="6" t="s">
        <v>29</v>
      </c>
      <c r="F163" s="6" t="s">
        <v>30</v>
      </c>
      <c r="G163" s="6" t="s">
        <v>18</v>
      </c>
      <c r="H163" s="8">
        <v>0.6</v>
      </c>
      <c r="I163" s="9">
        <v>7000</v>
      </c>
      <c r="J163" s="10">
        <f t="shared" si="0"/>
        <v>4200</v>
      </c>
      <c r="K163" s="10">
        <f t="shared" si="1"/>
        <v>840</v>
      </c>
      <c r="L163" s="11">
        <v>0.2</v>
      </c>
      <c r="N163" s="1"/>
    </row>
    <row r="164" spans="1:14" ht="15.75" customHeight="1">
      <c r="A164" s="6" t="s">
        <v>27</v>
      </c>
      <c r="B164" s="6">
        <v>1128299</v>
      </c>
      <c r="C164" s="7">
        <v>44274</v>
      </c>
      <c r="D164" s="6" t="s">
        <v>28</v>
      </c>
      <c r="E164" s="6" t="s">
        <v>29</v>
      </c>
      <c r="F164" s="6" t="s">
        <v>30</v>
      </c>
      <c r="G164" s="6" t="s">
        <v>19</v>
      </c>
      <c r="H164" s="8">
        <v>0.6</v>
      </c>
      <c r="I164" s="9">
        <v>7000</v>
      </c>
      <c r="J164" s="10">
        <f t="shared" si="0"/>
        <v>4200</v>
      </c>
      <c r="K164" s="10">
        <f t="shared" si="1"/>
        <v>1470.0000000000002</v>
      </c>
      <c r="L164" s="11">
        <v>0.35000000000000003</v>
      </c>
      <c r="N164" s="1"/>
    </row>
    <row r="165" spans="1:14" ht="15.75" customHeight="1">
      <c r="A165" s="6" t="s">
        <v>27</v>
      </c>
      <c r="B165" s="6">
        <v>1128299</v>
      </c>
      <c r="C165" s="7">
        <v>44274</v>
      </c>
      <c r="D165" s="6" t="s">
        <v>28</v>
      </c>
      <c r="E165" s="6" t="s">
        <v>29</v>
      </c>
      <c r="F165" s="6" t="s">
        <v>30</v>
      </c>
      <c r="G165" s="6" t="s">
        <v>20</v>
      </c>
      <c r="H165" s="8">
        <v>0.6</v>
      </c>
      <c r="I165" s="9">
        <v>6000</v>
      </c>
      <c r="J165" s="10">
        <f t="shared" si="0"/>
        <v>3600</v>
      </c>
      <c r="K165" s="10">
        <f t="shared" si="1"/>
        <v>1080</v>
      </c>
      <c r="L165" s="11">
        <v>0.3</v>
      </c>
      <c r="N165" s="1"/>
    </row>
    <row r="166" spans="1:14" ht="15.75" customHeight="1">
      <c r="A166" s="6" t="s">
        <v>27</v>
      </c>
      <c r="B166" s="6">
        <v>1128299</v>
      </c>
      <c r="C166" s="7">
        <v>44274</v>
      </c>
      <c r="D166" s="6" t="s">
        <v>28</v>
      </c>
      <c r="E166" s="6" t="s">
        <v>29</v>
      </c>
      <c r="F166" s="6" t="s">
        <v>30</v>
      </c>
      <c r="G166" s="6" t="s">
        <v>21</v>
      </c>
      <c r="H166" s="8">
        <v>0.65</v>
      </c>
      <c r="I166" s="9">
        <v>5000</v>
      </c>
      <c r="J166" s="10">
        <f t="shared" si="0"/>
        <v>3250</v>
      </c>
      <c r="K166" s="10">
        <f t="shared" si="1"/>
        <v>1625</v>
      </c>
      <c r="L166" s="11">
        <v>0.5</v>
      </c>
      <c r="N166" s="1"/>
    </row>
    <row r="167" spans="1:14" ht="15.75" customHeight="1">
      <c r="A167" s="6" t="s">
        <v>27</v>
      </c>
      <c r="B167" s="6">
        <v>1128299</v>
      </c>
      <c r="C167" s="7">
        <v>44274</v>
      </c>
      <c r="D167" s="6" t="s">
        <v>28</v>
      </c>
      <c r="E167" s="6" t="s">
        <v>29</v>
      </c>
      <c r="F167" s="6" t="s">
        <v>30</v>
      </c>
      <c r="G167" s="6" t="s">
        <v>22</v>
      </c>
      <c r="H167" s="8">
        <v>0.6</v>
      </c>
      <c r="I167" s="9">
        <v>7000</v>
      </c>
      <c r="J167" s="10">
        <f t="shared" si="0"/>
        <v>4200</v>
      </c>
      <c r="K167" s="10">
        <f t="shared" si="1"/>
        <v>630.00000000000011</v>
      </c>
      <c r="L167" s="11">
        <v>0.15000000000000002</v>
      </c>
      <c r="N167" s="1"/>
    </row>
    <row r="168" spans="1:14" ht="15.75" customHeight="1">
      <c r="A168" s="6" t="s">
        <v>27</v>
      </c>
      <c r="B168" s="6">
        <v>1128299</v>
      </c>
      <c r="C168" s="7">
        <v>44306</v>
      </c>
      <c r="D168" s="6" t="s">
        <v>28</v>
      </c>
      <c r="E168" s="6" t="s">
        <v>29</v>
      </c>
      <c r="F168" s="6" t="s">
        <v>30</v>
      </c>
      <c r="G168" s="6" t="s">
        <v>17</v>
      </c>
      <c r="H168" s="8">
        <v>0.6</v>
      </c>
      <c r="I168" s="9">
        <v>8750</v>
      </c>
      <c r="J168" s="10">
        <f t="shared" si="0"/>
        <v>5250</v>
      </c>
      <c r="K168" s="10">
        <f t="shared" si="1"/>
        <v>1837.5000000000002</v>
      </c>
      <c r="L168" s="11">
        <v>0.35000000000000003</v>
      </c>
      <c r="N168" s="1"/>
    </row>
    <row r="169" spans="1:14" ht="15.75" customHeight="1">
      <c r="A169" s="6" t="s">
        <v>27</v>
      </c>
      <c r="B169" s="6">
        <v>1128299</v>
      </c>
      <c r="C169" s="7">
        <v>44306</v>
      </c>
      <c r="D169" s="6" t="s">
        <v>28</v>
      </c>
      <c r="E169" s="6" t="s">
        <v>29</v>
      </c>
      <c r="F169" s="6" t="s">
        <v>30</v>
      </c>
      <c r="G169" s="6" t="s">
        <v>18</v>
      </c>
      <c r="H169" s="8">
        <v>0.65</v>
      </c>
      <c r="I169" s="9">
        <v>6750</v>
      </c>
      <c r="J169" s="10">
        <f t="shared" si="0"/>
        <v>4387.5</v>
      </c>
      <c r="K169" s="10">
        <f t="shared" si="1"/>
        <v>877.5</v>
      </c>
      <c r="L169" s="11">
        <v>0.2</v>
      </c>
      <c r="N169" s="1"/>
    </row>
    <row r="170" spans="1:14" ht="15.75" customHeight="1">
      <c r="A170" s="6" t="s">
        <v>27</v>
      </c>
      <c r="B170" s="6">
        <v>1128299</v>
      </c>
      <c r="C170" s="7">
        <v>44306</v>
      </c>
      <c r="D170" s="6" t="s">
        <v>28</v>
      </c>
      <c r="E170" s="6" t="s">
        <v>29</v>
      </c>
      <c r="F170" s="6" t="s">
        <v>30</v>
      </c>
      <c r="G170" s="6" t="s">
        <v>19</v>
      </c>
      <c r="H170" s="8">
        <v>0.65</v>
      </c>
      <c r="I170" s="9">
        <v>7250</v>
      </c>
      <c r="J170" s="10">
        <f t="shared" si="0"/>
        <v>4712.5</v>
      </c>
      <c r="K170" s="10">
        <f t="shared" si="1"/>
        <v>1649.3750000000002</v>
      </c>
      <c r="L170" s="11">
        <v>0.35000000000000003</v>
      </c>
      <c r="N170" s="1"/>
    </row>
    <row r="171" spans="1:14" ht="15.75" customHeight="1">
      <c r="A171" s="6" t="s">
        <v>27</v>
      </c>
      <c r="B171" s="6">
        <v>1128299</v>
      </c>
      <c r="C171" s="7">
        <v>44306</v>
      </c>
      <c r="D171" s="6" t="s">
        <v>28</v>
      </c>
      <c r="E171" s="6" t="s">
        <v>29</v>
      </c>
      <c r="F171" s="6" t="s">
        <v>30</v>
      </c>
      <c r="G171" s="6" t="s">
        <v>20</v>
      </c>
      <c r="H171" s="8">
        <v>0.6</v>
      </c>
      <c r="I171" s="9">
        <v>6250</v>
      </c>
      <c r="J171" s="10">
        <f t="shared" si="0"/>
        <v>3750</v>
      </c>
      <c r="K171" s="10">
        <f t="shared" si="1"/>
        <v>1125</v>
      </c>
      <c r="L171" s="11">
        <v>0.3</v>
      </c>
      <c r="N171" s="1"/>
    </row>
    <row r="172" spans="1:14" ht="15.75" customHeight="1">
      <c r="A172" s="6" t="s">
        <v>27</v>
      </c>
      <c r="B172" s="6">
        <v>1128299</v>
      </c>
      <c r="C172" s="7">
        <v>44306</v>
      </c>
      <c r="D172" s="6" t="s">
        <v>28</v>
      </c>
      <c r="E172" s="6" t="s">
        <v>29</v>
      </c>
      <c r="F172" s="6" t="s">
        <v>30</v>
      </c>
      <c r="G172" s="6" t="s">
        <v>21</v>
      </c>
      <c r="H172" s="8">
        <v>0.65</v>
      </c>
      <c r="I172" s="9">
        <v>5250</v>
      </c>
      <c r="J172" s="10">
        <f t="shared" si="0"/>
        <v>3412.5</v>
      </c>
      <c r="K172" s="10">
        <f t="shared" si="1"/>
        <v>1706.25</v>
      </c>
      <c r="L172" s="11">
        <v>0.5</v>
      </c>
      <c r="N172" s="1"/>
    </row>
    <row r="173" spans="1:14" ht="15.75" customHeight="1">
      <c r="A173" s="6" t="s">
        <v>27</v>
      </c>
      <c r="B173" s="6">
        <v>1128299</v>
      </c>
      <c r="C173" s="7">
        <v>44306</v>
      </c>
      <c r="D173" s="6" t="s">
        <v>28</v>
      </c>
      <c r="E173" s="6" t="s">
        <v>29</v>
      </c>
      <c r="F173" s="6" t="s">
        <v>30</v>
      </c>
      <c r="G173" s="6" t="s">
        <v>22</v>
      </c>
      <c r="H173" s="8">
        <v>0.8</v>
      </c>
      <c r="I173" s="9">
        <v>7000</v>
      </c>
      <c r="J173" s="10">
        <f t="shared" si="0"/>
        <v>5600</v>
      </c>
      <c r="K173" s="10">
        <f t="shared" si="1"/>
        <v>840.00000000000011</v>
      </c>
      <c r="L173" s="11">
        <v>0.15000000000000002</v>
      </c>
      <c r="N173" s="1"/>
    </row>
    <row r="174" spans="1:14" ht="15.75" customHeight="1">
      <c r="A174" s="6" t="s">
        <v>27</v>
      </c>
      <c r="B174" s="6">
        <v>1128299</v>
      </c>
      <c r="C174" s="7">
        <v>44337</v>
      </c>
      <c r="D174" s="6" t="s">
        <v>28</v>
      </c>
      <c r="E174" s="6" t="s">
        <v>29</v>
      </c>
      <c r="F174" s="6" t="s">
        <v>30</v>
      </c>
      <c r="G174" s="6" t="s">
        <v>17</v>
      </c>
      <c r="H174" s="8">
        <v>0.6</v>
      </c>
      <c r="I174" s="9">
        <v>9000</v>
      </c>
      <c r="J174" s="10">
        <f t="shared" si="0"/>
        <v>5400</v>
      </c>
      <c r="K174" s="10">
        <f t="shared" si="1"/>
        <v>2160</v>
      </c>
      <c r="L174" s="11">
        <v>0.4</v>
      </c>
      <c r="N174" s="1"/>
    </row>
    <row r="175" spans="1:14" ht="15.75" customHeight="1">
      <c r="A175" s="6" t="s">
        <v>27</v>
      </c>
      <c r="B175" s="6">
        <v>1128299</v>
      </c>
      <c r="C175" s="7">
        <v>44337</v>
      </c>
      <c r="D175" s="6" t="s">
        <v>28</v>
      </c>
      <c r="E175" s="6" t="s">
        <v>29</v>
      </c>
      <c r="F175" s="6" t="s">
        <v>30</v>
      </c>
      <c r="G175" s="6" t="s">
        <v>18</v>
      </c>
      <c r="H175" s="8">
        <v>0.65</v>
      </c>
      <c r="I175" s="9">
        <v>7500</v>
      </c>
      <c r="J175" s="10">
        <f t="shared" si="0"/>
        <v>4875</v>
      </c>
      <c r="K175" s="10">
        <f t="shared" si="1"/>
        <v>1218.75</v>
      </c>
      <c r="L175" s="11">
        <v>0.25</v>
      </c>
      <c r="N175" s="1"/>
    </row>
    <row r="176" spans="1:14" ht="15.75" customHeight="1">
      <c r="A176" s="6" t="s">
        <v>27</v>
      </c>
      <c r="B176" s="6">
        <v>1128299</v>
      </c>
      <c r="C176" s="7">
        <v>44337</v>
      </c>
      <c r="D176" s="6" t="s">
        <v>28</v>
      </c>
      <c r="E176" s="6" t="s">
        <v>29</v>
      </c>
      <c r="F176" s="6" t="s">
        <v>30</v>
      </c>
      <c r="G176" s="6" t="s">
        <v>19</v>
      </c>
      <c r="H176" s="8">
        <v>0.65</v>
      </c>
      <c r="I176" s="9">
        <v>7500</v>
      </c>
      <c r="J176" s="10">
        <f t="shared" si="0"/>
        <v>4875</v>
      </c>
      <c r="K176" s="10">
        <f t="shared" si="1"/>
        <v>1950</v>
      </c>
      <c r="L176" s="11">
        <v>0.4</v>
      </c>
      <c r="N176" s="1"/>
    </row>
    <row r="177" spans="1:14" ht="15.75" customHeight="1">
      <c r="A177" s="6" t="s">
        <v>27</v>
      </c>
      <c r="B177" s="6">
        <v>1128299</v>
      </c>
      <c r="C177" s="7">
        <v>44337</v>
      </c>
      <c r="D177" s="6" t="s">
        <v>28</v>
      </c>
      <c r="E177" s="6" t="s">
        <v>29</v>
      </c>
      <c r="F177" s="6" t="s">
        <v>30</v>
      </c>
      <c r="G177" s="6" t="s">
        <v>20</v>
      </c>
      <c r="H177" s="8">
        <v>0.6</v>
      </c>
      <c r="I177" s="9">
        <v>6500</v>
      </c>
      <c r="J177" s="10">
        <f t="shared" si="0"/>
        <v>3900</v>
      </c>
      <c r="K177" s="10">
        <f t="shared" si="1"/>
        <v>1365</v>
      </c>
      <c r="L177" s="11">
        <v>0.35</v>
      </c>
      <c r="N177" s="1"/>
    </row>
    <row r="178" spans="1:14" ht="15.75" customHeight="1">
      <c r="A178" s="6" t="s">
        <v>27</v>
      </c>
      <c r="B178" s="6">
        <v>1128299</v>
      </c>
      <c r="C178" s="7">
        <v>44337</v>
      </c>
      <c r="D178" s="6" t="s">
        <v>28</v>
      </c>
      <c r="E178" s="6" t="s">
        <v>29</v>
      </c>
      <c r="F178" s="6" t="s">
        <v>30</v>
      </c>
      <c r="G178" s="6" t="s">
        <v>21</v>
      </c>
      <c r="H178" s="8">
        <v>0.65</v>
      </c>
      <c r="I178" s="9">
        <v>5500</v>
      </c>
      <c r="J178" s="10">
        <f t="shared" si="0"/>
        <v>3575</v>
      </c>
      <c r="K178" s="10">
        <f t="shared" si="1"/>
        <v>1966.2500000000002</v>
      </c>
      <c r="L178" s="11">
        <v>0.55000000000000004</v>
      </c>
      <c r="N178" s="1"/>
    </row>
    <row r="179" spans="1:14" ht="15.75" customHeight="1">
      <c r="A179" s="6" t="s">
        <v>27</v>
      </c>
      <c r="B179" s="6">
        <v>1128299</v>
      </c>
      <c r="C179" s="7">
        <v>44337</v>
      </c>
      <c r="D179" s="6" t="s">
        <v>28</v>
      </c>
      <c r="E179" s="6" t="s">
        <v>29</v>
      </c>
      <c r="F179" s="6" t="s">
        <v>30</v>
      </c>
      <c r="G179" s="6" t="s">
        <v>22</v>
      </c>
      <c r="H179" s="8">
        <v>0.8</v>
      </c>
      <c r="I179" s="9">
        <v>7250</v>
      </c>
      <c r="J179" s="10">
        <f t="shared" si="0"/>
        <v>5800</v>
      </c>
      <c r="K179" s="10">
        <f t="shared" si="1"/>
        <v>1160</v>
      </c>
      <c r="L179" s="11">
        <v>0.2</v>
      </c>
      <c r="N179" s="1"/>
    </row>
    <row r="180" spans="1:14" ht="15.75" customHeight="1">
      <c r="A180" s="6" t="s">
        <v>27</v>
      </c>
      <c r="B180" s="6">
        <v>1128299</v>
      </c>
      <c r="C180" s="7">
        <v>44367</v>
      </c>
      <c r="D180" s="6" t="s">
        <v>28</v>
      </c>
      <c r="E180" s="6" t="s">
        <v>29</v>
      </c>
      <c r="F180" s="6" t="s">
        <v>30</v>
      </c>
      <c r="G180" s="6" t="s">
        <v>17</v>
      </c>
      <c r="H180" s="8">
        <v>0.6</v>
      </c>
      <c r="I180" s="9">
        <v>9750</v>
      </c>
      <c r="J180" s="10">
        <f t="shared" si="0"/>
        <v>5850</v>
      </c>
      <c r="K180" s="10">
        <f t="shared" si="1"/>
        <v>2340</v>
      </c>
      <c r="L180" s="11">
        <v>0.4</v>
      </c>
      <c r="N180" s="1"/>
    </row>
    <row r="181" spans="1:14" ht="15.75" customHeight="1">
      <c r="A181" s="6" t="s">
        <v>27</v>
      </c>
      <c r="B181" s="6">
        <v>1128299</v>
      </c>
      <c r="C181" s="7">
        <v>44367</v>
      </c>
      <c r="D181" s="6" t="s">
        <v>28</v>
      </c>
      <c r="E181" s="6" t="s">
        <v>29</v>
      </c>
      <c r="F181" s="6" t="s">
        <v>30</v>
      </c>
      <c r="G181" s="6" t="s">
        <v>18</v>
      </c>
      <c r="H181" s="8">
        <v>0.65</v>
      </c>
      <c r="I181" s="9">
        <v>8250</v>
      </c>
      <c r="J181" s="10">
        <f t="shared" si="0"/>
        <v>5362.5</v>
      </c>
      <c r="K181" s="10">
        <f t="shared" si="1"/>
        <v>1340.625</v>
      </c>
      <c r="L181" s="11">
        <v>0.25</v>
      </c>
      <c r="N181" s="1"/>
    </row>
    <row r="182" spans="1:14" ht="15.75" customHeight="1">
      <c r="A182" s="6" t="s">
        <v>27</v>
      </c>
      <c r="B182" s="6">
        <v>1128299</v>
      </c>
      <c r="C182" s="7">
        <v>44367</v>
      </c>
      <c r="D182" s="6" t="s">
        <v>28</v>
      </c>
      <c r="E182" s="6" t="s">
        <v>29</v>
      </c>
      <c r="F182" s="6" t="s">
        <v>30</v>
      </c>
      <c r="G182" s="6" t="s">
        <v>19</v>
      </c>
      <c r="H182" s="8">
        <v>0.65</v>
      </c>
      <c r="I182" s="9">
        <v>8250</v>
      </c>
      <c r="J182" s="10">
        <f t="shared" si="0"/>
        <v>5362.5</v>
      </c>
      <c r="K182" s="10">
        <f t="shared" si="1"/>
        <v>2145</v>
      </c>
      <c r="L182" s="11">
        <v>0.4</v>
      </c>
      <c r="N182" s="1"/>
    </row>
    <row r="183" spans="1:14" ht="15.75" customHeight="1">
      <c r="A183" s="6" t="s">
        <v>27</v>
      </c>
      <c r="B183" s="6">
        <v>1128299</v>
      </c>
      <c r="C183" s="7">
        <v>44367</v>
      </c>
      <c r="D183" s="6" t="s">
        <v>28</v>
      </c>
      <c r="E183" s="6" t="s">
        <v>29</v>
      </c>
      <c r="F183" s="6" t="s">
        <v>30</v>
      </c>
      <c r="G183" s="6" t="s">
        <v>20</v>
      </c>
      <c r="H183" s="8">
        <v>0.6</v>
      </c>
      <c r="I183" s="9">
        <v>7000</v>
      </c>
      <c r="J183" s="10">
        <f t="shared" si="0"/>
        <v>4200</v>
      </c>
      <c r="K183" s="10">
        <f t="shared" si="1"/>
        <v>1470</v>
      </c>
      <c r="L183" s="11">
        <v>0.35</v>
      </c>
      <c r="N183" s="1"/>
    </row>
    <row r="184" spans="1:14" ht="15.75" customHeight="1">
      <c r="A184" s="6" t="s">
        <v>27</v>
      </c>
      <c r="B184" s="6">
        <v>1128299</v>
      </c>
      <c r="C184" s="7">
        <v>44367</v>
      </c>
      <c r="D184" s="6" t="s">
        <v>28</v>
      </c>
      <c r="E184" s="6" t="s">
        <v>29</v>
      </c>
      <c r="F184" s="6" t="s">
        <v>30</v>
      </c>
      <c r="G184" s="6" t="s">
        <v>21</v>
      </c>
      <c r="H184" s="8">
        <v>0.65</v>
      </c>
      <c r="I184" s="9">
        <v>5750</v>
      </c>
      <c r="J184" s="10">
        <f t="shared" si="0"/>
        <v>3737.5</v>
      </c>
      <c r="K184" s="10">
        <f t="shared" si="1"/>
        <v>2055.625</v>
      </c>
      <c r="L184" s="11">
        <v>0.55000000000000004</v>
      </c>
      <c r="N184" s="1"/>
    </row>
    <row r="185" spans="1:14" ht="15.75" customHeight="1">
      <c r="A185" s="6" t="s">
        <v>27</v>
      </c>
      <c r="B185" s="6">
        <v>1128299</v>
      </c>
      <c r="C185" s="7">
        <v>44367</v>
      </c>
      <c r="D185" s="6" t="s">
        <v>28</v>
      </c>
      <c r="E185" s="6" t="s">
        <v>29</v>
      </c>
      <c r="F185" s="6" t="s">
        <v>30</v>
      </c>
      <c r="G185" s="6" t="s">
        <v>22</v>
      </c>
      <c r="H185" s="8">
        <v>0.8</v>
      </c>
      <c r="I185" s="9">
        <v>8750</v>
      </c>
      <c r="J185" s="10">
        <f t="shared" si="0"/>
        <v>7000</v>
      </c>
      <c r="K185" s="10">
        <f t="shared" si="1"/>
        <v>1400</v>
      </c>
      <c r="L185" s="11">
        <v>0.2</v>
      </c>
      <c r="N185" s="1"/>
    </row>
    <row r="186" spans="1:14" ht="15.75" customHeight="1">
      <c r="A186" s="6" t="s">
        <v>27</v>
      </c>
      <c r="B186" s="6">
        <v>1128299</v>
      </c>
      <c r="C186" s="7">
        <v>44396</v>
      </c>
      <c r="D186" s="6" t="s">
        <v>28</v>
      </c>
      <c r="E186" s="6" t="s">
        <v>29</v>
      </c>
      <c r="F186" s="6" t="s">
        <v>30</v>
      </c>
      <c r="G186" s="6" t="s">
        <v>17</v>
      </c>
      <c r="H186" s="8">
        <v>0.6</v>
      </c>
      <c r="I186" s="9">
        <v>10250</v>
      </c>
      <c r="J186" s="10">
        <f t="shared" si="0"/>
        <v>6150</v>
      </c>
      <c r="K186" s="10">
        <f t="shared" si="1"/>
        <v>2152.5</v>
      </c>
      <c r="L186" s="11">
        <v>0.35000000000000003</v>
      </c>
      <c r="N186" s="1"/>
    </row>
    <row r="187" spans="1:14" ht="15.75" customHeight="1">
      <c r="A187" s="6" t="s">
        <v>27</v>
      </c>
      <c r="B187" s="6">
        <v>1128299</v>
      </c>
      <c r="C187" s="7">
        <v>44396</v>
      </c>
      <c r="D187" s="6" t="s">
        <v>28</v>
      </c>
      <c r="E187" s="6" t="s">
        <v>29</v>
      </c>
      <c r="F187" s="6" t="s">
        <v>30</v>
      </c>
      <c r="G187" s="6" t="s">
        <v>18</v>
      </c>
      <c r="H187" s="8">
        <v>0.65</v>
      </c>
      <c r="I187" s="9">
        <v>8750</v>
      </c>
      <c r="J187" s="10">
        <f t="shared" si="0"/>
        <v>5687.5</v>
      </c>
      <c r="K187" s="10">
        <f t="shared" si="1"/>
        <v>1137.5</v>
      </c>
      <c r="L187" s="11">
        <v>0.2</v>
      </c>
      <c r="N187" s="1"/>
    </row>
    <row r="188" spans="1:14" ht="15.75" customHeight="1">
      <c r="A188" s="6" t="s">
        <v>27</v>
      </c>
      <c r="B188" s="6">
        <v>1128299</v>
      </c>
      <c r="C188" s="7">
        <v>44396</v>
      </c>
      <c r="D188" s="6" t="s">
        <v>28</v>
      </c>
      <c r="E188" s="6" t="s">
        <v>29</v>
      </c>
      <c r="F188" s="6" t="s">
        <v>30</v>
      </c>
      <c r="G188" s="6" t="s">
        <v>19</v>
      </c>
      <c r="H188" s="8">
        <v>0.65</v>
      </c>
      <c r="I188" s="9">
        <v>8250</v>
      </c>
      <c r="J188" s="10">
        <f t="shared" si="0"/>
        <v>5362.5</v>
      </c>
      <c r="K188" s="10">
        <f t="shared" si="1"/>
        <v>1876.8750000000002</v>
      </c>
      <c r="L188" s="11">
        <v>0.35000000000000003</v>
      </c>
      <c r="N188" s="1"/>
    </row>
    <row r="189" spans="1:14" ht="15.75" customHeight="1">
      <c r="A189" s="6" t="s">
        <v>27</v>
      </c>
      <c r="B189" s="6">
        <v>1128299</v>
      </c>
      <c r="C189" s="7">
        <v>44396</v>
      </c>
      <c r="D189" s="6" t="s">
        <v>28</v>
      </c>
      <c r="E189" s="6" t="s">
        <v>29</v>
      </c>
      <c r="F189" s="6" t="s">
        <v>30</v>
      </c>
      <c r="G189" s="6" t="s">
        <v>20</v>
      </c>
      <c r="H189" s="8">
        <v>0.6</v>
      </c>
      <c r="I189" s="9">
        <v>7250</v>
      </c>
      <c r="J189" s="10">
        <f t="shared" si="0"/>
        <v>4350</v>
      </c>
      <c r="K189" s="10">
        <f t="shared" si="1"/>
        <v>1305</v>
      </c>
      <c r="L189" s="11">
        <v>0.3</v>
      </c>
      <c r="N189" s="1"/>
    </row>
    <row r="190" spans="1:14" ht="15.75" customHeight="1">
      <c r="A190" s="6" t="s">
        <v>27</v>
      </c>
      <c r="B190" s="6">
        <v>1128299</v>
      </c>
      <c r="C190" s="7">
        <v>44396</v>
      </c>
      <c r="D190" s="6" t="s">
        <v>28</v>
      </c>
      <c r="E190" s="6" t="s">
        <v>29</v>
      </c>
      <c r="F190" s="6" t="s">
        <v>30</v>
      </c>
      <c r="G190" s="6" t="s">
        <v>21</v>
      </c>
      <c r="H190" s="8">
        <v>0.65</v>
      </c>
      <c r="I190" s="9">
        <v>7750</v>
      </c>
      <c r="J190" s="10">
        <f t="shared" si="0"/>
        <v>5037.5</v>
      </c>
      <c r="K190" s="10">
        <f t="shared" si="1"/>
        <v>2518.75</v>
      </c>
      <c r="L190" s="11">
        <v>0.5</v>
      </c>
      <c r="N190" s="1"/>
    </row>
    <row r="191" spans="1:14" ht="15.75" customHeight="1">
      <c r="A191" s="6" t="s">
        <v>27</v>
      </c>
      <c r="B191" s="6">
        <v>1128299</v>
      </c>
      <c r="C191" s="7">
        <v>44396</v>
      </c>
      <c r="D191" s="6" t="s">
        <v>28</v>
      </c>
      <c r="E191" s="6" t="s">
        <v>29</v>
      </c>
      <c r="F191" s="6" t="s">
        <v>30</v>
      </c>
      <c r="G191" s="6" t="s">
        <v>22</v>
      </c>
      <c r="H191" s="8">
        <v>0.8</v>
      </c>
      <c r="I191" s="9">
        <v>7750</v>
      </c>
      <c r="J191" s="10">
        <f t="shared" si="0"/>
        <v>6200</v>
      </c>
      <c r="K191" s="10">
        <f t="shared" si="1"/>
        <v>930.00000000000011</v>
      </c>
      <c r="L191" s="11">
        <v>0.15000000000000002</v>
      </c>
      <c r="N191" s="1"/>
    </row>
    <row r="192" spans="1:14" ht="15.75" customHeight="1">
      <c r="A192" s="6" t="s">
        <v>27</v>
      </c>
      <c r="B192" s="6">
        <v>1128299</v>
      </c>
      <c r="C192" s="7">
        <v>44428</v>
      </c>
      <c r="D192" s="6" t="s">
        <v>28</v>
      </c>
      <c r="E192" s="6" t="s">
        <v>29</v>
      </c>
      <c r="F192" s="6" t="s">
        <v>30</v>
      </c>
      <c r="G192" s="6" t="s">
        <v>17</v>
      </c>
      <c r="H192" s="8">
        <v>0.65</v>
      </c>
      <c r="I192" s="9">
        <v>9750</v>
      </c>
      <c r="J192" s="10">
        <f t="shared" si="0"/>
        <v>6337.5</v>
      </c>
      <c r="K192" s="10">
        <f t="shared" si="1"/>
        <v>2218.125</v>
      </c>
      <c r="L192" s="11">
        <v>0.35000000000000003</v>
      </c>
      <c r="N192" s="1"/>
    </row>
    <row r="193" spans="1:14" ht="15.75" customHeight="1">
      <c r="A193" s="6" t="s">
        <v>27</v>
      </c>
      <c r="B193" s="6">
        <v>1128299</v>
      </c>
      <c r="C193" s="7">
        <v>44428</v>
      </c>
      <c r="D193" s="6" t="s">
        <v>28</v>
      </c>
      <c r="E193" s="6" t="s">
        <v>29</v>
      </c>
      <c r="F193" s="6" t="s">
        <v>30</v>
      </c>
      <c r="G193" s="6" t="s">
        <v>18</v>
      </c>
      <c r="H193" s="8">
        <v>0.70000000000000007</v>
      </c>
      <c r="I193" s="9">
        <v>9250</v>
      </c>
      <c r="J193" s="10">
        <f t="shared" si="0"/>
        <v>6475.0000000000009</v>
      </c>
      <c r="K193" s="10">
        <f t="shared" si="1"/>
        <v>1295.0000000000002</v>
      </c>
      <c r="L193" s="11">
        <v>0.2</v>
      </c>
      <c r="N193" s="1"/>
    </row>
    <row r="194" spans="1:14" ht="15.75" customHeight="1">
      <c r="A194" s="6" t="s">
        <v>27</v>
      </c>
      <c r="B194" s="6">
        <v>1128299</v>
      </c>
      <c r="C194" s="7">
        <v>44428</v>
      </c>
      <c r="D194" s="6" t="s">
        <v>28</v>
      </c>
      <c r="E194" s="6" t="s">
        <v>29</v>
      </c>
      <c r="F194" s="6" t="s">
        <v>30</v>
      </c>
      <c r="G194" s="6" t="s">
        <v>19</v>
      </c>
      <c r="H194" s="8">
        <v>0.65</v>
      </c>
      <c r="I194" s="9">
        <v>8000</v>
      </c>
      <c r="J194" s="10">
        <f t="shared" si="0"/>
        <v>5200</v>
      </c>
      <c r="K194" s="10">
        <f t="shared" si="1"/>
        <v>1820.0000000000002</v>
      </c>
      <c r="L194" s="11">
        <v>0.35000000000000003</v>
      </c>
      <c r="N194" s="1"/>
    </row>
    <row r="195" spans="1:14" ht="15.75" customHeight="1">
      <c r="A195" s="6" t="s">
        <v>27</v>
      </c>
      <c r="B195" s="6">
        <v>1128299</v>
      </c>
      <c r="C195" s="7">
        <v>44428</v>
      </c>
      <c r="D195" s="6" t="s">
        <v>28</v>
      </c>
      <c r="E195" s="6" t="s">
        <v>29</v>
      </c>
      <c r="F195" s="6" t="s">
        <v>30</v>
      </c>
      <c r="G195" s="6" t="s">
        <v>20</v>
      </c>
      <c r="H195" s="8">
        <v>0.65</v>
      </c>
      <c r="I195" s="9">
        <v>7500</v>
      </c>
      <c r="J195" s="10">
        <f t="shared" si="0"/>
        <v>4875</v>
      </c>
      <c r="K195" s="10">
        <f t="shared" si="1"/>
        <v>1462.5</v>
      </c>
      <c r="L195" s="11">
        <v>0.3</v>
      </c>
      <c r="N195" s="1"/>
    </row>
    <row r="196" spans="1:14" ht="15.75" customHeight="1">
      <c r="A196" s="6" t="s">
        <v>27</v>
      </c>
      <c r="B196" s="6">
        <v>1128299</v>
      </c>
      <c r="C196" s="7">
        <v>44428</v>
      </c>
      <c r="D196" s="6" t="s">
        <v>28</v>
      </c>
      <c r="E196" s="6" t="s">
        <v>29</v>
      </c>
      <c r="F196" s="6" t="s">
        <v>30</v>
      </c>
      <c r="G196" s="6" t="s">
        <v>21</v>
      </c>
      <c r="H196" s="8">
        <v>0.75</v>
      </c>
      <c r="I196" s="9">
        <v>7500</v>
      </c>
      <c r="J196" s="10">
        <f t="shared" si="0"/>
        <v>5625</v>
      </c>
      <c r="K196" s="10">
        <f t="shared" si="1"/>
        <v>2812.5</v>
      </c>
      <c r="L196" s="11">
        <v>0.5</v>
      </c>
      <c r="N196" s="1"/>
    </row>
    <row r="197" spans="1:14" ht="15.75" customHeight="1">
      <c r="A197" s="6" t="s">
        <v>27</v>
      </c>
      <c r="B197" s="6">
        <v>1128299</v>
      </c>
      <c r="C197" s="7">
        <v>44428</v>
      </c>
      <c r="D197" s="6" t="s">
        <v>28</v>
      </c>
      <c r="E197" s="6" t="s">
        <v>29</v>
      </c>
      <c r="F197" s="6" t="s">
        <v>30</v>
      </c>
      <c r="G197" s="6" t="s">
        <v>22</v>
      </c>
      <c r="H197" s="8">
        <v>0.8</v>
      </c>
      <c r="I197" s="9">
        <v>7250</v>
      </c>
      <c r="J197" s="10">
        <f t="shared" si="0"/>
        <v>5800</v>
      </c>
      <c r="K197" s="10">
        <f t="shared" si="1"/>
        <v>870.00000000000011</v>
      </c>
      <c r="L197" s="11">
        <v>0.15000000000000002</v>
      </c>
      <c r="N197" s="1"/>
    </row>
    <row r="198" spans="1:14" ht="15.75" customHeight="1">
      <c r="A198" s="6" t="s">
        <v>27</v>
      </c>
      <c r="B198" s="6">
        <v>1128299</v>
      </c>
      <c r="C198" s="7">
        <v>44460</v>
      </c>
      <c r="D198" s="6" t="s">
        <v>28</v>
      </c>
      <c r="E198" s="6" t="s">
        <v>29</v>
      </c>
      <c r="F198" s="6" t="s">
        <v>30</v>
      </c>
      <c r="G198" s="6" t="s">
        <v>17</v>
      </c>
      <c r="H198" s="8">
        <v>0.55000000000000004</v>
      </c>
      <c r="I198" s="9">
        <v>9250</v>
      </c>
      <c r="J198" s="10">
        <f t="shared" si="0"/>
        <v>5087.5</v>
      </c>
      <c r="K198" s="10">
        <f t="shared" si="1"/>
        <v>1526.2500000000002</v>
      </c>
      <c r="L198" s="11">
        <v>0.30000000000000004</v>
      </c>
      <c r="N198" s="1"/>
    </row>
    <row r="199" spans="1:14" ht="15.75" customHeight="1">
      <c r="A199" s="6" t="s">
        <v>27</v>
      </c>
      <c r="B199" s="6">
        <v>1128299</v>
      </c>
      <c r="C199" s="7">
        <v>44460</v>
      </c>
      <c r="D199" s="6" t="s">
        <v>28</v>
      </c>
      <c r="E199" s="6" t="s">
        <v>29</v>
      </c>
      <c r="F199" s="6" t="s">
        <v>30</v>
      </c>
      <c r="G199" s="6" t="s">
        <v>18</v>
      </c>
      <c r="H199" s="8">
        <v>0.60000000000000009</v>
      </c>
      <c r="I199" s="9">
        <v>9250</v>
      </c>
      <c r="J199" s="10">
        <f t="shared" si="0"/>
        <v>5550.0000000000009</v>
      </c>
      <c r="K199" s="10">
        <f t="shared" si="1"/>
        <v>832.50000000000011</v>
      </c>
      <c r="L199" s="11">
        <v>0.15</v>
      </c>
      <c r="N199" s="1"/>
    </row>
    <row r="200" spans="1:14" ht="15.75" customHeight="1">
      <c r="A200" s="6" t="s">
        <v>27</v>
      </c>
      <c r="B200" s="6">
        <v>1128299</v>
      </c>
      <c r="C200" s="7">
        <v>44460</v>
      </c>
      <c r="D200" s="6" t="s">
        <v>28</v>
      </c>
      <c r="E200" s="6" t="s">
        <v>29</v>
      </c>
      <c r="F200" s="6" t="s">
        <v>30</v>
      </c>
      <c r="G200" s="6" t="s">
        <v>19</v>
      </c>
      <c r="H200" s="8">
        <v>0.55000000000000004</v>
      </c>
      <c r="I200" s="9">
        <v>7750</v>
      </c>
      <c r="J200" s="10">
        <f t="shared" si="0"/>
        <v>4262.5</v>
      </c>
      <c r="K200" s="10">
        <f t="shared" si="1"/>
        <v>1278.7500000000002</v>
      </c>
      <c r="L200" s="11">
        <v>0.30000000000000004</v>
      </c>
      <c r="N200" s="1"/>
    </row>
    <row r="201" spans="1:14" ht="15.75" customHeight="1">
      <c r="A201" s="6" t="s">
        <v>27</v>
      </c>
      <c r="B201" s="6">
        <v>1128299</v>
      </c>
      <c r="C201" s="7">
        <v>44460</v>
      </c>
      <c r="D201" s="6" t="s">
        <v>28</v>
      </c>
      <c r="E201" s="6" t="s">
        <v>29</v>
      </c>
      <c r="F201" s="6" t="s">
        <v>30</v>
      </c>
      <c r="G201" s="6" t="s">
        <v>20</v>
      </c>
      <c r="H201" s="8">
        <v>0.55000000000000004</v>
      </c>
      <c r="I201" s="9">
        <v>7250</v>
      </c>
      <c r="J201" s="10">
        <f t="shared" si="0"/>
        <v>3987.5000000000005</v>
      </c>
      <c r="K201" s="10">
        <f t="shared" si="1"/>
        <v>996.875</v>
      </c>
      <c r="L201" s="11">
        <v>0.24999999999999997</v>
      </c>
      <c r="N201" s="1"/>
    </row>
    <row r="202" spans="1:14" ht="15.75" customHeight="1">
      <c r="A202" s="6" t="s">
        <v>27</v>
      </c>
      <c r="B202" s="6">
        <v>1128299</v>
      </c>
      <c r="C202" s="7">
        <v>44460</v>
      </c>
      <c r="D202" s="6" t="s">
        <v>28</v>
      </c>
      <c r="E202" s="6" t="s">
        <v>29</v>
      </c>
      <c r="F202" s="6" t="s">
        <v>30</v>
      </c>
      <c r="G202" s="6" t="s">
        <v>21</v>
      </c>
      <c r="H202" s="8">
        <v>0.65</v>
      </c>
      <c r="I202" s="9">
        <v>7250</v>
      </c>
      <c r="J202" s="10">
        <f t="shared" si="0"/>
        <v>4712.5</v>
      </c>
      <c r="K202" s="10">
        <f t="shared" si="1"/>
        <v>2120.6250000000005</v>
      </c>
      <c r="L202" s="11">
        <v>0.45000000000000007</v>
      </c>
      <c r="N202" s="1"/>
    </row>
    <row r="203" spans="1:14" ht="15.75" customHeight="1">
      <c r="A203" s="6" t="s">
        <v>27</v>
      </c>
      <c r="B203" s="6">
        <v>1128299</v>
      </c>
      <c r="C203" s="7">
        <v>44460</v>
      </c>
      <c r="D203" s="6" t="s">
        <v>28</v>
      </c>
      <c r="E203" s="6" t="s">
        <v>29</v>
      </c>
      <c r="F203" s="6" t="s">
        <v>30</v>
      </c>
      <c r="G203" s="6" t="s">
        <v>22</v>
      </c>
      <c r="H203" s="8">
        <v>0.70000000000000007</v>
      </c>
      <c r="I203" s="9">
        <v>7750</v>
      </c>
      <c r="J203" s="10">
        <f t="shared" si="0"/>
        <v>5425.0000000000009</v>
      </c>
      <c r="K203" s="10">
        <f t="shared" si="1"/>
        <v>542.50000000000011</v>
      </c>
      <c r="L203" s="11">
        <v>0.1</v>
      </c>
      <c r="N203" s="1"/>
    </row>
    <row r="204" spans="1:14" ht="15.75" customHeight="1">
      <c r="A204" s="6" t="s">
        <v>27</v>
      </c>
      <c r="B204" s="6">
        <v>1128299</v>
      </c>
      <c r="C204" s="7">
        <v>44489</v>
      </c>
      <c r="D204" s="6" t="s">
        <v>28</v>
      </c>
      <c r="E204" s="6" t="s">
        <v>29</v>
      </c>
      <c r="F204" s="6" t="s">
        <v>30</v>
      </c>
      <c r="G204" s="6" t="s">
        <v>17</v>
      </c>
      <c r="H204" s="8">
        <v>0.55000000000000004</v>
      </c>
      <c r="I204" s="9">
        <v>8750</v>
      </c>
      <c r="J204" s="10">
        <f t="shared" si="0"/>
        <v>4812.5</v>
      </c>
      <c r="K204" s="10">
        <f t="shared" si="1"/>
        <v>1443.7500000000002</v>
      </c>
      <c r="L204" s="11">
        <v>0.30000000000000004</v>
      </c>
      <c r="N204" s="1"/>
    </row>
    <row r="205" spans="1:14" ht="15.75" customHeight="1">
      <c r="A205" s="6" t="s">
        <v>27</v>
      </c>
      <c r="B205" s="6">
        <v>1128299</v>
      </c>
      <c r="C205" s="7">
        <v>44489</v>
      </c>
      <c r="D205" s="6" t="s">
        <v>28</v>
      </c>
      <c r="E205" s="6" t="s">
        <v>29</v>
      </c>
      <c r="F205" s="6" t="s">
        <v>30</v>
      </c>
      <c r="G205" s="6" t="s">
        <v>18</v>
      </c>
      <c r="H205" s="8">
        <v>0.60000000000000009</v>
      </c>
      <c r="I205" s="9">
        <v>8750</v>
      </c>
      <c r="J205" s="10">
        <f t="shared" si="0"/>
        <v>5250.0000000000009</v>
      </c>
      <c r="K205" s="10">
        <f t="shared" si="1"/>
        <v>787.50000000000011</v>
      </c>
      <c r="L205" s="11">
        <v>0.15</v>
      </c>
      <c r="N205" s="1"/>
    </row>
    <row r="206" spans="1:14" ht="15.75" customHeight="1">
      <c r="A206" s="6" t="s">
        <v>27</v>
      </c>
      <c r="B206" s="6">
        <v>1128299</v>
      </c>
      <c r="C206" s="7">
        <v>44489</v>
      </c>
      <c r="D206" s="6" t="s">
        <v>28</v>
      </c>
      <c r="E206" s="6" t="s">
        <v>29</v>
      </c>
      <c r="F206" s="6" t="s">
        <v>30</v>
      </c>
      <c r="G206" s="6" t="s">
        <v>19</v>
      </c>
      <c r="H206" s="8">
        <v>0.55000000000000004</v>
      </c>
      <c r="I206" s="9">
        <v>7000</v>
      </c>
      <c r="J206" s="10">
        <f t="shared" si="0"/>
        <v>3850.0000000000005</v>
      </c>
      <c r="K206" s="10">
        <f t="shared" si="1"/>
        <v>1155.0000000000002</v>
      </c>
      <c r="L206" s="11">
        <v>0.30000000000000004</v>
      </c>
      <c r="N206" s="1"/>
    </row>
    <row r="207" spans="1:14" ht="15.75" customHeight="1">
      <c r="A207" s="6" t="s">
        <v>27</v>
      </c>
      <c r="B207" s="6">
        <v>1128299</v>
      </c>
      <c r="C207" s="7">
        <v>44489</v>
      </c>
      <c r="D207" s="6" t="s">
        <v>28</v>
      </c>
      <c r="E207" s="6" t="s">
        <v>29</v>
      </c>
      <c r="F207" s="6" t="s">
        <v>30</v>
      </c>
      <c r="G207" s="6" t="s">
        <v>20</v>
      </c>
      <c r="H207" s="8">
        <v>0.55000000000000004</v>
      </c>
      <c r="I207" s="9">
        <v>6750</v>
      </c>
      <c r="J207" s="10">
        <f t="shared" si="0"/>
        <v>3712.5000000000005</v>
      </c>
      <c r="K207" s="10">
        <f t="shared" si="1"/>
        <v>928.125</v>
      </c>
      <c r="L207" s="11">
        <v>0.24999999999999997</v>
      </c>
      <c r="N207" s="1"/>
    </row>
    <row r="208" spans="1:14" ht="15.75" customHeight="1">
      <c r="A208" s="6" t="s">
        <v>27</v>
      </c>
      <c r="B208" s="6">
        <v>1128299</v>
      </c>
      <c r="C208" s="7">
        <v>44489</v>
      </c>
      <c r="D208" s="6" t="s">
        <v>28</v>
      </c>
      <c r="E208" s="6" t="s">
        <v>29</v>
      </c>
      <c r="F208" s="6" t="s">
        <v>30</v>
      </c>
      <c r="G208" s="6" t="s">
        <v>21</v>
      </c>
      <c r="H208" s="8">
        <v>0.65</v>
      </c>
      <c r="I208" s="9">
        <v>6500</v>
      </c>
      <c r="J208" s="10">
        <f t="shared" si="0"/>
        <v>4225</v>
      </c>
      <c r="K208" s="10">
        <f t="shared" si="1"/>
        <v>1901.2500000000002</v>
      </c>
      <c r="L208" s="11">
        <v>0.45000000000000007</v>
      </c>
      <c r="N208" s="1"/>
    </row>
    <row r="209" spans="1:14" ht="15.75" customHeight="1">
      <c r="A209" s="6" t="s">
        <v>27</v>
      </c>
      <c r="B209" s="6">
        <v>1128299</v>
      </c>
      <c r="C209" s="7">
        <v>44489</v>
      </c>
      <c r="D209" s="6" t="s">
        <v>28</v>
      </c>
      <c r="E209" s="6" t="s">
        <v>29</v>
      </c>
      <c r="F209" s="6" t="s">
        <v>30</v>
      </c>
      <c r="G209" s="6" t="s">
        <v>22</v>
      </c>
      <c r="H209" s="8">
        <v>0.70000000000000007</v>
      </c>
      <c r="I209" s="9">
        <v>7000</v>
      </c>
      <c r="J209" s="10">
        <f t="shared" si="0"/>
        <v>4900.0000000000009</v>
      </c>
      <c r="K209" s="10">
        <f t="shared" si="1"/>
        <v>490.00000000000011</v>
      </c>
      <c r="L209" s="11">
        <v>0.1</v>
      </c>
      <c r="N209" s="1"/>
    </row>
    <row r="210" spans="1:14" ht="15.75" customHeight="1">
      <c r="A210" s="6" t="s">
        <v>27</v>
      </c>
      <c r="B210" s="6">
        <v>1128299</v>
      </c>
      <c r="C210" s="7">
        <v>44520</v>
      </c>
      <c r="D210" s="6" t="s">
        <v>28</v>
      </c>
      <c r="E210" s="6" t="s">
        <v>29</v>
      </c>
      <c r="F210" s="6" t="s">
        <v>30</v>
      </c>
      <c r="G210" s="6" t="s">
        <v>17</v>
      </c>
      <c r="H210" s="8">
        <v>0.55000000000000004</v>
      </c>
      <c r="I210" s="9">
        <v>8750</v>
      </c>
      <c r="J210" s="10">
        <f t="shared" si="0"/>
        <v>4812.5</v>
      </c>
      <c r="K210" s="10">
        <f t="shared" si="1"/>
        <v>1443.7500000000002</v>
      </c>
      <c r="L210" s="11">
        <v>0.30000000000000004</v>
      </c>
      <c r="N210" s="1"/>
    </row>
    <row r="211" spans="1:14" ht="15.75" customHeight="1">
      <c r="A211" s="6" t="s">
        <v>27</v>
      </c>
      <c r="B211" s="6">
        <v>1128299</v>
      </c>
      <c r="C211" s="7">
        <v>44520</v>
      </c>
      <c r="D211" s="6" t="s">
        <v>28</v>
      </c>
      <c r="E211" s="6" t="s">
        <v>29</v>
      </c>
      <c r="F211" s="6" t="s">
        <v>30</v>
      </c>
      <c r="G211" s="6" t="s">
        <v>18</v>
      </c>
      <c r="H211" s="8">
        <v>0.60000000000000009</v>
      </c>
      <c r="I211" s="9">
        <v>8750</v>
      </c>
      <c r="J211" s="10">
        <f t="shared" si="0"/>
        <v>5250.0000000000009</v>
      </c>
      <c r="K211" s="10">
        <f t="shared" si="1"/>
        <v>787.50000000000011</v>
      </c>
      <c r="L211" s="11">
        <v>0.15</v>
      </c>
      <c r="N211" s="1"/>
    </row>
    <row r="212" spans="1:14" ht="15.75" customHeight="1">
      <c r="A212" s="6" t="s">
        <v>27</v>
      </c>
      <c r="B212" s="6">
        <v>1128299</v>
      </c>
      <c r="C212" s="7">
        <v>44520</v>
      </c>
      <c r="D212" s="6" t="s">
        <v>28</v>
      </c>
      <c r="E212" s="6" t="s">
        <v>29</v>
      </c>
      <c r="F212" s="6" t="s">
        <v>30</v>
      </c>
      <c r="G212" s="6" t="s">
        <v>19</v>
      </c>
      <c r="H212" s="8">
        <v>0.55000000000000004</v>
      </c>
      <c r="I212" s="9">
        <v>7250</v>
      </c>
      <c r="J212" s="10">
        <f t="shared" si="0"/>
        <v>3987.5000000000005</v>
      </c>
      <c r="K212" s="10">
        <f t="shared" si="1"/>
        <v>1196.2500000000002</v>
      </c>
      <c r="L212" s="11">
        <v>0.30000000000000004</v>
      </c>
      <c r="N212" s="1"/>
    </row>
    <row r="213" spans="1:14" ht="15.75" customHeight="1">
      <c r="A213" s="6" t="s">
        <v>27</v>
      </c>
      <c r="B213" s="6">
        <v>1128299</v>
      </c>
      <c r="C213" s="7">
        <v>44520</v>
      </c>
      <c r="D213" s="6" t="s">
        <v>28</v>
      </c>
      <c r="E213" s="6" t="s">
        <v>29</v>
      </c>
      <c r="F213" s="6" t="s">
        <v>30</v>
      </c>
      <c r="G213" s="6" t="s">
        <v>20</v>
      </c>
      <c r="H213" s="8">
        <v>0.55000000000000004</v>
      </c>
      <c r="I213" s="9">
        <v>7000</v>
      </c>
      <c r="J213" s="10">
        <f t="shared" si="0"/>
        <v>3850.0000000000005</v>
      </c>
      <c r="K213" s="10">
        <f t="shared" si="1"/>
        <v>962.5</v>
      </c>
      <c r="L213" s="11">
        <v>0.24999999999999997</v>
      </c>
      <c r="N213" s="1"/>
    </row>
    <row r="214" spans="1:14" ht="15.75" customHeight="1">
      <c r="A214" s="6" t="s">
        <v>27</v>
      </c>
      <c r="B214" s="6">
        <v>1128299</v>
      </c>
      <c r="C214" s="7">
        <v>44520</v>
      </c>
      <c r="D214" s="6" t="s">
        <v>28</v>
      </c>
      <c r="E214" s="6" t="s">
        <v>29</v>
      </c>
      <c r="F214" s="6" t="s">
        <v>30</v>
      </c>
      <c r="G214" s="6" t="s">
        <v>21</v>
      </c>
      <c r="H214" s="8">
        <v>0.65</v>
      </c>
      <c r="I214" s="9">
        <v>6500</v>
      </c>
      <c r="J214" s="10">
        <f t="shared" si="0"/>
        <v>4225</v>
      </c>
      <c r="K214" s="10">
        <f t="shared" si="1"/>
        <v>1901.2500000000002</v>
      </c>
      <c r="L214" s="11">
        <v>0.45000000000000007</v>
      </c>
      <c r="N214" s="1"/>
    </row>
    <row r="215" spans="1:14" ht="15.75" customHeight="1">
      <c r="A215" s="6" t="s">
        <v>27</v>
      </c>
      <c r="B215" s="6">
        <v>1128299</v>
      </c>
      <c r="C215" s="7">
        <v>44520</v>
      </c>
      <c r="D215" s="6" t="s">
        <v>28</v>
      </c>
      <c r="E215" s="6" t="s">
        <v>29</v>
      </c>
      <c r="F215" s="6" t="s">
        <v>30</v>
      </c>
      <c r="G215" s="6" t="s">
        <v>22</v>
      </c>
      <c r="H215" s="8">
        <v>0.70000000000000007</v>
      </c>
      <c r="I215" s="9">
        <v>7750</v>
      </c>
      <c r="J215" s="10">
        <f t="shared" si="0"/>
        <v>5425.0000000000009</v>
      </c>
      <c r="K215" s="10">
        <f t="shared" si="1"/>
        <v>542.50000000000011</v>
      </c>
      <c r="L215" s="11">
        <v>0.1</v>
      </c>
      <c r="N215" s="1"/>
    </row>
    <row r="216" spans="1:14" ht="15.75" customHeight="1">
      <c r="A216" s="6" t="s">
        <v>27</v>
      </c>
      <c r="B216" s="6">
        <v>1128299</v>
      </c>
      <c r="C216" s="7">
        <v>44549</v>
      </c>
      <c r="D216" s="6" t="s">
        <v>28</v>
      </c>
      <c r="E216" s="6" t="s">
        <v>29</v>
      </c>
      <c r="F216" s="6" t="s">
        <v>30</v>
      </c>
      <c r="G216" s="6" t="s">
        <v>17</v>
      </c>
      <c r="H216" s="8">
        <v>0.55000000000000004</v>
      </c>
      <c r="I216" s="9">
        <v>9750</v>
      </c>
      <c r="J216" s="10">
        <f t="shared" si="0"/>
        <v>5362.5</v>
      </c>
      <c r="K216" s="10">
        <f t="shared" si="1"/>
        <v>1608.7500000000002</v>
      </c>
      <c r="L216" s="11">
        <v>0.30000000000000004</v>
      </c>
      <c r="N216" s="1"/>
    </row>
    <row r="217" spans="1:14" ht="15.75" customHeight="1">
      <c r="A217" s="6" t="s">
        <v>27</v>
      </c>
      <c r="B217" s="6">
        <v>1128299</v>
      </c>
      <c r="C217" s="7">
        <v>44549</v>
      </c>
      <c r="D217" s="6" t="s">
        <v>28</v>
      </c>
      <c r="E217" s="6" t="s">
        <v>29</v>
      </c>
      <c r="F217" s="6" t="s">
        <v>30</v>
      </c>
      <c r="G217" s="6" t="s">
        <v>18</v>
      </c>
      <c r="H217" s="8">
        <v>0.60000000000000009</v>
      </c>
      <c r="I217" s="9">
        <v>9750</v>
      </c>
      <c r="J217" s="10">
        <f t="shared" si="0"/>
        <v>5850.0000000000009</v>
      </c>
      <c r="K217" s="10">
        <f t="shared" si="1"/>
        <v>877.50000000000011</v>
      </c>
      <c r="L217" s="11">
        <v>0.15</v>
      </c>
      <c r="N217" s="1"/>
    </row>
    <row r="218" spans="1:14" ht="15.75" customHeight="1">
      <c r="A218" s="6" t="s">
        <v>27</v>
      </c>
      <c r="B218" s="6">
        <v>1128299</v>
      </c>
      <c r="C218" s="7">
        <v>44549</v>
      </c>
      <c r="D218" s="6" t="s">
        <v>28</v>
      </c>
      <c r="E218" s="6" t="s">
        <v>29</v>
      </c>
      <c r="F218" s="6" t="s">
        <v>30</v>
      </c>
      <c r="G218" s="6" t="s">
        <v>19</v>
      </c>
      <c r="H218" s="8">
        <v>0.55000000000000004</v>
      </c>
      <c r="I218" s="9">
        <v>7750</v>
      </c>
      <c r="J218" s="10">
        <f t="shared" si="0"/>
        <v>4262.5</v>
      </c>
      <c r="K218" s="10">
        <f t="shared" si="1"/>
        <v>1278.7500000000002</v>
      </c>
      <c r="L218" s="11">
        <v>0.30000000000000004</v>
      </c>
      <c r="N218" s="1"/>
    </row>
    <row r="219" spans="1:14" ht="15.75" customHeight="1">
      <c r="A219" s="6" t="s">
        <v>27</v>
      </c>
      <c r="B219" s="6">
        <v>1128299</v>
      </c>
      <c r="C219" s="7">
        <v>44549</v>
      </c>
      <c r="D219" s="6" t="s">
        <v>28</v>
      </c>
      <c r="E219" s="6" t="s">
        <v>29</v>
      </c>
      <c r="F219" s="6" t="s">
        <v>30</v>
      </c>
      <c r="G219" s="6" t="s">
        <v>20</v>
      </c>
      <c r="H219" s="8">
        <v>0.55000000000000004</v>
      </c>
      <c r="I219" s="9">
        <v>7750</v>
      </c>
      <c r="J219" s="10">
        <f t="shared" si="0"/>
        <v>4262.5</v>
      </c>
      <c r="K219" s="10">
        <f t="shared" si="1"/>
        <v>1065.6249999999998</v>
      </c>
      <c r="L219" s="11">
        <v>0.24999999999999997</v>
      </c>
      <c r="N219" s="1"/>
    </row>
    <row r="220" spans="1:14" ht="15.75" customHeight="1">
      <c r="A220" s="6" t="s">
        <v>27</v>
      </c>
      <c r="B220" s="6">
        <v>1128299</v>
      </c>
      <c r="C220" s="7">
        <v>44549</v>
      </c>
      <c r="D220" s="6" t="s">
        <v>28</v>
      </c>
      <c r="E220" s="6" t="s">
        <v>29</v>
      </c>
      <c r="F220" s="6" t="s">
        <v>30</v>
      </c>
      <c r="G220" s="6" t="s">
        <v>21</v>
      </c>
      <c r="H220" s="8">
        <v>0.65</v>
      </c>
      <c r="I220" s="9">
        <v>7000</v>
      </c>
      <c r="J220" s="10">
        <f t="shared" si="0"/>
        <v>4550</v>
      </c>
      <c r="K220" s="10">
        <f t="shared" si="1"/>
        <v>2047.5000000000002</v>
      </c>
      <c r="L220" s="11">
        <v>0.45000000000000007</v>
      </c>
      <c r="N220" s="1"/>
    </row>
    <row r="221" spans="1:14" ht="15.75" customHeight="1">
      <c r="A221" s="6" t="s">
        <v>27</v>
      </c>
      <c r="B221" s="6">
        <v>1128299</v>
      </c>
      <c r="C221" s="7">
        <v>44549</v>
      </c>
      <c r="D221" s="6" t="s">
        <v>28</v>
      </c>
      <c r="E221" s="6" t="s">
        <v>29</v>
      </c>
      <c r="F221" s="6" t="s">
        <v>30</v>
      </c>
      <c r="G221" s="6" t="s">
        <v>22</v>
      </c>
      <c r="H221" s="8">
        <v>0.70000000000000007</v>
      </c>
      <c r="I221" s="9">
        <v>8000</v>
      </c>
      <c r="J221" s="10">
        <f t="shared" si="0"/>
        <v>5600.0000000000009</v>
      </c>
      <c r="K221" s="10">
        <f t="shared" si="1"/>
        <v>560.00000000000011</v>
      </c>
      <c r="L221" s="11">
        <v>0.1</v>
      </c>
      <c r="N221" s="1"/>
    </row>
    <row r="222" spans="1:14" ht="15.75" customHeight="1">
      <c r="A222" s="6" t="s">
        <v>31</v>
      </c>
      <c r="B222" s="6">
        <v>1189833</v>
      </c>
      <c r="C222" s="7">
        <v>44211</v>
      </c>
      <c r="D222" s="6" t="s">
        <v>28</v>
      </c>
      <c r="E222" s="6" t="s">
        <v>29</v>
      </c>
      <c r="F222" s="6" t="s">
        <v>32</v>
      </c>
      <c r="G222" s="6" t="s">
        <v>17</v>
      </c>
      <c r="H222" s="8">
        <v>0.35</v>
      </c>
      <c r="I222" s="9">
        <v>7000</v>
      </c>
      <c r="J222" s="10">
        <f t="shared" si="0"/>
        <v>2450</v>
      </c>
      <c r="K222" s="10">
        <f t="shared" si="1"/>
        <v>980</v>
      </c>
      <c r="L222" s="11">
        <v>0.4</v>
      </c>
      <c r="N222" s="1"/>
    </row>
    <row r="223" spans="1:14" ht="15.75" customHeight="1">
      <c r="A223" s="6" t="s">
        <v>31</v>
      </c>
      <c r="B223" s="6">
        <v>1189833</v>
      </c>
      <c r="C223" s="7">
        <v>44211</v>
      </c>
      <c r="D223" s="6" t="s">
        <v>28</v>
      </c>
      <c r="E223" s="6" t="s">
        <v>29</v>
      </c>
      <c r="F223" s="6" t="s">
        <v>32</v>
      </c>
      <c r="G223" s="6" t="s">
        <v>18</v>
      </c>
      <c r="H223" s="8">
        <v>0.45</v>
      </c>
      <c r="I223" s="9">
        <v>7000</v>
      </c>
      <c r="J223" s="10">
        <f t="shared" si="0"/>
        <v>3150</v>
      </c>
      <c r="K223" s="10">
        <f t="shared" si="1"/>
        <v>787.5</v>
      </c>
      <c r="L223" s="11">
        <v>0.25</v>
      </c>
      <c r="N223" s="1"/>
    </row>
    <row r="224" spans="1:14" ht="15.75" customHeight="1">
      <c r="A224" s="6" t="s">
        <v>31</v>
      </c>
      <c r="B224" s="6">
        <v>1189833</v>
      </c>
      <c r="C224" s="7">
        <v>44211</v>
      </c>
      <c r="D224" s="6" t="s">
        <v>28</v>
      </c>
      <c r="E224" s="6" t="s">
        <v>29</v>
      </c>
      <c r="F224" s="6" t="s">
        <v>32</v>
      </c>
      <c r="G224" s="6" t="s">
        <v>19</v>
      </c>
      <c r="H224" s="8">
        <v>0.45</v>
      </c>
      <c r="I224" s="9">
        <v>7000</v>
      </c>
      <c r="J224" s="10">
        <f t="shared" si="0"/>
        <v>3150</v>
      </c>
      <c r="K224" s="10">
        <f t="shared" si="1"/>
        <v>1260</v>
      </c>
      <c r="L224" s="11">
        <v>0.4</v>
      </c>
      <c r="N224" s="1"/>
    </row>
    <row r="225" spans="1:14" ht="15.75" customHeight="1">
      <c r="A225" s="6" t="s">
        <v>31</v>
      </c>
      <c r="B225" s="6">
        <v>1189833</v>
      </c>
      <c r="C225" s="7">
        <v>44211</v>
      </c>
      <c r="D225" s="6" t="s">
        <v>28</v>
      </c>
      <c r="E225" s="6" t="s">
        <v>29</v>
      </c>
      <c r="F225" s="6" t="s">
        <v>32</v>
      </c>
      <c r="G225" s="6" t="s">
        <v>20</v>
      </c>
      <c r="H225" s="8">
        <v>0.45</v>
      </c>
      <c r="I225" s="9">
        <v>5500</v>
      </c>
      <c r="J225" s="10">
        <f t="shared" si="0"/>
        <v>2475</v>
      </c>
      <c r="K225" s="10">
        <f t="shared" si="1"/>
        <v>866.25</v>
      </c>
      <c r="L225" s="11">
        <v>0.35</v>
      </c>
      <c r="N225" s="1"/>
    </row>
    <row r="226" spans="1:14" ht="15.75" customHeight="1">
      <c r="A226" s="6" t="s">
        <v>31</v>
      </c>
      <c r="B226" s="6">
        <v>1189833</v>
      </c>
      <c r="C226" s="7">
        <v>44211</v>
      </c>
      <c r="D226" s="6" t="s">
        <v>28</v>
      </c>
      <c r="E226" s="6" t="s">
        <v>29</v>
      </c>
      <c r="F226" s="6" t="s">
        <v>32</v>
      </c>
      <c r="G226" s="6" t="s">
        <v>21</v>
      </c>
      <c r="H226" s="8">
        <v>0.5</v>
      </c>
      <c r="I226" s="9">
        <v>5000</v>
      </c>
      <c r="J226" s="10">
        <f t="shared" si="0"/>
        <v>2500</v>
      </c>
      <c r="K226" s="10">
        <f t="shared" si="1"/>
        <v>1375</v>
      </c>
      <c r="L226" s="11">
        <v>0.55000000000000004</v>
      </c>
      <c r="N226" s="1"/>
    </row>
    <row r="227" spans="1:14" ht="15.75" customHeight="1">
      <c r="A227" s="6" t="s">
        <v>31</v>
      </c>
      <c r="B227" s="6">
        <v>1189833</v>
      </c>
      <c r="C227" s="7">
        <v>44211</v>
      </c>
      <c r="D227" s="6" t="s">
        <v>28</v>
      </c>
      <c r="E227" s="6" t="s">
        <v>29</v>
      </c>
      <c r="F227" s="6" t="s">
        <v>32</v>
      </c>
      <c r="G227" s="6" t="s">
        <v>22</v>
      </c>
      <c r="H227" s="8">
        <v>0.45</v>
      </c>
      <c r="I227" s="9">
        <v>7000</v>
      </c>
      <c r="J227" s="10">
        <f t="shared" si="0"/>
        <v>3150</v>
      </c>
      <c r="K227" s="10">
        <f t="shared" si="1"/>
        <v>630</v>
      </c>
      <c r="L227" s="11">
        <v>0.2</v>
      </c>
      <c r="N227" s="1"/>
    </row>
    <row r="228" spans="1:14" ht="15.75" customHeight="1">
      <c r="A228" s="6" t="s">
        <v>31</v>
      </c>
      <c r="B228" s="6">
        <v>1189833</v>
      </c>
      <c r="C228" s="7">
        <v>44242</v>
      </c>
      <c r="D228" s="6" t="s">
        <v>28</v>
      </c>
      <c r="E228" s="6" t="s">
        <v>29</v>
      </c>
      <c r="F228" s="6" t="s">
        <v>32</v>
      </c>
      <c r="G228" s="6" t="s">
        <v>17</v>
      </c>
      <c r="H228" s="8">
        <v>0.35</v>
      </c>
      <c r="I228" s="9">
        <v>7500</v>
      </c>
      <c r="J228" s="10">
        <f t="shared" si="0"/>
        <v>2625</v>
      </c>
      <c r="K228" s="10">
        <f t="shared" si="1"/>
        <v>1050</v>
      </c>
      <c r="L228" s="11">
        <v>0.4</v>
      </c>
      <c r="N228" s="1"/>
    </row>
    <row r="229" spans="1:14" ht="15.75" customHeight="1">
      <c r="A229" s="6" t="s">
        <v>31</v>
      </c>
      <c r="B229" s="6">
        <v>1189833</v>
      </c>
      <c r="C229" s="7">
        <v>44242</v>
      </c>
      <c r="D229" s="6" t="s">
        <v>28</v>
      </c>
      <c r="E229" s="6" t="s">
        <v>29</v>
      </c>
      <c r="F229" s="6" t="s">
        <v>32</v>
      </c>
      <c r="G229" s="6" t="s">
        <v>18</v>
      </c>
      <c r="H229" s="8">
        <v>0.45</v>
      </c>
      <c r="I229" s="9">
        <v>6500</v>
      </c>
      <c r="J229" s="10">
        <f t="shared" si="0"/>
        <v>2925</v>
      </c>
      <c r="K229" s="10">
        <f t="shared" si="1"/>
        <v>731.25</v>
      </c>
      <c r="L229" s="11">
        <v>0.25</v>
      </c>
      <c r="N229" s="1"/>
    </row>
    <row r="230" spans="1:14" ht="15.75" customHeight="1">
      <c r="A230" s="6" t="s">
        <v>31</v>
      </c>
      <c r="B230" s="6">
        <v>1189833</v>
      </c>
      <c r="C230" s="7">
        <v>44242</v>
      </c>
      <c r="D230" s="6" t="s">
        <v>28</v>
      </c>
      <c r="E230" s="6" t="s">
        <v>29</v>
      </c>
      <c r="F230" s="6" t="s">
        <v>32</v>
      </c>
      <c r="G230" s="6" t="s">
        <v>19</v>
      </c>
      <c r="H230" s="8">
        <v>0.45</v>
      </c>
      <c r="I230" s="9">
        <v>6750</v>
      </c>
      <c r="J230" s="10">
        <f t="shared" si="0"/>
        <v>3037.5</v>
      </c>
      <c r="K230" s="10">
        <f t="shared" si="1"/>
        <v>1215</v>
      </c>
      <c r="L230" s="11">
        <v>0.4</v>
      </c>
      <c r="N230" s="1"/>
    </row>
    <row r="231" spans="1:14" ht="15.75" customHeight="1">
      <c r="A231" s="6" t="s">
        <v>31</v>
      </c>
      <c r="B231" s="6">
        <v>1189833</v>
      </c>
      <c r="C231" s="7">
        <v>44242</v>
      </c>
      <c r="D231" s="6" t="s">
        <v>28</v>
      </c>
      <c r="E231" s="6" t="s">
        <v>29</v>
      </c>
      <c r="F231" s="6" t="s">
        <v>32</v>
      </c>
      <c r="G231" s="6" t="s">
        <v>20</v>
      </c>
      <c r="H231" s="8">
        <v>0.45</v>
      </c>
      <c r="I231" s="9">
        <v>5250</v>
      </c>
      <c r="J231" s="10">
        <f t="shared" si="0"/>
        <v>2362.5</v>
      </c>
      <c r="K231" s="10">
        <f t="shared" si="1"/>
        <v>826.875</v>
      </c>
      <c r="L231" s="11">
        <v>0.35</v>
      </c>
      <c r="N231" s="1"/>
    </row>
    <row r="232" spans="1:14" ht="15.75" customHeight="1">
      <c r="A232" s="6" t="s">
        <v>31</v>
      </c>
      <c r="B232" s="6">
        <v>1189833</v>
      </c>
      <c r="C232" s="7">
        <v>44242</v>
      </c>
      <c r="D232" s="6" t="s">
        <v>28</v>
      </c>
      <c r="E232" s="6" t="s">
        <v>29</v>
      </c>
      <c r="F232" s="6" t="s">
        <v>32</v>
      </c>
      <c r="G232" s="6" t="s">
        <v>21</v>
      </c>
      <c r="H232" s="8">
        <v>0.5</v>
      </c>
      <c r="I232" s="9">
        <v>4500</v>
      </c>
      <c r="J232" s="10">
        <f t="shared" si="0"/>
        <v>2250</v>
      </c>
      <c r="K232" s="10">
        <f t="shared" si="1"/>
        <v>1237.5</v>
      </c>
      <c r="L232" s="11">
        <v>0.55000000000000004</v>
      </c>
      <c r="N232" s="1"/>
    </row>
    <row r="233" spans="1:14" ht="15.75" customHeight="1">
      <c r="A233" s="6" t="s">
        <v>31</v>
      </c>
      <c r="B233" s="6">
        <v>1189833</v>
      </c>
      <c r="C233" s="7">
        <v>44242</v>
      </c>
      <c r="D233" s="6" t="s">
        <v>28</v>
      </c>
      <c r="E233" s="6" t="s">
        <v>29</v>
      </c>
      <c r="F233" s="6" t="s">
        <v>32</v>
      </c>
      <c r="G233" s="6" t="s">
        <v>22</v>
      </c>
      <c r="H233" s="8">
        <v>0.45</v>
      </c>
      <c r="I233" s="9">
        <v>6500</v>
      </c>
      <c r="J233" s="10">
        <f t="shared" si="0"/>
        <v>2925</v>
      </c>
      <c r="K233" s="10">
        <f t="shared" si="1"/>
        <v>585</v>
      </c>
      <c r="L233" s="11">
        <v>0.2</v>
      </c>
      <c r="N233" s="1"/>
    </row>
    <row r="234" spans="1:14" ht="15.75" customHeight="1">
      <c r="A234" s="6" t="s">
        <v>31</v>
      </c>
      <c r="B234" s="6">
        <v>1189833</v>
      </c>
      <c r="C234" s="7">
        <v>44269</v>
      </c>
      <c r="D234" s="6" t="s">
        <v>28</v>
      </c>
      <c r="E234" s="6" t="s">
        <v>29</v>
      </c>
      <c r="F234" s="6" t="s">
        <v>32</v>
      </c>
      <c r="G234" s="6" t="s">
        <v>17</v>
      </c>
      <c r="H234" s="8">
        <v>0.35</v>
      </c>
      <c r="I234" s="9">
        <v>8000</v>
      </c>
      <c r="J234" s="10">
        <f t="shared" si="0"/>
        <v>2800</v>
      </c>
      <c r="K234" s="10">
        <f t="shared" si="1"/>
        <v>1120</v>
      </c>
      <c r="L234" s="11">
        <v>0.4</v>
      </c>
      <c r="N234" s="1"/>
    </row>
    <row r="235" spans="1:14" ht="15.75" customHeight="1">
      <c r="A235" s="6" t="s">
        <v>31</v>
      </c>
      <c r="B235" s="6">
        <v>1189833</v>
      </c>
      <c r="C235" s="7">
        <v>44269</v>
      </c>
      <c r="D235" s="6" t="s">
        <v>28</v>
      </c>
      <c r="E235" s="6" t="s">
        <v>29</v>
      </c>
      <c r="F235" s="6" t="s">
        <v>32</v>
      </c>
      <c r="G235" s="6" t="s">
        <v>18</v>
      </c>
      <c r="H235" s="8">
        <v>0.45</v>
      </c>
      <c r="I235" s="9">
        <v>6500</v>
      </c>
      <c r="J235" s="10">
        <f t="shared" si="0"/>
        <v>2925</v>
      </c>
      <c r="K235" s="10">
        <f t="shared" si="1"/>
        <v>731.25</v>
      </c>
      <c r="L235" s="11">
        <v>0.25</v>
      </c>
      <c r="N235" s="1"/>
    </row>
    <row r="236" spans="1:14" ht="15.75" customHeight="1">
      <c r="A236" s="6" t="s">
        <v>31</v>
      </c>
      <c r="B236" s="6">
        <v>1189833</v>
      </c>
      <c r="C236" s="7">
        <v>44269</v>
      </c>
      <c r="D236" s="6" t="s">
        <v>28</v>
      </c>
      <c r="E236" s="6" t="s">
        <v>29</v>
      </c>
      <c r="F236" s="6" t="s">
        <v>32</v>
      </c>
      <c r="G236" s="6" t="s">
        <v>19</v>
      </c>
      <c r="H236" s="8">
        <v>0.45</v>
      </c>
      <c r="I236" s="9">
        <v>6500</v>
      </c>
      <c r="J236" s="10">
        <f t="shared" si="0"/>
        <v>2925</v>
      </c>
      <c r="K236" s="10">
        <f t="shared" si="1"/>
        <v>1170</v>
      </c>
      <c r="L236" s="11">
        <v>0.4</v>
      </c>
      <c r="N236" s="1"/>
    </row>
    <row r="237" spans="1:14" ht="15.75" customHeight="1">
      <c r="A237" s="6" t="s">
        <v>31</v>
      </c>
      <c r="B237" s="6">
        <v>1189833</v>
      </c>
      <c r="C237" s="7">
        <v>44269</v>
      </c>
      <c r="D237" s="6" t="s">
        <v>28</v>
      </c>
      <c r="E237" s="6" t="s">
        <v>29</v>
      </c>
      <c r="F237" s="6" t="s">
        <v>32</v>
      </c>
      <c r="G237" s="6" t="s">
        <v>20</v>
      </c>
      <c r="H237" s="8">
        <v>0.45</v>
      </c>
      <c r="I237" s="9">
        <v>5500</v>
      </c>
      <c r="J237" s="10">
        <f t="shared" si="0"/>
        <v>2475</v>
      </c>
      <c r="K237" s="10">
        <f t="shared" si="1"/>
        <v>866.25</v>
      </c>
      <c r="L237" s="11">
        <v>0.35</v>
      </c>
      <c r="N237" s="1"/>
    </row>
    <row r="238" spans="1:14" ht="15.75" customHeight="1">
      <c r="A238" s="6" t="s">
        <v>31</v>
      </c>
      <c r="B238" s="6">
        <v>1189833</v>
      </c>
      <c r="C238" s="7">
        <v>44269</v>
      </c>
      <c r="D238" s="6" t="s">
        <v>28</v>
      </c>
      <c r="E238" s="6" t="s">
        <v>29</v>
      </c>
      <c r="F238" s="6" t="s">
        <v>32</v>
      </c>
      <c r="G238" s="6" t="s">
        <v>21</v>
      </c>
      <c r="H238" s="8">
        <v>0.5</v>
      </c>
      <c r="I238" s="9">
        <v>4250</v>
      </c>
      <c r="J238" s="10">
        <f t="shared" si="0"/>
        <v>2125</v>
      </c>
      <c r="K238" s="10">
        <f t="shared" si="1"/>
        <v>1168.75</v>
      </c>
      <c r="L238" s="11">
        <v>0.55000000000000004</v>
      </c>
      <c r="N238" s="1"/>
    </row>
    <row r="239" spans="1:14" ht="15.75" customHeight="1">
      <c r="A239" s="6" t="s">
        <v>31</v>
      </c>
      <c r="B239" s="6">
        <v>1189833</v>
      </c>
      <c r="C239" s="7">
        <v>44269</v>
      </c>
      <c r="D239" s="6" t="s">
        <v>28</v>
      </c>
      <c r="E239" s="6" t="s">
        <v>29</v>
      </c>
      <c r="F239" s="6" t="s">
        <v>32</v>
      </c>
      <c r="G239" s="6" t="s">
        <v>22</v>
      </c>
      <c r="H239" s="8">
        <v>0.45</v>
      </c>
      <c r="I239" s="9">
        <v>6250</v>
      </c>
      <c r="J239" s="10">
        <f t="shared" si="0"/>
        <v>2812.5</v>
      </c>
      <c r="K239" s="10">
        <f t="shared" si="1"/>
        <v>562.5</v>
      </c>
      <c r="L239" s="11">
        <v>0.2</v>
      </c>
      <c r="N239" s="1"/>
    </row>
    <row r="240" spans="1:14" ht="15.75" customHeight="1">
      <c r="A240" s="6" t="s">
        <v>31</v>
      </c>
      <c r="B240" s="6">
        <v>1189833</v>
      </c>
      <c r="C240" s="7">
        <v>44301</v>
      </c>
      <c r="D240" s="6" t="s">
        <v>28</v>
      </c>
      <c r="E240" s="6" t="s">
        <v>29</v>
      </c>
      <c r="F240" s="6" t="s">
        <v>32</v>
      </c>
      <c r="G240" s="6" t="s">
        <v>17</v>
      </c>
      <c r="H240" s="8">
        <v>0.45</v>
      </c>
      <c r="I240" s="9">
        <v>8000</v>
      </c>
      <c r="J240" s="10">
        <f t="shared" si="0"/>
        <v>3600</v>
      </c>
      <c r="K240" s="10">
        <f t="shared" si="1"/>
        <v>1440</v>
      </c>
      <c r="L240" s="11">
        <v>0.4</v>
      </c>
      <c r="N240" s="1"/>
    </row>
    <row r="241" spans="1:14" ht="15.75" customHeight="1">
      <c r="A241" s="6" t="s">
        <v>31</v>
      </c>
      <c r="B241" s="6">
        <v>1189833</v>
      </c>
      <c r="C241" s="7">
        <v>44301</v>
      </c>
      <c r="D241" s="6" t="s">
        <v>28</v>
      </c>
      <c r="E241" s="6" t="s">
        <v>29</v>
      </c>
      <c r="F241" s="6" t="s">
        <v>32</v>
      </c>
      <c r="G241" s="6" t="s">
        <v>18</v>
      </c>
      <c r="H241" s="8">
        <v>0.5</v>
      </c>
      <c r="I241" s="9">
        <v>6000</v>
      </c>
      <c r="J241" s="10">
        <f t="shared" si="0"/>
        <v>3000</v>
      </c>
      <c r="K241" s="10">
        <f t="shared" si="1"/>
        <v>750</v>
      </c>
      <c r="L241" s="11">
        <v>0.25</v>
      </c>
      <c r="N241" s="1"/>
    </row>
    <row r="242" spans="1:14" ht="15.75" customHeight="1">
      <c r="A242" s="6" t="s">
        <v>31</v>
      </c>
      <c r="B242" s="6">
        <v>1189833</v>
      </c>
      <c r="C242" s="7">
        <v>44301</v>
      </c>
      <c r="D242" s="6" t="s">
        <v>28</v>
      </c>
      <c r="E242" s="6" t="s">
        <v>29</v>
      </c>
      <c r="F242" s="6" t="s">
        <v>32</v>
      </c>
      <c r="G242" s="6" t="s">
        <v>19</v>
      </c>
      <c r="H242" s="8">
        <v>0.5</v>
      </c>
      <c r="I242" s="9">
        <v>6250</v>
      </c>
      <c r="J242" s="10">
        <f t="shared" si="0"/>
        <v>3125</v>
      </c>
      <c r="K242" s="10">
        <f t="shared" si="1"/>
        <v>1250</v>
      </c>
      <c r="L242" s="11">
        <v>0.4</v>
      </c>
      <c r="N242" s="1"/>
    </row>
    <row r="243" spans="1:14" ht="15.75" customHeight="1">
      <c r="A243" s="6" t="s">
        <v>31</v>
      </c>
      <c r="B243" s="6">
        <v>1189833</v>
      </c>
      <c r="C243" s="7">
        <v>44301</v>
      </c>
      <c r="D243" s="6" t="s">
        <v>28</v>
      </c>
      <c r="E243" s="6" t="s">
        <v>29</v>
      </c>
      <c r="F243" s="6" t="s">
        <v>32</v>
      </c>
      <c r="G243" s="6" t="s">
        <v>20</v>
      </c>
      <c r="H243" s="8">
        <v>0.45</v>
      </c>
      <c r="I243" s="9">
        <v>5250</v>
      </c>
      <c r="J243" s="10">
        <f t="shared" si="0"/>
        <v>2362.5</v>
      </c>
      <c r="K243" s="10">
        <f t="shared" si="1"/>
        <v>826.875</v>
      </c>
      <c r="L243" s="11">
        <v>0.35</v>
      </c>
      <c r="N243" s="1"/>
    </row>
    <row r="244" spans="1:14" ht="15.75" customHeight="1">
      <c r="A244" s="6" t="s">
        <v>31</v>
      </c>
      <c r="B244" s="6">
        <v>1189833</v>
      </c>
      <c r="C244" s="7">
        <v>44301</v>
      </c>
      <c r="D244" s="6" t="s">
        <v>28</v>
      </c>
      <c r="E244" s="6" t="s">
        <v>29</v>
      </c>
      <c r="F244" s="6" t="s">
        <v>32</v>
      </c>
      <c r="G244" s="6" t="s">
        <v>21</v>
      </c>
      <c r="H244" s="8">
        <v>0.5</v>
      </c>
      <c r="I244" s="9">
        <v>4250</v>
      </c>
      <c r="J244" s="10">
        <f t="shared" si="0"/>
        <v>2125</v>
      </c>
      <c r="K244" s="10">
        <f t="shared" si="1"/>
        <v>1168.75</v>
      </c>
      <c r="L244" s="11">
        <v>0.55000000000000004</v>
      </c>
      <c r="N244" s="1"/>
    </row>
    <row r="245" spans="1:14" ht="15.75" customHeight="1">
      <c r="A245" s="6" t="s">
        <v>31</v>
      </c>
      <c r="B245" s="6">
        <v>1189833</v>
      </c>
      <c r="C245" s="7">
        <v>44301</v>
      </c>
      <c r="D245" s="6" t="s">
        <v>28</v>
      </c>
      <c r="E245" s="6" t="s">
        <v>29</v>
      </c>
      <c r="F245" s="6" t="s">
        <v>32</v>
      </c>
      <c r="G245" s="6" t="s">
        <v>22</v>
      </c>
      <c r="H245" s="8">
        <v>0.65</v>
      </c>
      <c r="I245" s="9">
        <v>6000</v>
      </c>
      <c r="J245" s="10">
        <f t="shared" si="0"/>
        <v>3900</v>
      </c>
      <c r="K245" s="10">
        <f t="shared" si="1"/>
        <v>780</v>
      </c>
      <c r="L245" s="11">
        <v>0.2</v>
      </c>
      <c r="N245" s="1"/>
    </row>
    <row r="246" spans="1:14" ht="15.75" customHeight="1">
      <c r="A246" s="6" t="s">
        <v>31</v>
      </c>
      <c r="B246" s="6">
        <v>1189833</v>
      </c>
      <c r="C246" s="7">
        <v>44332</v>
      </c>
      <c r="D246" s="6" t="s">
        <v>28</v>
      </c>
      <c r="E246" s="6" t="s">
        <v>29</v>
      </c>
      <c r="F246" s="6" t="s">
        <v>32</v>
      </c>
      <c r="G246" s="6" t="s">
        <v>17</v>
      </c>
      <c r="H246" s="8">
        <v>0.45</v>
      </c>
      <c r="I246" s="9">
        <v>8000</v>
      </c>
      <c r="J246" s="10">
        <f t="shared" si="0"/>
        <v>3600</v>
      </c>
      <c r="K246" s="10">
        <f t="shared" si="1"/>
        <v>1440</v>
      </c>
      <c r="L246" s="11">
        <v>0.4</v>
      </c>
      <c r="N246" s="1"/>
    </row>
    <row r="247" spans="1:14" ht="15.75" customHeight="1">
      <c r="A247" s="6" t="s">
        <v>31</v>
      </c>
      <c r="B247" s="6">
        <v>1189833</v>
      </c>
      <c r="C247" s="7">
        <v>44332</v>
      </c>
      <c r="D247" s="6" t="s">
        <v>28</v>
      </c>
      <c r="E247" s="6" t="s">
        <v>29</v>
      </c>
      <c r="F247" s="6" t="s">
        <v>32</v>
      </c>
      <c r="G247" s="6" t="s">
        <v>18</v>
      </c>
      <c r="H247" s="8">
        <v>0.5</v>
      </c>
      <c r="I247" s="9">
        <v>6500</v>
      </c>
      <c r="J247" s="10">
        <f t="shared" si="0"/>
        <v>3250</v>
      </c>
      <c r="K247" s="10">
        <f t="shared" si="1"/>
        <v>812.5</v>
      </c>
      <c r="L247" s="11">
        <v>0.25</v>
      </c>
      <c r="N247" s="1"/>
    </row>
    <row r="248" spans="1:14" ht="15.75" customHeight="1">
      <c r="A248" s="6" t="s">
        <v>31</v>
      </c>
      <c r="B248" s="6">
        <v>1189833</v>
      </c>
      <c r="C248" s="7">
        <v>44332</v>
      </c>
      <c r="D248" s="6" t="s">
        <v>28</v>
      </c>
      <c r="E248" s="6" t="s">
        <v>29</v>
      </c>
      <c r="F248" s="6" t="s">
        <v>32</v>
      </c>
      <c r="G248" s="6" t="s">
        <v>19</v>
      </c>
      <c r="H248" s="8">
        <v>0.5</v>
      </c>
      <c r="I248" s="9">
        <v>6500</v>
      </c>
      <c r="J248" s="10">
        <f t="shared" si="0"/>
        <v>3250</v>
      </c>
      <c r="K248" s="10">
        <f t="shared" si="1"/>
        <v>1300</v>
      </c>
      <c r="L248" s="11">
        <v>0.4</v>
      </c>
      <c r="N248" s="1"/>
    </row>
    <row r="249" spans="1:14" ht="15.75" customHeight="1">
      <c r="A249" s="6" t="s">
        <v>31</v>
      </c>
      <c r="B249" s="6">
        <v>1189833</v>
      </c>
      <c r="C249" s="7">
        <v>44332</v>
      </c>
      <c r="D249" s="6" t="s">
        <v>28</v>
      </c>
      <c r="E249" s="6" t="s">
        <v>29</v>
      </c>
      <c r="F249" s="6" t="s">
        <v>32</v>
      </c>
      <c r="G249" s="6" t="s">
        <v>20</v>
      </c>
      <c r="H249" s="8">
        <v>0.45</v>
      </c>
      <c r="I249" s="9">
        <v>5500</v>
      </c>
      <c r="J249" s="10">
        <f t="shared" si="0"/>
        <v>2475</v>
      </c>
      <c r="K249" s="10">
        <f t="shared" si="1"/>
        <v>866.25</v>
      </c>
      <c r="L249" s="11">
        <v>0.35</v>
      </c>
      <c r="N249" s="1"/>
    </row>
    <row r="250" spans="1:14" ht="15.75" customHeight="1">
      <c r="A250" s="6" t="s">
        <v>31</v>
      </c>
      <c r="B250" s="6">
        <v>1189833</v>
      </c>
      <c r="C250" s="7">
        <v>44332</v>
      </c>
      <c r="D250" s="6" t="s">
        <v>28</v>
      </c>
      <c r="E250" s="6" t="s">
        <v>29</v>
      </c>
      <c r="F250" s="6" t="s">
        <v>32</v>
      </c>
      <c r="G250" s="6" t="s">
        <v>21</v>
      </c>
      <c r="H250" s="8">
        <v>0.5</v>
      </c>
      <c r="I250" s="9">
        <v>4500</v>
      </c>
      <c r="J250" s="10">
        <f t="shared" si="0"/>
        <v>2250</v>
      </c>
      <c r="K250" s="10">
        <f t="shared" si="1"/>
        <v>1237.5</v>
      </c>
      <c r="L250" s="11">
        <v>0.55000000000000004</v>
      </c>
      <c r="N250" s="1"/>
    </row>
    <row r="251" spans="1:14" ht="15.75" customHeight="1">
      <c r="A251" s="6" t="s">
        <v>31</v>
      </c>
      <c r="B251" s="6">
        <v>1189833</v>
      </c>
      <c r="C251" s="7">
        <v>44332</v>
      </c>
      <c r="D251" s="6" t="s">
        <v>28</v>
      </c>
      <c r="E251" s="6" t="s">
        <v>29</v>
      </c>
      <c r="F251" s="6" t="s">
        <v>32</v>
      </c>
      <c r="G251" s="6" t="s">
        <v>22</v>
      </c>
      <c r="H251" s="8">
        <v>0.65</v>
      </c>
      <c r="I251" s="9">
        <v>6250</v>
      </c>
      <c r="J251" s="10">
        <f t="shared" si="0"/>
        <v>4062.5</v>
      </c>
      <c r="K251" s="10">
        <f t="shared" si="1"/>
        <v>812.5</v>
      </c>
      <c r="L251" s="11">
        <v>0.2</v>
      </c>
      <c r="N251" s="1"/>
    </row>
    <row r="252" spans="1:14" ht="15.75" customHeight="1">
      <c r="A252" s="6" t="s">
        <v>31</v>
      </c>
      <c r="B252" s="6">
        <v>1189833</v>
      </c>
      <c r="C252" s="7">
        <v>44362</v>
      </c>
      <c r="D252" s="6" t="s">
        <v>28</v>
      </c>
      <c r="E252" s="6" t="s">
        <v>29</v>
      </c>
      <c r="F252" s="6" t="s">
        <v>32</v>
      </c>
      <c r="G252" s="6" t="s">
        <v>17</v>
      </c>
      <c r="H252" s="8">
        <v>0.45</v>
      </c>
      <c r="I252" s="9">
        <v>9000</v>
      </c>
      <c r="J252" s="10">
        <f t="shared" si="0"/>
        <v>4050</v>
      </c>
      <c r="K252" s="10">
        <f t="shared" si="1"/>
        <v>1620</v>
      </c>
      <c r="L252" s="11">
        <v>0.4</v>
      </c>
      <c r="N252" s="1"/>
    </row>
    <row r="253" spans="1:14" ht="15.75" customHeight="1">
      <c r="A253" s="6" t="s">
        <v>31</v>
      </c>
      <c r="B253" s="6">
        <v>1189833</v>
      </c>
      <c r="C253" s="7">
        <v>44362</v>
      </c>
      <c r="D253" s="6" t="s">
        <v>28</v>
      </c>
      <c r="E253" s="6" t="s">
        <v>29</v>
      </c>
      <c r="F253" s="6" t="s">
        <v>32</v>
      </c>
      <c r="G253" s="6" t="s">
        <v>18</v>
      </c>
      <c r="H253" s="8">
        <v>0.5</v>
      </c>
      <c r="I253" s="9">
        <v>7500</v>
      </c>
      <c r="J253" s="10">
        <f t="shared" si="0"/>
        <v>3750</v>
      </c>
      <c r="K253" s="10">
        <f t="shared" si="1"/>
        <v>937.5</v>
      </c>
      <c r="L253" s="11">
        <v>0.25</v>
      </c>
      <c r="N253" s="1"/>
    </row>
    <row r="254" spans="1:14" ht="15.75" customHeight="1">
      <c r="A254" s="6" t="s">
        <v>31</v>
      </c>
      <c r="B254" s="6">
        <v>1189833</v>
      </c>
      <c r="C254" s="7">
        <v>44362</v>
      </c>
      <c r="D254" s="6" t="s">
        <v>28</v>
      </c>
      <c r="E254" s="6" t="s">
        <v>29</v>
      </c>
      <c r="F254" s="6" t="s">
        <v>32</v>
      </c>
      <c r="G254" s="6" t="s">
        <v>19</v>
      </c>
      <c r="H254" s="8">
        <v>0.5</v>
      </c>
      <c r="I254" s="9">
        <v>7500</v>
      </c>
      <c r="J254" s="10">
        <f t="shared" si="0"/>
        <v>3750</v>
      </c>
      <c r="K254" s="10">
        <f t="shared" si="1"/>
        <v>1500</v>
      </c>
      <c r="L254" s="11">
        <v>0.4</v>
      </c>
      <c r="N254" s="1"/>
    </row>
    <row r="255" spans="1:14" ht="15.75" customHeight="1">
      <c r="A255" s="6" t="s">
        <v>31</v>
      </c>
      <c r="B255" s="6">
        <v>1189833</v>
      </c>
      <c r="C255" s="7">
        <v>44362</v>
      </c>
      <c r="D255" s="6" t="s">
        <v>28</v>
      </c>
      <c r="E255" s="6" t="s">
        <v>29</v>
      </c>
      <c r="F255" s="6" t="s">
        <v>32</v>
      </c>
      <c r="G255" s="6" t="s">
        <v>20</v>
      </c>
      <c r="H255" s="8">
        <v>0.45</v>
      </c>
      <c r="I255" s="9">
        <v>6250</v>
      </c>
      <c r="J255" s="10">
        <f t="shared" si="0"/>
        <v>2812.5</v>
      </c>
      <c r="K255" s="10">
        <f t="shared" si="1"/>
        <v>984.37499999999989</v>
      </c>
      <c r="L255" s="11">
        <v>0.35</v>
      </c>
      <c r="N255" s="1"/>
    </row>
    <row r="256" spans="1:14" ht="15.75" customHeight="1">
      <c r="A256" s="6" t="s">
        <v>31</v>
      </c>
      <c r="B256" s="6">
        <v>1189833</v>
      </c>
      <c r="C256" s="7">
        <v>44362</v>
      </c>
      <c r="D256" s="6" t="s">
        <v>28</v>
      </c>
      <c r="E256" s="6" t="s">
        <v>29</v>
      </c>
      <c r="F256" s="6" t="s">
        <v>32</v>
      </c>
      <c r="G256" s="6" t="s">
        <v>21</v>
      </c>
      <c r="H256" s="8">
        <v>0.5</v>
      </c>
      <c r="I256" s="9">
        <v>5000</v>
      </c>
      <c r="J256" s="10">
        <f t="shared" si="0"/>
        <v>2500</v>
      </c>
      <c r="K256" s="10">
        <f t="shared" si="1"/>
        <v>1375</v>
      </c>
      <c r="L256" s="11">
        <v>0.55000000000000004</v>
      </c>
      <c r="N256" s="1"/>
    </row>
    <row r="257" spans="1:14" ht="15.75" customHeight="1">
      <c r="A257" s="6" t="s">
        <v>31</v>
      </c>
      <c r="B257" s="6">
        <v>1189833</v>
      </c>
      <c r="C257" s="7">
        <v>44362</v>
      </c>
      <c r="D257" s="6" t="s">
        <v>28</v>
      </c>
      <c r="E257" s="6" t="s">
        <v>29</v>
      </c>
      <c r="F257" s="6" t="s">
        <v>32</v>
      </c>
      <c r="G257" s="6" t="s">
        <v>22</v>
      </c>
      <c r="H257" s="8">
        <v>0.65</v>
      </c>
      <c r="I257" s="9">
        <v>8000</v>
      </c>
      <c r="J257" s="10">
        <f t="shared" si="0"/>
        <v>5200</v>
      </c>
      <c r="K257" s="10">
        <f t="shared" si="1"/>
        <v>1040</v>
      </c>
      <c r="L257" s="11">
        <v>0.2</v>
      </c>
      <c r="N257" s="1"/>
    </row>
    <row r="258" spans="1:14" ht="15.75" customHeight="1">
      <c r="A258" s="6" t="s">
        <v>31</v>
      </c>
      <c r="B258" s="6">
        <v>1189833</v>
      </c>
      <c r="C258" s="7">
        <v>44391</v>
      </c>
      <c r="D258" s="6" t="s">
        <v>28</v>
      </c>
      <c r="E258" s="6" t="s">
        <v>29</v>
      </c>
      <c r="F258" s="6" t="s">
        <v>32</v>
      </c>
      <c r="G258" s="6" t="s">
        <v>17</v>
      </c>
      <c r="H258" s="8">
        <v>0.45</v>
      </c>
      <c r="I258" s="9">
        <v>9500</v>
      </c>
      <c r="J258" s="10">
        <f t="shared" si="0"/>
        <v>4275</v>
      </c>
      <c r="K258" s="10">
        <f t="shared" si="1"/>
        <v>1710</v>
      </c>
      <c r="L258" s="11">
        <v>0.4</v>
      </c>
      <c r="N258" s="1"/>
    </row>
    <row r="259" spans="1:14" ht="15.75" customHeight="1">
      <c r="A259" s="6" t="s">
        <v>31</v>
      </c>
      <c r="B259" s="6">
        <v>1189833</v>
      </c>
      <c r="C259" s="7">
        <v>44391</v>
      </c>
      <c r="D259" s="6" t="s">
        <v>28</v>
      </c>
      <c r="E259" s="6" t="s">
        <v>29</v>
      </c>
      <c r="F259" s="6" t="s">
        <v>32</v>
      </c>
      <c r="G259" s="6" t="s">
        <v>18</v>
      </c>
      <c r="H259" s="8">
        <v>0.5</v>
      </c>
      <c r="I259" s="9">
        <v>8000</v>
      </c>
      <c r="J259" s="10">
        <f t="shared" si="0"/>
        <v>4000</v>
      </c>
      <c r="K259" s="10">
        <f t="shared" si="1"/>
        <v>1000</v>
      </c>
      <c r="L259" s="11">
        <v>0.25</v>
      </c>
      <c r="N259" s="1"/>
    </row>
    <row r="260" spans="1:14" ht="15.75" customHeight="1">
      <c r="A260" s="6" t="s">
        <v>31</v>
      </c>
      <c r="B260" s="6">
        <v>1189833</v>
      </c>
      <c r="C260" s="7">
        <v>44391</v>
      </c>
      <c r="D260" s="6" t="s">
        <v>28</v>
      </c>
      <c r="E260" s="6" t="s">
        <v>29</v>
      </c>
      <c r="F260" s="6" t="s">
        <v>32</v>
      </c>
      <c r="G260" s="6" t="s">
        <v>19</v>
      </c>
      <c r="H260" s="8">
        <v>0.5</v>
      </c>
      <c r="I260" s="9">
        <v>7500</v>
      </c>
      <c r="J260" s="10">
        <f t="shared" si="0"/>
        <v>3750</v>
      </c>
      <c r="K260" s="10">
        <f t="shared" si="1"/>
        <v>1500</v>
      </c>
      <c r="L260" s="11">
        <v>0.4</v>
      </c>
      <c r="N260" s="1"/>
    </row>
    <row r="261" spans="1:14" ht="15.75" customHeight="1">
      <c r="A261" s="6" t="s">
        <v>31</v>
      </c>
      <c r="B261" s="6">
        <v>1189833</v>
      </c>
      <c r="C261" s="7">
        <v>44391</v>
      </c>
      <c r="D261" s="6" t="s">
        <v>28</v>
      </c>
      <c r="E261" s="6" t="s">
        <v>29</v>
      </c>
      <c r="F261" s="6" t="s">
        <v>32</v>
      </c>
      <c r="G261" s="6" t="s">
        <v>20</v>
      </c>
      <c r="H261" s="8">
        <v>0.45</v>
      </c>
      <c r="I261" s="9">
        <v>6500</v>
      </c>
      <c r="J261" s="10">
        <f t="shared" si="0"/>
        <v>2925</v>
      </c>
      <c r="K261" s="10">
        <f t="shared" si="1"/>
        <v>1023.7499999999999</v>
      </c>
      <c r="L261" s="11">
        <v>0.35</v>
      </c>
      <c r="N261" s="1"/>
    </row>
    <row r="262" spans="1:14" ht="15.75" customHeight="1">
      <c r="A262" s="6" t="s">
        <v>31</v>
      </c>
      <c r="B262" s="6">
        <v>1189833</v>
      </c>
      <c r="C262" s="7">
        <v>44391</v>
      </c>
      <c r="D262" s="6" t="s">
        <v>28</v>
      </c>
      <c r="E262" s="6" t="s">
        <v>29</v>
      </c>
      <c r="F262" s="6" t="s">
        <v>32</v>
      </c>
      <c r="G262" s="6" t="s">
        <v>21</v>
      </c>
      <c r="H262" s="8">
        <v>0.5</v>
      </c>
      <c r="I262" s="9">
        <v>7000</v>
      </c>
      <c r="J262" s="10">
        <f t="shared" si="0"/>
        <v>3500</v>
      </c>
      <c r="K262" s="10">
        <f t="shared" si="1"/>
        <v>1925.0000000000002</v>
      </c>
      <c r="L262" s="11">
        <v>0.55000000000000004</v>
      </c>
      <c r="N262" s="1"/>
    </row>
    <row r="263" spans="1:14" ht="15.75" customHeight="1">
      <c r="A263" s="6" t="s">
        <v>31</v>
      </c>
      <c r="B263" s="6">
        <v>1189833</v>
      </c>
      <c r="C263" s="7">
        <v>44391</v>
      </c>
      <c r="D263" s="6" t="s">
        <v>28</v>
      </c>
      <c r="E263" s="6" t="s">
        <v>29</v>
      </c>
      <c r="F263" s="6" t="s">
        <v>32</v>
      </c>
      <c r="G263" s="6" t="s">
        <v>22</v>
      </c>
      <c r="H263" s="8">
        <v>0.65</v>
      </c>
      <c r="I263" s="9">
        <v>7000</v>
      </c>
      <c r="J263" s="10">
        <f t="shared" si="0"/>
        <v>4550</v>
      </c>
      <c r="K263" s="10">
        <f t="shared" si="1"/>
        <v>910</v>
      </c>
      <c r="L263" s="11">
        <v>0.2</v>
      </c>
      <c r="N263" s="1"/>
    </row>
    <row r="264" spans="1:14" ht="15.75" customHeight="1">
      <c r="A264" s="6" t="s">
        <v>31</v>
      </c>
      <c r="B264" s="6">
        <v>1189833</v>
      </c>
      <c r="C264" s="7">
        <v>44423</v>
      </c>
      <c r="D264" s="6" t="s">
        <v>28</v>
      </c>
      <c r="E264" s="6" t="s">
        <v>29</v>
      </c>
      <c r="F264" s="6" t="s">
        <v>32</v>
      </c>
      <c r="G264" s="6" t="s">
        <v>17</v>
      </c>
      <c r="H264" s="8">
        <v>0.5</v>
      </c>
      <c r="I264" s="9">
        <v>9000</v>
      </c>
      <c r="J264" s="10">
        <f t="shared" si="0"/>
        <v>4500</v>
      </c>
      <c r="K264" s="10">
        <f t="shared" si="1"/>
        <v>1800</v>
      </c>
      <c r="L264" s="11">
        <v>0.4</v>
      </c>
      <c r="N264" s="1"/>
    </row>
    <row r="265" spans="1:14" ht="15.75" customHeight="1">
      <c r="A265" s="6" t="s">
        <v>31</v>
      </c>
      <c r="B265" s="6">
        <v>1189833</v>
      </c>
      <c r="C265" s="7">
        <v>44423</v>
      </c>
      <c r="D265" s="6" t="s">
        <v>28</v>
      </c>
      <c r="E265" s="6" t="s">
        <v>29</v>
      </c>
      <c r="F265" s="6" t="s">
        <v>32</v>
      </c>
      <c r="G265" s="6" t="s">
        <v>18</v>
      </c>
      <c r="H265" s="8">
        <v>0.55000000000000004</v>
      </c>
      <c r="I265" s="9">
        <v>8500</v>
      </c>
      <c r="J265" s="10">
        <f t="shared" si="0"/>
        <v>4675</v>
      </c>
      <c r="K265" s="10">
        <f t="shared" si="1"/>
        <v>1168.75</v>
      </c>
      <c r="L265" s="11">
        <v>0.25</v>
      </c>
      <c r="N265" s="1"/>
    </row>
    <row r="266" spans="1:14" ht="15.75" customHeight="1">
      <c r="A266" s="6" t="s">
        <v>31</v>
      </c>
      <c r="B266" s="6">
        <v>1189833</v>
      </c>
      <c r="C266" s="7">
        <v>44423</v>
      </c>
      <c r="D266" s="6" t="s">
        <v>28</v>
      </c>
      <c r="E266" s="6" t="s">
        <v>29</v>
      </c>
      <c r="F266" s="6" t="s">
        <v>32</v>
      </c>
      <c r="G266" s="6" t="s">
        <v>19</v>
      </c>
      <c r="H266" s="8">
        <v>0.5</v>
      </c>
      <c r="I266" s="9">
        <v>7250</v>
      </c>
      <c r="J266" s="10">
        <f t="shared" si="0"/>
        <v>3625</v>
      </c>
      <c r="K266" s="10">
        <f t="shared" si="1"/>
        <v>1450</v>
      </c>
      <c r="L266" s="11">
        <v>0.4</v>
      </c>
      <c r="N266" s="1"/>
    </row>
    <row r="267" spans="1:14" ht="15.75" customHeight="1">
      <c r="A267" s="6" t="s">
        <v>31</v>
      </c>
      <c r="B267" s="6">
        <v>1189833</v>
      </c>
      <c r="C267" s="7">
        <v>44423</v>
      </c>
      <c r="D267" s="6" t="s">
        <v>28</v>
      </c>
      <c r="E267" s="6" t="s">
        <v>29</v>
      </c>
      <c r="F267" s="6" t="s">
        <v>32</v>
      </c>
      <c r="G267" s="6" t="s">
        <v>20</v>
      </c>
      <c r="H267" s="8">
        <v>0.5</v>
      </c>
      <c r="I267" s="9">
        <v>6750</v>
      </c>
      <c r="J267" s="10">
        <f t="shared" si="0"/>
        <v>3375</v>
      </c>
      <c r="K267" s="10">
        <f t="shared" si="1"/>
        <v>1181.25</v>
      </c>
      <c r="L267" s="11">
        <v>0.35</v>
      </c>
      <c r="N267" s="1"/>
    </row>
    <row r="268" spans="1:14" ht="15.75" customHeight="1">
      <c r="A268" s="6" t="s">
        <v>31</v>
      </c>
      <c r="B268" s="6">
        <v>1189833</v>
      </c>
      <c r="C268" s="7">
        <v>44423</v>
      </c>
      <c r="D268" s="6" t="s">
        <v>28</v>
      </c>
      <c r="E268" s="6" t="s">
        <v>29</v>
      </c>
      <c r="F268" s="6" t="s">
        <v>32</v>
      </c>
      <c r="G268" s="6" t="s">
        <v>21</v>
      </c>
      <c r="H268" s="8">
        <v>0.6</v>
      </c>
      <c r="I268" s="9">
        <v>6750</v>
      </c>
      <c r="J268" s="10">
        <f t="shared" si="0"/>
        <v>4050</v>
      </c>
      <c r="K268" s="10">
        <f t="shared" si="1"/>
        <v>2227.5</v>
      </c>
      <c r="L268" s="11">
        <v>0.55000000000000004</v>
      </c>
      <c r="N268" s="1"/>
    </row>
    <row r="269" spans="1:14" ht="15.75" customHeight="1">
      <c r="A269" s="6" t="s">
        <v>31</v>
      </c>
      <c r="B269" s="6">
        <v>1189833</v>
      </c>
      <c r="C269" s="7">
        <v>44423</v>
      </c>
      <c r="D269" s="6" t="s">
        <v>28</v>
      </c>
      <c r="E269" s="6" t="s">
        <v>29</v>
      </c>
      <c r="F269" s="6" t="s">
        <v>32</v>
      </c>
      <c r="G269" s="6" t="s">
        <v>22</v>
      </c>
      <c r="H269" s="8">
        <v>0.65</v>
      </c>
      <c r="I269" s="9">
        <v>6500</v>
      </c>
      <c r="J269" s="10">
        <f t="shared" si="0"/>
        <v>4225</v>
      </c>
      <c r="K269" s="10">
        <f t="shared" si="1"/>
        <v>845</v>
      </c>
      <c r="L269" s="11">
        <v>0.2</v>
      </c>
      <c r="N269" s="1"/>
    </row>
    <row r="270" spans="1:14" ht="15.75" customHeight="1">
      <c r="A270" s="6" t="s">
        <v>31</v>
      </c>
      <c r="B270" s="6">
        <v>1189833</v>
      </c>
      <c r="C270" s="7">
        <v>44455</v>
      </c>
      <c r="D270" s="6" t="s">
        <v>28</v>
      </c>
      <c r="E270" s="6" t="s">
        <v>29</v>
      </c>
      <c r="F270" s="6" t="s">
        <v>32</v>
      </c>
      <c r="G270" s="6" t="s">
        <v>17</v>
      </c>
      <c r="H270" s="8">
        <v>0.5</v>
      </c>
      <c r="I270" s="9">
        <v>8500</v>
      </c>
      <c r="J270" s="10">
        <f t="shared" si="0"/>
        <v>4250</v>
      </c>
      <c r="K270" s="10">
        <f t="shared" si="1"/>
        <v>1700</v>
      </c>
      <c r="L270" s="11">
        <v>0.4</v>
      </c>
      <c r="N270" s="1"/>
    </row>
    <row r="271" spans="1:14" ht="15.75" customHeight="1">
      <c r="A271" s="6" t="s">
        <v>31</v>
      </c>
      <c r="B271" s="6">
        <v>1189833</v>
      </c>
      <c r="C271" s="7">
        <v>44455</v>
      </c>
      <c r="D271" s="6" t="s">
        <v>28</v>
      </c>
      <c r="E271" s="6" t="s">
        <v>29</v>
      </c>
      <c r="F271" s="6" t="s">
        <v>32</v>
      </c>
      <c r="G271" s="6" t="s">
        <v>18</v>
      </c>
      <c r="H271" s="8">
        <v>0.55000000000000004</v>
      </c>
      <c r="I271" s="9">
        <v>8500</v>
      </c>
      <c r="J271" s="10">
        <f t="shared" si="0"/>
        <v>4675</v>
      </c>
      <c r="K271" s="10">
        <f t="shared" si="1"/>
        <v>1168.75</v>
      </c>
      <c r="L271" s="11">
        <v>0.25</v>
      </c>
      <c r="N271" s="1"/>
    </row>
    <row r="272" spans="1:14" ht="15.75" customHeight="1">
      <c r="A272" s="6" t="s">
        <v>31</v>
      </c>
      <c r="B272" s="6">
        <v>1189833</v>
      </c>
      <c r="C272" s="7">
        <v>44455</v>
      </c>
      <c r="D272" s="6" t="s">
        <v>28</v>
      </c>
      <c r="E272" s="6" t="s">
        <v>29</v>
      </c>
      <c r="F272" s="6" t="s">
        <v>32</v>
      </c>
      <c r="G272" s="6" t="s">
        <v>19</v>
      </c>
      <c r="H272" s="8">
        <v>0.5</v>
      </c>
      <c r="I272" s="9">
        <v>7000</v>
      </c>
      <c r="J272" s="10">
        <f t="shared" si="0"/>
        <v>3500</v>
      </c>
      <c r="K272" s="10">
        <f t="shared" si="1"/>
        <v>1400</v>
      </c>
      <c r="L272" s="11">
        <v>0.4</v>
      </c>
      <c r="N272" s="1"/>
    </row>
    <row r="273" spans="1:14" ht="15.75" customHeight="1">
      <c r="A273" s="6" t="s">
        <v>31</v>
      </c>
      <c r="B273" s="6">
        <v>1189833</v>
      </c>
      <c r="C273" s="7">
        <v>44455</v>
      </c>
      <c r="D273" s="6" t="s">
        <v>28</v>
      </c>
      <c r="E273" s="6" t="s">
        <v>29</v>
      </c>
      <c r="F273" s="6" t="s">
        <v>32</v>
      </c>
      <c r="G273" s="6" t="s">
        <v>20</v>
      </c>
      <c r="H273" s="8">
        <v>0.5</v>
      </c>
      <c r="I273" s="9">
        <v>6500</v>
      </c>
      <c r="J273" s="10">
        <f t="shared" si="0"/>
        <v>3250</v>
      </c>
      <c r="K273" s="10">
        <f t="shared" si="1"/>
        <v>1137.5</v>
      </c>
      <c r="L273" s="11">
        <v>0.35</v>
      </c>
      <c r="N273" s="1"/>
    </row>
    <row r="274" spans="1:14" ht="15.75" customHeight="1">
      <c r="A274" s="6" t="s">
        <v>31</v>
      </c>
      <c r="B274" s="6">
        <v>1189833</v>
      </c>
      <c r="C274" s="7">
        <v>44455</v>
      </c>
      <c r="D274" s="6" t="s">
        <v>28</v>
      </c>
      <c r="E274" s="6" t="s">
        <v>29</v>
      </c>
      <c r="F274" s="6" t="s">
        <v>32</v>
      </c>
      <c r="G274" s="6" t="s">
        <v>21</v>
      </c>
      <c r="H274" s="8">
        <v>0.6</v>
      </c>
      <c r="I274" s="9">
        <v>6500</v>
      </c>
      <c r="J274" s="10">
        <f t="shared" si="0"/>
        <v>3900</v>
      </c>
      <c r="K274" s="10">
        <f t="shared" si="1"/>
        <v>2145</v>
      </c>
      <c r="L274" s="11">
        <v>0.55000000000000004</v>
      </c>
      <c r="N274" s="1"/>
    </row>
    <row r="275" spans="1:14" ht="15.75" customHeight="1">
      <c r="A275" s="6" t="s">
        <v>31</v>
      </c>
      <c r="B275" s="6">
        <v>1189833</v>
      </c>
      <c r="C275" s="7">
        <v>44455</v>
      </c>
      <c r="D275" s="6" t="s">
        <v>28</v>
      </c>
      <c r="E275" s="6" t="s">
        <v>29</v>
      </c>
      <c r="F275" s="6" t="s">
        <v>32</v>
      </c>
      <c r="G275" s="6" t="s">
        <v>22</v>
      </c>
      <c r="H275" s="8">
        <v>0.65</v>
      </c>
      <c r="I275" s="9">
        <v>7000</v>
      </c>
      <c r="J275" s="10">
        <f t="shared" si="0"/>
        <v>4550</v>
      </c>
      <c r="K275" s="10">
        <f t="shared" si="1"/>
        <v>910</v>
      </c>
      <c r="L275" s="11">
        <v>0.2</v>
      </c>
      <c r="N275" s="1"/>
    </row>
    <row r="276" spans="1:14" ht="15.75" customHeight="1">
      <c r="A276" s="6" t="s">
        <v>31</v>
      </c>
      <c r="B276" s="6">
        <v>1189833</v>
      </c>
      <c r="C276" s="7">
        <v>44484</v>
      </c>
      <c r="D276" s="6" t="s">
        <v>28</v>
      </c>
      <c r="E276" s="6" t="s">
        <v>29</v>
      </c>
      <c r="F276" s="6" t="s">
        <v>32</v>
      </c>
      <c r="G276" s="6" t="s">
        <v>17</v>
      </c>
      <c r="H276" s="8">
        <v>0.5</v>
      </c>
      <c r="I276" s="9">
        <v>8000</v>
      </c>
      <c r="J276" s="10">
        <f t="shared" si="0"/>
        <v>4000</v>
      </c>
      <c r="K276" s="10">
        <f t="shared" si="1"/>
        <v>1600</v>
      </c>
      <c r="L276" s="11">
        <v>0.4</v>
      </c>
      <c r="N276" s="1"/>
    </row>
    <row r="277" spans="1:14" ht="15.75" customHeight="1">
      <c r="A277" s="6" t="s">
        <v>31</v>
      </c>
      <c r="B277" s="6">
        <v>1189833</v>
      </c>
      <c r="C277" s="7">
        <v>44484</v>
      </c>
      <c r="D277" s="6" t="s">
        <v>28</v>
      </c>
      <c r="E277" s="6" t="s">
        <v>29</v>
      </c>
      <c r="F277" s="6" t="s">
        <v>32</v>
      </c>
      <c r="G277" s="6" t="s">
        <v>18</v>
      </c>
      <c r="H277" s="8">
        <v>0.55000000000000004</v>
      </c>
      <c r="I277" s="9">
        <v>8000</v>
      </c>
      <c r="J277" s="10">
        <f t="shared" si="0"/>
        <v>4400</v>
      </c>
      <c r="K277" s="10">
        <f t="shared" si="1"/>
        <v>1100</v>
      </c>
      <c r="L277" s="11">
        <v>0.25</v>
      </c>
      <c r="N277" s="1"/>
    </row>
    <row r="278" spans="1:14" ht="15.75" customHeight="1">
      <c r="A278" s="6" t="s">
        <v>31</v>
      </c>
      <c r="B278" s="6">
        <v>1189833</v>
      </c>
      <c r="C278" s="7">
        <v>44484</v>
      </c>
      <c r="D278" s="6" t="s">
        <v>28</v>
      </c>
      <c r="E278" s="6" t="s">
        <v>29</v>
      </c>
      <c r="F278" s="6" t="s">
        <v>32</v>
      </c>
      <c r="G278" s="6" t="s">
        <v>19</v>
      </c>
      <c r="H278" s="8">
        <v>0.5</v>
      </c>
      <c r="I278" s="9">
        <v>6500</v>
      </c>
      <c r="J278" s="10">
        <f t="shared" si="0"/>
        <v>3250</v>
      </c>
      <c r="K278" s="10">
        <f t="shared" si="1"/>
        <v>1300</v>
      </c>
      <c r="L278" s="11">
        <v>0.4</v>
      </c>
      <c r="N278" s="1"/>
    </row>
    <row r="279" spans="1:14" ht="15.75" customHeight="1">
      <c r="A279" s="6" t="s">
        <v>31</v>
      </c>
      <c r="B279" s="6">
        <v>1189833</v>
      </c>
      <c r="C279" s="7">
        <v>44484</v>
      </c>
      <c r="D279" s="6" t="s">
        <v>28</v>
      </c>
      <c r="E279" s="6" t="s">
        <v>29</v>
      </c>
      <c r="F279" s="6" t="s">
        <v>32</v>
      </c>
      <c r="G279" s="6" t="s">
        <v>20</v>
      </c>
      <c r="H279" s="8">
        <v>0.5</v>
      </c>
      <c r="I279" s="9">
        <v>6250</v>
      </c>
      <c r="J279" s="10">
        <f t="shared" si="0"/>
        <v>3125</v>
      </c>
      <c r="K279" s="10">
        <f t="shared" si="1"/>
        <v>1093.75</v>
      </c>
      <c r="L279" s="11">
        <v>0.35</v>
      </c>
      <c r="N279" s="1"/>
    </row>
    <row r="280" spans="1:14" ht="15.75" customHeight="1">
      <c r="A280" s="6" t="s">
        <v>31</v>
      </c>
      <c r="B280" s="6">
        <v>1189833</v>
      </c>
      <c r="C280" s="7">
        <v>44484</v>
      </c>
      <c r="D280" s="6" t="s">
        <v>28</v>
      </c>
      <c r="E280" s="6" t="s">
        <v>29</v>
      </c>
      <c r="F280" s="6" t="s">
        <v>32</v>
      </c>
      <c r="G280" s="6" t="s">
        <v>21</v>
      </c>
      <c r="H280" s="8">
        <v>0.6</v>
      </c>
      <c r="I280" s="9">
        <v>6000</v>
      </c>
      <c r="J280" s="10">
        <f t="shared" si="0"/>
        <v>3600</v>
      </c>
      <c r="K280" s="10">
        <f t="shared" si="1"/>
        <v>1980.0000000000002</v>
      </c>
      <c r="L280" s="11">
        <v>0.55000000000000004</v>
      </c>
      <c r="N280" s="1"/>
    </row>
    <row r="281" spans="1:14" ht="15.75" customHeight="1">
      <c r="A281" s="6" t="s">
        <v>31</v>
      </c>
      <c r="B281" s="6">
        <v>1189833</v>
      </c>
      <c r="C281" s="7">
        <v>44484</v>
      </c>
      <c r="D281" s="6" t="s">
        <v>28</v>
      </c>
      <c r="E281" s="6" t="s">
        <v>29</v>
      </c>
      <c r="F281" s="6" t="s">
        <v>32</v>
      </c>
      <c r="G281" s="6" t="s">
        <v>22</v>
      </c>
      <c r="H281" s="8">
        <v>0.65</v>
      </c>
      <c r="I281" s="9">
        <v>6500</v>
      </c>
      <c r="J281" s="10">
        <f t="shared" si="0"/>
        <v>4225</v>
      </c>
      <c r="K281" s="10">
        <f t="shared" si="1"/>
        <v>845</v>
      </c>
      <c r="L281" s="11">
        <v>0.2</v>
      </c>
      <c r="N281" s="1"/>
    </row>
    <row r="282" spans="1:14" ht="15.75" customHeight="1">
      <c r="A282" s="6" t="s">
        <v>31</v>
      </c>
      <c r="B282" s="6">
        <v>1189833</v>
      </c>
      <c r="C282" s="7">
        <v>44515</v>
      </c>
      <c r="D282" s="6" t="s">
        <v>28</v>
      </c>
      <c r="E282" s="6" t="s">
        <v>29</v>
      </c>
      <c r="F282" s="6" t="s">
        <v>32</v>
      </c>
      <c r="G282" s="6" t="s">
        <v>17</v>
      </c>
      <c r="H282" s="8">
        <v>0.5</v>
      </c>
      <c r="I282" s="9">
        <v>8250</v>
      </c>
      <c r="J282" s="10">
        <f t="shared" si="0"/>
        <v>4125</v>
      </c>
      <c r="K282" s="10">
        <f t="shared" si="1"/>
        <v>1650</v>
      </c>
      <c r="L282" s="11">
        <v>0.4</v>
      </c>
      <c r="N282" s="1"/>
    </row>
    <row r="283" spans="1:14" ht="15.75" customHeight="1">
      <c r="A283" s="6" t="s">
        <v>31</v>
      </c>
      <c r="B283" s="6">
        <v>1189833</v>
      </c>
      <c r="C283" s="7">
        <v>44515</v>
      </c>
      <c r="D283" s="6" t="s">
        <v>28</v>
      </c>
      <c r="E283" s="6" t="s">
        <v>29</v>
      </c>
      <c r="F283" s="6" t="s">
        <v>32</v>
      </c>
      <c r="G283" s="6" t="s">
        <v>18</v>
      </c>
      <c r="H283" s="8">
        <v>0.55000000000000004</v>
      </c>
      <c r="I283" s="9">
        <v>8250</v>
      </c>
      <c r="J283" s="10">
        <f t="shared" si="0"/>
        <v>4537.5</v>
      </c>
      <c r="K283" s="10">
        <f t="shared" si="1"/>
        <v>1134.375</v>
      </c>
      <c r="L283" s="11">
        <v>0.25</v>
      </c>
      <c r="N283" s="1"/>
    </row>
    <row r="284" spans="1:14" ht="15.75" customHeight="1">
      <c r="A284" s="6" t="s">
        <v>31</v>
      </c>
      <c r="B284" s="6">
        <v>1189833</v>
      </c>
      <c r="C284" s="7">
        <v>44515</v>
      </c>
      <c r="D284" s="6" t="s">
        <v>28</v>
      </c>
      <c r="E284" s="6" t="s">
        <v>29</v>
      </c>
      <c r="F284" s="6" t="s">
        <v>32</v>
      </c>
      <c r="G284" s="6" t="s">
        <v>19</v>
      </c>
      <c r="H284" s="8">
        <v>0.5</v>
      </c>
      <c r="I284" s="9">
        <v>6750</v>
      </c>
      <c r="J284" s="10">
        <f t="shared" si="0"/>
        <v>3375</v>
      </c>
      <c r="K284" s="10">
        <f t="shared" si="1"/>
        <v>1350</v>
      </c>
      <c r="L284" s="11">
        <v>0.4</v>
      </c>
      <c r="N284" s="1"/>
    </row>
    <row r="285" spans="1:14" ht="15.75" customHeight="1">
      <c r="A285" s="6" t="s">
        <v>31</v>
      </c>
      <c r="B285" s="6">
        <v>1189833</v>
      </c>
      <c r="C285" s="7">
        <v>44515</v>
      </c>
      <c r="D285" s="6" t="s">
        <v>28</v>
      </c>
      <c r="E285" s="6" t="s">
        <v>29</v>
      </c>
      <c r="F285" s="6" t="s">
        <v>32</v>
      </c>
      <c r="G285" s="6" t="s">
        <v>20</v>
      </c>
      <c r="H285" s="8">
        <v>0.5</v>
      </c>
      <c r="I285" s="9">
        <v>6500</v>
      </c>
      <c r="J285" s="10">
        <f t="shared" si="0"/>
        <v>3250</v>
      </c>
      <c r="K285" s="10">
        <f t="shared" si="1"/>
        <v>1137.5</v>
      </c>
      <c r="L285" s="11">
        <v>0.35</v>
      </c>
      <c r="N285" s="1"/>
    </row>
    <row r="286" spans="1:14" ht="15.75" customHeight="1">
      <c r="A286" s="6" t="s">
        <v>31</v>
      </c>
      <c r="B286" s="6">
        <v>1189833</v>
      </c>
      <c r="C286" s="7">
        <v>44515</v>
      </c>
      <c r="D286" s="6" t="s">
        <v>28</v>
      </c>
      <c r="E286" s="6" t="s">
        <v>29</v>
      </c>
      <c r="F286" s="6" t="s">
        <v>32</v>
      </c>
      <c r="G286" s="6" t="s">
        <v>21</v>
      </c>
      <c r="H286" s="8">
        <v>0.6</v>
      </c>
      <c r="I286" s="9">
        <v>6000</v>
      </c>
      <c r="J286" s="10">
        <f t="shared" si="0"/>
        <v>3600</v>
      </c>
      <c r="K286" s="10">
        <f t="shared" si="1"/>
        <v>1980.0000000000002</v>
      </c>
      <c r="L286" s="11">
        <v>0.55000000000000004</v>
      </c>
      <c r="N286" s="1"/>
    </row>
    <row r="287" spans="1:14" ht="15.75" customHeight="1">
      <c r="A287" s="6" t="s">
        <v>31</v>
      </c>
      <c r="B287" s="6">
        <v>1189833</v>
      </c>
      <c r="C287" s="7">
        <v>44515</v>
      </c>
      <c r="D287" s="6" t="s">
        <v>28</v>
      </c>
      <c r="E287" s="6" t="s">
        <v>29</v>
      </c>
      <c r="F287" s="6" t="s">
        <v>32</v>
      </c>
      <c r="G287" s="6" t="s">
        <v>22</v>
      </c>
      <c r="H287" s="8">
        <v>0.65</v>
      </c>
      <c r="I287" s="9">
        <v>7000</v>
      </c>
      <c r="J287" s="10">
        <f t="shared" si="0"/>
        <v>4550</v>
      </c>
      <c r="K287" s="10">
        <f t="shared" si="1"/>
        <v>910</v>
      </c>
      <c r="L287" s="11">
        <v>0.2</v>
      </c>
      <c r="N287" s="1"/>
    </row>
    <row r="288" spans="1:14" ht="15.75" customHeight="1">
      <c r="A288" s="6" t="s">
        <v>31</v>
      </c>
      <c r="B288" s="6">
        <v>1189833</v>
      </c>
      <c r="C288" s="7">
        <v>44544</v>
      </c>
      <c r="D288" s="6" t="s">
        <v>28</v>
      </c>
      <c r="E288" s="6" t="s">
        <v>29</v>
      </c>
      <c r="F288" s="6" t="s">
        <v>32</v>
      </c>
      <c r="G288" s="6" t="s">
        <v>17</v>
      </c>
      <c r="H288" s="8">
        <v>0.5</v>
      </c>
      <c r="I288" s="9">
        <v>9000</v>
      </c>
      <c r="J288" s="10">
        <f t="shared" si="0"/>
        <v>4500</v>
      </c>
      <c r="K288" s="10">
        <f t="shared" si="1"/>
        <v>1800</v>
      </c>
      <c r="L288" s="11">
        <v>0.4</v>
      </c>
      <c r="N288" s="1"/>
    </row>
    <row r="289" spans="1:15" ht="15.75" customHeight="1">
      <c r="A289" s="6" t="s">
        <v>31</v>
      </c>
      <c r="B289" s="6">
        <v>1189833</v>
      </c>
      <c r="C289" s="7">
        <v>44544</v>
      </c>
      <c r="D289" s="6" t="s">
        <v>28</v>
      </c>
      <c r="E289" s="6" t="s">
        <v>29</v>
      </c>
      <c r="F289" s="6" t="s">
        <v>32</v>
      </c>
      <c r="G289" s="6" t="s">
        <v>18</v>
      </c>
      <c r="H289" s="8">
        <v>0.55000000000000004</v>
      </c>
      <c r="I289" s="9">
        <v>9000</v>
      </c>
      <c r="J289" s="10">
        <f t="shared" si="0"/>
        <v>4950</v>
      </c>
      <c r="K289" s="10">
        <f t="shared" si="1"/>
        <v>1237.5</v>
      </c>
      <c r="L289" s="11">
        <v>0.25</v>
      </c>
      <c r="N289" s="1"/>
    </row>
    <row r="290" spans="1:15" ht="15.75" customHeight="1">
      <c r="A290" s="6" t="s">
        <v>31</v>
      </c>
      <c r="B290" s="6">
        <v>1189833</v>
      </c>
      <c r="C290" s="7">
        <v>44544</v>
      </c>
      <c r="D290" s="6" t="s">
        <v>28</v>
      </c>
      <c r="E290" s="6" t="s">
        <v>29</v>
      </c>
      <c r="F290" s="6" t="s">
        <v>32</v>
      </c>
      <c r="G290" s="6" t="s">
        <v>19</v>
      </c>
      <c r="H290" s="8">
        <v>0.5</v>
      </c>
      <c r="I290" s="9">
        <v>7000</v>
      </c>
      <c r="J290" s="10">
        <f t="shared" si="0"/>
        <v>3500</v>
      </c>
      <c r="K290" s="10">
        <f t="shared" si="1"/>
        <v>1400</v>
      </c>
      <c r="L290" s="11">
        <v>0.4</v>
      </c>
      <c r="N290" s="1"/>
    </row>
    <row r="291" spans="1:15" ht="15.75" customHeight="1">
      <c r="A291" s="6" t="s">
        <v>31</v>
      </c>
      <c r="B291" s="6">
        <v>1189833</v>
      </c>
      <c r="C291" s="7">
        <v>44544</v>
      </c>
      <c r="D291" s="6" t="s">
        <v>28</v>
      </c>
      <c r="E291" s="6" t="s">
        <v>29</v>
      </c>
      <c r="F291" s="6" t="s">
        <v>32</v>
      </c>
      <c r="G291" s="6" t="s">
        <v>20</v>
      </c>
      <c r="H291" s="8">
        <v>0.5</v>
      </c>
      <c r="I291" s="9">
        <v>7000</v>
      </c>
      <c r="J291" s="10">
        <f t="shared" si="0"/>
        <v>3500</v>
      </c>
      <c r="K291" s="10">
        <f t="shared" si="1"/>
        <v>1225</v>
      </c>
      <c r="L291" s="11">
        <v>0.35</v>
      </c>
      <c r="N291" s="1"/>
    </row>
    <row r="292" spans="1:15" ht="15.75" customHeight="1">
      <c r="A292" s="6" t="s">
        <v>31</v>
      </c>
      <c r="B292" s="6">
        <v>1189833</v>
      </c>
      <c r="C292" s="7">
        <v>44544</v>
      </c>
      <c r="D292" s="6" t="s">
        <v>28</v>
      </c>
      <c r="E292" s="6" t="s">
        <v>29</v>
      </c>
      <c r="F292" s="6" t="s">
        <v>32</v>
      </c>
      <c r="G292" s="6" t="s">
        <v>21</v>
      </c>
      <c r="H292" s="8">
        <v>0.6</v>
      </c>
      <c r="I292" s="9">
        <v>6250</v>
      </c>
      <c r="J292" s="10">
        <f t="shared" si="0"/>
        <v>3750</v>
      </c>
      <c r="K292" s="10">
        <f t="shared" si="1"/>
        <v>2062.5</v>
      </c>
      <c r="L292" s="11">
        <v>0.55000000000000004</v>
      </c>
      <c r="N292" s="1"/>
    </row>
    <row r="293" spans="1:15" ht="15.75" customHeight="1">
      <c r="A293" s="6" t="s">
        <v>31</v>
      </c>
      <c r="B293" s="6">
        <v>1189833</v>
      </c>
      <c r="C293" s="7">
        <v>44544</v>
      </c>
      <c r="D293" s="6" t="s">
        <v>28</v>
      </c>
      <c r="E293" s="6" t="s">
        <v>29</v>
      </c>
      <c r="F293" s="6" t="s">
        <v>32</v>
      </c>
      <c r="G293" s="6" t="s">
        <v>22</v>
      </c>
      <c r="H293" s="8">
        <v>0.65</v>
      </c>
      <c r="I293" s="9">
        <v>7250</v>
      </c>
      <c r="J293" s="10">
        <f t="shared" si="0"/>
        <v>4712.5</v>
      </c>
      <c r="K293" s="10">
        <f t="shared" si="1"/>
        <v>942.5</v>
      </c>
      <c r="L293" s="11">
        <v>0.2</v>
      </c>
      <c r="N293" s="1"/>
    </row>
    <row r="294" spans="1:15" ht="15.75" customHeight="1">
      <c r="A294" s="6" t="s">
        <v>14</v>
      </c>
      <c r="B294" s="6">
        <v>1185732</v>
      </c>
      <c r="C294" s="7">
        <v>44211</v>
      </c>
      <c r="D294" s="6" t="s">
        <v>33</v>
      </c>
      <c r="E294" s="6" t="s">
        <v>34</v>
      </c>
      <c r="F294" s="6" t="s">
        <v>35</v>
      </c>
      <c r="G294" s="6" t="s">
        <v>17</v>
      </c>
      <c r="H294" s="8">
        <v>0.45</v>
      </c>
      <c r="I294" s="9">
        <v>4750</v>
      </c>
      <c r="J294" s="10">
        <f t="shared" si="0"/>
        <v>2137.5</v>
      </c>
      <c r="K294" s="10">
        <f t="shared" si="1"/>
        <v>855</v>
      </c>
      <c r="L294" s="11">
        <v>0.4</v>
      </c>
      <c r="N294" s="13"/>
      <c r="O294" s="12"/>
    </row>
    <row r="295" spans="1:15" ht="15.75" customHeight="1">
      <c r="A295" s="6" t="s">
        <v>14</v>
      </c>
      <c r="B295" s="6">
        <v>1185732</v>
      </c>
      <c r="C295" s="7">
        <v>44211</v>
      </c>
      <c r="D295" s="6" t="s">
        <v>33</v>
      </c>
      <c r="E295" s="6" t="s">
        <v>34</v>
      </c>
      <c r="F295" s="6" t="s">
        <v>35</v>
      </c>
      <c r="G295" s="6" t="s">
        <v>18</v>
      </c>
      <c r="H295" s="8">
        <v>0.45</v>
      </c>
      <c r="I295" s="9">
        <v>2750</v>
      </c>
      <c r="J295" s="10">
        <f t="shared" si="0"/>
        <v>1237.5</v>
      </c>
      <c r="K295" s="10">
        <f t="shared" si="1"/>
        <v>433.125</v>
      </c>
      <c r="L295" s="11">
        <v>0.35</v>
      </c>
      <c r="N295" s="13"/>
      <c r="O295" s="12"/>
    </row>
    <row r="296" spans="1:15" ht="15.75" customHeight="1">
      <c r="A296" s="6" t="s">
        <v>14</v>
      </c>
      <c r="B296" s="6">
        <v>1185732</v>
      </c>
      <c r="C296" s="7">
        <v>44211</v>
      </c>
      <c r="D296" s="6" t="s">
        <v>33</v>
      </c>
      <c r="E296" s="6" t="s">
        <v>34</v>
      </c>
      <c r="F296" s="6" t="s">
        <v>35</v>
      </c>
      <c r="G296" s="6" t="s">
        <v>19</v>
      </c>
      <c r="H296" s="8">
        <v>0.35000000000000003</v>
      </c>
      <c r="I296" s="9">
        <v>2750</v>
      </c>
      <c r="J296" s="10">
        <f t="shared" si="0"/>
        <v>962.50000000000011</v>
      </c>
      <c r="K296" s="10">
        <f t="shared" si="1"/>
        <v>336.875</v>
      </c>
      <c r="L296" s="11">
        <v>0.35</v>
      </c>
      <c r="N296" s="13"/>
      <c r="O296" s="12"/>
    </row>
    <row r="297" spans="1:15" ht="15.75" customHeight="1">
      <c r="A297" s="6" t="s">
        <v>14</v>
      </c>
      <c r="B297" s="6">
        <v>1185732</v>
      </c>
      <c r="C297" s="7">
        <v>44211</v>
      </c>
      <c r="D297" s="6" t="s">
        <v>33</v>
      </c>
      <c r="E297" s="6" t="s">
        <v>34</v>
      </c>
      <c r="F297" s="6" t="s">
        <v>35</v>
      </c>
      <c r="G297" s="6" t="s">
        <v>20</v>
      </c>
      <c r="H297" s="8">
        <v>0.4</v>
      </c>
      <c r="I297" s="9">
        <v>1250</v>
      </c>
      <c r="J297" s="10">
        <f t="shared" si="0"/>
        <v>500</v>
      </c>
      <c r="K297" s="10">
        <f t="shared" si="1"/>
        <v>200</v>
      </c>
      <c r="L297" s="11">
        <v>0.4</v>
      </c>
      <c r="N297" s="14"/>
      <c r="O297" s="12"/>
    </row>
    <row r="298" spans="1:15" ht="15.75" customHeight="1">
      <c r="A298" s="6" t="s">
        <v>14</v>
      </c>
      <c r="B298" s="6">
        <v>1185732</v>
      </c>
      <c r="C298" s="7">
        <v>44211</v>
      </c>
      <c r="D298" s="6" t="s">
        <v>33</v>
      </c>
      <c r="E298" s="6" t="s">
        <v>34</v>
      </c>
      <c r="F298" s="6" t="s">
        <v>35</v>
      </c>
      <c r="G298" s="6" t="s">
        <v>21</v>
      </c>
      <c r="H298" s="8">
        <v>0.54999999999999993</v>
      </c>
      <c r="I298" s="9">
        <v>1750</v>
      </c>
      <c r="J298" s="10">
        <f t="shared" si="0"/>
        <v>962.49999999999989</v>
      </c>
      <c r="K298" s="10">
        <f t="shared" si="1"/>
        <v>336.87499999999994</v>
      </c>
      <c r="L298" s="11">
        <v>0.35</v>
      </c>
      <c r="N298" s="14"/>
      <c r="O298" s="12"/>
    </row>
    <row r="299" spans="1:15" ht="15.75" customHeight="1">
      <c r="A299" s="6" t="s">
        <v>14</v>
      </c>
      <c r="B299" s="6">
        <v>1185732</v>
      </c>
      <c r="C299" s="7">
        <v>44211</v>
      </c>
      <c r="D299" s="6" t="s">
        <v>33</v>
      </c>
      <c r="E299" s="6" t="s">
        <v>34</v>
      </c>
      <c r="F299" s="6" t="s">
        <v>35</v>
      </c>
      <c r="G299" s="6" t="s">
        <v>22</v>
      </c>
      <c r="H299" s="8">
        <v>0.45</v>
      </c>
      <c r="I299" s="9">
        <v>2750</v>
      </c>
      <c r="J299" s="10">
        <f t="shared" si="0"/>
        <v>1237.5</v>
      </c>
      <c r="K299" s="10">
        <f t="shared" si="1"/>
        <v>618.75</v>
      </c>
      <c r="L299" s="11">
        <v>0.5</v>
      </c>
      <c r="N299" s="14"/>
      <c r="O299" s="12"/>
    </row>
    <row r="300" spans="1:15" ht="15.75" customHeight="1">
      <c r="A300" s="6" t="s">
        <v>14</v>
      </c>
      <c r="B300" s="6">
        <v>1185732</v>
      </c>
      <c r="C300" s="7">
        <v>44242</v>
      </c>
      <c r="D300" s="6" t="s">
        <v>33</v>
      </c>
      <c r="E300" s="6" t="s">
        <v>34</v>
      </c>
      <c r="F300" s="6" t="s">
        <v>35</v>
      </c>
      <c r="G300" s="6" t="s">
        <v>17</v>
      </c>
      <c r="H300" s="8">
        <v>0.45</v>
      </c>
      <c r="I300" s="9">
        <v>5250</v>
      </c>
      <c r="J300" s="10">
        <f t="shared" si="0"/>
        <v>2362.5</v>
      </c>
      <c r="K300" s="10">
        <f t="shared" si="1"/>
        <v>945</v>
      </c>
      <c r="L300" s="11">
        <v>0.4</v>
      </c>
      <c r="N300" s="14"/>
      <c r="O300" s="12"/>
    </row>
    <row r="301" spans="1:15" ht="15.75" customHeight="1">
      <c r="A301" s="6" t="s">
        <v>14</v>
      </c>
      <c r="B301" s="6">
        <v>1185732</v>
      </c>
      <c r="C301" s="7">
        <v>44242</v>
      </c>
      <c r="D301" s="6" t="s">
        <v>33</v>
      </c>
      <c r="E301" s="6" t="s">
        <v>34</v>
      </c>
      <c r="F301" s="6" t="s">
        <v>35</v>
      </c>
      <c r="G301" s="6" t="s">
        <v>18</v>
      </c>
      <c r="H301" s="8">
        <v>0.45</v>
      </c>
      <c r="I301" s="9">
        <v>1750</v>
      </c>
      <c r="J301" s="10">
        <f t="shared" si="0"/>
        <v>787.5</v>
      </c>
      <c r="K301" s="10">
        <f t="shared" si="1"/>
        <v>275.625</v>
      </c>
      <c r="L301" s="11">
        <v>0.35</v>
      </c>
      <c r="N301" s="14"/>
      <c r="O301" s="12"/>
    </row>
    <row r="302" spans="1:15" ht="15.75" customHeight="1">
      <c r="A302" s="6" t="s">
        <v>14</v>
      </c>
      <c r="B302" s="6">
        <v>1185732</v>
      </c>
      <c r="C302" s="7">
        <v>44242</v>
      </c>
      <c r="D302" s="6" t="s">
        <v>33</v>
      </c>
      <c r="E302" s="6" t="s">
        <v>34</v>
      </c>
      <c r="F302" s="6" t="s">
        <v>35</v>
      </c>
      <c r="G302" s="6" t="s">
        <v>19</v>
      </c>
      <c r="H302" s="8">
        <v>0.35000000000000003</v>
      </c>
      <c r="I302" s="9">
        <v>2250</v>
      </c>
      <c r="J302" s="10">
        <f t="shared" si="0"/>
        <v>787.50000000000011</v>
      </c>
      <c r="K302" s="10">
        <f t="shared" si="1"/>
        <v>275.625</v>
      </c>
      <c r="L302" s="11">
        <v>0.35</v>
      </c>
      <c r="N302" s="14"/>
      <c r="O302" s="12"/>
    </row>
    <row r="303" spans="1:15" ht="15.75" customHeight="1">
      <c r="A303" s="6" t="s">
        <v>14</v>
      </c>
      <c r="B303" s="6">
        <v>1185732</v>
      </c>
      <c r="C303" s="7">
        <v>44242</v>
      </c>
      <c r="D303" s="6" t="s">
        <v>33</v>
      </c>
      <c r="E303" s="6" t="s">
        <v>34</v>
      </c>
      <c r="F303" s="6" t="s">
        <v>35</v>
      </c>
      <c r="G303" s="6" t="s">
        <v>20</v>
      </c>
      <c r="H303" s="8">
        <v>0.4</v>
      </c>
      <c r="I303" s="9">
        <v>1000</v>
      </c>
      <c r="J303" s="10">
        <f t="shared" si="0"/>
        <v>400</v>
      </c>
      <c r="K303" s="10">
        <f t="shared" si="1"/>
        <v>160</v>
      </c>
      <c r="L303" s="11">
        <v>0.4</v>
      </c>
      <c r="N303" s="14"/>
      <c r="O303" s="12"/>
    </row>
    <row r="304" spans="1:15" ht="15.75" customHeight="1">
      <c r="A304" s="6" t="s">
        <v>14</v>
      </c>
      <c r="B304" s="6">
        <v>1185732</v>
      </c>
      <c r="C304" s="7">
        <v>44242</v>
      </c>
      <c r="D304" s="6" t="s">
        <v>33</v>
      </c>
      <c r="E304" s="6" t="s">
        <v>34</v>
      </c>
      <c r="F304" s="6" t="s">
        <v>35</v>
      </c>
      <c r="G304" s="6" t="s">
        <v>21</v>
      </c>
      <c r="H304" s="8">
        <v>0.54999999999999993</v>
      </c>
      <c r="I304" s="9">
        <v>1750</v>
      </c>
      <c r="J304" s="10">
        <f t="shared" si="0"/>
        <v>962.49999999999989</v>
      </c>
      <c r="K304" s="10">
        <f t="shared" si="1"/>
        <v>336.87499999999994</v>
      </c>
      <c r="L304" s="11">
        <v>0.35</v>
      </c>
      <c r="N304" s="14"/>
      <c r="O304" s="12"/>
    </row>
    <row r="305" spans="1:15" ht="15.75" customHeight="1">
      <c r="A305" s="6" t="s">
        <v>14</v>
      </c>
      <c r="B305" s="6">
        <v>1185732</v>
      </c>
      <c r="C305" s="7">
        <v>44242</v>
      </c>
      <c r="D305" s="6" t="s">
        <v>33</v>
      </c>
      <c r="E305" s="6" t="s">
        <v>34</v>
      </c>
      <c r="F305" s="6" t="s">
        <v>35</v>
      </c>
      <c r="G305" s="6" t="s">
        <v>22</v>
      </c>
      <c r="H305" s="8">
        <v>0.45</v>
      </c>
      <c r="I305" s="9">
        <v>2750</v>
      </c>
      <c r="J305" s="10">
        <f t="shared" si="0"/>
        <v>1237.5</v>
      </c>
      <c r="K305" s="10">
        <f t="shared" si="1"/>
        <v>618.75</v>
      </c>
      <c r="L305" s="11">
        <v>0.5</v>
      </c>
      <c r="N305" s="14"/>
      <c r="O305" s="12"/>
    </row>
    <row r="306" spans="1:15" ht="15.75" customHeight="1">
      <c r="A306" s="6" t="s">
        <v>14</v>
      </c>
      <c r="B306" s="6">
        <v>1185732</v>
      </c>
      <c r="C306" s="7">
        <v>44269</v>
      </c>
      <c r="D306" s="6" t="s">
        <v>33</v>
      </c>
      <c r="E306" s="6" t="s">
        <v>34</v>
      </c>
      <c r="F306" s="6" t="s">
        <v>35</v>
      </c>
      <c r="G306" s="6" t="s">
        <v>17</v>
      </c>
      <c r="H306" s="8">
        <v>0.5</v>
      </c>
      <c r="I306" s="9">
        <v>4950</v>
      </c>
      <c r="J306" s="10">
        <f t="shared" si="0"/>
        <v>2475</v>
      </c>
      <c r="K306" s="10">
        <f t="shared" si="1"/>
        <v>990</v>
      </c>
      <c r="L306" s="11">
        <v>0.4</v>
      </c>
      <c r="N306" s="14"/>
      <c r="O306" s="12"/>
    </row>
    <row r="307" spans="1:15" ht="15.75" customHeight="1">
      <c r="A307" s="6" t="s">
        <v>14</v>
      </c>
      <c r="B307" s="6">
        <v>1185732</v>
      </c>
      <c r="C307" s="7">
        <v>44269</v>
      </c>
      <c r="D307" s="6" t="s">
        <v>33</v>
      </c>
      <c r="E307" s="6" t="s">
        <v>34</v>
      </c>
      <c r="F307" s="6" t="s">
        <v>35</v>
      </c>
      <c r="G307" s="6" t="s">
        <v>18</v>
      </c>
      <c r="H307" s="8">
        <v>0.5</v>
      </c>
      <c r="I307" s="9">
        <v>2000</v>
      </c>
      <c r="J307" s="10">
        <f t="shared" si="0"/>
        <v>1000</v>
      </c>
      <c r="K307" s="10">
        <f t="shared" si="1"/>
        <v>350</v>
      </c>
      <c r="L307" s="11">
        <v>0.35</v>
      </c>
      <c r="N307" s="14"/>
      <c r="O307" s="12"/>
    </row>
    <row r="308" spans="1:15" ht="15.75" customHeight="1">
      <c r="A308" s="6" t="s">
        <v>14</v>
      </c>
      <c r="B308" s="6">
        <v>1185732</v>
      </c>
      <c r="C308" s="7">
        <v>44269</v>
      </c>
      <c r="D308" s="6" t="s">
        <v>33</v>
      </c>
      <c r="E308" s="6" t="s">
        <v>34</v>
      </c>
      <c r="F308" s="6" t="s">
        <v>35</v>
      </c>
      <c r="G308" s="6" t="s">
        <v>19</v>
      </c>
      <c r="H308" s="8">
        <v>0.4</v>
      </c>
      <c r="I308" s="9">
        <v>2250</v>
      </c>
      <c r="J308" s="10">
        <f t="shared" si="0"/>
        <v>900</v>
      </c>
      <c r="K308" s="10">
        <f t="shared" si="1"/>
        <v>315</v>
      </c>
      <c r="L308" s="11">
        <v>0.35</v>
      </c>
      <c r="N308" s="14"/>
      <c r="O308" s="12"/>
    </row>
    <row r="309" spans="1:15" ht="15.75" customHeight="1">
      <c r="A309" s="6" t="s">
        <v>14</v>
      </c>
      <c r="B309" s="6">
        <v>1185732</v>
      </c>
      <c r="C309" s="7">
        <v>44269</v>
      </c>
      <c r="D309" s="6" t="s">
        <v>33</v>
      </c>
      <c r="E309" s="6" t="s">
        <v>34</v>
      </c>
      <c r="F309" s="6" t="s">
        <v>35</v>
      </c>
      <c r="G309" s="6" t="s">
        <v>20</v>
      </c>
      <c r="H309" s="8">
        <v>0.45</v>
      </c>
      <c r="I309" s="9">
        <v>750</v>
      </c>
      <c r="J309" s="10">
        <f t="shared" si="0"/>
        <v>337.5</v>
      </c>
      <c r="K309" s="10">
        <f t="shared" si="1"/>
        <v>135</v>
      </c>
      <c r="L309" s="11">
        <v>0.4</v>
      </c>
      <c r="N309" s="14"/>
      <c r="O309" s="12"/>
    </row>
    <row r="310" spans="1:15" ht="15.75" customHeight="1">
      <c r="A310" s="6" t="s">
        <v>14</v>
      </c>
      <c r="B310" s="6">
        <v>1185732</v>
      </c>
      <c r="C310" s="7">
        <v>44269</v>
      </c>
      <c r="D310" s="6" t="s">
        <v>33</v>
      </c>
      <c r="E310" s="6" t="s">
        <v>34</v>
      </c>
      <c r="F310" s="6" t="s">
        <v>35</v>
      </c>
      <c r="G310" s="6" t="s">
        <v>21</v>
      </c>
      <c r="H310" s="8">
        <v>0.6</v>
      </c>
      <c r="I310" s="9">
        <v>1250</v>
      </c>
      <c r="J310" s="10">
        <f t="shared" si="0"/>
        <v>750</v>
      </c>
      <c r="K310" s="10">
        <f t="shared" si="1"/>
        <v>262.5</v>
      </c>
      <c r="L310" s="11">
        <v>0.35</v>
      </c>
      <c r="N310" s="14"/>
      <c r="O310" s="12"/>
    </row>
    <row r="311" spans="1:15" ht="15.75" customHeight="1">
      <c r="A311" s="6" t="s">
        <v>14</v>
      </c>
      <c r="B311" s="6">
        <v>1185732</v>
      </c>
      <c r="C311" s="7">
        <v>44269</v>
      </c>
      <c r="D311" s="6" t="s">
        <v>33</v>
      </c>
      <c r="E311" s="6" t="s">
        <v>34</v>
      </c>
      <c r="F311" s="6" t="s">
        <v>35</v>
      </c>
      <c r="G311" s="6" t="s">
        <v>22</v>
      </c>
      <c r="H311" s="8">
        <v>0.5</v>
      </c>
      <c r="I311" s="9">
        <v>2250</v>
      </c>
      <c r="J311" s="10">
        <f t="shared" si="0"/>
        <v>1125</v>
      </c>
      <c r="K311" s="10">
        <f t="shared" si="1"/>
        <v>562.5</v>
      </c>
      <c r="L311" s="11">
        <v>0.5</v>
      </c>
      <c r="N311" s="14"/>
      <c r="O311" s="12"/>
    </row>
    <row r="312" spans="1:15" ht="15.75" customHeight="1">
      <c r="A312" s="6" t="s">
        <v>14</v>
      </c>
      <c r="B312" s="6">
        <v>1185732</v>
      </c>
      <c r="C312" s="7">
        <v>44301</v>
      </c>
      <c r="D312" s="6" t="s">
        <v>33</v>
      </c>
      <c r="E312" s="6" t="s">
        <v>34</v>
      </c>
      <c r="F312" s="6" t="s">
        <v>35</v>
      </c>
      <c r="G312" s="6" t="s">
        <v>17</v>
      </c>
      <c r="H312" s="8">
        <v>0.5</v>
      </c>
      <c r="I312" s="9">
        <v>4500</v>
      </c>
      <c r="J312" s="10">
        <f t="shared" si="0"/>
        <v>2250</v>
      </c>
      <c r="K312" s="10">
        <f t="shared" si="1"/>
        <v>900</v>
      </c>
      <c r="L312" s="11">
        <v>0.4</v>
      </c>
      <c r="N312" s="14"/>
      <c r="O312" s="12"/>
    </row>
    <row r="313" spans="1:15" ht="15.75" customHeight="1">
      <c r="A313" s="6" t="s">
        <v>14</v>
      </c>
      <c r="B313" s="6">
        <v>1185732</v>
      </c>
      <c r="C313" s="7">
        <v>44301</v>
      </c>
      <c r="D313" s="6" t="s">
        <v>33</v>
      </c>
      <c r="E313" s="6" t="s">
        <v>34</v>
      </c>
      <c r="F313" s="6" t="s">
        <v>35</v>
      </c>
      <c r="G313" s="6" t="s">
        <v>18</v>
      </c>
      <c r="H313" s="8">
        <v>0.5</v>
      </c>
      <c r="I313" s="9">
        <v>1500</v>
      </c>
      <c r="J313" s="10">
        <f t="shared" si="0"/>
        <v>750</v>
      </c>
      <c r="K313" s="10">
        <f t="shared" si="1"/>
        <v>262.5</v>
      </c>
      <c r="L313" s="11">
        <v>0.35</v>
      </c>
      <c r="N313" s="14"/>
      <c r="O313" s="12"/>
    </row>
    <row r="314" spans="1:15" ht="15.75" customHeight="1">
      <c r="A314" s="6" t="s">
        <v>14</v>
      </c>
      <c r="B314" s="6">
        <v>1185732</v>
      </c>
      <c r="C314" s="7">
        <v>44301</v>
      </c>
      <c r="D314" s="6" t="s">
        <v>33</v>
      </c>
      <c r="E314" s="6" t="s">
        <v>34</v>
      </c>
      <c r="F314" s="6" t="s">
        <v>35</v>
      </c>
      <c r="G314" s="6" t="s">
        <v>19</v>
      </c>
      <c r="H314" s="8">
        <v>0.4</v>
      </c>
      <c r="I314" s="9">
        <v>1500</v>
      </c>
      <c r="J314" s="10">
        <f t="shared" si="0"/>
        <v>600</v>
      </c>
      <c r="K314" s="10">
        <f t="shared" si="1"/>
        <v>210</v>
      </c>
      <c r="L314" s="11">
        <v>0.35</v>
      </c>
      <c r="N314" s="14"/>
      <c r="O314" s="12"/>
    </row>
    <row r="315" spans="1:15" ht="15.75" customHeight="1">
      <c r="A315" s="6" t="s">
        <v>14</v>
      </c>
      <c r="B315" s="6">
        <v>1185732</v>
      </c>
      <c r="C315" s="7">
        <v>44301</v>
      </c>
      <c r="D315" s="6" t="s">
        <v>33</v>
      </c>
      <c r="E315" s="6" t="s">
        <v>34</v>
      </c>
      <c r="F315" s="6" t="s">
        <v>35</v>
      </c>
      <c r="G315" s="6" t="s">
        <v>20</v>
      </c>
      <c r="H315" s="8">
        <v>0.45</v>
      </c>
      <c r="I315" s="9">
        <v>750</v>
      </c>
      <c r="J315" s="10">
        <f t="shared" si="0"/>
        <v>337.5</v>
      </c>
      <c r="K315" s="10">
        <f t="shared" si="1"/>
        <v>135</v>
      </c>
      <c r="L315" s="11">
        <v>0.4</v>
      </c>
      <c r="N315" s="14"/>
      <c r="O315" s="12"/>
    </row>
    <row r="316" spans="1:15" ht="15.75" customHeight="1">
      <c r="A316" s="6" t="s">
        <v>14</v>
      </c>
      <c r="B316" s="6">
        <v>1185732</v>
      </c>
      <c r="C316" s="7">
        <v>44301</v>
      </c>
      <c r="D316" s="6" t="s">
        <v>33</v>
      </c>
      <c r="E316" s="6" t="s">
        <v>34</v>
      </c>
      <c r="F316" s="6" t="s">
        <v>35</v>
      </c>
      <c r="G316" s="6" t="s">
        <v>21</v>
      </c>
      <c r="H316" s="8">
        <v>0.6</v>
      </c>
      <c r="I316" s="9">
        <v>1000</v>
      </c>
      <c r="J316" s="10">
        <f t="shared" si="0"/>
        <v>600</v>
      </c>
      <c r="K316" s="10">
        <f t="shared" si="1"/>
        <v>210</v>
      </c>
      <c r="L316" s="11">
        <v>0.35</v>
      </c>
      <c r="N316" s="14"/>
      <c r="O316" s="12"/>
    </row>
    <row r="317" spans="1:15" ht="15.75" customHeight="1">
      <c r="A317" s="6" t="s">
        <v>14</v>
      </c>
      <c r="B317" s="6">
        <v>1185732</v>
      </c>
      <c r="C317" s="7">
        <v>44301</v>
      </c>
      <c r="D317" s="6" t="s">
        <v>33</v>
      </c>
      <c r="E317" s="6" t="s">
        <v>34</v>
      </c>
      <c r="F317" s="6" t="s">
        <v>35</v>
      </c>
      <c r="G317" s="6" t="s">
        <v>22</v>
      </c>
      <c r="H317" s="8">
        <v>0.5</v>
      </c>
      <c r="I317" s="9">
        <v>2250</v>
      </c>
      <c r="J317" s="10">
        <f t="shared" si="0"/>
        <v>1125</v>
      </c>
      <c r="K317" s="10">
        <f t="shared" si="1"/>
        <v>562.5</v>
      </c>
      <c r="L317" s="11">
        <v>0.5</v>
      </c>
      <c r="N317" s="14"/>
      <c r="O317" s="12"/>
    </row>
    <row r="318" spans="1:15" ht="15.75" customHeight="1">
      <c r="A318" s="6" t="s">
        <v>14</v>
      </c>
      <c r="B318" s="6">
        <v>1185732</v>
      </c>
      <c r="C318" s="7">
        <v>44332</v>
      </c>
      <c r="D318" s="6" t="s">
        <v>33</v>
      </c>
      <c r="E318" s="6" t="s">
        <v>34</v>
      </c>
      <c r="F318" s="6" t="s">
        <v>35</v>
      </c>
      <c r="G318" s="6" t="s">
        <v>17</v>
      </c>
      <c r="H318" s="8">
        <v>0.6</v>
      </c>
      <c r="I318" s="9">
        <v>4950</v>
      </c>
      <c r="J318" s="10">
        <f t="shared" si="0"/>
        <v>2970</v>
      </c>
      <c r="K318" s="10">
        <f t="shared" si="1"/>
        <v>1188</v>
      </c>
      <c r="L318" s="11">
        <v>0.4</v>
      </c>
      <c r="N318" s="14"/>
      <c r="O318" s="12"/>
    </row>
    <row r="319" spans="1:15" ht="15.75" customHeight="1">
      <c r="A319" s="6" t="s">
        <v>14</v>
      </c>
      <c r="B319" s="6">
        <v>1185732</v>
      </c>
      <c r="C319" s="7">
        <v>44332</v>
      </c>
      <c r="D319" s="6" t="s">
        <v>33</v>
      </c>
      <c r="E319" s="6" t="s">
        <v>34</v>
      </c>
      <c r="F319" s="6" t="s">
        <v>35</v>
      </c>
      <c r="G319" s="6" t="s">
        <v>18</v>
      </c>
      <c r="H319" s="8">
        <v>0.55000000000000004</v>
      </c>
      <c r="I319" s="9">
        <v>2000</v>
      </c>
      <c r="J319" s="10">
        <f t="shared" si="0"/>
        <v>1100</v>
      </c>
      <c r="K319" s="10">
        <f t="shared" si="1"/>
        <v>385</v>
      </c>
      <c r="L319" s="11">
        <v>0.35</v>
      </c>
      <c r="N319" s="14"/>
      <c r="O319" s="12"/>
    </row>
    <row r="320" spans="1:15" ht="15.75" customHeight="1">
      <c r="A320" s="6" t="s">
        <v>14</v>
      </c>
      <c r="B320" s="6">
        <v>1185732</v>
      </c>
      <c r="C320" s="7">
        <v>44332</v>
      </c>
      <c r="D320" s="6" t="s">
        <v>33</v>
      </c>
      <c r="E320" s="6" t="s">
        <v>34</v>
      </c>
      <c r="F320" s="6" t="s">
        <v>35</v>
      </c>
      <c r="G320" s="6" t="s">
        <v>19</v>
      </c>
      <c r="H320" s="8">
        <v>0.5</v>
      </c>
      <c r="I320" s="9">
        <v>1750</v>
      </c>
      <c r="J320" s="10">
        <f t="shared" si="0"/>
        <v>875</v>
      </c>
      <c r="K320" s="10">
        <f t="shared" si="1"/>
        <v>306.25</v>
      </c>
      <c r="L320" s="11">
        <v>0.35</v>
      </c>
      <c r="N320" s="14"/>
      <c r="O320" s="12"/>
    </row>
    <row r="321" spans="1:15" ht="15.75" customHeight="1">
      <c r="A321" s="6" t="s">
        <v>14</v>
      </c>
      <c r="B321" s="6">
        <v>1185732</v>
      </c>
      <c r="C321" s="7">
        <v>44332</v>
      </c>
      <c r="D321" s="6" t="s">
        <v>33</v>
      </c>
      <c r="E321" s="6" t="s">
        <v>34</v>
      </c>
      <c r="F321" s="6" t="s">
        <v>35</v>
      </c>
      <c r="G321" s="6" t="s">
        <v>20</v>
      </c>
      <c r="H321" s="8">
        <v>0.5</v>
      </c>
      <c r="I321" s="9">
        <v>1000</v>
      </c>
      <c r="J321" s="10">
        <f t="shared" si="0"/>
        <v>500</v>
      </c>
      <c r="K321" s="10">
        <f t="shared" si="1"/>
        <v>200</v>
      </c>
      <c r="L321" s="11">
        <v>0.4</v>
      </c>
      <c r="N321" s="14"/>
      <c r="O321" s="12"/>
    </row>
    <row r="322" spans="1:15" ht="15.75" customHeight="1">
      <c r="A322" s="6" t="s">
        <v>14</v>
      </c>
      <c r="B322" s="6">
        <v>1185732</v>
      </c>
      <c r="C322" s="7">
        <v>44332</v>
      </c>
      <c r="D322" s="6" t="s">
        <v>33</v>
      </c>
      <c r="E322" s="6" t="s">
        <v>34</v>
      </c>
      <c r="F322" s="6" t="s">
        <v>35</v>
      </c>
      <c r="G322" s="6" t="s">
        <v>21</v>
      </c>
      <c r="H322" s="8">
        <v>0.6</v>
      </c>
      <c r="I322" s="9">
        <v>1250</v>
      </c>
      <c r="J322" s="10">
        <f t="shared" si="0"/>
        <v>750</v>
      </c>
      <c r="K322" s="10">
        <f t="shared" si="1"/>
        <v>262.5</v>
      </c>
      <c r="L322" s="11">
        <v>0.35</v>
      </c>
      <c r="N322" s="14"/>
      <c r="O322" s="12"/>
    </row>
    <row r="323" spans="1:15" ht="15.75" customHeight="1">
      <c r="A323" s="6" t="s">
        <v>14</v>
      </c>
      <c r="B323" s="6">
        <v>1185732</v>
      </c>
      <c r="C323" s="7">
        <v>44332</v>
      </c>
      <c r="D323" s="6" t="s">
        <v>33</v>
      </c>
      <c r="E323" s="6" t="s">
        <v>34</v>
      </c>
      <c r="F323" s="6" t="s">
        <v>35</v>
      </c>
      <c r="G323" s="6" t="s">
        <v>22</v>
      </c>
      <c r="H323" s="8">
        <v>0.65</v>
      </c>
      <c r="I323" s="9">
        <v>2500</v>
      </c>
      <c r="J323" s="10">
        <f t="shared" si="0"/>
        <v>1625</v>
      </c>
      <c r="K323" s="10">
        <f t="shared" si="1"/>
        <v>812.5</v>
      </c>
      <c r="L323" s="11">
        <v>0.5</v>
      </c>
      <c r="N323" s="14"/>
      <c r="O323" s="12"/>
    </row>
    <row r="324" spans="1:15" ht="15.75" customHeight="1">
      <c r="A324" s="6" t="s">
        <v>14</v>
      </c>
      <c r="B324" s="6">
        <v>1185732</v>
      </c>
      <c r="C324" s="7">
        <v>44362</v>
      </c>
      <c r="D324" s="6" t="s">
        <v>33</v>
      </c>
      <c r="E324" s="6" t="s">
        <v>34</v>
      </c>
      <c r="F324" s="6" t="s">
        <v>35</v>
      </c>
      <c r="G324" s="6" t="s">
        <v>17</v>
      </c>
      <c r="H324" s="8">
        <v>0.5</v>
      </c>
      <c r="I324" s="9">
        <v>5000</v>
      </c>
      <c r="J324" s="10">
        <f t="shared" si="0"/>
        <v>2500</v>
      </c>
      <c r="K324" s="10">
        <f t="shared" si="1"/>
        <v>1000</v>
      </c>
      <c r="L324" s="11">
        <v>0.4</v>
      </c>
      <c r="N324" s="14"/>
      <c r="O324" s="12"/>
    </row>
    <row r="325" spans="1:15" ht="15.75" customHeight="1">
      <c r="A325" s="6" t="s">
        <v>14</v>
      </c>
      <c r="B325" s="6">
        <v>1185732</v>
      </c>
      <c r="C325" s="7">
        <v>44362</v>
      </c>
      <c r="D325" s="6" t="s">
        <v>33</v>
      </c>
      <c r="E325" s="6" t="s">
        <v>34</v>
      </c>
      <c r="F325" s="6" t="s">
        <v>35</v>
      </c>
      <c r="G325" s="6" t="s">
        <v>18</v>
      </c>
      <c r="H325" s="8">
        <v>0.45000000000000007</v>
      </c>
      <c r="I325" s="9">
        <v>2500</v>
      </c>
      <c r="J325" s="10">
        <f t="shared" si="0"/>
        <v>1125.0000000000002</v>
      </c>
      <c r="K325" s="10">
        <f t="shared" si="1"/>
        <v>393.75000000000006</v>
      </c>
      <c r="L325" s="11">
        <v>0.35</v>
      </c>
      <c r="N325" s="14"/>
      <c r="O325" s="12"/>
    </row>
    <row r="326" spans="1:15" ht="15.75" customHeight="1">
      <c r="A326" s="6" t="s">
        <v>14</v>
      </c>
      <c r="B326" s="6">
        <v>1185732</v>
      </c>
      <c r="C326" s="7">
        <v>44362</v>
      </c>
      <c r="D326" s="6" t="s">
        <v>33</v>
      </c>
      <c r="E326" s="6" t="s">
        <v>34</v>
      </c>
      <c r="F326" s="6" t="s">
        <v>35</v>
      </c>
      <c r="G326" s="6" t="s">
        <v>19</v>
      </c>
      <c r="H326" s="8">
        <v>0.4</v>
      </c>
      <c r="I326" s="9">
        <v>2000</v>
      </c>
      <c r="J326" s="10">
        <f t="shared" si="0"/>
        <v>800</v>
      </c>
      <c r="K326" s="10">
        <f t="shared" si="1"/>
        <v>280</v>
      </c>
      <c r="L326" s="11">
        <v>0.35</v>
      </c>
      <c r="N326" s="14"/>
      <c r="O326" s="12"/>
    </row>
    <row r="327" spans="1:15" ht="15.75" customHeight="1">
      <c r="A327" s="6" t="s">
        <v>14</v>
      </c>
      <c r="B327" s="6">
        <v>1185732</v>
      </c>
      <c r="C327" s="7">
        <v>44362</v>
      </c>
      <c r="D327" s="6" t="s">
        <v>33</v>
      </c>
      <c r="E327" s="6" t="s">
        <v>34</v>
      </c>
      <c r="F327" s="6" t="s">
        <v>35</v>
      </c>
      <c r="G327" s="6" t="s">
        <v>20</v>
      </c>
      <c r="H327" s="8">
        <v>0.4</v>
      </c>
      <c r="I327" s="9">
        <v>1750</v>
      </c>
      <c r="J327" s="10">
        <f t="shared" si="0"/>
        <v>700</v>
      </c>
      <c r="K327" s="10">
        <f t="shared" si="1"/>
        <v>280</v>
      </c>
      <c r="L327" s="11">
        <v>0.4</v>
      </c>
      <c r="N327" s="14"/>
      <c r="O327" s="12"/>
    </row>
    <row r="328" spans="1:15" ht="15.75" customHeight="1">
      <c r="A328" s="6" t="s">
        <v>14</v>
      </c>
      <c r="B328" s="6">
        <v>1185732</v>
      </c>
      <c r="C328" s="7">
        <v>44362</v>
      </c>
      <c r="D328" s="6" t="s">
        <v>33</v>
      </c>
      <c r="E328" s="6" t="s">
        <v>34</v>
      </c>
      <c r="F328" s="6" t="s">
        <v>35</v>
      </c>
      <c r="G328" s="6" t="s">
        <v>21</v>
      </c>
      <c r="H328" s="8">
        <v>0.5</v>
      </c>
      <c r="I328" s="9">
        <v>1750</v>
      </c>
      <c r="J328" s="10">
        <f t="shared" si="0"/>
        <v>875</v>
      </c>
      <c r="K328" s="10">
        <f t="shared" si="1"/>
        <v>306.25</v>
      </c>
      <c r="L328" s="11">
        <v>0.35</v>
      </c>
      <c r="N328" s="14"/>
      <c r="O328" s="12"/>
    </row>
    <row r="329" spans="1:15" ht="15.75" customHeight="1">
      <c r="A329" s="6" t="s">
        <v>14</v>
      </c>
      <c r="B329" s="6">
        <v>1185732</v>
      </c>
      <c r="C329" s="7">
        <v>44362</v>
      </c>
      <c r="D329" s="6" t="s">
        <v>33</v>
      </c>
      <c r="E329" s="6" t="s">
        <v>34</v>
      </c>
      <c r="F329" s="6" t="s">
        <v>35</v>
      </c>
      <c r="G329" s="6" t="s">
        <v>22</v>
      </c>
      <c r="H329" s="8">
        <v>0.55000000000000004</v>
      </c>
      <c r="I329" s="9">
        <v>3500</v>
      </c>
      <c r="J329" s="10">
        <f t="shared" si="0"/>
        <v>1925.0000000000002</v>
      </c>
      <c r="K329" s="10">
        <f t="shared" si="1"/>
        <v>962.50000000000011</v>
      </c>
      <c r="L329" s="11">
        <v>0.5</v>
      </c>
      <c r="N329" s="14"/>
      <c r="O329" s="12"/>
    </row>
    <row r="330" spans="1:15" ht="15.75" customHeight="1">
      <c r="A330" s="6" t="s">
        <v>14</v>
      </c>
      <c r="B330" s="6">
        <v>1185732</v>
      </c>
      <c r="C330" s="7">
        <v>44391</v>
      </c>
      <c r="D330" s="6" t="s">
        <v>33</v>
      </c>
      <c r="E330" s="6" t="s">
        <v>34</v>
      </c>
      <c r="F330" s="6" t="s">
        <v>35</v>
      </c>
      <c r="G330" s="6" t="s">
        <v>17</v>
      </c>
      <c r="H330" s="8">
        <v>0.5</v>
      </c>
      <c r="I330" s="9">
        <v>5750</v>
      </c>
      <c r="J330" s="10">
        <f t="shared" si="0"/>
        <v>2875</v>
      </c>
      <c r="K330" s="10">
        <f t="shared" si="1"/>
        <v>1150</v>
      </c>
      <c r="L330" s="11">
        <v>0.4</v>
      </c>
      <c r="N330" s="14"/>
      <c r="O330" s="12"/>
    </row>
    <row r="331" spans="1:15" ht="15.75" customHeight="1">
      <c r="A331" s="6" t="s">
        <v>14</v>
      </c>
      <c r="B331" s="6">
        <v>1185732</v>
      </c>
      <c r="C331" s="7">
        <v>44391</v>
      </c>
      <c r="D331" s="6" t="s">
        <v>33</v>
      </c>
      <c r="E331" s="6" t="s">
        <v>34</v>
      </c>
      <c r="F331" s="6" t="s">
        <v>35</v>
      </c>
      <c r="G331" s="6" t="s">
        <v>18</v>
      </c>
      <c r="H331" s="8">
        <v>0.45000000000000007</v>
      </c>
      <c r="I331" s="9">
        <v>3250</v>
      </c>
      <c r="J331" s="10">
        <f t="shared" si="0"/>
        <v>1462.5000000000002</v>
      </c>
      <c r="K331" s="10">
        <f t="shared" si="1"/>
        <v>511.87500000000006</v>
      </c>
      <c r="L331" s="11">
        <v>0.35</v>
      </c>
      <c r="N331" s="14"/>
      <c r="O331" s="12"/>
    </row>
    <row r="332" spans="1:15" ht="15.75" customHeight="1">
      <c r="A332" s="6" t="s">
        <v>14</v>
      </c>
      <c r="B332" s="6">
        <v>1185732</v>
      </c>
      <c r="C332" s="7">
        <v>44391</v>
      </c>
      <c r="D332" s="6" t="s">
        <v>33</v>
      </c>
      <c r="E332" s="6" t="s">
        <v>34</v>
      </c>
      <c r="F332" s="6" t="s">
        <v>35</v>
      </c>
      <c r="G332" s="6" t="s">
        <v>19</v>
      </c>
      <c r="H332" s="8">
        <v>0.4</v>
      </c>
      <c r="I332" s="9">
        <v>2500</v>
      </c>
      <c r="J332" s="10">
        <f t="shared" si="0"/>
        <v>1000</v>
      </c>
      <c r="K332" s="10">
        <f t="shared" si="1"/>
        <v>350</v>
      </c>
      <c r="L332" s="11">
        <v>0.35</v>
      </c>
      <c r="N332" s="14"/>
      <c r="O332" s="12"/>
    </row>
    <row r="333" spans="1:15" ht="15.75" customHeight="1">
      <c r="A333" s="6" t="s">
        <v>14</v>
      </c>
      <c r="B333" s="6">
        <v>1185732</v>
      </c>
      <c r="C333" s="7">
        <v>44391</v>
      </c>
      <c r="D333" s="6" t="s">
        <v>33</v>
      </c>
      <c r="E333" s="6" t="s">
        <v>34</v>
      </c>
      <c r="F333" s="6" t="s">
        <v>35</v>
      </c>
      <c r="G333" s="6" t="s">
        <v>20</v>
      </c>
      <c r="H333" s="8">
        <v>0.4</v>
      </c>
      <c r="I333" s="9">
        <v>2000</v>
      </c>
      <c r="J333" s="10">
        <f t="shared" si="0"/>
        <v>800</v>
      </c>
      <c r="K333" s="10">
        <f t="shared" si="1"/>
        <v>320</v>
      </c>
      <c r="L333" s="11">
        <v>0.4</v>
      </c>
      <c r="N333" s="14"/>
      <c r="O333" s="12"/>
    </row>
    <row r="334" spans="1:15" ht="15.75" customHeight="1">
      <c r="A334" s="6" t="s">
        <v>14</v>
      </c>
      <c r="B334" s="6">
        <v>1185732</v>
      </c>
      <c r="C334" s="7">
        <v>44391</v>
      </c>
      <c r="D334" s="6" t="s">
        <v>33</v>
      </c>
      <c r="E334" s="6" t="s">
        <v>34</v>
      </c>
      <c r="F334" s="6" t="s">
        <v>35</v>
      </c>
      <c r="G334" s="6" t="s">
        <v>21</v>
      </c>
      <c r="H334" s="8">
        <v>0.5</v>
      </c>
      <c r="I334" s="9">
        <v>2250</v>
      </c>
      <c r="J334" s="10">
        <f t="shared" si="0"/>
        <v>1125</v>
      </c>
      <c r="K334" s="10">
        <f t="shared" si="1"/>
        <v>393.75</v>
      </c>
      <c r="L334" s="11">
        <v>0.35</v>
      </c>
      <c r="N334" s="14"/>
      <c r="O334" s="12"/>
    </row>
    <row r="335" spans="1:15" ht="15.75" customHeight="1">
      <c r="A335" s="6" t="s">
        <v>14</v>
      </c>
      <c r="B335" s="6">
        <v>1185732</v>
      </c>
      <c r="C335" s="7">
        <v>44391</v>
      </c>
      <c r="D335" s="6" t="s">
        <v>33</v>
      </c>
      <c r="E335" s="6" t="s">
        <v>34</v>
      </c>
      <c r="F335" s="6" t="s">
        <v>35</v>
      </c>
      <c r="G335" s="6" t="s">
        <v>22</v>
      </c>
      <c r="H335" s="8">
        <v>0.55000000000000004</v>
      </c>
      <c r="I335" s="9">
        <v>4000</v>
      </c>
      <c r="J335" s="10">
        <f t="shared" si="0"/>
        <v>2200</v>
      </c>
      <c r="K335" s="10">
        <f t="shared" si="1"/>
        <v>1100</v>
      </c>
      <c r="L335" s="11">
        <v>0.5</v>
      </c>
      <c r="N335" s="14"/>
      <c r="O335" s="12"/>
    </row>
    <row r="336" spans="1:15" ht="15.75" customHeight="1">
      <c r="A336" s="6" t="s">
        <v>14</v>
      </c>
      <c r="B336" s="6">
        <v>1185732</v>
      </c>
      <c r="C336" s="7">
        <v>44423</v>
      </c>
      <c r="D336" s="6" t="s">
        <v>33</v>
      </c>
      <c r="E336" s="6" t="s">
        <v>34</v>
      </c>
      <c r="F336" s="6" t="s">
        <v>35</v>
      </c>
      <c r="G336" s="6" t="s">
        <v>17</v>
      </c>
      <c r="H336" s="8">
        <v>0.5</v>
      </c>
      <c r="I336" s="9">
        <v>5500</v>
      </c>
      <c r="J336" s="10">
        <f t="shared" si="0"/>
        <v>2750</v>
      </c>
      <c r="K336" s="10">
        <f t="shared" si="1"/>
        <v>1100</v>
      </c>
      <c r="L336" s="11">
        <v>0.4</v>
      </c>
      <c r="N336" s="14"/>
      <c r="O336" s="12"/>
    </row>
    <row r="337" spans="1:15" ht="15.75" customHeight="1">
      <c r="A337" s="6" t="s">
        <v>14</v>
      </c>
      <c r="B337" s="6">
        <v>1185732</v>
      </c>
      <c r="C337" s="7">
        <v>44423</v>
      </c>
      <c r="D337" s="6" t="s">
        <v>33</v>
      </c>
      <c r="E337" s="6" t="s">
        <v>34</v>
      </c>
      <c r="F337" s="6" t="s">
        <v>35</v>
      </c>
      <c r="G337" s="6" t="s">
        <v>18</v>
      </c>
      <c r="H337" s="8">
        <v>0.45000000000000007</v>
      </c>
      <c r="I337" s="9">
        <v>3250</v>
      </c>
      <c r="J337" s="10">
        <f t="shared" si="0"/>
        <v>1462.5000000000002</v>
      </c>
      <c r="K337" s="10">
        <f t="shared" si="1"/>
        <v>511.87500000000006</v>
      </c>
      <c r="L337" s="11">
        <v>0.35</v>
      </c>
      <c r="N337" s="14"/>
      <c r="O337" s="12"/>
    </row>
    <row r="338" spans="1:15" ht="15.75" customHeight="1">
      <c r="A338" s="6" t="s">
        <v>14</v>
      </c>
      <c r="B338" s="6">
        <v>1185732</v>
      </c>
      <c r="C338" s="7">
        <v>44423</v>
      </c>
      <c r="D338" s="6" t="s">
        <v>33</v>
      </c>
      <c r="E338" s="6" t="s">
        <v>34</v>
      </c>
      <c r="F338" s="6" t="s">
        <v>35</v>
      </c>
      <c r="G338" s="6" t="s">
        <v>19</v>
      </c>
      <c r="H338" s="8">
        <v>0.4</v>
      </c>
      <c r="I338" s="9">
        <v>2500</v>
      </c>
      <c r="J338" s="10">
        <f t="shared" si="0"/>
        <v>1000</v>
      </c>
      <c r="K338" s="10">
        <f t="shared" si="1"/>
        <v>350</v>
      </c>
      <c r="L338" s="11">
        <v>0.35</v>
      </c>
      <c r="N338" s="14"/>
      <c r="O338" s="12"/>
    </row>
    <row r="339" spans="1:15" ht="15.75" customHeight="1">
      <c r="A339" s="6" t="s">
        <v>14</v>
      </c>
      <c r="B339" s="6">
        <v>1185732</v>
      </c>
      <c r="C339" s="7">
        <v>44423</v>
      </c>
      <c r="D339" s="6" t="s">
        <v>33</v>
      </c>
      <c r="E339" s="6" t="s">
        <v>34</v>
      </c>
      <c r="F339" s="6" t="s">
        <v>35</v>
      </c>
      <c r="G339" s="6" t="s">
        <v>20</v>
      </c>
      <c r="H339" s="8">
        <v>0.4</v>
      </c>
      <c r="I339" s="9">
        <v>2250</v>
      </c>
      <c r="J339" s="10">
        <f t="shared" si="0"/>
        <v>900</v>
      </c>
      <c r="K339" s="10">
        <f t="shared" si="1"/>
        <v>360</v>
      </c>
      <c r="L339" s="11">
        <v>0.4</v>
      </c>
      <c r="N339" s="14"/>
      <c r="O339" s="12"/>
    </row>
    <row r="340" spans="1:15" ht="15.75" customHeight="1">
      <c r="A340" s="6" t="s">
        <v>14</v>
      </c>
      <c r="B340" s="6">
        <v>1185732</v>
      </c>
      <c r="C340" s="7">
        <v>44423</v>
      </c>
      <c r="D340" s="6" t="s">
        <v>33</v>
      </c>
      <c r="E340" s="6" t="s">
        <v>34</v>
      </c>
      <c r="F340" s="6" t="s">
        <v>35</v>
      </c>
      <c r="G340" s="6" t="s">
        <v>21</v>
      </c>
      <c r="H340" s="8">
        <v>0.5</v>
      </c>
      <c r="I340" s="9">
        <v>2000</v>
      </c>
      <c r="J340" s="10">
        <f t="shared" si="0"/>
        <v>1000</v>
      </c>
      <c r="K340" s="10">
        <f t="shared" si="1"/>
        <v>350</v>
      </c>
      <c r="L340" s="11">
        <v>0.35</v>
      </c>
      <c r="N340" s="14"/>
      <c r="O340" s="12"/>
    </row>
    <row r="341" spans="1:15" ht="15.75" customHeight="1">
      <c r="A341" s="6" t="s">
        <v>14</v>
      </c>
      <c r="B341" s="6">
        <v>1185732</v>
      </c>
      <c r="C341" s="7">
        <v>44423</v>
      </c>
      <c r="D341" s="6" t="s">
        <v>33</v>
      </c>
      <c r="E341" s="6" t="s">
        <v>34</v>
      </c>
      <c r="F341" s="6" t="s">
        <v>35</v>
      </c>
      <c r="G341" s="6" t="s">
        <v>22</v>
      </c>
      <c r="H341" s="8">
        <v>0.55000000000000004</v>
      </c>
      <c r="I341" s="9">
        <v>3750</v>
      </c>
      <c r="J341" s="10">
        <f t="shared" si="0"/>
        <v>2062.5</v>
      </c>
      <c r="K341" s="10">
        <f t="shared" si="1"/>
        <v>1031.25</v>
      </c>
      <c r="L341" s="11">
        <v>0.5</v>
      </c>
      <c r="N341" s="14"/>
      <c r="O341" s="12"/>
    </row>
    <row r="342" spans="1:15" ht="15.75" customHeight="1">
      <c r="A342" s="6" t="s">
        <v>14</v>
      </c>
      <c r="B342" s="6">
        <v>1185732</v>
      </c>
      <c r="C342" s="7">
        <v>44455</v>
      </c>
      <c r="D342" s="6" t="s">
        <v>33</v>
      </c>
      <c r="E342" s="6" t="s">
        <v>34</v>
      </c>
      <c r="F342" s="6" t="s">
        <v>35</v>
      </c>
      <c r="G342" s="6" t="s">
        <v>17</v>
      </c>
      <c r="H342" s="8">
        <v>0.5</v>
      </c>
      <c r="I342" s="9">
        <v>5000</v>
      </c>
      <c r="J342" s="10">
        <f t="shared" si="0"/>
        <v>2500</v>
      </c>
      <c r="K342" s="10">
        <f t="shared" si="1"/>
        <v>1000</v>
      </c>
      <c r="L342" s="11">
        <v>0.4</v>
      </c>
      <c r="N342" s="14"/>
      <c r="O342" s="12"/>
    </row>
    <row r="343" spans="1:15" ht="15.75" customHeight="1">
      <c r="A343" s="6" t="s">
        <v>14</v>
      </c>
      <c r="B343" s="6">
        <v>1185732</v>
      </c>
      <c r="C343" s="7">
        <v>44455</v>
      </c>
      <c r="D343" s="6" t="s">
        <v>33</v>
      </c>
      <c r="E343" s="6" t="s">
        <v>34</v>
      </c>
      <c r="F343" s="6" t="s">
        <v>35</v>
      </c>
      <c r="G343" s="6" t="s">
        <v>18</v>
      </c>
      <c r="H343" s="8">
        <v>0.45000000000000007</v>
      </c>
      <c r="I343" s="9">
        <v>3000</v>
      </c>
      <c r="J343" s="10">
        <f t="shared" si="0"/>
        <v>1350.0000000000002</v>
      </c>
      <c r="K343" s="10">
        <f t="shared" si="1"/>
        <v>472.50000000000006</v>
      </c>
      <c r="L343" s="11">
        <v>0.35</v>
      </c>
      <c r="N343" s="14"/>
      <c r="O343" s="12"/>
    </row>
    <row r="344" spans="1:15" ht="15.75" customHeight="1">
      <c r="A344" s="6" t="s">
        <v>14</v>
      </c>
      <c r="B344" s="6">
        <v>1185732</v>
      </c>
      <c r="C344" s="7">
        <v>44455</v>
      </c>
      <c r="D344" s="6" t="s">
        <v>33</v>
      </c>
      <c r="E344" s="6" t="s">
        <v>34</v>
      </c>
      <c r="F344" s="6" t="s">
        <v>35</v>
      </c>
      <c r="G344" s="6" t="s">
        <v>19</v>
      </c>
      <c r="H344" s="8">
        <v>0.4</v>
      </c>
      <c r="I344" s="9">
        <v>2000</v>
      </c>
      <c r="J344" s="10">
        <f t="shared" si="0"/>
        <v>800</v>
      </c>
      <c r="K344" s="10">
        <f t="shared" si="1"/>
        <v>280</v>
      </c>
      <c r="L344" s="11">
        <v>0.35</v>
      </c>
      <c r="N344" s="14"/>
      <c r="O344" s="12"/>
    </row>
    <row r="345" spans="1:15" ht="15.75" customHeight="1">
      <c r="A345" s="6" t="s">
        <v>14</v>
      </c>
      <c r="B345" s="6">
        <v>1185732</v>
      </c>
      <c r="C345" s="7">
        <v>44455</v>
      </c>
      <c r="D345" s="6" t="s">
        <v>33</v>
      </c>
      <c r="E345" s="6" t="s">
        <v>34</v>
      </c>
      <c r="F345" s="6" t="s">
        <v>35</v>
      </c>
      <c r="G345" s="6" t="s">
        <v>20</v>
      </c>
      <c r="H345" s="8">
        <v>0.4</v>
      </c>
      <c r="I345" s="9">
        <v>1750</v>
      </c>
      <c r="J345" s="10">
        <f t="shared" si="0"/>
        <v>700</v>
      </c>
      <c r="K345" s="10">
        <f t="shared" si="1"/>
        <v>280</v>
      </c>
      <c r="L345" s="11">
        <v>0.4</v>
      </c>
      <c r="N345" s="14"/>
      <c r="O345" s="12"/>
    </row>
    <row r="346" spans="1:15" ht="15.75" customHeight="1">
      <c r="A346" s="6" t="s">
        <v>14</v>
      </c>
      <c r="B346" s="6">
        <v>1185732</v>
      </c>
      <c r="C346" s="7">
        <v>44455</v>
      </c>
      <c r="D346" s="6" t="s">
        <v>33</v>
      </c>
      <c r="E346" s="6" t="s">
        <v>34</v>
      </c>
      <c r="F346" s="6" t="s">
        <v>35</v>
      </c>
      <c r="G346" s="6" t="s">
        <v>21</v>
      </c>
      <c r="H346" s="8">
        <v>0.5</v>
      </c>
      <c r="I346" s="9">
        <v>1750</v>
      </c>
      <c r="J346" s="10">
        <f t="shared" si="0"/>
        <v>875</v>
      </c>
      <c r="K346" s="10">
        <f t="shared" si="1"/>
        <v>306.25</v>
      </c>
      <c r="L346" s="11">
        <v>0.35</v>
      </c>
      <c r="N346" s="14"/>
      <c r="O346" s="12"/>
    </row>
    <row r="347" spans="1:15" ht="15.75" customHeight="1">
      <c r="A347" s="6" t="s">
        <v>14</v>
      </c>
      <c r="B347" s="6">
        <v>1185732</v>
      </c>
      <c r="C347" s="7">
        <v>44455</v>
      </c>
      <c r="D347" s="6" t="s">
        <v>33</v>
      </c>
      <c r="E347" s="6" t="s">
        <v>34</v>
      </c>
      <c r="F347" s="6" t="s">
        <v>35</v>
      </c>
      <c r="G347" s="6" t="s">
        <v>22</v>
      </c>
      <c r="H347" s="8">
        <v>0.55000000000000004</v>
      </c>
      <c r="I347" s="9">
        <v>2500</v>
      </c>
      <c r="J347" s="10">
        <f t="shared" si="0"/>
        <v>1375</v>
      </c>
      <c r="K347" s="10">
        <f t="shared" si="1"/>
        <v>687.5</v>
      </c>
      <c r="L347" s="11">
        <v>0.5</v>
      </c>
      <c r="N347" s="14"/>
      <c r="O347" s="12"/>
    </row>
    <row r="348" spans="1:15" ht="15.75" customHeight="1">
      <c r="A348" s="6" t="s">
        <v>14</v>
      </c>
      <c r="B348" s="6">
        <v>1185732</v>
      </c>
      <c r="C348" s="7">
        <v>44484</v>
      </c>
      <c r="D348" s="6" t="s">
        <v>33</v>
      </c>
      <c r="E348" s="6" t="s">
        <v>34</v>
      </c>
      <c r="F348" s="6" t="s">
        <v>35</v>
      </c>
      <c r="G348" s="6" t="s">
        <v>17</v>
      </c>
      <c r="H348" s="8">
        <v>0.6</v>
      </c>
      <c r="I348" s="9">
        <v>4250</v>
      </c>
      <c r="J348" s="10">
        <f t="shared" si="0"/>
        <v>2550</v>
      </c>
      <c r="K348" s="10">
        <f t="shared" si="1"/>
        <v>1020</v>
      </c>
      <c r="L348" s="11">
        <v>0.4</v>
      </c>
      <c r="N348" s="14"/>
      <c r="O348" s="12"/>
    </row>
    <row r="349" spans="1:15" ht="15.75" customHeight="1">
      <c r="A349" s="6" t="s">
        <v>14</v>
      </c>
      <c r="B349" s="6">
        <v>1185732</v>
      </c>
      <c r="C349" s="7">
        <v>44484</v>
      </c>
      <c r="D349" s="6" t="s">
        <v>33</v>
      </c>
      <c r="E349" s="6" t="s">
        <v>34</v>
      </c>
      <c r="F349" s="6" t="s">
        <v>35</v>
      </c>
      <c r="G349" s="6" t="s">
        <v>18</v>
      </c>
      <c r="H349" s="8">
        <v>0.5</v>
      </c>
      <c r="I349" s="9">
        <v>2500</v>
      </c>
      <c r="J349" s="10">
        <f t="shared" si="0"/>
        <v>1250</v>
      </c>
      <c r="K349" s="10">
        <f t="shared" si="1"/>
        <v>437.5</v>
      </c>
      <c r="L349" s="11">
        <v>0.35</v>
      </c>
      <c r="N349" s="14"/>
      <c r="O349" s="12"/>
    </row>
    <row r="350" spans="1:15" ht="15.75" customHeight="1">
      <c r="A350" s="6" t="s">
        <v>14</v>
      </c>
      <c r="B350" s="6">
        <v>1185732</v>
      </c>
      <c r="C350" s="7">
        <v>44484</v>
      </c>
      <c r="D350" s="6" t="s">
        <v>33</v>
      </c>
      <c r="E350" s="6" t="s">
        <v>34</v>
      </c>
      <c r="F350" s="6" t="s">
        <v>35</v>
      </c>
      <c r="G350" s="6" t="s">
        <v>19</v>
      </c>
      <c r="H350" s="8">
        <v>0.5</v>
      </c>
      <c r="I350" s="9">
        <v>1500</v>
      </c>
      <c r="J350" s="10">
        <f t="shared" si="0"/>
        <v>750</v>
      </c>
      <c r="K350" s="10">
        <f t="shared" si="1"/>
        <v>262.5</v>
      </c>
      <c r="L350" s="11">
        <v>0.35</v>
      </c>
      <c r="N350" s="14"/>
      <c r="O350" s="12"/>
    </row>
    <row r="351" spans="1:15" ht="15.75" customHeight="1">
      <c r="A351" s="6" t="s">
        <v>14</v>
      </c>
      <c r="B351" s="6">
        <v>1185732</v>
      </c>
      <c r="C351" s="7">
        <v>44484</v>
      </c>
      <c r="D351" s="6" t="s">
        <v>33</v>
      </c>
      <c r="E351" s="6" t="s">
        <v>34</v>
      </c>
      <c r="F351" s="6" t="s">
        <v>35</v>
      </c>
      <c r="G351" s="6" t="s">
        <v>20</v>
      </c>
      <c r="H351" s="8">
        <v>0.5</v>
      </c>
      <c r="I351" s="9">
        <v>1250</v>
      </c>
      <c r="J351" s="10">
        <f t="shared" si="0"/>
        <v>625</v>
      </c>
      <c r="K351" s="10">
        <f t="shared" si="1"/>
        <v>250</v>
      </c>
      <c r="L351" s="11">
        <v>0.4</v>
      </c>
      <c r="N351" s="14"/>
      <c r="O351" s="12"/>
    </row>
    <row r="352" spans="1:15" ht="15.75" customHeight="1">
      <c r="A352" s="6" t="s">
        <v>14</v>
      </c>
      <c r="B352" s="6">
        <v>1185732</v>
      </c>
      <c r="C352" s="7">
        <v>44484</v>
      </c>
      <c r="D352" s="6" t="s">
        <v>33</v>
      </c>
      <c r="E352" s="6" t="s">
        <v>34</v>
      </c>
      <c r="F352" s="6" t="s">
        <v>35</v>
      </c>
      <c r="G352" s="6" t="s">
        <v>21</v>
      </c>
      <c r="H352" s="8">
        <v>0.6</v>
      </c>
      <c r="I352" s="9">
        <v>1250</v>
      </c>
      <c r="J352" s="10">
        <f t="shared" si="0"/>
        <v>750</v>
      </c>
      <c r="K352" s="10">
        <f t="shared" si="1"/>
        <v>262.5</v>
      </c>
      <c r="L352" s="11">
        <v>0.35</v>
      </c>
      <c r="N352" s="14"/>
      <c r="O352" s="12"/>
    </row>
    <row r="353" spans="1:15" ht="15.75" customHeight="1">
      <c r="A353" s="6" t="s">
        <v>14</v>
      </c>
      <c r="B353" s="6">
        <v>1185732</v>
      </c>
      <c r="C353" s="7">
        <v>44484</v>
      </c>
      <c r="D353" s="6" t="s">
        <v>33</v>
      </c>
      <c r="E353" s="6" t="s">
        <v>34</v>
      </c>
      <c r="F353" s="6" t="s">
        <v>35</v>
      </c>
      <c r="G353" s="6" t="s">
        <v>22</v>
      </c>
      <c r="H353" s="8">
        <v>0.64999999999999991</v>
      </c>
      <c r="I353" s="9">
        <v>2500</v>
      </c>
      <c r="J353" s="10">
        <f t="shared" si="0"/>
        <v>1624.9999999999998</v>
      </c>
      <c r="K353" s="10">
        <f t="shared" si="1"/>
        <v>812.49999999999989</v>
      </c>
      <c r="L353" s="11">
        <v>0.5</v>
      </c>
      <c r="N353" s="14"/>
      <c r="O353" s="12"/>
    </row>
    <row r="354" spans="1:15" ht="15.75" customHeight="1">
      <c r="A354" s="6" t="s">
        <v>14</v>
      </c>
      <c r="B354" s="6">
        <v>1185732</v>
      </c>
      <c r="C354" s="7">
        <v>44515</v>
      </c>
      <c r="D354" s="6" t="s">
        <v>33</v>
      </c>
      <c r="E354" s="6" t="s">
        <v>34</v>
      </c>
      <c r="F354" s="6" t="s">
        <v>35</v>
      </c>
      <c r="G354" s="6" t="s">
        <v>17</v>
      </c>
      <c r="H354" s="8">
        <v>0.6</v>
      </c>
      <c r="I354" s="9">
        <v>4000</v>
      </c>
      <c r="J354" s="10">
        <f t="shared" si="0"/>
        <v>2400</v>
      </c>
      <c r="K354" s="10">
        <f t="shared" si="1"/>
        <v>960</v>
      </c>
      <c r="L354" s="11">
        <v>0.4</v>
      </c>
      <c r="N354" s="14"/>
      <c r="O354" s="12"/>
    </row>
    <row r="355" spans="1:15" ht="15.75" customHeight="1">
      <c r="A355" s="6" t="s">
        <v>14</v>
      </c>
      <c r="B355" s="6">
        <v>1185732</v>
      </c>
      <c r="C355" s="7">
        <v>44515</v>
      </c>
      <c r="D355" s="6" t="s">
        <v>33</v>
      </c>
      <c r="E355" s="6" t="s">
        <v>34</v>
      </c>
      <c r="F355" s="6" t="s">
        <v>35</v>
      </c>
      <c r="G355" s="6" t="s">
        <v>18</v>
      </c>
      <c r="H355" s="8">
        <v>0.5</v>
      </c>
      <c r="I355" s="9">
        <v>2500</v>
      </c>
      <c r="J355" s="10">
        <f t="shared" si="0"/>
        <v>1250</v>
      </c>
      <c r="K355" s="10">
        <f t="shared" si="1"/>
        <v>437.5</v>
      </c>
      <c r="L355" s="11">
        <v>0.35</v>
      </c>
      <c r="N355" s="14"/>
      <c r="O355" s="12"/>
    </row>
    <row r="356" spans="1:15" ht="15.75" customHeight="1">
      <c r="A356" s="6" t="s">
        <v>14</v>
      </c>
      <c r="B356" s="6">
        <v>1185732</v>
      </c>
      <c r="C356" s="7">
        <v>44515</v>
      </c>
      <c r="D356" s="6" t="s">
        <v>33</v>
      </c>
      <c r="E356" s="6" t="s">
        <v>34</v>
      </c>
      <c r="F356" s="6" t="s">
        <v>35</v>
      </c>
      <c r="G356" s="6" t="s">
        <v>19</v>
      </c>
      <c r="H356" s="8">
        <v>0.5</v>
      </c>
      <c r="I356" s="9">
        <v>1950</v>
      </c>
      <c r="J356" s="10">
        <f t="shared" si="0"/>
        <v>975</v>
      </c>
      <c r="K356" s="10">
        <f t="shared" si="1"/>
        <v>341.25</v>
      </c>
      <c r="L356" s="11">
        <v>0.35</v>
      </c>
      <c r="N356" s="14"/>
      <c r="O356" s="12"/>
    </row>
    <row r="357" spans="1:15" ht="15.75" customHeight="1">
      <c r="A357" s="6" t="s">
        <v>14</v>
      </c>
      <c r="B357" s="6">
        <v>1185732</v>
      </c>
      <c r="C357" s="7">
        <v>44515</v>
      </c>
      <c r="D357" s="6" t="s">
        <v>33</v>
      </c>
      <c r="E357" s="6" t="s">
        <v>34</v>
      </c>
      <c r="F357" s="6" t="s">
        <v>35</v>
      </c>
      <c r="G357" s="6" t="s">
        <v>20</v>
      </c>
      <c r="H357" s="8">
        <v>0.5</v>
      </c>
      <c r="I357" s="9">
        <v>1750</v>
      </c>
      <c r="J357" s="10">
        <f t="shared" si="0"/>
        <v>875</v>
      </c>
      <c r="K357" s="10">
        <f t="shared" si="1"/>
        <v>350</v>
      </c>
      <c r="L357" s="11">
        <v>0.4</v>
      </c>
      <c r="N357" s="14"/>
      <c r="O357" s="12"/>
    </row>
    <row r="358" spans="1:15" ht="15.75" customHeight="1">
      <c r="A358" s="6" t="s">
        <v>14</v>
      </c>
      <c r="B358" s="6">
        <v>1185732</v>
      </c>
      <c r="C358" s="7">
        <v>44515</v>
      </c>
      <c r="D358" s="6" t="s">
        <v>33</v>
      </c>
      <c r="E358" s="6" t="s">
        <v>34</v>
      </c>
      <c r="F358" s="6" t="s">
        <v>35</v>
      </c>
      <c r="G358" s="6" t="s">
        <v>21</v>
      </c>
      <c r="H358" s="8">
        <v>0.6</v>
      </c>
      <c r="I358" s="9">
        <v>1500</v>
      </c>
      <c r="J358" s="10">
        <f t="shared" si="0"/>
        <v>900</v>
      </c>
      <c r="K358" s="10">
        <f t="shared" si="1"/>
        <v>315</v>
      </c>
      <c r="L358" s="11">
        <v>0.35</v>
      </c>
      <c r="N358" s="14"/>
      <c r="O358" s="12"/>
    </row>
    <row r="359" spans="1:15" ht="15.75" customHeight="1">
      <c r="A359" s="6" t="s">
        <v>14</v>
      </c>
      <c r="B359" s="6">
        <v>1185732</v>
      </c>
      <c r="C359" s="7">
        <v>44515</v>
      </c>
      <c r="D359" s="6" t="s">
        <v>33</v>
      </c>
      <c r="E359" s="6" t="s">
        <v>34</v>
      </c>
      <c r="F359" s="6" t="s">
        <v>35</v>
      </c>
      <c r="G359" s="6" t="s">
        <v>22</v>
      </c>
      <c r="H359" s="8">
        <v>0.64999999999999991</v>
      </c>
      <c r="I359" s="9">
        <v>2500</v>
      </c>
      <c r="J359" s="10">
        <f t="shared" si="0"/>
        <v>1624.9999999999998</v>
      </c>
      <c r="K359" s="10">
        <f t="shared" si="1"/>
        <v>812.49999999999989</v>
      </c>
      <c r="L359" s="11">
        <v>0.5</v>
      </c>
      <c r="N359" s="14"/>
      <c r="O359" s="12"/>
    </row>
    <row r="360" spans="1:15" ht="15.75" customHeight="1">
      <c r="A360" s="6" t="s">
        <v>14</v>
      </c>
      <c r="B360" s="6">
        <v>1185732</v>
      </c>
      <c r="C360" s="7">
        <v>44544</v>
      </c>
      <c r="D360" s="6" t="s">
        <v>33</v>
      </c>
      <c r="E360" s="6" t="s">
        <v>34</v>
      </c>
      <c r="F360" s="6" t="s">
        <v>35</v>
      </c>
      <c r="G360" s="6" t="s">
        <v>17</v>
      </c>
      <c r="H360" s="8">
        <v>0.6</v>
      </c>
      <c r="I360" s="9">
        <v>5000</v>
      </c>
      <c r="J360" s="10">
        <f t="shared" si="0"/>
        <v>3000</v>
      </c>
      <c r="K360" s="10">
        <f t="shared" si="1"/>
        <v>1200</v>
      </c>
      <c r="L360" s="11">
        <v>0.4</v>
      </c>
      <c r="N360" s="14"/>
      <c r="O360" s="12"/>
    </row>
    <row r="361" spans="1:15" ht="15.75" customHeight="1">
      <c r="A361" s="6" t="s">
        <v>14</v>
      </c>
      <c r="B361" s="6">
        <v>1185732</v>
      </c>
      <c r="C361" s="7">
        <v>44544</v>
      </c>
      <c r="D361" s="6" t="s">
        <v>33</v>
      </c>
      <c r="E361" s="6" t="s">
        <v>34</v>
      </c>
      <c r="F361" s="6" t="s">
        <v>35</v>
      </c>
      <c r="G361" s="6" t="s">
        <v>18</v>
      </c>
      <c r="H361" s="8">
        <v>0.5</v>
      </c>
      <c r="I361" s="9">
        <v>3000</v>
      </c>
      <c r="J361" s="10">
        <f t="shared" si="0"/>
        <v>1500</v>
      </c>
      <c r="K361" s="10">
        <f t="shared" si="1"/>
        <v>525</v>
      </c>
      <c r="L361" s="11">
        <v>0.35</v>
      </c>
      <c r="N361" s="14"/>
      <c r="O361" s="12"/>
    </row>
    <row r="362" spans="1:15" ht="15.75" customHeight="1">
      <c r="A362" s="6" t="s">
        <v>14</v>
      </c>
      <c r="B362" s="6">
        <v>1185732</v>
      </c>
      <c r="C362" s="7">
        <v>44544</v>
      </c>
      <c r="D362" s="6" t="s">
        <v>33</v>
      </c>
      <c r="E362" s="6" t="s">
        <v>34</v>
      </c>
      <c r="F362" s="6" t="s">
        <v>35</v>
      </c>
      <c r="G362" s="6" t="s">
        <v>19</v>
      </c>
      <c r="H362" s="8">
        <v>0.5</v>
      </c>
      <c r="I362" s="9">
        <v>2500</v>
      </c>
      <c r="J362" s="10">
        <f t="shared" si="0"/>
        <v>1250</v>
      </c>
      <c r="K362" s="10">
        <f t="shared" si="1"/>
        <v>437.5</v>
      </c>
      <c r="L362" s="11">
        <v>0.35</v>
      </c>
      <c r="N362" s="14"/>
      <c r="O362" s="12"/>
    </row>
    <row r="363" spans="1:15" ht="15.75" customHeight="1">
      <c r="A363" s="6" t="s">
        <v>14</v>
      </c>
      <c r="B363" s="6">
        <v>1185732</v>
      </c>
      <c r="C363" s="7">
        <v>44544</v>
      </c>
      <c r="D363" s="6" t="s">
        <v>33</v>
      </c>
      <c r="E363" s="6" t="s">
        <v>34</v>
      </c>
      <c r="F363" s="6" t="s">
        <v>35</v>
      </c>
      <c r="G363" s="6" t="s">
        <v>20</v>
      </c>
      <c r="H363" s="8">
        <v>0.5</v>
      </c>
      <c r="I363" s="9">
        <v>2000</v>
      </c>
      <c r="J363" s="10">
        <f t="shared" si="0"/>
        <v>1000</v>
      </c>
      <c r="K363" s="10">
        <f t="shared" si="1"/>
        <v>400</v>
      </c>
      <c r="L363" s="11">
        <v>0.4</v>
      </c>
      <c r="N363" s="14"/>
      <c r="O363" s="12"/>
    </row>
    <row r="364" spans="1:15" ht="15.75" customHeight="1">
      <c r="A364" s="6" t="s">
        <v>14</v>
      </c>
      <c r="B364" s="6">
        <v>1185732</v>
      </c>
      <c r="C364" s="7">
        <v>44544</v>
      </c>
      <c r="D364" s="6" t="s">
        <v>33</v>
      </c>
      <c r="E364" s="6" t="s">
        <v>34</v>
      </c>
      <c r="F364" s="6" t="s">
        <v>35</v>
      </c>
      <c r="G364" s="6" t="s">
        <v>21</v>
      </c>
      <c r="H364" s="8">
        <v>0.6</v>
      </c>
      <c r="I364" s="9">
        <v>2000</v>
      </c>
      <c r="J364" s="10">
        <f t="shared" si="0"/>
        <v>1200</v>
      </c>
      <c r="K364" s="10">
        <f t="shared" si="1"/>
        <v>420</v>
      </c>
      <c r="L364" s="11">
        <v>0.35</v>
      </c>
      <c r="N364" s="14"/>
      <c r="O364" s="12"/>
    </row>
    <row r="365" spans="1:15" ht="15.75" customHeight="1">
      <c r="A365" s="6" t="s">
        <v>14</v>
      </c>
      <c r="B365" s="6">
        <v>1185732</v>
      </c>
      <c r="C365" s="7">
        <v>44544</v>
      </c>
      <c r="D365" s="6" t="s">
        <v>33</v>
      </c>
      <c r="E365" s="6" t="s">
        <v>34</v>
      </c>
      <c r="F365" s="6" t="s">
        <v>35</v>
      </c>
      <c r="G365" s="6" t="s">
        <v>22</v>
      </c>
      <c r="H365" s="8">
        <v>0.64999999999999991</v>
      </c>
      <c r="I365" s="9">
        <v>3000</v>
      </c>
      <c r="J365" s="10">
        <f t="shared" si="0"/>
        <v>1949.9999999999998</v>
      </c>
      <c r="K365" s="10">
        <f t="shared" si="1"/>
        <v>974.99999999999989</v>
      </c>
      <c r="L365" s="11">
        <v>0.5</v>
      </c>
      <c r="N365" s="14"/>
      <c r="O365" s="12"/>
    </row>
    <row r="366" spans="1:15" ht="15.75" customHeight="1">
      <c r="A366" s="6" t="s">
        <v>23</v>
      </c>
      <c r="B366" s="6">
        <v>1197831</v>
      </c>
      <c r="C366" s="7">
        <v>44198</v>
      </c>
      <c r="D366" s="6" t="s">
        <v>24</v>
      </c>
      <c r="E366" s="6" t="s">
        <v>25</v>
      </c>
      <c r="F366" s="6" t="s">
        <v>36</v>
      </c>
      <c r="G366" s="6" t="s">
        <v>17</v>
      </c>
      <c r="H366" s="8">
        <v>0.2</v>
      </c>
      <c r="I366" s="9">
        <v>7250</v>
      </c>
      <c r="J366" s="10">
        <f t="shared" si="0"/>
        <v>1450</v>
      </c>
      <c r="K366" s="10">
        <f t="shared" si="1"/>
        <v>435</v>
      </c>
      <c r="L366" s="11">
        <v>0.3</v>
      </c>
      <c r="N366" s="13"/>
      <c r="O366" s="12"/>
    </row>
    <row r="367" spans="1:15" ht="15.75" customHeight="1">
      <c r="A367" s="6" t="s">
        <v>23</v>
      </c>
      <c r="B367" s="6">
        <v>1197831</v>
      </c>
      <c r="C367" s="7">
        <v>44198</v>
      </c>
      <c r="D367" s="6" t="s">
        <v>24</v>
      </c>
      <c r="E367" s="6" t="s">
        <v>25</v>
      </c>
      <c r="F367" s="6" t="s">
        <v>36</v>
      </c>
      <c r="G367" s="6" t="s">
        <v>18</v>
      </c>
      <c r="H367" s="8">
        <v>0.3</v>
      </c>
      <c r="I367" s="9">
        <v>7250</v>
      </c>
      <c r="J367" s="10">
        <f t="shared" si="0"/>
        <v>2175</v>
      </c>
      <c r="K367" s="10">
        <f t="shared" si="1"/>
        <v>652.5</v>
      </c>
      <c r="L367" s="11">
        <v>0.3</v>
      </c>
      <c r="N367" s="13"/>
      <c r="O367" s="12"/>
    </row>
    <row r="368" spans="1:15" ht="15.75" customHeight="1">
      <c r="A368" s="6" t="s">
        <v>23</v>
      </c>
      <c r="B368" s="6">
        <v>1197831</v>
      </c>
      <c r="C368" s="7">
        <v>44198</v>
      </c>
      <c r="D368" s="6" t="s">
        <v>24</v>
      </c>
      <c r="E368" s="6" t="s">
        <v>25</v>
      </c>
      <c r="F368" s="6" t="s">
        <v>36</v>
      </c>
      <c r="G368" s="6" t="s">
        <v>19</v>
      </c>
      <c r="H368" s="8">
        <v>0.3</v>
      </c>
      <c r="I368" s="9">
        <v>5250</v>
      </c>
      <c r="J368" s="10">
        <f t="shared" si="0"/>
        <v>1575</v>
      </c>
      <c r="K368" s="10">
        <f t="shared" si="1"/>
        <v>472.5</v>
      </c>
      <c r="L368" s="11">
        <v>0.3</v>
      </c>
      <c r="N368" s="13"/>
      <c r="O368" s="12"/>
    </row>
    <row r="369" spans="1:15" ht="15.75" customHeight="1">
      <c r="A369" s="6" t="s">
        <v>23</v>
      </c>
      <c r="B369" s="6">
        <v>1197831</v>
      </c>
      <c r="C369" s="7">
        <v>44198</v>
      </c>
      <c r="D369" s="6" t="s">
        <v>24</v>
      </c>
      <c r="E369" s="6" t="s">
        <v>25</v>
      </c>
      <c r="F369" s="6" t="s">
        <v>36</v>
      </c>
      <c r="G369" s="6" t="s">
        <v>20</v>
      </c>
      <c r="H369" s="8">
        <v>0.35</v>
      </c>
      <c r="I369" s="9">
        <v>5250</v>
      </c>
      <c r="J369" s="10">
        <f t="shared" si="0"/>
        <v>1837.4999999999998</v>
      </c>
      <c r="K369" s="10">
        <f t="shared" si="1"/>
        <v>735</v>
      </c>
      <c r="L369" s="11">
        <v>0.4</v>
      </c>
      <c r="N369" s="13"/>
      <c r="O369" s="12"/>
    </row>
    <row r="370" spans="1:15" ht="15.75" customHeight="1">
      <c r="A370" s="6" t="s">
        <v>23</v>
      </c>
      <c r="B370" s="6">
        <v>1197831</v>
      </c>
      <c r="C370" s="7">
        <v>44198</v>
      </c>
      <c r="D370" s="6" t="s">
        <v>24</v>
      </c>
      <c r="E370" s="6" t="s">
        <v>25</v>
      </c>
      <c r="F370" s="6" t="s">
        <v>36</v>
      </c>
      <c r="G370" s="6" t="s">
        <v>21</v>
      </c>
      <c r="H370" s="8">
        <v>0.4</v>
      </c>
      <c r="I370" s="9">
        <v>3750</v>
      </c>
      <c r="J370" s="10">
        <f t="shared" si="0"/>
        <v>1500</v>
      </c>
      <c r="K370" s="10">
        <f t="shared" si="1"/>
        <v>375</v>
      </c>
      <c r="L370" s="11">
        <v>0.25</v>
      </c>
      <c r="N370" s="13"/>
      <c r="O370" s="12"/>
    </row>
    <row r="371" spans="1:15" ht="15.75" customHeight="1">
      <c r="A371" s="6" t="s">
        <v>23</v>
      </c>
      <c r="B371" s="6">
        <v>1197831</v>
      </c>
      <c r="C371" s="7">
        <v>44198</v>
      </c>
      <c r="D371" s="6" t="s">
        <v>24</v>
      </c>
      <c r="E371" s="6" t="s">
        <v>25</v>
      </c>
      <c r="F371" s="6" t="s">
        <v>36</v>
      </c>
      <c r="G371" s="6" t="s">
        <v>22</v>
      </c>
      <c r="H371" s="8">
        <v>0.35</v>
      </c>
      <c r="I371" s="9">
        <v>5250</v>
      </c>
      <c r="J371" s="10">
        <f t="shared" si="0"/>
        <v>1837.4999999999998</v>
      </c>
      <c r="K371" s="10">
        <f t="shared" si="1"/>
        <v>826.87499999999989</v>
      </c>
      <c r="L371" s="11">
        <v>0.45</v>
      </c>
      <c r="N371" s="13"/>
      <c r="O371" s="12"/>
    </row>
    <row r="372" spans="1:15" ht="15.75" customHeight="1">
      <c r="A372" s="6" t="s">
        <v>23</v>
      </c>
      <c r="B372" s="6">
        <v>1197831</v>
      </c>
      <c r="C372" s="7">
        <v>44228</v>
      </c>
      <c r="D372" s="6" t="s">
        <v>24</v>
      </c>
      <c r="E372" s="6" t="s">
        <v>25</v>
      </c>
      <c r="F372" s="6" t="s">
        <v>36</v>
      </c>
      <c r="G372" s="6" t="s">
        <v>17</v>
      </c>
      <c r="H372" s="8">
        <v>0.25</v>
      </c>
      <c r="I372" s="9">
        <v>6750</v>
      </c>
      <c r="J372" s="10">
        <f t="shared" si="0"/>
        <v>1687.5</v>
      </c>
      <c r="K372" s="10">
        <f t="shared" si="1"/>
        <v>506.25</v>
      </c>
      <c r="L372" s="11">
        <v>0.3</v>
      </c>
      <c r="N372" s="13"/>
      <c r="O372" s="12"/>
    </row>
    <row r="373" spans="1:15" ht="15.75" customHeight="1">
      <c r="A373" s="6" t="s">
        <v>23</v>
      </c>
      <c r="B373" s="6">
        <v>1197831</v>
      </c>
      <c r="C373" s="7">
        <v>44228</v>
      </c>
      <c r="D373" s="6" t="s">
        <v>24</v>
      </c>
      <c r="E373" s="6" t="s">
        <v>25</v>
      </c>
      <c r="F373" s="6" t="s">
        <v>36</v>
      </c>
      <c r="G373" s="6" t="s">
        <v>18</v>
      </c>
      <c r="H373" s="8">
        <v>0.35</v>
      </c>
      <c r="I373" s="9">
        <v>6500</v>
      </c>
      <c r="J373" s="10">
        <f t="shared" si="0"/>
        <v>2275</v>
      </c>
      <c r="K373" s="10">
        <f t="shared" si="1"/>
        <v>682.5</v>
      </c>
      <c r="L373" s="11">
        <v>0.3</v>
      </c>
      <c r="N373" s="13"/>
      <c r="O373" s="12"/>
    </row>
    <row r="374" spans="1:15" ht="15.75" customHeight="1">
      <c r="A374" s="6" t="s">
        <v>23</v>
      </c>
      <c r="B374" s="6">
        <v>1197831</v>
      </c>
      <c r="C374" s="7">
        <v>44228</v>
      </c>
      <c r="D374" s="6" t="s">
        <v>24</v>
      </c>
      <c r="E374" s="6" t="s">
        <v>25</v>
      </c>
      <c r="F374" s="6" t="s">
        <v>36</v>
      </c>
      <c r="G374" s="6" t="s">
        <v>19</v>
      </c>
      <c r="H374" s="8">
        <v>0.35</v>
      </c>
      <c r="I374" s="9">
        <v>4750</v>
      </c>
      <c r="J374" s="10">
        <f t="shared" si="0"/>
        <v>1662.5</v>
      </c>
      <c r="K374" s="10">
        <f t="shared" si="1"/>
        <v>498.75</v>
      </c>
      <c r="L374" s="11">
        <v>0.3</v>
      </c>
      <c r="N374" s="13"/>
      <c r="O374" s="12"/>
    </row>
    <row r="375" spans="1:15" ht="15.75" customHeight="1">
      <c r="A375" s="6" t="s">
        <v>23</v>
      </c>
      <c r="B375" s="6">
        <v>1197831</v>
      </c>
      <c r="C375" s="7">
        <v>44228</v>
      </c>
      <c r="D375" s="6" t="s">
        <v>24</v>
      </c>
      <c r="E375" s="6" t="s">
        <v>25</v>
      </c>
      <c r="F375" s="6" t="s">
        <v>36</v>
      </c>
      <c r="G375" s="6" t="s">
        <v>20</v>
      </c>
      <c r="H375" s="8">
        <v>0.35</v>
      </c>
      <c r="I375" s="9">
        <v>4250</v>
      </c>
      <c r="J375" s="10">
        <f t="shared" si="0"/>
        <v>1487.5</v>
      </c>
      <c r="K375" s="10">
        <f t="shared" si="1"/>
        <v>595</v>
      </c>
      <c r="L375" s="11">
        <v>0.4</v>
      </c>
      <c r="N375" s="13"/>
      <c r="O375" s="12"/>
    </row>
    <row r="376" spans="1:15" ht="15.75" customHeight="1">
      <c r="A376" s="6" t="s">
        <v>23</v>
      </c>
      <c r="B376" s="6">
        <v>1197831</v>
      </c>
      <c r="C376" s="7">
        <v>44228</v>
      </c>
      <c r="D376" s="6" t="s">
        <v>24</v>
      </c>
      <c r="E376" s="6" t="s">
        <v>25</v>
      </c>
      <c r="F376" s="6" t="s">
        <v>36</v>
      </c>
      <c r="G376" s="6" t="s">
        <v>21</v>
      </c>
      <c r="H376" s="8">
        <v>0.4</v>
      </c>
      <c r="I376" s="9">
        <v>3000</v>
      </c>
      <c r="J376" s="10">
        <f t="shared" si="0"/>
        <v>1200</v>
      </c>
      <c r="K376" s="10">
        <f t="shared" si="1"/>
        <v>300</v>
      </c>
      <c r="L376" s="11">
        <v>0.25</v>
      </c>
      <c r="N376" s="13"/>
      <c r="O376" s="12"/>
    </row>
    <row r="377" spans="1:15" ht="15.75" customHeight="1">
      <c r="A377" s="6" t="s">
        <v>23</v>
      </c>
      <c r="B377" s="6">
        <v>1197831</v>
      </c>
      <c r="C377" s="7">
        <v>44228</v>
      </c>
      <c r="D377" s="6" t="s">
        <v>24</v>
      </c>
      <c r="E377" s="6" t="s">
        <v>25</v>
      </c>
      <c r="F377" s="6" t="s">
        <v>36</v>
      </c>
      <c r="G377" s="6" t="s">
        <v>22</v>
      </c>
      <c r="H377" s="8">
        <v>0.35</v>
      </c>
      <c r="I377" s="9">
        <v>5000</v>
      </c>
      <c r="J377" s="10">
        <f t="shared" si="0"/>
        <v>1750</v>
      </c>
      <c r="K377" s="10">
        <f t="shared" si="1"/>
        <v>787.5</v>
      </c>
      <c r="L377" s="11">
        <v>0.45</v>
      </c>
      <c r="N377" s="13"/>
      <c r="O377" s="12"/>
    </row>
    <row r="378" spans="1:15" ht="15.75" customHeight="1">
      <c r="A378" s="6" t="s">
        <v>23</v>
      </c>
      <c r="B378" s="6">
        <v>1197831</v>
      </c>
      <c r="C378" s="7">
        <v>44258</v>
      </c>
      <c r="D378" s="6" t="s">
        <v>24</v>
      </c>
      <c r="E378" s="6" t="s">
        <v>25</v>
      </c>
      <c r="F378" s="6" t="s">
        <v>36</v>
      </c>
      <c r="G378" s="6" t="s">
        <v>17</v>
      </c>
      <c r="H378" s="8">
        <v>0.3</v>
      </c>
      <c r="I378" s="9">
        <v>6750</v>
      </c>
      <c r="J378" s="10">
        <f t="shared" si="0"/>
        <v>2025</v>
      </c>
      <c r="K378" s="10">
        <f t="shared" si="1"/>
        <v>708.75</v>
      </c>
      <c r="L378" s="11">
        <v>0.35</v>
      </c>
      <c r="N378" s="13"/>
      <c r="O378" s="12"/>
    </row>
    <row r="379" spans="1:15" ht="15.75" customHeight="1">
      <c r="A379" s="6" t="s">
        <v>23</v>
      </c>
      <c r="B379" s="6">
        <v>1197831</v>
      </c>
      <c r="C379" s="7">
        <v>44258</v>
      </c>
      <c r="D379" s="6" t="s">
        <v>24</v>
      </c>
      <c r="E379" s="6" t="s">
        <v>25</v>
      </c>
      <c r="F379" s="6" t="s">
        <v>36</v>
      </c>
      <c r="G379" s="6" t="s">
        <v>18</v>
      </c>
      <c r="H379" s="8">
        <v>0.4</v>
      </c>
      <c r="I379" s="9">
        <v>6750</v>
      </c>
      <c r="J379" s="10">
        <f t="shared" si="0"/>
        <v>2700</v>
      </c>
      <c r="K379" s="10">
        <f t="shared" si="1"/>
        <v>944.99999999999989</v>
      </c>
      <c r="L379" s="11">
        <v>0.35</v>
      </c>
      <c r="N379" s="13"/>
      <c r="O379" s="12"/>
    </row>
    <row r="380" spans="1:15" ht="15.75" customHeight="1">
      <c r="A380" s="6" t="s">
        <v>23</v>
      </c>
      <c r="B380" s="6">
        <v>1197831</v>
      </c>
      <c r="C380" s="7">
        <v>44258</v>
      </c>
      <c r="D380" s="6" t="s">
        <v>24</v>
      </c>
      <c r="E380" s="6" t="s">
        <v>25</v>
      </c>
      <c r="F380" s="6" t="s">
        <v>36</v>
      </c>
      <c r="G380" s="6" t="s">
        <v>19</v>
      </c>
      <c r="H380" s="8">
        <v>0.3</v>
      </c>
      <c r="I380" s="9">
        <v>5000</v>
      </c>
      <c r="J380" s="10">
        <f t="shared" si="0"/>
        <v>1500</v>
      </c>
      <c r="K380" s="10">
        <f t="shared" si="1"/>
        <v>525</v>
      </c>
      <c r="L380" s="11">
        <v>0.35</v>
      </c>
      <c r="N380" s="13"/>
      <c r="O380" s="12"/>
    </row>
    <row r="381" spans="1:15" ht="15.75" customHeight="1">
      <c r="A381" s="6" t="s">
        <v>23</v>
      </c>
      <c r="B381" s="6">
        <v>1197831</v>
      </c>
      <c r="C381" s="7">
        <v>44258</v>
      </c>
      <c r="D381" s="6" t="s">
        <v>24</v>
      </c>
      <c r="E381" s="6" t="s">
        <v>25</v>
      </c>
      <c r="F381" s="6" t="s">
        <v>36</v>
      </c>
      <c r="G381" s="6" t="s">
        <v>20</v>
      </c>
      <c r="H381" s="8">
        <v>0.35000000000000003</v>
      </c>
      <c r="I381" s="9">
        <v>4000</v>
      </c>
      <c r="J381" s="10">
        <f t="shared" si="0"/>
        <v>1400.0000000000002</v>
      </c>
      <c r="K381" s="10">
        <f t="shared" si="1"/>
        <v>630.00000000000011</v>
      </c>
      <c r="L381" s="11">
        <v>0.45</v>
      </c>
      <c r="N381" s="13"/>
      <c r="O381" s="12"/>
    </row>
    <row r="382" spans="1:15" ht="15.75" customHeight="1">
      <c r="A382" s="6" t="s">
        <v>23</v>
      </c>
      <c r="B382" s="6">
        <v>1197831</v>
      </c>
      <c r="C382" s="7">
        <v>44258</v>
      </c>
      <c r="D382" s="6" t="s">
        <v>24</v>
      </c>
      <c r="E382" s="6" t="s">
        <v>25</v>
      </c>
      <c r="F382" s="6" t="s">
        <v>36</v>
      </c>
      <c r="G382" s="6" t="s">
        <v>21</v>
      </c>
      <c r="H382" s="8">
        <v>0.4</v>
      </c>
      <c r="I382" s="9">
        <v>3000</v>
      </c>
      <c r="J382" s="10">
        <f t="shared" si="0"/>
        <v>1200</v>
      </c>
      <c r="K382" s="10">
        <f t="shared" si="1"/>
        <v>360</v>
      </c>
      <c r="L382" s="11">
        <v>0.3</v>
      </c>
      <c r="N382" s="13"/>
      <c r="O382" s="12"/>
    </row>
    <row r="383" spans="1:15" ht="15.75" customHeight="1">
      <c r="A383" s="6" t="s">
        <v>23</v>
      </c>
      <c r="B383" s="6">
        <v>1197831</v>
      </c>
      <c r="C383" s="7">
        <v>44258</v>
      </c>
      <c r="D383" s="6" t="s">
        <v>24</v>
      </c>
      <c r="E383" s="6" t="s">
        <v>25</v>
      </c>
      <c r="F383" s="6" t="s">
        <v>36</v>
      </c>
      <c r="G383" s="6" t="s">
        <v>22</v>
      </c>
      <c r="H383" s="8">
        <v>0.35000000000000003</v>
      </c>
      <c r="I383" s="9">
        <v>4500</v>
      </c>
      <c r="J383" s="10">
        <f t="shared" si="0"/>
        <v>1575.0000000000002</v>
      </c>
      <c r="K383" s="10">
        <f t="shared" si="1"/>
        <v>787.50000000000011</v>
      </c>
      <c r="L383" s="11">
        <v>0.5</v>
      </c>
      <c r="N383" s="13"/>
      <c r="O383" s="12"/>
    </row>
    <row r="384" spans="1:15" ht="15.75" customHeight="1">
      <c r="A384" s="6" t="s">
        <v>23</v>
      </c>
      <c r="B384" s="6">
        <v>1197831</v>
      </c>
      <c r="C384" s="7">
        <v>44288</v>
      </c>
      <c r="D384" s="6" t="s">
        <v>24</v>
      </c>
      <c r="E384" s="6" t="s">
        <v>25</v>
      </c>
      <c r="F384" s="6" t="s">
        <v>36</v>
      </c>
      <c r="G384" s="6" t="s">
        <v>17</v>
      </c>
      <c r="H384" s="8">
        <v>0.19999999999999998</v>
      </c>
      <c r="I384" s="9">
        <v>7000</v>
      </c>
      <c r="J384" s="10">
        <f t="shared" si="0"/>
        <v>1399.9999999999998</v>
      </c>
      <c r="K384" s="10">
        <f t="shared" si="1"/>
        <v>489.99999999999989</v>
      </c>
      <c r="L384" s="11">
        <v>0.35</v>
      </c>
      <c r="N384" s="13"/>
      <c r="O384" s="12"/>
    </row>
    <row r="385" spans="1:15" ht="15.75" customHeight="1">
      <c r="A385" s="6" t="s">
        <v>23</v>
      </c>
      <c r="B385" s="6">
        <v>1197831</v>
      </c>
      <c r="C385" s="7">
        <v>44288</v>
      </c>
      <c r="D385" s="6" t="s">
        <v>24</v>
      </c>
      <c r="E385" s="6" t="s">
        <v>25</v>
      </c>
      <c r="F385" s="6" t="s">
        <v>36</v>
      </c>
      <c r="G385" s="6" t="s">
        <v>18</v>
      </c>
      <c r="H385" s="8">
        <v>0.30000000000000004</v>
      </c>
      <c r="I385" s="9">
        <v>7000</v>
      </c>
      <c r="J385" s="10">
        <f t="shared" si="0"/>
        <v>2100.0000000000005</v>
      </c>
      <c r="K385" s="10">
        <f t="shared" si="1"/>
        <v>735.00000000000011</v>
      </c>
      <c r="L385" s="11">
        <v>0.35</v>
      </c>
      <c r="N385" s="13"/>
      <c r="O385" s="12"/>
    </row>
    <row r="386" spans="1:15" ht="15.75" customHeight="1">
      <c r="A386" s="6" t="s">
        <v>23</v>
      </c>
      <c r="B386" s="6">
        <v>1197831</v>
      </c>
      <c r="C386" s="7">
        <v>44288</v>
      </c>
      <c r="D386" s="6" t="s">
        <v>24</v>
      </c>
      <c r="E386" s="6" t="s">
        <v>25</v>
      </c>
      <c r="F386" s="6" t="s">
        <v>36</v>
      </c>
      <c r="G386" s="6" t="s">
        <v>19</v>
      </c>
      <c r="H386" s="8">
        <v>0.24999999999999997</v>
      </c>
      <c r="I386" s="9">
        <v>5250</v>
      </c>
      <c r="J386" s="10">
        <f t="shared" si="0"/>
        <v>1312.4999999999998</v>
      </c>
      <c r="K386" s="10">
        <f t="shared" si="1"/>
        <v>459.37499999999989</v>
      </c>
      <c r="L386" s="11">
        <v>0.35</v>
      </c>
      <c r="N386" s="13"/>
      <c r="O386" s="12"/>
    </row>
    <row r="387" spans="1:15" ht="15.75" customHeight="1">
      <c r="A387" s="6" t="s">
        <v>23</v>
      </c>
      <c r="B387" s="6">
        <v>1197831</v>
      </c>
      <c r="C387" s="7">
        <v>44288</v>
      </c>
      <c r="D387" s="6" t="s">
        <v>24</v>
      </c>
      <c r="E387" s="6" t="s">
        <v>25</v>
      </c>
      <c r="F387" s="6" t="s">
        <v>36</v>
      </c>
      <c r="G387" s="6" t="s">
        <v>20</v>
      </c>
      <c r="H387" s="8">
        <v>0.30000000000000004</v>
      </c>
      <c r="I387" s="9">
        <v>4250</v>
      </c>
      <c r="J387" s="10">
        <f t="shared" si="0"/>
        <v>1275.0000000000002</v>
      </c>
      <c r="K387" s="10">
        <f t="shared" si="1"/>
        <v>573.75000000000011</v>
      </c>
      <c r="L387" s="11">
        <v>0.45</v>
      </c>
      <c r="N387" s="13"/>
      <c r="O387" s="12"/>
    </row>
    <row r="388" spans="1:15" ht="15.75" customHeight="1">
      <c r="A388" s="6" t="s">
        <v>23</v>
      </c>
      <c r="B388" s="6">
        <v>1197831</v>
      </c>
      <c r="C388" s="7">
        <v>44288</v>
      </c>
      <c r="D388" s="6" t="s">
        <v>24</v>
      </c>
      <c r="E388" s="6" t="s">
        <v>25</v>
      </c>
      <c r="F388" s="6" t="s">
        <v>36</v>
      </c>
      <c r="G388" s="6" t="s">
        <v>21</v>
      </c>
      <c r="H388" s="8">
        <v>0.35</v>
      </c>
      <c r="I388" s="9">
        <v>3250</v>
      </c>
      <c r="J388" s="10">
        <f t="shared" si="0"/>
        <v>1137.5</v>
      </c>
      <c r="K388" s="10">
        <f t="shared" si="1"/>
        <v>341.25</v>
      </c>
      <c r="L388" s="11">
        <v>0.3</v>
      </c>
      <c r="N388" s="13"/>
      <c r="O388" s="12"/>
    </row>
    <row r="389" spans="1:15" ht="15.75" customHeight="1">
      <c r="A389" s="6" t="s">
        <v>23</v>
      </c>
      <c r="B389" s="6">
        <v>1197831</v>
      </c>
      <c r="C389" s="7">
        <v>44288</v>
      </c>
      <c r="D389" s="6" t="s">
        <v>24</v>
      </c>
      <c r="E389" s="6" t="s">
        <v>25</v>
      </c>
      <c r="F389" s="6" t="s">
        <v>36</v>
      </c>
      <c r="G389" s="6" t="s">
        <v>22</v>
      </c>
      <c r="H389" s="8">
        <v>0.30000000000000004</v>
      </c>
      <c r="I389" s="9">
        <v>6000</v>
      </c>
      <c r="J389" s="10">
        <f t="shared" si="0"/>
        <v>1800.0000000000002</v>
      </c>
      <c r="K389" s="10">
        <f t="shared" si="1"/>
        <v>900.00000000000011</v>
      </c>
      <c r="L389" s="11">
        <v>0.5</v>
      </c>
      <c r="N389" s="13"/>
      <c r="O389" s="12"/>
    </row>
    <row r="390" spans="1:15" ht="15.75" customHeight="1">
      <c r="A390" s="6" t="s">
        <v>23</v>
      </c>
      <c r="B390" s="6">
        <v>1197831</v>
      </c>
      <c r="C390" s="7">
        <v>44318</v>
      </c>
      <c r="D390" s="6" t="s">
        <v>24</v>
      </c>
      <c r="E390" s="6" t="s">
        <v>25</v>
      </c>
      <c r="F390" s="6" t="s">
        <v>36</v>
      </c>
      <c r="G390" s="6" t="s">
        <v>17</v>
      </c>
      <c r="H390" s="8">
        <v>0.19999999999999998</v>
      </c>
      <c r="I390" s="9">
        <v>7500</v>
      </c>
      <c r="J390" s="10">
        <f t="shared" si="0"/>
        <v>1499.9999999999998</v>
      </c>
      <c r="K390" s="10">
        <f t="shared" si="1"/>
        <v>524.99999999999989</v>
      </c>
      <c r="L390" s="11">
        <v>0.35</v>
      </c>
      <c r="N390" s="13"/>
      <c r="O390" s="12"/>
    </row>
    <row r="391" spans="1:15" ht="15.75" customHeight="1">
      <c r="A391" s="6" t="s">
        <v>23</v>
      </c>
      <c r="B391" s="6">
        <v>1197831</v>
      </c>
      <c r="C391" s="7">
        <v>44318</v>
      </c>
      <c r="D391" s="6" t="s">
        <v>24</v>
      </c>
      <c r="E391" s="6" t="s">
        <v>25</v>
      </c>
      <c r="F391" s="6" t="s">
        <v>36</v>
      </c>
      <c r="G391" s="6" t="s">
        <v>18</v>
      </c>
      <c r="H391" s="8">
        <v>0.30000000000000004</v>
      </c>
      <c r="I391" s="9">
        <v>7750</v>
      </c>
      <c r="J391" s="10">
        <f t="shared" si="0"/>
        <v>2325.0000000000005</v>
      </c>
      <c r="K391" s="10">
        <f t="shared" si="1"/>
        <v>813.75000000000011</v>
      </c>
      <c r="L391" s="11">
        <v>0.35</v>
      </c>
      <c r="N391" s="13"/>
      <c r="O391" s="12"/>
    </row>
    <row r="392" spans="1:15" ht="15.75" customHeight="1">
      <c r="A392" s="6" t="s">
        <v>23</v>
      </c>
      <c r="B392" s="6">
        <v>1197831</v>
      </c>
      <c r="C392" s="7">
        <v>44318</v>
      </c>
      <c r="D392" s="6" t="s">
        <v>24</v>
      </c>
      <c r="E392" s="6" t="s">
        <v>25</v>
      </c>
      <c r="F392" s="6" t="s">
        <v>36</v>
      </c>
      <c r="G392" s="6" t="s">
        <v>19</v>
      </c>
      <c r="H392" s="8">
        <v>0.24999999999999997</v>
      </c>
      <c r="I392" s="9">
        <v>6250</v>
      </c>
      <c r="J392" s="10">
        <f t="shared" si="0"/>
        <v>1562.4999999999998</v>
      </c>
      <c r="K392" s="10">
        <f t="shared" si="1"/>
        <v>546.87499999999989</v>
      </c>
      <c r="L392" s="11">
        <v>0.35</v>
      </c>
      <c r="N392" s="13"/>
      <c r="O392" s="12"/>
    </row>
    <row r="393" spans="1:15" ht="15.75" customHeight="1">
      <c r="A393" s="6" t="s">
        <v>23</v>
      </c>
      <c r="B393" s="6">
        <v>1197831</v>
      </c>
      <c r="C393" s="7">
        <v>44318</v>
      </c>
      <c r="D393" s="6" t="s">
        <v>24</v>
      </c>
      <c r="E393" s="6" t="s">
        <v>25</v>
      </c>
      <c r="F393" s="6" t="s">
        <v>36</v>
      </c>
      <c r="G393" s="6" t="s">
        <v>20</v>
      </c>
      <c r="H393" s="8">
        <v>0.35000000000000003</v>
      </c>
      <c r="I393" s="9">
        <v>5500</v>
      </c>
      <c r="J393" s="10">
        <f t="shared" si="0"/>
        <v>1925.0000000000002</v>
      </c>
      <c r="K393" s="10">
        <f t="shared" si="1"/>
        <v>866.25000000000011</v>
      </c>
      <c r="L393" s="11">
        <v>0.45</v>
      </c>
      <c r="N393" s="13"/>
      <c r="O393" s="12"/>
    </row>
    <row r="394" spans="1:15" ht="15.75" customHeight="1">
      <c r="A394" s="6" t="s">
        <v>23</v>
      </c>
      <c r="B394" s="6">
        <v>1197831</v>
      </c>
      <c r="C394" s="7">
        <v>44318</v>
      </c>
      <c r="D394" s="6" t="s">
        <v>24</v>
      </c>
      <c r="E394" s="6" t="s">
        <v>25</v>
      </c>
      <c r="F394" s="6" t="s">
        <v>36</v>
      </c>
      <c r="G394" s="6" t="s">
        <v>21</v>
      </c>
      <c r="H394" s="8">
        <v>0.5</v>
      </c>
      <c r="I394" s="9">
        <v>4500</v>
      </c>
      <c r="J394" s="10">
        <f t="shared" si="0"/>
        <v>2250</v>
      </c>
      <c r="K394" s="10">
        <f t="shared" si="1"/>
        <v>675</v>
      </c>
      <c r="L394" s="11">
        <v>0.3</v>
      </c>
      <c r="N394" s="13"/>
      <c r="O394" s="12"/>
    </row>
    <row r="395" spans="1:15" ht="15.75" customHeight="1">
      <c r="A395" s="6" t="s">
        <v>23</v>
      </c>
      <c r="B395" s="6">
        <v>1197831</v>
      </c>
      <c r="C395" s="7">
        <v>44318</v>
      </c>
      <c r="D395" s="6" t="s">
        <v>24</v>
      </c>
      <c r="E395" s="6" t="s">
        <v>25</v>
      </c>
      <c r="F395" s="6" t="s">
        <v>36</v>
      </c>
      <c r="G395" s="6" t="s">
        <v>22</v>
      </c>
      <c r="H395" s="8">
        <v>0.45</v>
      </c>
      <c r="I395" s="9">
        <v>8000</v>
      </c>
      <c r="J395" s="10">
        <f t="shared" si="0"/>
        <v>3600</v>
      </c>
      <c r="K395" s="10">
        <f t="shared" si="1"/>
        <v>1800</v>
      </c>
      <c r="L395" s="11">
        <v>0.5</v>
      </c>
      <c r="N395" s="13"/>
      <c r="O395" s="12"/>
    </row>
    <row r="396" spans="1:15" ht="15.75" customHeight="1">
      <c r="A396" s="6" t="s">
        <v>23</v>
      </c>
      <c r="B396" s="6">
        <v>1197831</v>
      </c>
      <c r="C396" s="7">
        <v>44348</v>
      </c>
      <c r="D396" s="6" t="s">
        <v>24</v>
      </c>
      <c r="E396" s="6" t="s">
        <v>25</v>
      </c>
      <c r="F396" s="6" t="s">
        <v>36</v>
      </c>
      <c r="G396" s="6" t="s">
        <v>17</v>
      </c>
      <c r="H396" s="8">
        <v>0.45</v>
      </c>
      <c r="I396" s="9">
        <v>8000</v>
      </c>
      <c r="J396" s="10">
        <f t="shared" si="0"/>
        <v>3600</v>
      </c>
      <c r="K396" s="10">
        <f t="shared" si="1"/>
        <v>1260</v>
      </c>
      <c r="L396" s="11">
        <v>0.35</v>
      </c>
      <c r="N396" s="13"/>
      <c r="O396" s="12"/>
    </row>
    <row r="397" spans="1:15" ht="15.75" customHeight="1">
      <c r="A397" s="6" t="s">
        <v>23</v>
      </c>
      <c r="B397" s="6">
        <v>1197831</v>
      </c>
      <c r="C397" s="7">
        <v>44348</v>
      </c>
      <c r="D397" s="6" t="s">
        <v>24</v>
      </c>
      <c r="E397" s="6" t="s">
        <v>25</v>
      </c>
      <c r="F397" s="6" t="s">
        <v>36</v>
      </c>
      <c r="G397" s="6" t="s">
        <v>18</v>
      </c>
      <c r="H397" s="8">
        <v>0.5</v>
      </c>
      <c r="I397" s="9">
        <v>8000</v>
      </c>
      <c r="J397" s="10">
        <f t="shared" si="0"/>
        <v>4000</v>
      </c>
      <c r="K397" s="10">
        <f t="shared" si="1"/>
        <v>1400</v>
      </c>
      <c r="L397" s="11">
        <v>0.35</v>
      </c>
      <c r="N397" s="13"/>
      <c r="O397" s="12"/>
    </row>
    <row r="398" spans="1:15" ht="15.75" customHeight="1">
      <c r="A398" s="6" t="s">
        <v>23</v>
      </c>
      <c r="B398" s="6">
        <v>1197831</v>
      </c>
      <c r="C398" s="7">
        <v>44348</v>
      </c>
      <c r="D398" s="6" t="s">
        <v>24</v>
      </c>
      <c r="E398" s="6" t="s">
        <v>25</v>
      </c>
      <c r="F398" s="6" t="s">
        <v>36</v>
      </c>
      <c r="G398" s="6" t="s">
        <v>19</v>
      </c>
      <c r="H398" s="8">
        <v>0.45</v>
      </c>
      <c r="I398" s="9">
        <v>6500</v>
      </c>
      <c r="J398" s="10">
        <f t="shared" si="0"/>
        <v>2925</v>
      </c>
      <c r="K398" s="10">
        <f t="shared" si="1"/>
        <v>1023.7499999999999</v>
      </c>
      <c r="L398" s="11">
        <v>0.35</v>
      </c>
      <c r="N398" s="13"/>
      <c r="O398" s="12"/>
    </row>
    <row r="399" spans="1:15" ht="15.75" customHeight="1">
      <c r="A399" s="6" t="s">
        <v>23</v>
      </c>
      <c r="B399" s="6">
        <v>1197831</v>
      </c>
      <c r="C399" s="7">
        <v>44348</v>
      </c>
      <c r="D399" s="6" t="s">
        <v>24</v>
      </c>
      <c r="E399" s="6" t="s">
        <v>25</v>
      </c>
      <c r="F399" s="6" t="s">
        <v>36</v>
      </c>
      <c r="G399" s="6" t="s">
        <v>20</v>
      </c>
      <c r="H399" s="8">
        <v>0.45</v>
      </c>
      <c r="I399" s="9">
        <v>6000</v>
      </c>
      <c r="J399" s="10">
        <f t="shared" si="0"/>
        <v>2700</v>
      </c>
      <c r="K399" s="10">
        <f t="shared" si="1"/>
        <v>1215</v>
      </c>
      <c r="L399" s="11">
        <v>0.45</v>
      </c>
      <c r="N399" s="13"/>
      <c r="O399" s="12"/>
    </row>
    <row r="400" spans="1:15" ht="15.75" customHeight="1">
      <c r="A400" s="6" t="s">
        <v>23</v>
      </c>
      <c r="B400" s="6">
        <v>1197831</v>
      </c>
      <c r="C400" s="7">
        <v>44348</v>
      </c>
      <c r="D400" s="6" t="s">
        <v>24</v>
      </c>
      <c r="E400" s="6" t="s">
        <v>25</v>
      </c>
      <c r="F400" s="6" t="s">
        <v>36</v>
      </c>
      <c r="G400" s="6" t="s">
        <v>21</v>
      </c>
      <c r="H400" s="8">
        <v>0.5</v>
      </c>
      <c r="I400" s="9">
        <v>5000</v>
      </c>
      <c r="J400" s="10">
        <f t="shared" si="0"/>
        <v>2500</v>
      </c>
      <c r="K400" s="10">
        <f t="shared" si="1"/>
        <v>750</v>
      </c>
      <c r="L400" s="11">
        <v>0.3</v>
      </c>
      <c r="N400" s="13"/>
      <c r="O400" s="12"/>
    </row>
    <row r="401" spans="1:15" ht="15.75" customHeight="1">
      <c r="A401" s="6" t="s">
        <v>23</v>
      </c>
      <c r="B401" s="6">
        <v>1197831</v>
      </c>
      <c r="C401" s="7">
        <v>44348</v>
      </c>
      <c r="D401" s="6" t="s">
        <v>24</v>
      </c>
      <c r="E401" s="6" t="s">
        <v>25</v>
      </c>
      <c r="F401" s="6" t="s">
        <v>36</v>
      </c>
      <c r="G401" s="6" t="s">
        <v>22</v>
      </c>
      <c r="H401" s="8">
        <v>0.55000000000000004</v>
      </c>
      <c r="I401" s="9">
        <v>8750</v>
      </c>
      <c r="J401" s="10">
        <f t="shared" si="0"/>
        <v>4812.5</v>
      </c>
      <c r="K401" s="10">
        <f t="shared" si="1"/>
        <v>2406.25</v>
      </c>
      <c r="L401" s="11">
        <v>0.5</v>
      </c>
      <c r="N401" s="13"/>
      <c r="O401" s="12"/>
    </row>
    <row r="402" spans="1:15" ht="15.75" customHeight="1">
      <c r="A402" s="6" t="s">
        <v>23</v>
      </c>
      <c r="B402" s="6">
        <v>1197831</v>
      </c>
      <c r="C402" s="7">
        <v>44380</v>
      </c>
      <c r="D402" s="6" t="s">
        <v>24</v>
      </c>
      <c r="E402" s="6" t="s">
        <v>25</v>
      </c>
      <c r="F402" s="6" t="s">
        <v>36</v>
      </c>
      <c r="G402" s="6" t="s">
        <v>17</v>
      </c>
      <c r="H402" s="8">
        <v>0.45</v>
      </c>
      <c r="I402" s="9">
        <v>8250</v>
      </c>
      <c r="J402" s="10">
        <f t="shared" si="0"/>
        <v>3712.5</v>
      </c>
      <c r="K402" s="10">
        <f t="shared" si="1"/>
        <v>1484.9999999999998</v>
      </c>
      <c r="L402" s="11">
        <v>0.39999999999999997</v>
      </c>
      <c r="N402" s="13"/>
      <c r="O402" s="12"/>
    </row>
    <row r="403" spans="1:15" ht="15.75" customHeight="1">
      <c r="A403" s="6" t="s">
        <v>23</v>
      </c>
      <c r="B403" s="6">
        <v>1197831</v>
      </c>
      <c r="C403" s="7">
        <v>44380</v>
      </c>
      <c r="D403" s="6" t="s">
        <v>24</v>
      </c>
      <c r="E403" s="6" t="s">
        <v>25</v>
      </c>
      <c r="F403" s="6" t="s">
        <v>36</v>
      </c>
      <c r="G403" s="6" t="s">
        <v>18</v>
      </c>
      <c r="H403" s="8">
        <v>0.5</v>
      </c>
      <c r="I403" s="9">
        <v>8250</v>
      </c>
      <c r="J403" s="10">
        <f t="shared" si="0"/>
        <v>4125</v>
      </c>
      <c r="K403" s="10">
        <f t="shared" si="1"/>
        <v>1649.9999999999998</v>
      </c>
      <c r="L403" s="11">
        <v>0.39999999999999997</v>
      </c>
      <c r="N403" s="13"/>
      <c r="O403" s="12"/>
    </row>
    <row r="404" spans="1:15" ht="15.75" customHeight="1">
      <c r="A404" s="6" t="s">
        <v>23</v>
      </c>
      <c r="B404" s="6">
        <v>1197831</v>
      </c>
      <c r="C404" s="7">
        <v>44380</v>
      </c>
      <c r="D404" s="6" t="s">
        <v>24</v>
      </c>
      <c r="E404" s="6" t="s">
        <v>25</v>
      </c>
      <c r="F404" s="6" t="s">
        <v>36</v>
      </c>
      <c r="G404" s="6" t="s">
        <v>19</v>
      </c>
      <c r="H404" s="8">
        <v>0.45</v>
      </c>
      <c r="I404" s="9">
        <v>9750</v>
      </c>
      <c r="J404" s="10">
        <f t="shared" si="0"/>
        <v>4387.5</v>
      </c>
      <c r="K404" s="10">
        <f t="shared" si="1"/>
        <v>1754.9999999999998</v>
      </c>
      <c r="L404" s="11">
        <v>0.39999999999999997</v>
      </c>
      <c r="N404" s="13"/>
      <c r="O404" s="12"/>
    </row>
    <row r="405" spans="1:15" ht="15.75" customHeight="1">
      <c r="A405" s="6" t="s">
        <v>23</v>
      </c>
      <c r="B405" s="6">
        <v>1197831</v>
      </c>
      <c r="C405" s="7">
        <v>44380</v>
      </c>
      <c r="D405" s="6" t="s">
        <v>24</v>
      </c>
      <c r="E405" s="6" t="s">
        <v>25</v>
      </c>
      <c r="F405" s="6" t="s">
        <v>36</v>
      </c>
      <c r="G405" s="6" t="s">
        <v>20</v>
      </c>
      <c r="H405" s="8">
        <v>0.45</v>
      </c>
      <c r="I405" s="9">
        <v>5750</v>
      </c>
      <c r="J405" s="10">
        <f t="shared" si="0"/>
        <v>2587.5</v>
      </c>
      <c r="K405" s="10">
        <f t="shared" si="1"/>
        <v>1293.75</v>
      </c>
      <c r="L405" s="11">
        <v>0.5</v>
      </c>
      <c r="N405" s="13"/>
      <c r="O405" s="12"/>
    </row>
    <row r="406" spans="1:15" ht="15.75" customHeight="1">
      <c r="A406" s="6" t="s">
        <v>23</v>
      </c>
      <c r="B406" s="6">
        <v>1197831</v>
      </c>
      <c r="C406" s="7">
        <v>44380</v>
      </c>
      <c r="D406" s="6" t="s">
        <v>24</v>
      </c>
      <c r="E406" s="6" t="s">
        <v>25</v>
      </c>
      <c r="F406" s="6" t="s">
        <v>36</v>
      </c>
      <c r="G406" s="6" t="s">
        <v>21</v>
      </c>
      <c r="H406" s="8">
        <v>0.5</v>
      </c>
      <c r="I406" s="9">
        <v>5750</v>
      </c>
      <c r="J406" s="10">
        <f t="shared" si="0"/>
        <v>2875</v>
      </c>
      <c r="K406" s="10">
        <f t="shared" si="1"/>
        <v>1006.2499999999999</v>
      </c>
      <c r="L406" s="11">
        <v>0.35</v>
      </c>
      <c r="N406" s="13"/>
      <c r="O406" s="12"/>
    </row>
    <row r="407" spans="1:15" ht="15.75" customHeight="1">
      <c r="A407" s="6" t="s">
        <v>23</v>
      </c>
      <c r="B407" s="6">
        <v>1197831</v>
      </c>
      <c r="C407" s="7">
        <v>44380</v>
      </c>
      <c r="D407" s="6" t="s">
        <v>24</v>
      </c>
      <c r="E407" s="6" t="s">
        <v>25</v>
      </c>
      <c r="F407" s="6" t="s">
        <v>36</v>
      </c>
      <c r="G407" s="6" t="s">
        <v>22</v>
      </c>
      <c r="H407" s="8">
        <v>0.6</v>
      </c>
      <c r="I407" s="9">
        <v>8500</v>
      </c>
      <c r="J407" s="10">
        <f t="shared" si="0"/>
        <v>5100</v>
      </c>
      <c r="K407" s="10">
        <f t="shared" si="1"/>
        <v>2805</v>
      </c>
      <c r="L407" s="11">
        <v>0.55000000000000004</v>
      </c>
      <c r="N407" s="13"/>
      <c r="O407" s="12"/>
    </row>
    <row r="408" spans="1:15" ht="15.75" customHeight="1">
      <c r="A408" s="6" t="s">
        <v>23</v>
      </c>
      <c r="B408" s="6">
        <v>1197831</v>
      </c>
      <c r="C408" s="7">
        <v>44413</v>
      </c>
      <c r="D408" s="6" t="s">
        <v>24</v>
      </c>
      <c r="E408" s="6" t="s">
        <v>25</v>
      </c>
      <c r="F408" s="6" t="s">
        <v>36</v>
      </c>
      <c r="G408" s="6" t="s">
        <v>17</v>
      </c>
      <c r="H408" s="8">
        <v>0.5</v>
      </c>
      <c r="I408" s="9">
        <v>8000</v>
      </c>
      <c r="J408" s="10">
        <f t="shared" si="0"/>
        <v>4000</v>
      </c>
      <c r="K408" s="10">
        <f t="shared" si="1"/>
        <v>1599.9999999999998</v>
      </c>
      <c r="L408" s="11">
        <v>0.39999999999999997</v>
      </c>
      <c r="N408" s="13"/>
      <c r="O408" s="12"/>
    </row>
    <row r="409" spans="1:15" ht="15.75" customHeight="1">
      <c r="A409" s="6" t="s">
        <v>23</v>
      </c>
      <c r="B409" s="6">
        <v>1197831</v>
      </c>
      <c r="C409" s="7">
        <v>44413</v>
      </c>
      <c r="D409" s="6" t="s">
        <v>24</v>
      </c>
      <c r="E409" s="6" t="s">
        <v>25</v>
      </c>
      <c r="F409" s="6" t="s">
        <v>36</v>
      </c>
      <c r="G409" s="6" t="s">
        <v>18</v>
      </c>
      <c r="H409" s="8">
        <v>0.55000000000000004</v>
      </c>
      <c r="I409" s="9">
        <v>8000</v>
      </c>
      <c r="J409" s="10">
        <f t="shared" si="0"/>
        <v>4400</v>
      </c>
      <c r="K409" s="10">
        <f t="shared" si="1"/>
        <v>1759.9999999999998</v>
      </c>
      <c r="L409" s="11">
        <v>0.39999999999999997</v>
      </c>
      <c r="N409" s="13"/>
      <c r="O409" s="12"/>
    </row>
    <row r="410" spans="1:15" ht="15.75" customHeight="1">
      <c r="A410" s="6" t="s">
        <v>23</v>
      </c>
      <c r="B410" s="6">
        <v>1197831</v>
      </c>
      <c r="C410" s="7">
        <v>44413</v>
      </c>
      <c r="D410" s="6" t="s">
        <v>24</v>
      </c>
      <c r="E410" s="6" t="s">
        <v>25</v>
      </c>
      <c r="F410" s="6" t="s">
        <v>36</v>
      </c>
      <c r="G410" s="6" t="s">
        <v>19</v>
      </c>
      <c r="H410" s="8">
        <v>0.5</v>
      </c>
      <c r="I410" s="9">
        <v>9750</v>
      </c>
      <c r="J410" s="10">
        <f t="shared" si="0"/>
        <v>4875</v>
      </c>
      <c r="K410" s="10">
        <f t="shared" si="1"/>
        <v>1949.9999999999998</v>
      </c>
      <c r="L410" s="11">
        <v>0.39999999999999997</v>
      </c>
      <c r="N410" s="13"/>
      <c r="O410" s="12"/>
    </row>
    <row r="411" spans="1:15" ht="15.75" customHeight="1">
      <c r="A411" s="6" t="s">
        <v>23</v>
      </c>
      <c r="B411" s="6">
        <v>1197831</v>
      </c>
      <c r="C411" s="7">
        <v>44413</v>
      </c>
      <c r="D411" s="6" t="s">
        <v>24</v>
      </c>
      <c r="E411" s="6" t="s">
        <v>25</v>
      </c>
      <c r="F411" s="6" t="s">
        <v>36</v>
      </c>
      <c r="G411" s="6" t="s">
        <v>20</v>
      </c>
      <c r="H411" s="8">
        <v>0.5</v>
      </c>
      <c r="I411" s="9">
        <v>5250</v>
      </c>
      <c r="J411" s="10">
        <f t="shared" si="0"/>
        <v>2625</v>
      </c>
      <c r="K411" s="10">
        <f t="shared" si="1"/>
        <v>1312.5</v>
      </c>
      <c r="L411" s="11">
        <v>0.5</v>
      </c>
      <c r="N411" s="13"/>
      <c r="O411" s="12"/>
    </row>
    <row r="412" spans="1:15" ht="15.75" customHeight="1">
      <c r="A412" s="6" t="s">
        <v>23</v>
      </c>
      <c r="B412" s="6">
        <v>1197831</v>
      </c>
      <c r="C412" s="7">
        <v>44413</v>
      </c>
      <c r="D412" s="6" t="s">
        <v>24</v>
      </c>
      <c r="E412" s="6" t="s">
        <v>25</v>
      </c>
      <c r="F412" s="6" t="s">
        <v>36</v>
      </c>
      <c r="G412" s="6" t="s">
        <v>21</v>
      </c>
      <c r="H412" s="8">
        <v>0.55000000000000004</v>
      </c>
      <c r="I412" s="9">
        <v>5250</v>
      </c>
      <c r="J412" s="10">
        <f t="shared" si="0"/>
        <v>2887.5000000000005</v>
      </c>
      <c r="K412" s="10">
        <f t="shared" si="1"/>
        <v>1010.6250000000001</v>
      </c>
      <c r="L412" s="11">
        <v>0.35</v>
      </c>
      <c r="N412" s="13"/>
      <c r="O412" s="12"/>
    </row>
    <row r="413" spans="1:15" ht="15.75" customHeight="1">
      <c r="A413" s="6" t="s">
        <v>23</v>
      </c>
      <c r="B413" s="6">
        <v>1197831</v>
      </c>
      <c r="C413" s="7">
        <v>44413</v>
      </c>
      <c r="D413" s="6" t="s">
        <v>24</v>
      </c>
      <c r="E413" s="6" t="s">
        <v>25</v>
      </c>
      <c r="F413" s="6" t="s">
        <v>36</v>
      </c>
      <c r="G413" s="6" t="s">
        <v>22</v>
      </c>
      <c r="H413" s="8">
        <v>0.6</v>
      </c>
      <c r="I413" s="9">
        <v>7750</v>
      </c>
      <c r="J413" s="10">
        <f t="shared" si="0"/>
        <v>4650</v>
      </c>
      <c r="K413" s="10">
        <f t="shared" si="1"/>
        <v>2557.5</v>
      </c>
      <c r="L413" s="11">
        <v>0.55000000000000004</v>
      </c>
      <c r="N413" s="13"/>
      <c r="O413" s="12"/>
    </row>
    <row r="414" spans="1:15" ht="15.75" customHeight="1">
      <c r="A414" s="6" t="s">
        <v>23</v>
      </c>
      <c r="B414" s="6">
        <v>1197831</v>
      </c>
      <c r="C414" s="7">
        <v>44441</v>
      </c>
      <c r="D414" s="6" t="s">
        <v>24</v>
      </c>
      <c r="E414" s="6" t="s">
        <v>25</v>
      </c>
      <c r="F414" s="6" t="s">
        <v>36</v>
      </c>
      <c r="G414" s="6" t="s">
        <v>17</v>
      </c>
      <c r="H414" s="8">
        <v>0.55000000000000004</v>
      </c>
      <c r="I414" s="9">
        <v>7250</v>
      </c>
      <c r="J414" s="10">
        <f t="shared" si="0"/>
        <v>3987.5000000000005</v>
      </c>
      <c r="K414" s="10">
        <f t="shared" si="1"/>
        <v>1595</v>
      </c>
      <c r="L414" s="11">
        <v>0.39999999999999997</v>
      </c>
      <c r="N414" s="13"/>
      <c r="O414" s="12"/>
    </row>
    <row r="415" spans="1:15" ht="15.75" customHeight="1">
      <c r="A415" s="6" t="s">
        <v>23</v>
      </c>
      <c r="B415" s="6">
        <v>1197831</v>
      </c>
      <c r="C415" s="7">
        <v>44441</v>
      </c>
      <c r="D415" s="6" t="s">
        <v>24</v>
      </c>
      <c r="E415" s="6" t="s">
        <v>25</v>
      </c>
      <c r="F415" s="6" t="s">
        <v>36</v>
      </c>
      <c r="G415" s="6" t="s">
        <v>18</v>
      </c>
      <c r="H415" s="8">
        <v>0.55000000000000004</v>
      </c>
      <c r="I415" s="9">
        <v>6750</v>
      </c>
      <c r="J415" s="10">
        <f t="shared" si="0"/>
        <v>3712.5000000000005</v>
      </c>
      <c r="K415" s="10">
        <f t="shared" si="1"/>
        <v>1485</v>
      </c>
      <c r="L415" s="11">
        <v>0.39999999999999997</v>
      </c>
      <c r="N415" s="13"/>
      <c r="O415" s="12"/>
    </row>
    <row r="416" spans="1:15" ht="15.75" customHeight="1">
      <c r="A416" s="6" t="s">
        <v>23</v>
      </c>
      <c r="B416" s="6">
        <v>1197831</v>
      </c>
      <c r="C416" s="7">
        <v>44441</v>
      </c>
      <c r="D416" s="6" t="s">
        <v>24</v>
      </c>
      <c r="E416" s="6" t="s">
        <v>25</v>
      </c>
      <c r="F416" s="6" t="s">
        <v>36</v>
      </c>
      <c r="G416" s="6" t="s">
        <v>19</v>
      </c>
      <c r="H416" s="8">
        <v>0.6</v>
      </c>
      <c r="I416" s="9">
        <v>7250</v>
      </c>
      <c r="J416" s="10">
        <f t="shared" si="0"/>
        <v>4350</v>
      </c>
      <c r="K416" s="10">
        <f t="shared" si="1"/>
        <v>1739.9999999999998</v>
      </c>
      <c r="L416" s="11">
        <v>0.39999999999999997</v>
      </c>
      <c r="N416" s="13"/>
      <c r="O416" s="12"/>
    </row>
    <row r="417" spans="1:15" ht="15.75" customHeight="1">
      <c r="A417" s="6" t="s">
        <v>23</v>
      </c>
      <c r="B417" s="6">
        <v>1197831</v>
      </c>
      <c r="C417" s="7">
        <v>44441</v>
      </c>
      <c r="D417" s="6" t="s">
        <v>24</v>
      </c>
      <c r="E417" s="6" t="s">
        <v>25</v>
      </c>
      <c r="F417" s="6" t="s">
        <v>36</v>
      </c>
      <c r="G417" s="6" t="s">
        <v>20</v>
      </c>
      <c r="H417" s="8">
        <v>0.6</v>
      </c>
      <c r="I417" s="9">
        <v>4500</v>
      </c>
      <c r="J417" s="10">
        <f t="shared" si="0"/>
        <v>2700</v>
      </c>
      <c r="K417" s="10">
        <f t="shared" si="1"/>
        <v>1350</v>
      </c>
      <c r="L417" s="11">
        <v>0.5</v>
      </c>
      <c r="N417" s="13"/>
      <c r="O417" s="12"/>
    </row>
    <row r="418" spans="1:15" ht="15.75" customHeight="1">
      <c r="A418" s="6" t="s">
        <v>23</v>
      </c>
      <c r="B418" s="6">
        <v>1197831</v>
      </c>
      <c r="C418" s="7">
        <v>44441</v>
      </c>
      <c r="D418" s="6" t="s">
        <v>24</v>
      </c>
      <c r="E418" s="6" t="s">
        <v>25</v>
      </c>
      <c r="F418" s="6" t="s">
        <v>36</v>
      </c>
      <c r="G418" s="6" t="s">
        <v>21</v>
      </c>
      <c r="H418" s="8">
        <v>0.55000000000000004</v>
      </c>
      <c r="I418" s="9">
        <v>4500</v>
      </c>
      <c r="J418" s="10">
        <f t="shared" si="0"/>
        <v>2475</v>
      </c>
      <c r="K418" s="10">
        <f t="shared" si="1"/>
        <v>866.25</v>
      </c>
      <c r="L418" s="11">
        <v>0.35</v>
      </c>
      <c r="N418" s="13"/>
      <c r="O418" s="12"/>
    </row>
    <row r="419" spans="1:15" ht="15.75" customHeight="1">
      <c r="A419" s="6" t="s">
        <v>23</v>
      </c>
      <c r="B419" s="6">
        <v>1197831</v>
      </c>
      <c r="C419" s="7">
        <v>44441</v>
      </c>
      <c r="D419" s="6" t="s">
        <v>24</v>
      </c>
      <c r="E419" s="6" t="s">
        <v>25</v>
      </c>
      <c r="F419" s="6" t="s">
        <v>36</v>
      </c>
      <c r="G419" s="6" t="s">
        <v>22</v>
      </c>
      <c r="H419" s="8">
        <v>0.5</v>
      </c>
      <c r="I419" s="9">
        <v>6750</v>
      </c>
      <c r="J419" s="10">
        <f t="shared" si="0"/>
        <v>3375</v>
      </c>
      <c r="K419" s="10">
        <f t="shared" si="1"/>
        <v>1856.2500000000002</v>
      </c>
      <c r="L419" s="11">
        <v>0.55000000000000004</v>
      </c>
      <c r="N419" s="13"/>
      <c r="O419" s="12"/>
    </row>
    <row r="420" spans="1:15" ht="15.75" customHeight="1">
      <c r="A420" s="6" t="s">
        <v>23</v>
      </c>
      <c r="B420" s="6">
        <v>1197831</v>
      </c>
      <c r="C420" s="7">
        <v>44470</v>
      </c>
      <c r="D420" s="6" t="s">
        <v>24</v>
      </c>
      <c r="E420" s="6" t="s">
        <v>25</v>
      </c>
      <c r="F420" s="6" t="s">
        <v>36</v>
      </c>
      <c r="G420" s="6" t="s">
        <v>17</v>
      </c>
      <c r="H420" s="8">
        <v>0.4</v>
      </c>
      <c r="I420" s="9">
        <v>6250</v>
      </c>
      <c r="J420" s="10">
        <f t="shared" si="0"/>
        <v>2500</v>
      </c>
      <c r="K420" s="10">
        <f t="shared" si="1"/>
        <v>999.99999999999989</v>
      </c>
      <c r="L420" s="11">
        <v>0.39999999999999997</v>
      </c>
      <c r="N420" s="13"/>
      <c r="O420" s="12"/>
    </row>
    <row r="421" spans="1:15" ht="15.75" customHeight="1">
      <c r="A421" s="6" t="s">
        <v>23</v>
      </c>
      <c r="B421" s="6">
        <v>1197831</v>
      </c>
      <c r="C421" s="7">
        <v>44470</v>
      </c>
      <c r="D421" s="6" t="s">
        <v>24</v>
      </c>
      <c r="E421" s="6" t="s">
        <v>25</v>
      </c>
      <c r="F421" s="6" t="s">
        <v>36</v>
      </c>
      <c r="G421" s="6" t="s">
        <v>18</v>
      </c>
      <c r="H421" s="8">
        <v>0.4</v>
      </c>
      <c r="I421" s="9">
        <v>6250</v>
      </c>
      <c r="J421" s="10">
        <f t="shared" si="0"/>
        <v>2500</v>
      </c>
      <c r="K421" s="10">
        <f t="shared" si="1"/>
        <v>999.99999999999989</v>
      </c>
      <c r="L421" s="11">
        <v>0.39999999999999997</v>
      </c>
      <c r="N421" s="13"/>
      <c r="O421" s="12"/>
    </row>
    <row r="422" spans="1:15" ht="15.75" customHeight="1">
      <c r="A422" s="6" t="s">
        <v>23</v>
      </c>
      <c r="B422" s="6">
        <v>1197831</v>
      </c>
      <c r="C422" s="7">
        <v>44470</v>
      </c>
      <c r="D422" s="6" t="s">
        <v>24</v>
      </c>
      <c r="E422" s="6" t="s">
        <v>25</v>
      </c>
      <c r="F422" s="6" t="s">
        <v>36</v>
      </c>
      <c r="G422" s="6" t="s">
        <v>19</v>
      </c>
      <c r="H422" s="8">
        <v>0.45</v>
      </c>
      <c r="I422" s="9">
        <v>5750</v>
      </c>
      <c r="J422" s="10">
        <f t="shared" si="0"/>
        <v>2587.5</v>
      </c>
      <c r="K422" s="10">
        <f t="shared" si="1"/>
        <v>1035</v>
      </c>
      <c r="L422" s="11">
        <v>0.39999999999999997</v>
      </c>
      <c r="N422" s="13"/>
      <c r="O422" s="12"/>
    </row>
    <row r="423" spans="1:15" ht="15.75" customHeight="1">
      <c r="A423" s="6" t="s">
        <v>23</v>
      </c>
      <c r="B423" s="6">
        <v>1197831</v>
      </c>
      <c r="C423" s="7">
        <v>44470</v>
      </c>
      <c r="D423" s="6" t="s">
        <v>24</v>
      </c>
      <c r="E423" s="6" t="s">
        <v>25</v>
      </c>
      <c r="F423" s="6" t="s">
        <v>36</v>
      </c>
      <c r="G423" s="6" t="s">
        <v>20</v>
      </c>
      <c r="H423" s="8">
        <v>0.45</v>
      </c>
      <c r="I423" s="9">
        <v>4250</v>
      </c>
      <c r="J423" s="10">
        <f t="shared" si="0"/>
        <v>1912.5</v>
      </c>
      <c r="K423" s="10">
        <f t="shared" si="1"/>
        <v>956.25</v>
      </c>
      <c r="L423" s="11">
        <v>0.5</v>
      </c>
      <c r="N423" s="13"/>
      <c r="O423" s="12"/>
    </row>
    <row r="424" spans="1:15" ht="15.75" customHeight="1">
      <c r="A424" s="6" t="s">
        <v>23</v>
      </c>
      <c r="B424" s="6">
        <v>1197831</v>
      </c>
      <c r="C424" s="7">
        <v>44470</v>
      </c>
      <c r="D424" s="6" t="s">
        <v>24</v>
      </c>
      <c r="E424" s="6" t="s">
        <v>25</v>
      </c>
      <c r="F424" s="6" t="s">
        <v>36</v>
      </c>
      <c r="G424" s="6" t="s">
        <v>21</v>
      </c>
      <c r="H424" s="8">
        <v>0.4</v>
      </c>
      <c r="I424" s="9">
        <v>4000</v>
      </c>
      <c r="J424" s="10">
        <f t="shared" si="0"/>
        <v>1600</v>
      </c>
      <c r="K424" s="10">
        <f t="shared" si="1"/>
        <v>560</v>
      </c>
      <c r="L424" s="11">
        <v>0.35</v>
      </c>
      <c r="N424" s="13"/>
      <c r="O424" s="12"/>
    </row>
    <row r="425" spans="1:15" ht="15.75" customHeight="1">
      <c r="A425" s="6" t="s">
        <v>23</v>
      </c>
      <c r="B425" s="6">
        <v>1197831</v>
      </c>
      <c r="C425" s="7">
        <v>44470</v>
      </c>
      <c r="D425" s="6" t="s">
        <v>24</v>
      </c>
      <c r="E425" s="6" t="s">
        <v>25</v>
      </c>
      <c r="F425" s="6" t="s">
        <v>36</v>
      </c>
      <c r="G425" s="6" t="s">
        <v>22</v>
      </c>
      <c r="H425" s="8">
        <v>0.5</v>
      </c>
      <c r="I425" s="9">
        <v>5750</v>
      </c>
      <c r="J425" s="10">
        <f t="shared" si="0"/>
        <v>2875</v>
      </c>
      <c r="K425" s="10">
        <f t="shared" si="1"/>
        <v>1581.2500000000002</v>
      </c>
      <c r="L425" s="11">
        <v>0.55000000000000004</v>
      </c>
      <c r="N425" s="13"/>
      <c r="O425" s="12"/>
    </row>
    <row r="426" spans="1:15" ht="15.75" customHeight="1">
      <c r="A426" s="6" t="s">
        <v>23</v>
      </c>
      <c r="B426" s="6">
        <v>1197831</v>
      </c>
      <c r="C426" s="7">
        <v>44502</v>
      </c>
      <c r="D426" s="6" t="s">
        <v>24</v>
      </c>
      <c r="E426" s="6" t="s">
        <v>25</v>
      </c>
      <c r="F426" s="6" t="s">
        <v>36</v>
      </c>
      <c r="G426" s="6" t="s">
        <v>17</v>
      </c>
      <c r="H426" s="8">
        <v>0.4</v>
      </c>
      <c r="I426" s="9">
        <v>7250</v>
      </c>
      <c r="J426" s="10">
        <f t="shared" si="0"/>
        <v>2900</v>
      </c>
      <c r="K426" s="10">
        <f t="shared" si="1"/>
        <v>1160</v>
      </c>
      <c r="L426" s="11">
        <v>0.39999999999999997</v>
      </c>
      <c r="N426" s="13"/>
      <c r="O426" s="12"/>
    </row>
    <row r="427" spans="1:15" ht="15.75" customHeight="1">
      <c r="A427" s="6" t="s">
        <v>23</v>
      </c>
      <c r="B427" s="6">
        <v>1197831</v>
      </c>
      <c r="C427" s="7">
        <v>44502</v>
      </c>
      <c r="D427" s="6" t="s">
        <v>24</v>
      </c>
      <c r="E427" s="6" t="s">
        <v>25</v>
      </c>
      <c r="F427" s="6" t="s">
        <v>36</v>
      </c>
      <c r="G427" s="6" t="s">
        <v>18</v>
      </c>
      <c r="H427" s="8">
        <v>0.4</v>
      </c>
      <c r="I427" s="9">
        <v>7250</v>
      </c>
      <c r="J427" s="10">
        <f t="shared" si="0"/>
        <v>2900</v>
      </c>
      <c r="K427" s="10">
        <f t="shared" si="1"/>
        <v>1160</v>
      </c>
      <c r="L427" s="11">
        <v>0.39999999999999997</v>
      </c>
      <c r="N427" s="13"/>
      <c r="O427" s="12"/>
    </row>
    <row r="428" spans="1:15" ht="15.75" customHeight="1">
      <c r="A428" s="6" t="s">
        <v>23</v>
      </c>
      <c r="B428" s="6">
        <v>1197831</v>
      </c>
      <c r="C428" s="7">
        <v>44502</v>
      </c>
      <c r="D428" s="6" t="s">
        <v>24</v>
      </c>
      <c r="E428" s="6" t="s">
        <v>25</v>
      </c>
      <c r="F428" s="6" t="s">
        <v>36</v>
      </c>
      <c r="G428" s="6" t="s">
        <v>19</v>
      </c>
      <c r="H428" s="8">
        <v>0.65</v>
      </c>
      <c r="I428" s="9">
        <v>6500</v>
      </c>
      <c r="J428" s="10">
        <f t="shared" si="0"/>
        <v>4225</v>
      </c>
      <c r="K428" s="10">
        <f t="shared" si="1"/>
        <v>1689.9999999999998</v>
      </c>
      <c r="L428" s="11">
        <v>0.39999999999999997</v>
      </c>
      <c r="N428" s="13"/>
      <c r="O428" s="12"/>
    </row>
    <row r="429" spans="1:15" ht="15.75" customHeight="1">
      <c r="A429" s="6" t="s">
        <v>23</v>
      </c>
      <c r="B429" s="6">
        <v>1197831</v>
      </c>
      <c r="C429" s="7">
        <v>44502</v>
      </c>
      <c r="D429" s="6" t="s">
        <v>24</v>
      </c>
      <c r="E429" s="6" t="s">
        <v>25</v>
      </c>
      <c r="F429" s="6" t="s">
        <v>36</v>
      </c>
      <c r="G429" s="6" t="s">
        <v>20</v>
      </c>
      <c r="H429" s="8">
        <v>0.65</v>
      </c>
      <c r="I429" s="9">
        <v>5000</v>
      </c>
      <c r="J429" s="10">
        <f t="shared" si="0"/>
        <v>3250</v>
      </c>
      <c r="K429" s="10">
        <f t="shared" si="1"/>
        <v>1625</v>
      </c>
      <c r="L429" s="11">
        <v>0.5</v>
      </c>
      <c r="N429" s="13"/>
      <c r="O429" s="12"/>
    </row>
    <row r="430" spans="1:15" ht="15.75" customHeight="1">
      <c r="A430" s="6" t="s">
        <v>23</v>
      </c>
      <c r="B430" s="6">
        <v>1197831</v>
      </c>
      <c r="C430" s="7">
        <v>44502</v>
      </c>
      <c r="D430" s="6" t="s">
        <v>24</v>
      </c>
      <c r="E430" s="6" t="s">
        <v>25</v>
      </c>
      <c r="F430" s="6" t="s">
        <v>36</v>
      </c>
      <c r="G430" s="6" t="s">
        <v>21</v>
      </c>
      <c r="H430" s="8">
        <v>0.6</v>
      </c>
      <c r="I430" s="9">
        <v>4750</v>
      </c>
      <c r="J430" s="10">
        <f t="shared" si="0"/>
        <v>2850</v>
      </c>
      <c r="K430" s="10">
        <f t="shared" si="1"/>
        <v>997.49999999999989</v>
      </c>
      <c r="L430" s="11">
        <v>0.35</v>
      </c>
      <c r="N430" s="13"/>
      <c r="O430" s="12"/>
    </row>
    <row r="431" spans="1:15" ht="15.75" customHeight="1">
      <c r="A431" s="6" t="s">
        <v>23</v>
      </c>
      <c r="B431" s="6">
        <v>1197831</v>
      </c>
      <c r="C431" s="7">
        <v>44502</v>
      </c>
      <c r="D431" s="6" t="s">
        <v>24</v>
      </c>
      <c r="E431" s="6" t="s">
        <v>25</v>
      </c>
      <c r="F431" s="6" t="s">
        <v>36</v>
      </c>
      <c r="G431" s="6" t="s">
        <v>22</v>
      </c>
      <c r="H431" s="8">
        <v>0.70000000000000007</v>
      </c>
      <c r="I431" s="9">
        <v>6750</v>
      </c>
      <c r="J431" s="10">
        <f t="shared" si="0"/>
        <v>4725</v>
      </c>
      <c r="K431" s="10">
        <f t="shared" si="1"/>
        <v>2598.75</v>
      </c>
      <c r="L431" s="11">
        <v>0.55000000000000004</v>
      </c>
      <c r="N431" s="13"/>
      <c r="O431" s="12"/>
    </row>
    <row r="432" spans="1:15" ht="15.75" customHeight="1">
      <c r="A432" s="6" t="s">
        <v>23</v>
      </c>
      <c r="B432" s="6">
        <v>1197831</v>
      </c>
      <c r="C432" s="7">
        <v>44531</v>
      </c>
      <c r="D432" s="6" t="s">
        <v>24</v>
      </c>
      <c r="E432" s="6" t="s">
        <v>25</v>
      </c>
      <c r="F432" s="6" t="s">
        <v>36</v>
      </c>
      <c r="G432" s="6" t="s">
        <v>17</v>
      </c>
      <c r="H432" s="8">
        <v>0.6</v>
      </c>
      <c r="I432" s="9">
        <v>8250</v>
      </c>
      <c r="J432" s="10">
        <f t="shared" si="0"/>
        <v>4950</v>
      </c>
      <c r="K432" s="10">
        <f t="shared" si="1"/>
        <v>1979.9999999999998</v>
      </c>
      <c r="L432" s="11">
        <v>0.39999999999999997</v>
      </c>
      <c r="N432" s="13"/>
      <c r="O432" s="12"/>
    </row>
    <row r="433" spans="1:16" ht="15.75" customHeight="1">
      <c r="A433" s="6" t="s">
        <v>23</v>
      </c>
      <c r="B433" s="6">
        <v>1197831</v>
      </c>
      <c r="C433" s="7">
        <v>44531</v>
      </c>
      <c r="D433" s="6" t="s">
        <v>24</v>
      </c>
      <c r="E433" s="6" t="s">
        <v>25</v>
      </c>
      <c r="F433" s="6" t="s">
        <v>36</v>
      </c>
      <c r="G433" s="6" t="s">
        <v>18</v>
      </c>
      <c r="H433" s="8">
        <v>0.6</v>
      </c>
      <c r="I433" s="9">
        <v>8250</v>
      </c>
      <c r="J433" s="10">
        <f t="shared" si="0"/>
        <v>4950</v>
      </c>
      <c r="K433" s="10">
        <f t="shared" si="1"/>
        <v>1979.9999999999998</v>
      </c>
      <c r="L433" s="11">
        <v>0.39999999999999997</v>
      </c>
      <c r="N433" s="13"/>
      <c r="O433" s="12"/>
    </row>
    <row r="434" spans="1:16" ht="15.75" customHeight="1">
      <c r="A434" s="6" t="s">
        <v>23</v>
      </c>
      <c r="B434" s="6">
        <v>1197831</v>
      </c>
      <c r="C434" s="7">
        <v>44531</v>
      </c>
      <c r="D434" s="6" t="s">
        <v>24</v>
      </c>
      <c r="E434" s="6" t="s">
        <v>25</v>
      </c>
      <c r="F434" s="6" t="s">
        <v>36</v>
      </c>
      <c r="G434" s="6" t="s">
        <v>19</v>
      </c>
      <c r="H434" s="8">
        <v>0.65</v>
      </c>
      <c r="I434" s="9">
        <v>7250</v>
      </c>
      <c r="J434" s="10">
        <f t="shared" si="0"/>
        <v>4712.5</v>
      </c>
      <c r="K434" s="10">
        <f t="shared" si="1"/>
        <v>1884.9999999999998</v>
      </c>
      <c r="L434" s="11">
        <v>0.39999999999999997</v>
      </c>
      <c r="N434" s="13"/>
      <c r="O434" s="12"/>
    </row>
    <row r="435" spans="1:16" ht="15.75" customHeight="1">
      <c r="A435" s="6" t="s">
        <v>23</v>
      </c>
      <c r="B435" s="6">
        <v>1197831</v>
      </c>
      <c r="C435" s="7">
        <v>44531</v>
      </c>
      <c r="D435" s="6" t="s">
        <v>24</v>
      </c>
      <c r="E435" s="6" t="s">
        <v>25</v>
      </c>
      <c r="F435" s="6" t="s">
        <v>36</v>
      </c>
      <c r="G435" s="6" t="s">
        <v>20</v>
      </c>
      <c r="H435" s="8">
        <v>0.65</v>
      </c>
      <c r="I435" s="9">
        <v>5750</v>
      </c>
      <c r="J435" s="10">
        <f t="shared" si="0"/>
        <v>3737.5</v>
      </c>
      <c r="K435" s="10">
        <f t="shared" si="1"/>
        <v>1868.75</v>
      </c>
      <c r="L435" s="11">
        <v>0.5</v>
      </c>
      <c r="N435" s="13"/>
      <c r="O435" s="12"/>
    </row>
    <row r="436" spans="1:16" ht="15.75" customHeight="1">
      <c r="A436" s="6" t="s">
        <v>23</v>
      </c>
      <c r="B436" s="6">
        <v>1197831</v>
      </c>
      <c r="C436" s="7">
        <v>44531</v>
      </c>
      <c r="D436" s="6" t="s">
        <v>24</v>
      </c>
      <c r="E436" s="6" t="s">
        <v>25</v>
      </c>
      <c r="F436" s="6" t="s">
        <v>36</v>
      </c>
      <c r="G436" s="6" t="s">
        <v>21</v>
      </c>
      <c r="H436" s="8">
        <v>0.6</v>
      </c>
      <c r="I436" s="9">
        <v>5250</v>
      </c>
      <c r="J436" s="10">
        <f t="shared" si="0"/>
        <v>3150</v>
      </c>
      <c r="K436" s="10">
        <f t="shared" si="1"/>
        <v>1102.5</v>
      </c>
      <c r="L436" s="11">
        <v>0.35</v>
      </c>
      <c r="N436" s="13"/>
      <c r="O436" s="12"/>
    </row>
    <row r="437" spans="1:16" ht="15.75" customHeight="1">
      <c r="A437" s="6" t="s">
        <v>23</v>
      </c>
      <c r="B437" s="6">
        <v>1197831</v>
      </c>
      <c r="C437" s="7">
        <v>44531</v>
      </c>
      <c r="D437" s="6" t="s">
        <v>24</v>
      </c>
      <c r="E437" s="6" t="s">
        <v>25</v>
      </c>
      <c r="F437" s="6" t="s">
        <v>36</v>
      </c>
      <c r="G437" s="6" t="s">
        <v>22</v>
      </c>
      <c r="H437" s="8">
        <v>0.70000000000000007</v>
      </c>
      <c r="I437" s="9">
        <v>7750</v>
      </c>
      <c r="J437" s="10">
        <f t="shared" si="0"/>
        <v>5425.0000000000009</v>
      </c>
      <c r="K437" s="10">
        <f t="shared" si="1"/>
        <v>2983.7500000000009</v>
      </c>
      <c r="L437" s="11">
        <v>0.55000000000000004</v>
      </c>
      <c r="N437" s="13"/>
      <c r="O437" s="12"/>
    </row>
    <row r="438" spans="1:16" ht="15.75" customHeight="1">
      <c r="A438" s="6" t="s">
        <v>14</v>
      </c>
      <c r="B438" s="6">
        <v>1185732</v>
      </c>
      <c r="C438" s="7">
        <v>44203</v>
      </c>
      <c r="D438" s="6" t="s">
        <v>15</v>
      </c>
      <c r="E438" s="6" t="s">
        <v>37</v>
      </c>
      <c r="F438" s="6" t="s">
        <v>38</v>
      </c>
      <c r="G438" s="6" t="s">
        <v>17</v>
      </c>
      <c r="H438" s="8">
        <v>0.45</v>
      </c>
      <c r="I438" s="9">
        <v>4250</v>
      </c>
      <c r="J438" s="10">
        <f t="shared" si="0"/>
        <v>1912.5</v>
      </c>
      <c r="K438" s="10">
        <f t="shared" si="1"/>
        <v>1051.875</v>
      </c>
      <c r="L438" s="11">
        <v>0.55000000000000004</v>
      </c>
      <c r="N438" s="14"/>
      <c r="O438" s="12"/>
      <c r="P438" s="15"/>
    </row>
    <row r="439" spans="1:16" ht="15.75" customHeight="1">
      <c r="A439" s="6" t="s">
        <v>14</v>
      </c>
      <c r="B439" s="6">
        <v>1185732</v>
      </c>
      <c r="C439" s="7">
        <v>44203</v>
      </c>
      <c r="D439" s="6" t="s">
        <v>15</v>
      </c>
      <c r="E439" s="6" t="s">
        <v>37</v>
      </c>
      <c r="F439" s="6" t="s">
        <v>38</v>
      </c>
      <c r="G439" s="6" t="s">
        <v>18</v>
      </c>
      <c r="H439" s="8">
        <v>0.45</v>
      </c>
      <c r="I439" s="9">
        <v>2250</v>
      </c>
      <c r="J439" s="10">
        <f t="shared" si="0"/>
        <v>1012.5</v>
      </c>
      <c r="K439" s="10">
        <f t="shared" si="1"/>
        <v>354.375</v>
      </c>
      <c r="L439" s="11">
        <v>0.35</v>
      </c>
      <c r="N439" s="14"/>
      <c r="O439" s="12"/>
      <c r="P439" s="15"/>
    </row>
    <row r="440" spans="1:16" ht="15.75" customHeight="1">
      <c r="A440" s="6" t="s">
        <v>14</v>
      </c>
      <c r="B440" s="6">
        <v>1185732</v>
      </c>
      <c r="C440" s="7">
        <v>44203</v>
      </c>
      <c r="D440" s="6" t="s">
        <v>15</v>
      </c>
      <c r="E440" s="6" t="s">
        <v>37</v>
      </c>
      <c r="F440" s="6" t="s">
        <v>38</v>
      </c>
      <c r="G440" s="6" t="s">
        <v>19</v>
      </c>
      <c r="H440" s="8">
        <v>0.35000000000000003</v>
      </c>
      <c r="I440" s="9">
        <v>2250</v>
      </c>
      <c r="J440" s="10">
        <f t="shared" si="0"/>
        <v>787.50000000000011</v>
      </c>
      <c r="K440" s="10">
        <f t="shared" si="1"/>
        <v>315</v>
      </c>
      <c r="L440" s="11">
        <v>0.39999999999999997</v>
      </c>
      <c r="N440" s="14"/>
      <c r="O440" s="12"/>
      <c r="P440" s="15"/>
    </row>
    <row r="441" spans="1:16" ht="15.75" customHeight="1">
      <c r="A441" s="6" t="s">
        <v>14</v>
      </c>
      <c r="B441" s="6">
        <v>1185732</v>
      </c>
      <c r="C441" s="7">
        <v>44203</v>
      </c>
      <c r="D441" s="6" t="s">
        <v>15</v>
      </c>
      <c r="E441" s="6" t="s">
        <v>37</v>
      </c>
      <c r="F441" s="6" t="s">
        <v>38</v>
      </c>
      <c r="G441" s="6" t="s">
        <v>20</v>
      </c>
      <c r="H441" s="8">
        <v>0.4</v>
      </c>
      <c r="I441" s="9">
        <v>750</v>
      </c>
      <c r="J441" s="10">
        <f t="shared" si="0"/>
        <v>300</v>
      </c>
      <c r="K441" s="10">
        <f t="shared" si="1"/>
        <v>119.99999999999999</v>
      </c>
      <c r="L441" s="11">
        <v>0.39999999999999997</v>
      </c>
      <c r="N441" s="14"/>
      <c r="O441" s="12"/>
      <c r="P441" s="15"/>
    </row>
    <row r="442" spans="1:16" ht="15.75" customHeight="1">
      <c r="A442" s="6" t="s">
        <v>14</v>
      </c>
      <c r="B442" s="6">
        <v>1185732</v>
      </c>
      <c r="C442" s="7">
        <v>44203</v>
      </c>
      <c r="D442" s="6" t="s">
        <v>15</v>
      </c>
      <c r="E442" s="6" t="s">
        <v>37</v>
      </c>
      <c r="F442" s="6" t="s">
        <v>38</v>
      </c>
      <c r="G442" s="6" t="s">
        <v>21</v>
      </c>
      <c r="H442" s="8">
        <v>0.54999999999999993</v>
      </c>
      <c r="I442" s="9">
        <v>1250</v>
      </c>
      <c r="J442" s="10">
        <f t="shared" si="0"/>
        <v>687.49999999999989</v>
      </c>
      <c r="K442" s="10">
        <f t="shared" si="1"/>
        <v>240.62499999999994</v>
      </c>
      <c r="L442" s="11">
        <v>0.35</v>
      </c>
      <c r="N442" s="14"/>
      <c r="O442" s="12"/>
      <c r="P442" s="15"/>
    </row>
    <row r="443" spans="1:16" ht="15.75" customHeight="1">
      <c r="A443" s="6" t="s">
        <v>14</v>
      </c>
      <c r="B443" s="6">
        <v>1185732</v>
      </c>
      <c r="C443" s="7">
        <v>44203</v>
      </c>
      <c r="D443" s="6" t="s">
        <v>15</v>
      </c>
      <c r="E443" s="6" t="s">
        <v>37</v>
      </c>
      <c r="F443" s="6" t="s">
        <v>38</v>
      </c>
      <c r="G443" s="6" t="s">
        <v>22</v>
      </c>
      <c r="H443" s="8">
        <v>0.45</v>
      </c>
      <c r="I443" s="9">
        <v>2250</v>
      </c>
      <c r="J443" s="10">
        <f t="shared" si="0"/>
        <v>1012.5</v>
      </c>
      <c r="K443" s="10">
        <f t="shared" si="1"/>
        <v>303.75</v>
      </c>
      <c r="L443" s="11">
        <v>0.3</v>
      </c>
      <c r="N443" s="14"/>
      <c r="O443" s="12"/>
      <c r="P443" s="15"/>
    </row>
    <row r="444" spans="1:16" ht="15.75" customHeight="1">
      <c r="A444" s="6" t="s">
        <v>14</v>
      </c>
      <c r="B444" s="6">
        <v>1185732</v>
      </c>
      <c r="C444" s="7">
        <v>44232</v>
      </c>
      <c r="D444" s="6" t="s">
        <v>15</v>
      </c>
      <c r="E444" s="6" t="s">
        <v>37</v>
      </c>
      <c r="F444" s="6" t="s">
        <v>38</v>
      </c>
      <c r="G444" s="6" t="s">
        <v>17</v>
      </c>
      <c r="H444" s="8">
        <v>0.45</v>
      </c>
      <c r="I444" s="9">
        <v>4750</v>
      </c>
      <c r="J444" s="10">
        <f t="shared" si="0"/>
        <v>2137.5</v>
      </c>
      <c r="K444" s="10">
        <f t="shared" si="1"/>
        <v>1175.625</v>
      </c>
      <c r="L444" s="11">
        <v>0.55000000000000004</v>
      </c>
      <c r="N444" s="14"/>
      <c r="O444" s="12"/>
      <c r="P444" s="15"/>
    </row>
    <row r="445" spans="1:16" ht="15.75" customHeight="1">
      <c r="A445" s="6" t="s">
        <v>14</v>
      </c>
      <c r="B445" s="6">
        <v>1185732</v>
      </c>
      <c r="C445" s="7">
        <v>44232</v>
      </c>
      <c r="D445" s="6" t="s">
        <v>15</v>
      </c>
      <c r="E445" s="6" t="s">
        <v>37</v>
      </c>
      <c r="F445" s="6" t="s">
        <v>38</v>
      </c>
      <c r="G445" s="6" t="s">
        <v>18</v>
      </c>
      <c r="H445" s="8">
        <v>0.45</v>
      </c>
      <c r="I445" s="9">
        <v>1250</v>
      </c>
      <c r="J445" s="10">
        <f t="shared" si="0"/>
        <v>562.5</v>
      </c>
      <c r="K445" s="10">
        <f t="shared" si="1"/>
        <v>196.875</v>
      </c>
      <c r="L445" s="11">
        <v>0.35</v>
      </c>
      <c r="N445" s="14"/>
      <c r="O445" s="12"/>
      <c r="P445" s="15"/>
    </row>
    <row r="446" spans="1:16" ht="15.75" customHeight="1">
      <c r="A446" s="6" t="s">
        <v>14</v>
      </c>
      <c r="B446" s="6">
        <v>1185732</v>
      </c>
      <c r="C446" s="7">
        <v>44232</v>
      </c>
      <c r="D446" s="6" t="s">
        <v>15</v>
      </c>
      <c r="E446" s="6" t="s">
        <v>37</v>
      </c>
      <c r="F446" s="6" t="s">
        <v>38</v>
      </c>
      <c r="G446" s="6" t="s">
        <v>19</v>
      </c>
      <c r="H446" s="8">
        <v>0.35000000000000003</v>
      </c>
      <c r="I446" s="9">
        <v>1750</v>
      </c>
      <c r="J446" s="10">
        <f t="shared" si="0"/>
        <v>612.50000000000011</v>
      </c>
      <c r="K446" s="10">
        <f t="shared" si="1"/>
        <v>245.00000000000003</v>
      </c>
      <c r="L446" s="11">
        <v>0.39999999999999997</v>
      </c>
      <c r="N446" s="14"/>
      <c r="O446" s="12"/>
      <c r="P446" s="15"/>
    </row>
    <row r="447" spans="1:16" ht="15.75" customHeight="1">
      <c r="A447" s="6" t="s">
        <v>14</v>
      </c>
      <c r="B447" s="6">
        <v>1185732</v>
      </c>
      <c r="C447" s="7">
        <v>44232</v>
      </c>
      <c r="D447" s="6" t="s">
        <v>15</v>
      </c>
      <c r="E447" s="6" t="s">
        <v>37</v>
      </c>
      <c r="F447" s="6" t="s">
        <v>38</v>
      </c>
      <c r="G447" s="6" t="s">
        <v>20</v>
      </c>
      <c r="H447" s="8">
        <v>0.4</v>
      </c>
      <c r="I447" s="9">
        <v>500</v>
      </c>
      <c r="J447" s="10">
        <f t="shared" si="0"/>
        <v>200</v>
      </c>
      <c r="K447" s="10">
        <f t="shared" si="1"/>
        <v>80</v>
      </c>
      <c r="L447" s="11">
        <v>0.39999999999999997</v>
      </c>
      <c r="N447" s="14"/>
      <c r="O447" s="12"/>
      <c r="P447" s="15"/>
    </row>
    <row r="448" spans="1:16" ht="15.75" customHeight="1">
      <c r="A448" s="6" t="s">
        <v>14</v>
      </c>
      <c r="B448" s="6">
        <v>1185732</v>
      </c>
      <c r="C448" s="7">
        <v>44232</v>
      </c>
      <c r="D448" s="6" t="s">
        <v>15</v>
      </c>
      <c r="E448" s="6" t="s">
        <v>37</v>
      </c>
      <c r="F448" s="6" t="s">
        <v>38</v>
      </c>
      <c r="G448" s="6" t="s">
        <v>21</v>
      </c>
      <c r="H448" s="8">
        <v>0.54999999999999993</v>
      </c>
      <c r="I448" s="9">
        <v>1250</v>
      </c>
      <c r="J448" s="10">
        <f t="shared" si="0"/>
        <v>687.49999999999989</v>
      </c>
      <c r="K448" s="10">
        <f t="shared" si="1"/>
        <v>240.62499999999994</v>
      </c>
      <c r="L448" s="11">
        <v>0.35</v>
      </c>
      <c r="N448" s="14"/>
      <c r="O448" s="12"/>
      <c r="P448" s="15"/>
    </row>
    <row r="449" spans="1:16" ht="15.75" customHeight="1">
      <c r="A449" s="6" t="s">
        <v>14</v>
      </c>
      <c r="B449" s="6">
        <v>1185732</v>
      </c>
      <c r="C449" s="7">
        <v>44232</v>
      </c>
      <c r="D449" s="6" t="s">
        <v>15</v>
      </c>
      <c r="E449" s="6" t="s">
        <v>37</v>
      </c>
      <c r="F449" s="6" t="s">
        <v>38</v>
      </c>
      <c r="G449" s="6" t="s">
        <v>22</v>
      </c>
      <c r="H449" s="8">
        <v>0.45</v>
      </c>
      <c r="I449" s="9">
        <v>2250</v>
      </c>
      <c r="J449" s="10">
        <f t="shared" si="0"/>
        <v>1012.5</v>
      </c>
      <c r="K449" s="10">
        <f t="shared" si="1"/>
        <v>303.75</v>
      </c>
      <c r="L449" s="11">
        <v>0.3</v>
      </c>
      <c r="N449" s="14"/>
      <c r="O449" s="12"/>
      <c r="P449" s="15"/>
    </row>
    <row r="450" spans="1:16" ht="15.75" customHeight="1">
      <c r="A450" s="6" t="s">
        <v>14</v>
      </c>
      <c r="B450" s="6">
        <v>1185732</v>
      </c>
      <c r="C450" s="7">
        <v>44258</v>
      </c>
      <c r="D450" s="6" t="s">
        <v>15</v>
      </c>
      <c r="E450" s="6" t="s">
        <v>37</v>
      </c>
      <c r="F450" s="6" t="s">
        <v>38</v>
      </c>
      <c r="G450" s="6" t="s">
        <v>17</v>
      </c>
      <c r="H450" s="8">
        <v>0.5</v>
      </c>
      <c r="I450" s="9">
        <v>4450</v>
      </c>
      <c r="J450" s="10">
        <f t="shared" si="0"/>
        <v>2225</v>
      </c>
      <c r="K450" s="10">
        <f t="shared" si="1"/>
        <v>1223.75</v>
      </c>
      <c r="L450" s="11">
        <v>0.55000000000000004</v>
      </c>
      <c r="N450" s="14"/>
      <c r="O450" s="12"/>
      <c r="P450" s="15"/>
    </row>
    <row r="451" spans="1:16" ht="15.75" customHeight="1">
      <c r="A451" s="6" t="s">
        <v>14</v>
      </c>
      <c r="B451" s="6">
        <v>1185732</v>
      </c>
      <c r="C451" s="7">
        <v>44258</v>
      </c>
      <c r="D451" s="6" t="s">
        <v>15</v>
      </c>
      <c r="E451" s="6" t="s">
        <v>37</v>
      </c>
      <c r="F451" s="6" t="s">
        <v>38</v>
      </c>
      <c r="G451" s="6" t="s">
        <v>18</v>
      </c>
      <c r="H451" s="8">
        <v>0.5</v>
      </c>
      <c r="I451" s="9">
        <v>1500</v>
      </c>
      <c r="J451" s="10">
        <f t="shared" si="0"/>
        <v>750</v>
      </c>
      <c r="K451" s="10">
        <f t="shared" si="1"/>
        <v>262.5</v>
      </c>
      <c r="L451" s="11">
        <v>0.35</v>
      </c>
      <c r="N451" s="14"/>
      <c r="O451" s="12"/>
      <c r="P451" s="15"/>
    </row>
    <row r="452" spans="1:16" ht="15.75" customHeight="1">
      <c r="A452" s="6" t="s">
        <v>14</v>
      </c>
      <c r="B452" s="6">
        <v>1185732</v>
      </c>
      <c r="C452" s="7">
        <v>44258</v>
      </c>
      <c r="D452" s="6" t="s">
        <v>15</v>
      </c>
      <c r="E452" s="6" t="s">
        <v>37</v>
      </c>
      <c r="F452" s="6" t="s">
        <v>38</v>
      </c>
      <c r="G452" s="6" t="s">
        <v>19</v>
      </c>
      <c r="H452" s="8">
        <v>0.4</v>
      </c>
      <c r="I452" s="9">
        <v>1750</v>
      </c>
      <c r="J452" s="10">
        <f t="shared" si="0"/>
        <v>700</v>
      </c>
      <c r="K452" s="10">
        <f t="shared" si="1"/>
        <v>280</v>
      </c>
      <c r="L452" s="11">
        <v>0.39999999999999997</v>
      </c>
      <c r="N452" s="14"/>
      <c r="O452" s="12"/>
      <c r="P452" s="15"/>
    </row>
    <row r="453" spans="1:16" ht="15.75" customHeight="1">
      <c r="A453" s="6" t="s">
        <v>14</v>
      </c>
      <c r="B453" s="6">
        <v>1185732</v>
      </c>
      <c r="C453" s="7">
        <v>44258</v>
      </c>
      <c r="D453" s="6" t="s">
        <v>15</v>
      </c>
      <c r="E453" s="6" t="s">
        <v>37</v>
      </c>
      <c r="F453" s="6" t="s">
        <v>38</v>
      </c>
      <c r="G453" s="6" t="s">
        <v>20</v>
      </c>
      <c r="H453" s="8">
        <v>0.45</v>
      </c>
      <c r="I453" s="9">
        <v>250</v>
      </c>
      <c r="J453" s="10">
        <f t="shared" si="0"/>
        <v>112.5</v>
      </c>
      <c r="K453" s="10">
        <f t="shared" si="1"/>
        <v>44.999999999999993</v>
      </c>
      <c r="L453" s="11">
        <v>0.39999999999999997</v>
      </c>
      <c r="N453" s="14"/>
      <c r="O453" s="12"/>
      <c r="P453" s="15"/>
    </row>
    <row r="454" spans="1:16" ht="15.75" customHeight="1">
      <c r="A454" s="6" t="s">
        <v>14</v>
      </c>
      <c r="B454" s="6">
        <v>1185732</v>
      </c>
      <c r="C454" s="7">
        <v>44258</v>
      </c>
      <c r="D454" s="6" t="s">
        <v>15</v>
      </c>
      <c r="E454" s="6" t="s">
        <v>37</v>
      </c>
      <c r="F454" s="6" t="s">
        <v>38</v>
      </c>
      <c r="G454" s="6" t="s">
        <v>21</v>
      </c>
      <c r="H454" s="8">
        <v>0.6</v>
      </c>
      <c r="I454" s="9">
        <v>750</v>
      </c>
      <c r="J454" s="10">
        <f t="shared" si="0"/>
        <v>450</v>
      </c>
      <c r="K454" s="10">
        <f t="shared" si="1"/>
        <v>135</v>
      </c>
      <c r="L454" s="11">
        <v>0.3</v>
      </c>
      <c r="N454" s="14"/>
      <c r="O454" s="12"/>
      <c r="P454" s="15"/>
    </row>
    <row r="455" spans="1:16" ht="15.75" customHeight="1">
      <c r="A455" s="6" t="s">
        <v>14</v>
      </c>
      <c r="B455" s="6">
        <v>1185732</v>
      </c>
      <c r="C455" s="7">
        <v>44258</v>
      </c>
      <c r="D455" s="6" t="s">
        <v>15</v>
      </c>
      <c r="E455" s="6" t="s">
        <v>37</v>
      </c>
      <c r="F455" s="6" t="s">
        <v>38</v>
      </c>
      <c r="G455" s="6" t="s">
        <v>22</v>
      </c>
      <c r="H455" s="8">
        <v>0.5</v>
      </c>
      <c r="I455" s="9">
        <v>1750</v>
      </c>
      <c r="J455" s="10">
        <f t="shared" si="0"/>
        <v>875</v>
      </c>
      <c r="K455" s="10">
        <f t="shared" si="1"/>
        <v>218.75</v>
      </c>
      <c r="L455" s="11">
        <v>0.25</v>
      </c>
      <c r="N455" s="14"/>
      <c r="O455" s="12"/>
      <c r="P455" s="15"/>
    </row>
    <row r="456" spans="1:16" ht="15.75" customHeight="1">
      <c r="A456" s="6" t="s">
        <v>14</v>
      </c>
      <c r="B456" s="6">
        <v>1185732</v>
      </c>
      <c r="C456" s="7">
        <v>44290</v>
      </c>
      <c r="D456" s="6" t="s">
        <v>15</v>
      </c>
      <c r="E456" s="6" t="s">
        <v>37</v>
      </c>
      <c r="F456" s="6" t="s">
        <v>38</v>
      </c>
      <c r="G456" s="6" t="s">
        <v>17</v>
      </c>
      <c r="H456" s="8">
        <v>0.5</v>
      </c>
      <c r="I456" s="9">
        <v>4500</v>
      </c>
      <c r="J456" s="10">
        <f t="shared" si="0"/>
        <v>2250</v>
      </c>
      <c r="K456" s="10">
        <f t="shared" si="1"/>
        <v>1125</v>
      </c>
      <c r="L456" s="11">
        <v>0.5</v>
      </c>
      <c r="N456" s="14"/>
      <c r="O456" s="12"/>
      <c r="P456" s="15"/>
    </row>
    <row r="457" spans="1:16" ht="15.75" customHeight="1">
      <c r="A457" s="6" t="s">
        <v>14</v>
      </c>
      <c r="B457" s="6">
        <v>1185732</v>
      </c>
      <c r="C457" s="7">
        <v>44290</v>
      </c>
      <c r="D457" s="6" t="s">
        <v>15</v>
      </c>
      <c r="E457" s="6" t="s">
        <v>37</v>
      </c>
      <c r="F457" s="6" t="s">
        <v>38</v>
      </c>
      <c r="G457" s="6" t="s">
        <v>18</v>
      </c>
      <c r="H457" s="8">
        <v>0.5</v>
      </c>
      <c r="I457" s="9">
        <v>1500</v>
      </c>
      <c r="J457" s="10">
        <f t="shared" si="0"/>
        <v>750</v>
      </c>
      <c r="K457" s="10">
        <f t="shared" si="1"/>
        <v>225</v>
      </c>
      <c r="L457" s="11">
        <v>0.3</v>
      </c>
      <c r="N457" s="14"/>
      <c r="O457" s="12"/>
      <c r="P457" s="15"/>
    </row>
    <row r="458" spans="1:16" ht="15.75" customHeight="1">
      <c r="A458" s="6" t="s">
        <v>14</v>
      </c>
      <c r="B458" s="6">
        <v>1185732</v>
      </c>
      <c r="C458" s="7">
        <v>44290</v>
      </c>
      <c r="D458" s="6" t="s">
        <v>15</v>
      </c>
      <c r="E458" s="6" t="s">
        <v>37</v>
      </c>
      <c r="F458" s="6" t="s">
        <v>38</v>
      </c>
      <c r="G458" s="6" t="s">
        <v>19</v>
      </c>
      <c r="H458" s="8">
        <v>0.4</v>
      </c>
      <c r="I458" s="9">
        <v>1500</v>
      </c>
      <c r="J458" s="10">
        <f t="shared" si="0"/>
        <v>600</v>
      </c>
      <c r="K458" s="10">
        <f t="shared" si="1"/>
        <v>210</v>
      </c>
      <c r="L458" s="11">
        <v>0.35</v>
      </c>
      <c r="N458" s="14"/>
      <c r="O458" s="12"/>
      <c r="P458" s="15"/>
    </row>
    <row r="459" spans="1:16" ht="15.75" customHeight="1">
      <c r="A459" s="6" t="s">
        <v>14</v>
      </c>
      <c r="B459" s="6">
        <v>1185732</v>
      </c>
      <c r="C459" s="7">
        <v>44290</v>
      </c>
      <c r="D459" s="6" t="s">
        <v>15</v>
      </c>
      <c r="E459" s="6" t="s">
        <v>37</v>
      </c>
      <c r="F459" s="6" t="s">
        <v>38</v>
      </c>
      <c r="G459" s="6" t="s">
        <v>20</v>
      </c>
      <c r="H459" s="8">
        <v>0.45</v>
      </c>
      <c r="I459" s="9">
        <v>750</v>
      </c>
      <c r="J459" s="10">
        <f t="shared" si="0"/>
        <v>337.5</v>
      </c>
      <c r="K459" s="10">
        <f t="shared" si="1"/>
        <v>118.12499999999999</v>
      </c>
      <c r="L459" s="11">
        <v>0.35</v>
      </c>
      <c r="N459" s="14"/>
      <c r="O459" s="12"/>
      <c r="P459" s="15"/>
    </row>
    <row r="460" spans="1:16" ht="15.75" customHeight="1">
      <c r="A460" s="6" t="s">
        <v>14</v>
      </c>
      <c r="B460" s="6">
        <v>1185732</v>
      </c>
      <c r="C460" s="7">
        <v>44290</v>
      </c>
      <c r="D460" s="6" t="s">
        <v>15</v>
      </c>
      <c r="E460" s="6" t="s">
        <v>37</v>
      </c>
      <c r="F460" s="6" t="s">
        <v>38</v>
      </c>
      <c r="G460" s="6" t="s">
        <v>21</v>
      </c>
      <c r="H460" s="8">
        <v>0.6</v>
      </c>
      <c r="I460" s="9">
        <v>750</v>
      </c>
      <c r="J460" s="10">
        <f t="shared" si="0"/>
        <v>450</v>
      </c>
      <c r="K460" s="10">
        <f t="shared" si="1"/>
        <v>135</v>
      </c>
      <c r="L460" s="11">
        <v>0.3</v>
      </c>
      <c r="N460" s="14"/>
      <c r="O460" s="12"/>
      <c r="P460" s="15"/>
    </row>
    <row r="461" spans="1:16" ht="15.75" customHeight="1">
      <c r="A461" s="6" t="s">
        <v>14</v>
      </c>
      <c r="B461" s="6">
        <v>1185732</v>
      </c>
      <c r="C461" s="7">
        <v>44290</v>
      </c>
      <c r="D461" s="6" t="s">
        <v>15</v>
      </c>
      <c r="E461" s="6" t="s">
        <v>37</v>
      </c>
      <c r="F461" s="6" t="s">
        <v>38</v>
      </c>
      <c r="G461" s="6" t="s">
        <v>22</v>
      </c>
      <c r="H461" s="8">
        <v>0.5</v>
      </c>
      <c r="I461" s="9">
        <v>2000</v>
      </c>
      <c r="J461" s="10">
        <f t="shared" si="0"/>
        <v>1000</v>
      </c>
      <c r="K461" s="10">
        <f t="shared" si="1"/>
        <v>250</v>
      </c>
      <c r="L461" s="11">
        <v>0.25</v>
      </c>
      <c r="N461" s="14"/>
      <c r="O461" s="12"/>
      <c r="P461" s="15"/>
    </row>
    <row r="462" spans="1:16" ht="15.75" customHeight="1">
      <c r="A462" s="6" t="s">
        <v>14</v>
      </c>
      <c r="B462" s="6">
        <v>1185732</v>
      </c>
      <c r="C462" s="7">
        <v>44319</v>
      </c>
      <c r="D462" s="6" t="s">
        <v>15</v>
      </c>
      <c r="E462" s="6" t="s">
        <v>37</v>
      </c>
      <c r="F462" s="6" t="s">
        <v>38</v>
      </c>
      <c r="G462" s="6" t="s">
        <v>17</v>
      </c>
      <c r="H462" s="8">
        <v>0.6</v>
      </c>
      <c r="I462" s="9">
        <v>4700</v>
      </c>
      <c r="J462" s="10">
        <f t="shared" si="0"/>
        <v>2820</v>
      </c>
      <c r="K462" s="10">
        <f t="shared" si="1"/>
        <v>1410</v>
      </c>
      <c r="L462" s="11">
        <v>0.5</v>
      </c>
      <c r="N462" s="14"/>
      <c r="O462" s="12"/>
      <c r="P462" s="15"/>
    </row>
    <row r="463" spans="1:16" ht="15.75" customHeight="1">
      <c r="A463" s="6" t="s">
        <v>14</v>
      </c>
      <c r="B463" s="6">
        <v>1185732</v>
      </c>
      <c r="C463" s="7">
        <v>44319</v>
      </c>
      <c r="D463" s="6" t="s">
        <v>15</v>
      </c>
      <c r="E463" s="6" t="s">
        <v>37</v>
      </c>
      <c r="F463" s="6" t="s">
        <v>38</v>
      </c>
      <c r="G463" s="6" t="s">
        <v>18</v>
      </c>
      <c r="H463" s="8">
        <v>0.60000000000000009</v>
      </c>
      <c r="I463" s="9">
        <v>1750</v>
      </c>
      <c r="J463" s="10">
        <f t="shared" si="0"/>
        <v>1050.0000000000002</v>
      </c>
      <c r="K463" s="10">
        <f t="shared" si="1"/>
        <v>315.00000000000006</v>
      </c>
      <c r="L463" s="11">
        <v>0.3</v>
      </c>
      <c r="N463" s="14"/>
      <c r="O463" s="12"/>
      <c r="P463" s="15"/>
    </row>
    <row r="464" spans="1:16" ht="15.75" customHeight="1">
      <c r="A464" s="6" t="s">
        <v>14</v>
      </c>
      <c r="B464" s="6">
        <v>1185732</v>
      </c>
      <c r="C464" s="7">
        <v>44319</v>
      </c>
      <c r="D464" s="6" t="s">
        <v>15</v>
      </c>
      <c r="E464" s="6" t="s">
        <v>37</v>
      </c>
      <c r="F464" s="6" t="s">
        <v>38</v>
      </c>
      <c r="G464" s="6" t="s">
        <v>19</v>
      </c>
      <c r="H464" s="8">
        <v>0.55000000000000004</v>
      </c>
      <c r="I464" s="9">
        <v>1500</v>
      </c>
      <c r="J464" s="10">
        <f t="shared" si="0"/>
        <v>825.00000000000011</v>
      </c>
      <c r="K464" s="10">
        <f t="shared" si="1"/>
        <v>288.75</v>
      </c>
      <c r="L464" s="11">
        <v>0.35</v>
      </c>
      <c r="N464" s="14"/>
      <c r="O464" s="12"/>
      <c r="P464" s="15"/>
    </row>
    <row r="465" spans="1:16" ht="15.75" customHeight="1">
      <c r="A465" s="6" t="s">
        <v>14</v>
      </c>
      <c r="B465" s="6">
        <v>1185732</v>
      </c>
      <c r="C465" s="7">
        <v>44319</v>
      </c>
      <c r="D465" s="6" t="s">
        <v>15</v>
      </c>
      <c r="E465" s="6" t="s">
        <v>37</v>
      </c>
      <c r="F465" s="6" t="s">
        <v>38</v>
      </c>
      <c r="G465" s="6" t="s">
        <v>20</v>
      </c>
      <c r="H465" s="8">
        <v>0.55000000000000004</v>
      </c>
      <c r="I465" s="9">
        <v>1000</v>
      </c>
      <c r="J465" s="10">
        <f t="shared" si="0"/>
        <v>550</v>
      </c>
      <c r="K465" s="10">
        <f t="shared" si="1"/>
        <v>192.5</v>
      </c>
      <c r="L465" s="11">
        <v>0.35</v>
      </c>
      <c r="N465" s="14"/>
      <c r="O465" s="12"/>
      <c r="P465" s="15"/>
    </row>
    <row r="466" spans="1:16" ht="15.75" customHeight="1">
      <c r="A466" s="6" t="s">
        <v>14</v>
      </c>
      <c r="B466" s="6">
        <v>1185732</v>
      </c>
      <c r="C466" s="7">
        <v>44319</v>
      </c>
      <c r="D466" s="6" t="s">
        <v>15</v>
      </c>
      <c r="E466" s="6" t="s">
        <v>37</v>
      </c>
      <c r="F466" s="6" t="s">
        <v>38</v>
      </c>
      <c r="G466" s="6" t="s">
        <v>21</v>
      </c>
      <c r="H466" s="8">
        <v>0.65</v>
      </c>
      <c r="I466" s="9">
        <v>1250</v>
      </c>
      <c r="J466" s="10">
        <f t="shared" si="0"/>
        <v>812.5</v>
      </c>
      <c r="K466" s="10">
        <f t="shared" si="1"/>
        <v>243.75</v>
      </c>
      <c r="L466" s="11">
        <v>0.3</v>
      </c>
      <c r="N466" s="14"/>
      <c r="O466" s="12"/>
      <c r="P466" s="15"/>
    </row>
    <row r="467" spans="1:16" ht="15.75" customHeight="1">
      <c r="A467" s="6" t="s">
        <v>14</v>
      </c>
      <c r="B467" s="6">
        <v>1185732</v>
      </c>
      <c r="C467" s="7">
        <v>44319</v>
      </c>
      <c r="D467" s="6" t="s">
        <v>15</v>
      </c>
      <c r="E467" s="6" t="s">
        <v>37</v>
      </c>
      <c r="F467" s="6" t="s">
        <v>38</v>
      </c>
      <c r="G467" s="6" t="s">
        <v>22</v>
      </c>
      <c r="H467" s="8">
        <v>0.70000000000000007</v>
      </c>
      <c r="I467" s="9">
        <v>2500</v>
      </c>
      <c r="J467" s="10">
        <f t="shared" si="0"/>
        <v>1750.0000000000002</v>
      </c>
      <c r="K467" s="10">
        <f t="shared" si="1"/>
        <v>525</v>
      </c>
      <c r="L467" s="11">
        <v>0.3</v>
      </c>
      <c r="N467" s="14"/>
      <c r="O467" s="12"/>
      <c r="P467" s="15"/>
    </row>
    <row r="468" spans="1:16" ht="15.75" customHeight="1">
      <c r="A468" s="6" t="s">
        <v>14</v>
      </c>
      <c r="B468" s="6">
        <v>1185732</v>
      </c>
      <c r="C468" s="7">
        <v>44352</v>
      </c>
      <c r="D468" s="6" t="s">
        <v>15</v>
      </c>
      <c r="E468" s="6" t="s">
        <v>37</v>
      </c>
      <c r="F468" s="6" t="s">
        <v>38</v>
      </c>
      <c r="G468" s="6" t="s">
        <v>17</v>
      </c>
      <c r="H468" s="8">
        <v>0.65</v>
      </c>
      <c r="I468" s="9">
        <v>5000</v>
      </c>
      <c r="J468" s="10">
        <f t="shared" si="0"/>
        <v>3250</v>
      </c>
      <c r="K468" s="10">
        <f t="shared" si="1"/>
        <v>1787.5000000000002</v>
      </c>
      <c r="L468" s="11">
        <v>0.55000000000000004</v>
      </c>
      <c r="N468" s="14"/>
      <c r="O468" s="12"/>
      <c r="P468" s="15"/>
    </row>
    <row r="469" spans="1:16" ht="15.75" customHeight="1">
      <c r="A469" s="6" t="s">
        <v>14</v>
      </c>
      <c r="B469" s="6">
        <v>1185732</v>
      </c>
      <c r="C469" s="7">
        <v>44352</v>
      </c>
      <c r="D469" s="6" t="s">
        <v>15</v>
      </c>
      <c r="E469" s="6" t="s">
        <v>37</v>
      </c>
      <c r="F469" s="6" t="s">
        <v>38</v>
      </c>
      <c r="G469" s="6" t="s">
        <v>18</v>
      </c>
      <c r="H469" s="8">
        <v>0.60000000000000009</v>
      </c>
      <c r="I469" s="9">
        <v>2500</v>
      </c>
      <c r="J469" s="10">
        <f t="shared" si="0"/>
        <v>1500.0000000000002</v>
      </c>
      <c r="K469" s="10">
        <f t="shared" si="1"/>
        <v>525</v>
      </c>
      <c r="L469" s="11">
        <v>0.35</v>
      </c>
      <c r="N469" s="14"/>
      <c r="O469" s="12"/>
      <c r="P469" s="15"/>
    </row>
    <row r="470" spans="1:16" ht="15.75" customHeight="1">
      <c r="A470" s="6" t="s">
        <v>14</v>
      </c>
      <c r="B470" s="6">
        <v>1185732</v>
      </c>
      <c r="C470" s="7">
        <v>44352</v>
      </c>
      <c r="D470" s="6" t="s">
        <v>15</v>
      </c>
      <c r="E470" s="6" t="s">
        <v>37</v>
      </c>
      <c r="F470" s="6" t="s">
        <v>38</v>
      </c>
      <c r="G470" s="6" t="s">
        <v>19</v>
      </c>
      <c r="H470" s="8">
        <v>0.55000000000000004</v>
      </c>
      <c r="I470" s="9">
        <v>1750</v>
      </c>
      <c r="J470" s="10">
        <f t="shared" si="0"/>
        <v>962.50000000000011</v>
      </c>
      <c r="K470" s="10">
        <f t="shared" si="1"/>
        <v>385</v>
      </c>
      <c r="L470" s="11">
        <v>0.39999999999999997</v>
      </c>
      <c r="N470" s="14"/>
      <c r="O470" s="12"/>
      <c r="P470" s="15"/>
    </row>
    <row r="471" spans="1:16" ht="15.75" customHeight="1">
      <c r="A471" s="6" t="s">
        <v>14</v>
      </c>
      <c r="B471" s="6">
        <v>1185732</v>
      </c>
      <c r="C471" s="7">
        <v>44352</v>
      </c>
      <c r="D471" s="6" t="s">
        <v>15</v>
      </c>
      <c r="E471" s="6" t="s">
        <v>37</v>
      </c>
      <c r="F471" s="6" t="s">
        <v>38</v>
      </c>
      <c r="G471" s="6" t="s">
        <v>20</v>
      </c>
      <c r="H471" s="8">
        <v>0.55000000000000004</v>
      </c>
      <c r="I471" s="9">
        <v>1500</v>
      </c>
      <c r="J471" s="10">
        <f t="shared" si="0"/>
        <v>825.00000000000011</v>
      </c>
      <c r="K471" s="10">
        <f t="shared" si="1"/>
        <v>330</v>
      </c>
      <c r="L471" s="11">
        <v>0.39999999999999997</v>
      </c>
      <c r="N471" s="14"/>
      <c r="O471" s="12"/>
      <c r="P471" s="15"/>
    </row>
    <row r="472" spans="1:16" ht="15.75" customHeight="1">
      <c r="A472" s="6" t="s">
        <v>14</v>
      </c>
      <c r="B472" s="6">
        <v>1185732</v>
      </c>
      <c r="C472" s="7">
        <v>44352</v>
      </c>
      <c r="D472" s="6" t="s">
        <v>15</v>
      </c>
      <c r="E472" s="6" t="s">
        <v>37</v>
      </c>
      <c r="F472" s="6" t="s">
        <v>38</v>
      </c>
      <c r="G472" s="6" t="s">
        <v>21</v>
      </c>
      <c r="H472" s="8">
        <v>0.65</v>
      </c>
      <c r="I472" s="9">
        <v>1500</v>
      </c>
      <c r="J472" s="10">
        <f t="shared" si="0"/>
        <v>975</v>
      </c>
      <c r="K472" s="10">
        <f t="shared" si="1"/>
        <v>341.25</v>
      </c>
      <c r="L472" s="11">
        <v>0.35</v>
      </c>
      <c r="N472" s="14"/>
      <c r="O472" s="12"/>
      <c r="P472" s="15"/>
    </row>
    <row r="473" spans="1:16" ht="15.75" customHeight="1">
      <c r="A473" s="6" t="s">
        <v>14</v>
      </c>
      <c r="B473" s="6">
        <v>1185732</v>
      </c>
      <c r="C473" s="7">
        <v>44352</v>
      </c>
      <c r="D473" s="6" t="s">
        <v>15</v>
      </c>
      <c r="E473" s="6" t="s">
        <v>37</v>
      </c>
      <c r="F473" s="6" t="s">
        <v>38</v>
      </c>
      <c r="G473" s="6" t="s">
        <v>22</v>
      </c>
      <c r="H473" s="8">
        <v>0.70000000000000007</v>
      </c>
      <c r="I473" s="9">
        <v>3000</v>
      </c>
      <c r="J473" s="10">
        <f t="shared" si="0"/>
        <v>2100</v>
      </c>
      <c r="K473" s="10">
        <f t="shared" si="1"/>
        <v>630</v>
      </c>
      <c r="L473" s="11">
        <v>0.3</v>
      </c>
      <c r="N473" s="14"/>
      <c r="O473" s="12"/>
      <c r="P473" s="15"/>
    </row>
    <row r="474" spans="1:16" ht="15.75" customHeight="1">
      <c r="A474" s="6" t="s">
        <v>14</v>
      </c>
      <c r="B474" s="6">
        <v>1185732</v>
      </c>
      <c r="C474" s="7">
        <v>44380</v>
      </c>
      <c r="D474" s="6" t="s">
        <v>15</v>
      </c>
      <c r="E474" s="6" t="s">
        <v>37</v>
      </c>
      <c r="F474" s="6" t="s">
        <v>38</v>
      </c>
      <c r="G474" s="6" t="s">
        <v>17</v>
      </c>
      <c r="H474" s="8">
        <v>0.65</v>
      </c>
      <c r="I474" s="9">
        <v>5000</v>
      </c>
      <c r="J474" s="10">
        <f t="shared" si="0"/>
        <v>3250</v>
      </c>
      <c r="K474" s="10">
        <f t="shared" si="1"/>
        <v>1787.5000000000002</v>
      </c>
      <c r="L474" s="11">
        <v>0.55000000000000004</v>
      </c>
      <c r="N474" s="14"/>
      <c r="O474" s="12"/>
      <c r="P474" s="15"/>
    </row>
    <row r="475" spans="1:16" ht="15.75" customHeight="1">
      <c r="A475" s="6" t="s">
        <v>14</v>
      </c>
      <c r="B475" s="6">
        <v>1185732</v>
      </c>
      <c r="C475" s="7">
        <v>44380</v>
      </c>
      <c r="D475" s="6" t="s">
        <v>15</v>
      </c>
      <c r="E475" s="6" t="s">
        <v>37</v>
      </c>
      <c r="F475" s="6" t="s">
        <v>38</v>
      </c>
      <c r="G475" s="6" t="s">
        <v>18</v>
      </c>
      <c r="H475" s="8">
        <v>0.60000000000000009</v>
      </c>
      <c r="I475" s="9">
        <v>3000</v>
      </c>
      <c r="J475" s="10">
        <f t="shared" si="0"/>
        <v>1800.0000000000002</v>
      </c>
      <c r="K475" s="10">
        <f t="shared" si="1"/>
        <v>630</v>
      </c>
      <c r="L475" s="11">
        <v>0.35</v>
      </c>
      <c r="N475" s="14"/>
      <c r="O475" s="12"/>
      <c r="P475" s="15"/>
    </row>
    <row r="476" spans="1:16" ht="15.75" customHeight="1">
      <c r="A476" s="6" t="s">
        <v>14</v>
      </c>
      <c r="B476" s="6">
        <v>1185732</v>
      </c>
      <c r="C476" s="7">
        <v>44380</v>
      </c>
      <c r="D476" s="6" t="s">
        <v>15</v>
      </c>
      <c r="E476" s="6" t="s">
        <v>37</v>
      </c>
      <c r="F476" s="6" t="s">
        <v>38</v>
      </c>
      <c r="G476" s="6" t="s">
        <v>19</v>
      </c>
      <c r="H476" s="8">
        <v>0.55000000000000004</v>
      </c>
      <c r="I476" s="9">
        <v>2250</v>
      </c>
      <c r="J476" s="10">
        <f t="shared" si="0"/>
        <v>1237.5</v>
      </c>
      <c r="K476" s="10">
        <f t="shared" si="1"/>
        <v>494.99999999999994</v>
      </c>
      <c r="L476" s="11">
        <v>0.39999999999999997</v>
      </c>
      <c r="N476" s="14"/>
      <c r="O476" s="12"/>
      <c r="P476" s="15"/>
    </row>
    <row r="477" spans="1:16" ht="15.75" customHeight="1">
      <c r="A477" s="6" t="s">
        <v>14</v>
      </c>
      <c r="B477" s="6">
        <v>1185732</v>
      </c>
      <c r="C477" s="7">
        <v>44380</v>
      </c>
      <c r="D477" s="6" t="s">
        <v>15</v>
      </c>
      <c r="E477" s="6" t="s">
        <v>37</v>
      </c>
      <c r="F477" s="6" t="s">
        <v>38</v>
      </c>
      <c r="G477" s="6" t="s">
        <v>20</v>
      </c>
      <c r="H477" s="8">
        <v>0.55000000000000004</v>
      </c>
      <c r="I477" s="9">
        <v>1750</v>
      </c>
      <c r="J477" s="10">
        <f t="shared" si="0"/>
        <v>962.50000000000011</v>
      </c>
      <c r="K477" s="10">
        <f t="shared" si="1"/>
        <v>385</v>
      </c>
      <c r="L477" s="11">
        <v>0.39999999999999997</v>
      </c>
      <c r="N477" s="14"/>
      <c r="O477" s="12"/>
      <c r="P477" s="15"/>
    </row>
    <row r="478" spans="1:16" ht="15.75" customHeight="1">
      <c r="A478" s="6" t="s">
        <v>14</v>
      </c>
      <c r="B478" s="6">
        <v>1185732</v>
      </c>
      <c r="C478" s="7">
        <v>44380</v>
      </c>
      <c r="D478" s="6" t="s">
        <v>15</v>
      </c>
      <c r="E478" s="6" t="s">
        <v>37</v>
      </c>
      <c r="F478" s="6" t="s">
        <v>38</v>
      </c>
      <c r="G478" s="6" t="s">
        <v>21</v>
      </c>
      <c r="H478" s="8">
        <v>0.65</v>
      </c>
      <c r="I478" s="9">
        <v>2000</v>
      </c>
      <c r="J478" s="10">
        <f t="shared" si="0"/>
        <v>1300</v>
      </c>
      <c r="K478" s="10">
        <f t="shared" si="1"/>
        <v>454.99999999999994</v>
      </c>
      <c r="L478" s="11">
        <v>0.35</v>
      </c>
      <c r="N478" s="14"/>
      <c r="O478" s="12"/>
      <c r="P478" s="15"/>
    </row>
    <row r="479" spans="1:16" ht="15.75" customHeight="1">
      <c r="A479" s="6" t="s">
        <v>14</v>
      </c>
      <c r="B479" s="6">
        <v>1185732</v>
      </c>
      <c r="C479" s="7">
        <v>44380</v>
      </c>
      <c r="D479" s="6" t="s">
        <v>15</v>
      </c>
      <c r="E479" s="6" t="s">
        <v>37</v>
      </c>
      <c r="F479" s="6" t="s">
        <v>38</v>
      </c>
      <c r="G479" s="6" t="s">
        <v>22</v>
      </c>
      <c r="H479" s="8">
        <v>0.70000000000000007</v>
      </c>
      <c r="I479" s="9">
        <v>3750</v>
      </c>
      <c r="J479" s="10">
        <f t="shared" si="0"/>
        <v>2625.0000000000005</v>
      </c>
      <c r="K479" s="10">
        <f t="shared" si="1"/>
        <v>787.50000000000011</v>
      </c>
      <c r="L479" s="11">
        <v>0.3</v>
      </c>
      <c r="N479" s="14"/>
      <c r="O479" s="12"/>
      <c r="P479" s="15"/>
    </row>
    <row r="480" spans="1:16" ht="15.75" customHeight="1">
      <c r="A480" s="6" t="s">
        <v>14</v>
      </c>
      <c r="B480" s="6">
        <v>1185732</v>
      </c>
      <c r="C480" s="7">
        <v>44412</v>
      </c>
      <c r="D480" s="6" t="s">
        <v>15</v>
      </c>
      <c r="E480" s="6" t="s">
        <v>37</v>
      </c>
      <c r="F480" s="6" t="s">
        <v>38</v>
      </c>
      <c r="G480" s="6" t="s">
        <v>17</v>
      </c>
      <c r="H480" s="8">
        <v>0.65</v>
      </c>
      <c r="I480" s="9">
        <v>5250</v>
      </c>
      <c r="J480" s="10">
        <f t="shared" si="0"/>
        <v>3412.5</v>
      </c>
      <c r="K480" s="10">
        <f t="shared" si="1"/>
        <v>1876.8750000000002</v>
      </c>
      <c r="L480" s="11">
        <v>0.55000000000000004</v>
      </c>
      <c r="N480" s="14"/>
      <c r="O480" s="12"/>
      <c r="P480" s="15"/>
    </row>
    <row r="481" spans="1:16" ht="15.75" customHeight="1">
      <c r="A481" s="6" t="s">
        <v>14</v>
      </c>
      <c r="B481" s="6">
        <v>1185732</v>
      </c>
      <c r="C481" s="7">
        <v>44412</v>
      </c>
      <c r="D481" s="6" t="s">
        <v>15</v>
      </c>
      <c r="E481" s="6" t="s">
        <v>37</v>
      </c>
      <c r="F481" s="6" t="s">
        <v>38</v>
      </c>
      <c r="G481" s="6" t="s">
        <v>18</v>
      </c>
      <c r="H481" s="8">
        <v>0.60000000000000009</v>
      </c>
      <c r="I481" s="9">
        <v>3000</v>
      </c>
      <c r="J481" s="10">
        <f t="shared" si="0"/>
        <v>1800.0000000000002</v>
      </c>
      <c r="K481" s="10">
        <f t="shared" si="1"/>
        <v>630</v>
      </c>
      <c r="L481" s="11">
        <v>0.35</v>
      </c>
      <c r="N481" s="14"/>
      <c r="O481" s="12"/>
      <c r="P481" s="15"/>
    </row>
    <row r="482" spans="1:16" ht="15.75" customHeight="1">
      <c r="A482" s="6" t="s">
        <v>14</v>
      </c>
      <c r="B482" s="6">
        <v>1185732</v>
      </c>
      <c r="C482" s="7">
        <v>44412</v>
      </c>
      <c r="D482" s="6" t="s">
        <v>15</v>
      </c>
      <c r="E482" s="6" t="s">
        <v>37</v>
      </c>
      <c r="F482" s="6" t="s">
        <v>38</v>
      </c>
      <c r="G482" s="6" t="s">
        <v>19</v>
      </c>
      <c r="H482" s="8">
        <v>0.55000000000000004</v>
      </c>
      <c r="I482" s="9">
        <v>2250</v>
      </c>
      <c r="J482" s="10">
        <f t="shared" si="0"/>
        <v>1237.5</v>
      </c>
      <c r="K482" s="10">
        <f t="shared" si="1"/>
        <v>494.99999999999994</v>
      </c>
      <c r="L482" s="11">
        <v>0.39999999999999997</v>
      </c>
      <c r="N482" s="14"/>
      <c r="O482" s="12"/>
      <c r="P482" s="15"/>
    </row>
    <row r="483" spans="1:16" ht="15.75" customHeight="1">
      <c r="A483" s="6" t="s">
        <v>14</v>
      </c>
      <c r="B483" s="6">
        <v>1185732</v>
      </c>
      <c r="C483" s="7">
        <v>44412</v>
      </c>
      <c r="D483" s="6" t="s">
        <v>15</v>
      </c>
      <c r="E483" s="6" t="s">
        <v>37</v>
      </c>
      <c r="F483" s="6" t="s">
        <v>38</v>
      </c>
      <c r="G483" s="6" t="s">
        <v>20</v>
      </c>
      <c r="H483" s="8">
        <v>0.55000000000000004</v>
      </c>
      <c r="I483" s="9">
        <v>2000</v>
      </c>
      <c r="J483" s="10">
        <f t="shared" si="0"/>
        <v>1100</v>
      </c>
      <c r="K483" s="10">
        <f t="shared" si="1"/>
        <v>439.99999999999994</v>
      </c>
      <c r="L483" s="11">
        <v>0.39999999999999997</v>
      </c>
      <c r="N483" s="14"/>
      <c r="O483" s="12"/>
      <c r="P483" s="15"/>
    </row>
    <row r="484" spans="1:16" ht="15.75" customHeight="1">
      <c r="A484" s="6" t="s">
        <v>14</v>
      </c>
      <c r="B484" s="6">
        <v>1185732</v>
      </c>
      <c r="C484" s="7">
        <v>44412</v>
      </c>
      <c r="D484" s="6" t="s">
        <v>15</v>
      </c>
      <c r="E484" s="6" t="s">
        <v>37</v>
      </c>
      <c r="F484" s="6" t="s">
        <v>38</v>
      </c>
      <c r="G484" s="6" t="s">
        <v>21</v>
      </c>
      <c r="H484" s="8">
        <v>0.65</v>
      </c>
      <c r="I484" s="9">
        <v>1750</v>
      </c>
      <c r="J484" s="10">
        <f t="shared" si="0"/>
        <v>1137.5</v>
      </c>
      <c r="K484" s="10">
        <f t="shared" si="1"/>
        <v>398.125</v>
      </c>
      <c r="L484" s="11">
        <v>0.35</v>
      </c>
      <c r="N484" s="14"/>
      <c r="O484" s="12"/>
      <c r="P484" s="15"/>
    </row>
    <row r="485" spans="1:16" ht="15.75" customHeight="1">
      <c r="A485" s="6" t="s">
        <v>14</v>
      </c>
      <c r="B485" s="6">
        <v>1185732</v>
      </c>
      <c r="C485" s="7">
        <v>44412</v>
      </c>
      <c r="D485" s="6" t="s">
        <v>15</v>
      </c>
      <c r="E485" s="6" t="s">
        <v>37</v>
      </c>
      <c r="F485" s="6" t="s">
        <v>38</v>
      </c>
      <c r="G485" s="6" t="s">
        <v>22</v>
      </c>
      <c r="H485" s="8">
        <v>0.70000000000000007</v>
      </c>
      <c r="I485" s="9">
        <v>3500</v>
      </c>
      <c r="J485" s="10">
        <f t="shared" si="0"/>
        <v>2450.0000000000005</v>
      </c>
      <c r="K485" s="10">
        <f t="shared" si="1"/>
        <v>735.00000000000011</v>
      </c>
      <c r="L485" s="11">
        <v>0.3</v>
      </c>
      <c r="N485" s="14"/>
      <c r="O485" s="12"/>
      <c r="P485" s="15"/>
    </row>
    <row r="486" spans="1:16" ht="15.75" customHeight="1">
      <c r="A486" s="6" t="s">
        <v>14</v>
      </c>
      <c r="B486" s="6">
        <v>1185732</v>
      </c>
      <c r="C486" s="7">
        <v>44442</v>
      </c>
      <c r="D486" s="6" t="s">
        <v>15</v>
      </c>
      <c r="E486" s="6" t="s">
        <v>37</v>
      </c>
      <c r="F486" s="6" t="s">
        <v>38</v>
      </c>
      <c r="G486" s="6" t="s">
        <v>17</v>
      </c>
      <c r="H486" s="8">
        <v>0.65</v>
      </c>
      <c r="I486" s="9">
        <v>4750</v>
      </c>
      <c r="J486" s="10">
        <f t="shared" si="0"/>
        <v>3087.5</v>
      </c>
      <c r="K486" s="10">
        <f t="shared" si="1"/>
        <v>1543.75</v>
      </c>
      <c r="L486" s="11">
        <v>0.5</v>
      </c>
      <c r="N486" s="14"/>
      <c r="O486" s="12"/>
      <c r="P486" s="15"/>
    </row>
    <row r="487" spans="1:16" ht="15.75" customHeight="1">
      <c r="A487" s="6" t="s">
        <v>14</v>
      </c>
      <c r="B487" s="6">
        <v>1185732</v>
      </c>
      <c r="C487" s="7">
        <v>44442</v>
      </c>
      <c r="D487" s="6" t="s">
        <v>15</v>
      </c>
      <c r="E487" s="6" t="s">
        <v>37</v>
      </c>
      <c r="F487" s="6" t="s">
        <v>38</v>
      </c>
      <c r="G487" s="6" t="s">
        <v>18</v>
      </c>
      <c r="H487" s="8">
        <v>0.5</v>
      </c>
      <c r="I487" s="9">
        <v>2750</v>
      </c>
      <c r="J487" s="10">
        <f t="shared" si="0"/>
        <v>1375</v>
      </c>
      <c r="K487" s="10">
        <f t="shared" si="1"/>
        <v>412.5</v>
      </c>
      <c r="L487" s="11">
        <v>0.3</v>
      </c>
      <c r="N487" s="14"/>
      <c r="O487" s="12"/>
      <c r="P487" s="15"/>
    </row>
    <row r="488" spans="1:16" ht="15.75" customHeight="1">
      <c r="A488" s="6" t="s">
        <v>14</v>
      </c>
      <c r="B488" s="6">
        <v>1185732</v>
      </c>
      <c r="C488" s="7">
        <v>44442</v>
      </c>
      <c r="D488" s="6" t="s">
        <v>15</v>
      </c>
      <c r="E488" s="6" t="s">
        <v>37</v>
      </c>
      <c r="F488" s="6" t="s">
        <v>38</v>
      </c>
      <c r="G488" s="6" t="s">
        <v>19</v>
      </c>
      <c r="H488" s="8">
        <v>0.45</v>
      </c>
      <c r="I488" s="9">
        <v>2000</v>
      </c>
      <c r="J488" s="10">
        <f t="shared" si="0"/>
        <v>900</v>
      </c>
      <c r="K488" s="10">
        <f t="shared" si="1"/>
        <v>315</v>
      </c>
      <c r="L488" s="11">
        <v>0.35</v>
      </c>
      <c r="N488" s="14"/>
      <c r="O488" s="12"/>
      <c r="P488" s="15"/>
    </row>
    <row r="489" spans="1:16" ht="15.75" customHeight="1">
      <c r="A489" s="6" t="s">
        <v>14</v>
      </c>
      <c r="B489" s="6">
        <v>1185732</v>
      </c>
      <c r="C489" s="7">
        <v>44442</v>
      </c>
      <c r="D489" s="6" t="s">
        <v>15</v>
      </c>
      <c r="E489" s="6" t="s">
        <v>37</v>
      </c>
      <c r="F489" s="6" t="s">
        <v>38</v>
      </c>
      <c r="G489" s="6" t="s">
        <v>20</v>
      </c>
      <c r="H489" s="8">
        <v>0.45</v>
      </c>
      <c r="I489" s="9">
        <v>1750</v>
      </c>
      <c r="J489" s="10">
        <f t="shared" si="0"/>
        <v>787.5</v>
      </c>
      <c r="K489" s="10">
        <f t="shared" si="1"/>
        <v>275.625</v>
      </c>
      <c r="L489" s="11">
        <v>0.35</v>
      </c>
      <c r="N489" s="14"/>
      <c r="O489" s="12"/>
      <c r="P489" s="15"/>
    </row>
    <row r="490" spans="1:16" ht="15.75" customHeight="1">
      <c r="A490" s="6" t="s">
        <v>14</v>
      </c>
      <c r="B490" s="6">
        <v>1185732</v>
      </c>
      <c r="C490" s="7">
        <v>44442</v>
      </c>
      <c r="D490" s="6" t="s">
        <v>15</v>
      </c>
      <c r="E490" s="6" t="s">
        <v>37</v>
      </c>
      <c r="F490" s="6" t="s">
        <v>38</v>
      </c>
      <c r="G490" s="6" t="s">
        <v>21</v>
      </c>
      <c r="H490" s="8">
        <v>0.54999999999999993</v>
      </c>
      <c r="I490" s="9">
        <v>1250</v>
      </c>
      <c r="J490" s="10">
        <f t="shared" si="0"/>
        <v>687.49999999999989</v>
      </c>
      <c r="K490" s="10">
        <f t="shared" si="1"/>
        <v>206.24999999999997</v>
      </c>
      <c r="L490" s="11">
        <v>0.3</v>
      </c>
      <c r="N490" s="14"/>
      <c r="O490" s="12"/>
      <c r="P490" s="15"/>
    </row>
    <row r="491" spans="1:16" ht="15.75" customHeight="1">
      <c r="A491" s="6" t="s">
        <v>14</v>
      </c>
      <c r="B491" s="6">
        <v>1185732</v>
      </c>
      <c r="C491" s="7">
        <v>44442</v>
      </c>
      <c r="D491" s="6" t="s">
        <v>15</v>
      </c>
      <c r="E491" s="6" t="s">
        <v>37</v>
      </c>
      <c r="F491" s="6" t="s">
        <v>38</v>
      </c>
      <c r="G491" s="6" t="s">
        <v>22</v>
      </c>
      <c r="H491" s="8">
        <v>0.6</v>
      </c>
      <c r="I491" s="9">
        <v>2250</v>
      </c>
      <c r="J491" s="10">
        <f t="shared" si="0"/>
        <v>1350</v>
      </c>
      <c r="K491" s="10">
        <f t="shared" si="1"/>
        <v>337.5</v>
      </c>
      <c r="L491" s="11">
        <v>0.25</v>
      </c>
      <c r="N491" s="14"/>
      <c r="O491" s="12"/>
      <c r="P491" s="15"/>
    </row>
    <row r="492" spans="1:16" ht="15.75" customHeight="1">
      <c r="A492" s="6" t="s">
        <v>14</v>
      </c>
      <c r="B492" s="6">
        <v>1185732</v>
      </c>
      <c r="C492" s="7">
        <v>44474</v>
      </c>
      <c r="D492" s="6" t="s">
        <v>15</v>
      </c>
      <c r="E492" s="6" t="s">
        <v>37</v>
      </c>
      <c r="F492" s="6" t="s">
        <v>38</v>
      </c>
      <c r="G492" s="6" t="s">
        <v>17</v>
      </c>
      <c r="H492" s="8">
        <v>0.6</v>
      </c>
      <c r="I492" s="9">
        <v>4000</v>
      </c>
      <c r="J492" s="10">
        <f t="shared" si="0"/>
        <v>2400</v>
      </c>
      <c r="K492" s="10">
        <f t="shared" si="1"/>
        <v>1200</v>
      </c>
      <c r="L492" s="11">
        <v>0.5</v>
      </c>
      <c r="N492" s="14"/>
      <c r="O492" s="12"/>
      <c r="P492" s="15"/>
    </row>
    <row r="493" spans="1:16" ht="15.75" customHeight="1">
      <c r="A493" s="6" t="s">
        <v>14</v>
      </c>
      <c r="B493" s="6">
        <v>1185732</v>
      </c>
      <c r="C493" s="7">
        <v>44474</v>
      </c>
      <c r="D493" s="6" t="s">
        <v>15</v>
      </c>
      <c r="E493" s="6" t="s">
        <v>37</v>
      </c>
      <c r="F493" s="6" t="s">
        <v>38</v>
      </c>
      <c r="G493" s="6" t="s">
        <v>18</v>
      </c>
      <c r="H493" s="8">
        <v>0.5</v>
      </c>
      <c r="I493" s="9">
        <v>2250</v>
      </c>
      <c r="J493" s="10">
        <f t="shared" si="0"/>
        <v>1125</v>
      </c>
      <c r="K493" s="10">
        <f t="shared" si="1"/>
        <v>337.5</v>
      </c>
      <c r="L493" s="11">
        <v>0.3</v>
      </c>
      <c r="N493" s="14"/>
      <c r="O493" s="12"/>
      <c r="P493" s="15"/>
    </row>
    <row r="494" spans="1:16" ht="15.75" customHeight="1">
      <c r="A494" s="6" t="s">
        <v>14</v>
      </c>
      <c r="B494" s="6">
        <v>1185732</v>
      </c>
      <c r="C494" s="7">
        <v>44474</v>
      </c>
      <c r="D494" s="6" t="s">
        <v>15</v>
      </c>
      <c r="E494" s="6" t="s">
        <v>37</v>
      </c>
      <c r="F494" s="6" t="s">
        <v>38</v>
      </c>
      <c r="G494" s="6" t="s">
        <v>19</v>
      </c>
      <c r="H494" s="8">
        <v>0.5</v>
      </c>
      <c r="I494" s="9">
        <v>1250</v>
      </c>
      <c r="J494" s="10">
        <f t="shared" si="0"/>
        <v>625</v>
      </c>
      <c r="K494" s="10">
        <f t="shared" si="1"/>
        <v>218.75</v>
      </c>
      <c r="L494" s="11">
        <v>0.35</v>
      </c>
      <c r="N494" s="14"/>
      <c r="O494" s="12"/>
      <c r="P494" s="15"/>
    </row>
    <row r="495" spans="1:16" ht="15.75" customHeight="1">
      <c r="A495" s="6" t="s">
        <v>14</v>
      </c>
      <c r="B495" s="6">
        <v>1185732</v>
      </c>
      <c r="C495" s="7">
        <v>44474</v>
      </c>
      <c r="D495" s="6" t="s">
        <v>15</v>
      </c>
      <c r="E495" s="6" t="s">
        <v>37</v>
      </c>
      <c r="F495" s="6" t="s">
        <v>38</v>
      </c>
      <c r="G495" s="6" t="s">
        <v>20</v>
      </c>
      <c r="H495" s="8">
        <v>0.5</v>
      </c>
      <c r="I495" s="9">
        <v>1000</v>
      </c>
      <c r="J495" s="10">
        <f t="shared" si="0"/>
        <v>500</v>
      </c>
      <c r="K495" s="10">
        <f t="shared" si="1"/>
        <v>175</v>
      </c>
      <c r="L495" s="11">
        <v>0.35</v>
      </c>
      <c r="N495" s="14"/>
      <c r="O495" s="12"/>
      <c r="P495" s="15"/>
    </row>
    <row r="496" spans="1:16" ht="15.75" customHeight="1">
      <c r="A496" s="6" t="s">
        <v>14</v>
      </c>
      <c r="B496" s="6">
        <v>1185732</v>
      </c>
      <c r="C496" s="7">
        <v>44474</v>
      </c>
      <c r="D496" s="6" t="s">
        <v>15</v>
      </c>
      <c r="E496" s="6" t="s">
        <v>37</v>
      </c>
      <c r="F496" s="6" t="s">
        <v>38</v>
      </c>
      <c r="G496" s="6" t="s">
        <v>21</v>
      </c>
      <c r="H496" s="8">
        <v>0.6</v>
      </c>
      <c r="I496" s="9">
        <v>1000</v>
      </c>
      <c r="J496" s="10">
        <f t="shared" si="0"/>
        <v>600</v>
      </c>
      <c r="K496" s="10">
        <f t="shared" si="1"/>
        <v>180</v>
      </c>
      <c r="L496" s="11">
        <v>0.3</v>
      </c>
      <c r="N496" s="14"/>
      <c r="O496" s="12"/>
      <c r="P496" s="15"/>
    </row>
    <row r="497" spans="1:17" ht="15.75" customHeight="1">
      <c r="A497" s="6" t="s">
        <v>14</v>
      </c>
      <c r="B497" s="6">
        <v>1185732</v>
      </c>
      <c r="C497" s="7">
        <v>44474</v>
      </c>
      <c r="D497" s="6" t="s">
        <v>15</v>
      </c>
      <c r="E497" s="6" t="s">
        <v>37</v>
      </c>
      <c r="F497" s="6" t="s">
        <v>38</v>
      </c>
      <c r="G497" s="6" t="s">
        <v>22</v>
      </c>
      <c r="H497" s="8">
        <v>0.64999999999999991</v>
      </c>
      <c r="I497" s="9">
        <v>2250</v>
      </c>
      <c r="J497" s="10">
        <f t="shared" si="0"/>
        <v>1462.4999999999998</v>
      </c>
      <c r="K497" s="10">
        <f t="shared" si="1"/>
        <v>365.62499999999994</v>
      </c>
      <c r="L497" s="11">
        <v>0.25</v>
      </c>
      <c r="N497" s="14"/>
      <c r="O497" s="12"/>
      <c r="P497" s="15"/>
    </row>
    <row r="498" spans="1:17" ht="15.75" customHeight="1">
      <c r="A498" s="6" t="s">
        <v>14</v>
      </c>
      <c r="B498" s="6">
        <v>1185732</v>
      </c>
      <c r="C498" s="7">
        <v>44504</v>
      </c>
      <c r="D498" s="6" t="s">
        <v>15</v>
      </c>
      <c r="E498" s="6" t="s">
        <v>37</v>
      </c>
      <c r="F498" s="6" t="s">
        <v>38</v>
      </c>
      <c r="G498" s="6" t="s">
        <v>17</v>
      </c>
      <c r="H498" s="8">
        <v>0.70000000000000007</v>
      </c>
      <c r="I498" s="9">
        <v>3750</v>
      </c>
      <c r="J498" s="10">
        <f t="shared" si="0"/>
        <v>2625.0000000000005</v>
      </c>
      <c r="K498" s="10">
        <f t="shared" si="1"/>
        <v>1443.7500000000005</v>
      </c>
      <c r="L498" s="11">
        <v>0.55000000000000004</v>
      </c>
      <c r="N498" s="14"/>
      <c r="O498" s="12"/>
      <c r="P498" s="15"/>
    </row>
    <row r="499" spans="1:17" ht="15.75" customHeight="1">
      <c r="A499" s="6" t="s">
        <v>14</v>
      </c>
      <c r="B499" s="6">
        <v>1185732</v>
      </c>
      <c r="C499" s="7">
        <v>44504</v>
      </c>
      <c r="D499" s="6" t="s">
        <v>15</v>
      </c>
      <c r="E499" s="6" t="s">
        <v>37</v>
      </c>
      <c r="F499" s="6" t="s">
        <v>38</v>
      </c>
      <c r="G499" s="6" t="s">
        <v>18</v>
      </c>
      <c r="H499" s="8">
        <v>0.60000000000000009</v>
      </c>
      <c r="I499" s="9">
        <v>2000</v>
      </c>
      <c r="J499" s="10">
        <f t="shared" si="0"/>
        <v>1200.0000000000002</v>
      </c>
      <c r="K499" s="10">
        <f t="shared" si="1"/>
        <v>420.00000000000006</v>
      </c>
      <c r="L499" s="11">
        <v>0.35</v>
      </c>
      <c r="N499" s="14"/>
      <c r="O499" s="12"/>
      <c r="P499" s="15"/>
    </row>
    <row r="500" spans="1:17" ht="15.75" customHeight="1">
      <c r="A500" s="6" t="s">
        <v>14</v>
      </c>
      <c r="B500" s="6">
        <v>1185732</v>
      </c>
      <c r="C500" s="7">
        <v>44504</v>
      </c>
      <c r="D500" s="6" t="s">
        <v>15</v>
      </c>
      <c r="E500" s="6" t="s">
        <v>37</v>
      </c>
      <c r="F500" s="6" t="s">
        <v>38</v>
      </c>
      <c r="G500" s="6" t="s">
        <v>19</v>
      </c>
      <c r="H500" s="8">
        <v>0.60000000000000009</v>
      </c>
      <c r="I500" s="9">
        <v>1950</v>
      </c>
      <c r="J500" s="10">
        <f t="shared" si="0"/>
        <v>1170.0000000000002</v>
      </c>
      <c r="K500" s="10">
        <f t="shared" si="1"/>
        <v>468.00000000000006</v>
      </c>
      <c r="L500" s="11">
        <v>0.39999999999999997</v>
      </c>
      <c r="N500" s="14"/>
      <c r="O500" s="12"/>
      <c r="P500" s="15"/>
    </row>
    <row r="501" spans="1:17" ht="15.75" customHeight="1">
      <c r="A501" s="6" t="s">
        <v>14</v>
      </c>
      <c r="B501" s="6">
        <v>1185732</v>
      </c>
      <c r="C501" s="7">
        <v>44504</v>
      </c>
      <c r="D501" s="6" t="s">
        <v>15</v>
      </c>
      <c r="E501" s="6" t="s">
        <v>37</v>
      </c>
      <c r="F501" s="6" t="s">
        <v>38</v>
      </c>
      <c r="G501" s="6" t="s">
        <v>20</v>
      </c>
      <c r="H501" s="8">
        <v>0.60000000000000009</v>
      </c>
      <c r="I501" s="9">
        <v>1750</v>
      </c>
      <c r="J501" s="10">
        <f t="shared" si="0"/>
        <v>1050.0000000000002</v>
      </c>
      <c r="K501" s="10">
        <f t="shared" si="1"/>
        <v>420.00000000000006</v>
      </c>
      <c r="L501" s="11">
        <v>0.39999999999999997</v>
      </c>
      <c r="N501" s="14"/>
      <c r="O501" s="12"/>
      <c r="P501" s="15"/>
    </row>
    <row r="502" spans="1:17" ht="15.75" customHeight="1">
      <c r="A502" s="6" t="s">
        <v>14</v>
      </c>
      <c r="B502" s="6">
        <v>1185732</v>
      </c>
      <c r="C502" s="7">
        <v>44504</v>
      </c>
      <c r="D502" s="6" t="s">
        <v>15</v>
      </c>
      <c r="E502" s="6" t="s">
        <v>37</v>
      </c>
      <c r="F502" s="6" t="s">
        <v>38</v>
      </c>
      <c r="G502" s="6" t="s">
        <v>21</v>
      </c>
      <c r="H502" s="8">
        <v>0.70000000000000007</v>
      </c>
      <c r="I502" s="9">
        <v>1500</v>
      </c>
      <c r="J502" s="10">
        <f t="shared" si="0"/>
        <v>1050</v>
      </c>
      <c r="K502" s="10">
        <f t="shared" si="1"/>
        <v>367.5</v>
      </c>
      <c r="L502" s="11">
        <v>0.35</v>
      </c>
      <c r="N502" s="14"/>
      <c r="O502" s="12"/>
      <c r="P502" s="15"/>
    </row>
    <row r="503" spans="1:17" ht="15.75" customHeight="1">
      <c r="A503" s="6" t="s">
        <v>14</v>
      </c>
      <c r="B503" s="6">
        <v>1185732</v>
      </c>
      <c r="C503" s="7">
        <v>44504</v>
      </c>
      <c r="D503" s="6" t="s">
        <v>15</v>
      </c>
      <c r="E503" s="6" t="s">
        <v>37</v>
      </c>
      <c r="F503" s="6" t="s">
        <v>38</v>
      </c>
      <c r="G503" s="6" t="s">
        <v>22</v>
      </c>
      <c r="H503" s="8">
        <v>0.75</v>
      </c>
      <c r="I503" s="9">
        <v>2500</v>
      </c>
      <c r="J503" s="10">
        <f t="shared" si="0"/>
        <v>1875</v>
      </c>
      <c r="K503" s="10">
        <f t="shared" si="1"/>
        <v>562.5</v>
      </c>
      <c r="L503" s="11">
        <v>0.3</v>
      </c>
      <c r="N503" s="14"/>
      <c r="O503" s="12"/>
      <c r="P503" s="15"/>
    </row>
    <row r="504" spans="1:17" ht="15.75" customHeight="1">
      <c r="A504" s="6" t="s">
        <v>14</v>
      </c>
      <c r="B504" s="6">
        <v>1185732</v>
      </c>
      <c r="C504" s="7">
        <v>44533</v>
      </c>
      <c r="D504" s="6" t="s">
        <v>15</v>
      </c>
      <c r="E504" s="6" t="s">
        <v>37</v>
      </c>
      <c r="F504" s="6" t="s">
        <v>38</v>
      </c>
      <c r="G504" s="6" t="s">
        <v>17</v>
      </c>
      <c r="H504" s="8">
        <v>0.70000000000000007</v>
      </c>
      <c r="I504" s="9">
        <v>4750</v>
      </c>
      <c r="J504" s="10">
        <f t="shared" si="0"/>
        <v>3325.0000000000005</v>
      </c>
      <c r="K504" s="10">
        <f t="shared" si="1"/>
        <v>1828.7500000000005</v>
      </c>
      <c r="L504" s="11">
        <v>0.55000000000000004</v>
      </c>
      <c r="N504" s="14"/>
      <c r="O504" s="12"/>
      <c r="P504" s="15"/>
    </row>
    <row r="505" spans="1:17" ht="15.75" customHeight="1">
      <c r="A505" s="6" t="s">
        <v>14</v>
      </c>
      <c r="B505" s="6">
        <v>1185732</v>
      </c>
      <c r="C505" s="7">
        <v>44533</v>
      </c>
      <c r="D505" s="6" t="s">
        <v>15</v>
      </c>
      <c r="E505" s="6" t="s">
        <v>37</v>
      </c>
      <c r="F505" s="6" t="s">
        <v>38</v>
      </c>
      <c r="G505" s="6" t="s">
        <v>18</v>
      </c>
      <c r="H505" s="8">
        <v>0.60000000000000009</v>
      </c>
      <c r="I505" s="9">
        <v>2750</v>
      </c>
      <c r="J505" s="10">
        <f t="shared" si="0"/>
        <v>1650.0000000000002</v>
      </c>
      <c r="K505" s="10">
        <f t="shared" si="1"/>
        <v>577.5</v>
      </c>
      <c r="L505" s="11">
        <v>0.35</v>
      </c>
      <c r="N505" s="14"/>
      <c r="O505" s="12"/>
      <c r="P505" s="15"/>
    </row>
    <row r="506" spans="1:17" ht="15.75" customHeight="1">
      <c r="A506" s="6" t="s">
        <v>14</v>
      </c>
      <c r="B506" s="6">
        <v>1185732</v>
      </c>
      <c r="C506" s="7">
        <v>44533</v>
      </c>
      <c r="D506" s="6" t="s">
        <v>15</v>
      </c>
      <c r="E506" s="6" t="s">
        <v>37</v>
      </c>
      <c r="F506" s="6" t="s">
        <v>38</v>
      </c>
      <c r="G506" s="6" t="s">
        <v>19</v>
      </c>
      <c r="H506" s="8">
        <v>0.60000000000000009</v>
      </c>
      <c r="I506" s="9">
        <v>2250</v>
      </c>
      <c r="J506" s="10">
        <f t="shared" si="0"/>
        <v>1350.0000000000002</v>
      </c>
      <c r="K506" s="10">
        <f t="shared" si="1"/>
        <v>540</v>
      </c>
      <c r="L506" s="11">
        <v>0.39999999999999997</v>
      </c>
      <c r="N506" s="14"/>
      <c r="O506" s="12"/>
      <c r="P506" s="15"/>
    </row>
    <row r="507" spans="1:17" ht="15.75" customHeight="1">
      <c r="A507" s="6" t="s">
        <v>14</v>
      </c>
      <c r="B507" s="6">
        <v>1185732</v>
      </c>
      <c r="C507" s="7">
        <v>44533</v>
      </c>
      <c r="D507" s="6" t="s">
        <v>15</v>
      </c>
      <c r="E507" s="6" t="s">
        <v>37</v>
      </c>
      <c r="F507" s="6" t="s">
        <v>38</v>
      </c>
      <c r="G507" s="6" t="s">
        <v>20</v>
      </c>
      <c r="H507" s="8">
        <v>0.60000000000000009</v>
      </c>
      <c r="I507" s="9">
        <v>1750</v>
      </c>
      <c r="J507" s="10">
        <f t="shared" si="0"/>
        <v>1050.0000000000002</v>
      </c>
      <c r="K507" s="10">
        <f t="shared" si="1"/>
        <v>420.00000000000006</v>
      </c>
      <c r="L507" s="11">
        <v>0.39999999999999997</v>
      </c>
      <c r="N507" s="14"/>
      <c r="O507" s="12"/>
      <c r="P507" s="15"/>
    </row>
    <row r="508" spans="1:17" ht="15.75" customHeight="1">
      <c r="A508" s="6" t="s">
        <v>14</v>
      </c>
      <c r="B508" s="6">
        <v>1185732</v>
      </c>
      <c r="C508" s="7">
        <v>44533</v>
      </c>
      <c r="D508" s="6" t="s">
        <v>15</v>
      </c>
      <c r="E508" s="6" t="s">
        <v>37</v>
      </c>
      <c r="F508" s="6" t="s">
        <v>38</v>
      </c>
      <c r="G508" s="6" t="s">
        <v>21</v>
      </c>
      <c r="H508" s="8">
        <v>0.70000000000000007</v>
      </c>
      <c r="I508" s="9">
        <v>1750</v>
      </c>
      <c r="J508" s="10">
        <f t="shared" si="0"/>
        <v>1225.0000000000002</v>
      </c>
      <c r="K508" s="10">
        <f t="shared" si="1"/>
        <v>428.75000000000006</v>
      </c>
      <c r="L508" s="11">
        <v>0.35</v>
      </c>
      <c r="N508" s="14"/>
      <c r="O508" s="12"/>
      <c r="P508" s="15"/>
    </row>
    <row r="509" spans="1:17" ht="15.75" customHeight="1">
      <c r="A509" s="6" t="s">
        <v>14</v>
      </c>
      <c r="B509" s="6">
        <v>1185732</v>
      </c>
      <c r="C509" s="7">
        <v>44533</v>
      </c>
      <c r="D509" s="6" t="s">
        <v>15</v>
      </c>
      <c r="E509" s="6" t="s">
        <v>37</v>
      </c>
      <c r="F509" s="6" t="s">
        <v>38</v>
      </c>
      <c r="G509" s="6" t="s">
        <v>22</v>
      </c>
      <c r="H509" s="8">
        <v>0.75</v>
      </c>
      <c r="I509" s="9">
        <v>2750</v>
      </c>
      <c r="J509" s="10">
        <f t="shared" si="0"/>
        <v>2062.5</v>
      </c>
      <c r="K509" s="10">
        <f t="shared" si="1"/>
        <v>618.75</v>
      </c>
      <c r="L509" s="11">
        <v>0.3</v>
      </c>
      <c r="N509" s="14"/>
      <c r="O509" s="12"/>
      <c r="P509" s="15"/>
    </row>
    <row r="510" spans="1:17" ht="15.75" customHeight="1">
      <c r="A510" s="6" t="s">
        <v>27</v>
      </c>
      <c r="B510" s="6">
        <v>1128299</v>
      </c>
      <c r="C510" s="7">
        <v>44211</v>
      </c>
      <c r="D510" s="6" t="s">
        <v>28</v>
      </c>
      <c r="E510" s="6" t="s">
        <v>39</v>
      </c>
      <c r="F510" s="6" t="s">
        <v>40</v>
      </c>
      <c r="G510" s="6" t="s">
        <v>17</v>
      </c>
      <c r="H510" s="8">
        <v>0.35</v>
      </c>
      <c r="I510" s="9">
        <v>4500</v>
      </c>
      <c r="J510" s="10">
        <f t="shared" si="0"/>
        <v>1575</v>
      </c>
      <c r="K510" s="10">
        <f t="shared" si="1"/>
        <v>630</v>
      </c>
      <c r="L510" s="11">
        <v>0.4</v>
      </c>
      <c r="N510" s="16"/>
      <c r="O510" s="14"/>
      <c r="P510" s="12"/>
      <c r="Q510" s="13"/>
    </row>
    <row r="511" spans="1:17" ht="15.75" customHeight="1">
      <c r="A511" s="6" t="s">
        <v>27</v>
      </c>
      <c r="B511" s="6">
        <v>1128299</v>
      </c>
      <c r="C511" s="7">
        <v>44211</v>
      </c>
      <c r="D511" s="6" t="s">
        <v>28</v>
      </c>
      <c r="E511" s="6" t="s">
        <v>39</v>
      </c>
      <c r="F511" s="6" t="s">
        <v>40</v>
      </c>
      <c r="G511" s="6" t="s">
        <v>18</v>
      </c>
      <c r="H511" s="8">
        <v>0.45</v>
      </c>
      <c r="I511" s="9">
        <v>4500</v>
      </c>
      <c r="J511" s="10">
        <f t="shared" si="0"/>
        <v>2025</v>
      </c>
      <c r="K511" s="10">
        <f t="shared" si="1"/>
        <v>506.25</v>
      </c>
      <c r="L511" s="11">
        <v>0.25</v>
      </c>
      <c r="N511" s="16"/>
      <c r="O511" s="14"/>
      <c r="P511" s="12"/>
      <c r="Q511" s="13"/>
    </row>
    <row r="512" spans="1:17" ht="15.75" customHeight="1">
      <c r="A512" s="6" t="s">
        <v>27</v>
      </c>
      <c r="B512" s="6">
        <v>1128299</v>
      </c>
      <c r="C512" s="7">
        <v>44211</v>
      </c>
      <c r="D512" s="6" t="s">
        <v>28</v>
      </c>
      <c r="E512" s="6" t="s">
        <v>39</v>
      </c>
      <c r="F512" s="6" t="s">
        <v>40</v>
      </c>
      <c r="G512" s="6" t="s">
        <v>19</v>
      </c>
      <c r="H512" s="8">
        <v>0.45</v>
      </c>
      <c r="I512" s="9">
        <v>4500</v>
      </c>
      <c r="J512" s="10">
        <f t="shared" si="0"/>
        <v>2025</v>
      </c>
      <c r="K512" s="10">
        <f t="shared" si="1"/>
        <v>810</v>
      </c>
      <c r="L512" s="11">
        <v>0.4</v>
      </c>
      <c r="N512" s="16"/>
      <c r="O512" s="14"/>
      <c r="P512" s="12"/>
      <c r="Q512" s="13"/>
    </row>
    <row r="513" spans="1:17" ht="15.75" customHeight="1">
      <c r="A513" s="6" t="s">
        <v>27</v>
      </c>
      <c r="B513" s="6">
        <v>1128299</v>
      </c>
      <c r="C513" s="7">
        <v>44211</v>
      </c>
      <c r="D513" s="6" t="s">
        <v>28</v>
      </c>
      <c r="E513" s="6" t="s">
        <v>39</v>
      </c>
      <c r="F513" s="6" t="s">
        <v>40</v>
      </c>
      <c r="G513" s="6" t="s">
        <v>20</v>
      </c>
      <c r="H513" s="8">
        <v>0.45</v>
      </c>
      <c r="I513" s="9">
        <v>3000</v>
      </c>
      <c r="J513" s="10">
        <f t="shared" si="0"/>
        <v>1350</v>
      </c>
      <c r="K513" s="10">
        <f t="shared" si="1"/>
        <v>472.49999999999994</v>
      </c>
      <c r="L513" s="11">
        <v>0.35</v>
      </c>
      <c r="N513" s="16"/>
      <c r="O513" s="14"/>
      <c r="P513" s="12"/>
      <c r="Q513" s="13"/>
    </row>
    <row r="514" spans="1:17" ht="15.75" customHeight="1">
      <c r="A514" s="6" t="s">
        <v>27</v>
      </c>
      <c r="B514" s="6">
        <v>1128299</v>
      </c>
      <c r="C514" s="7">
        <v>44211</v>
      </c>
      <c r="D514" s="6" t="s">
        <v>28</v>
      </c>
      <c r="E514" s="6" t="s">
        <v>39</v>
      </c>
      <c r="F514" s="6" t="s">
        <v>40</v>
      </c>
      <c r="G514" s="6" t="s">
        <v>21</v>
      </c>
      <c r="H514" s="8">
        <v>0.5</v>
      </c>
      <c r="I514" s="9">
        <v>2500</v>
      </c>
      <c r="J514" s="10">
        <f t="shared" si="0"/>
        <v>1250</v>
      </c>
      <c r="K514" s="10">
        <f t="shared" si="1"/>
        <v>687.5</v>
      </c>
      <c r="L514" s="11">
        <v>0.55000000000000004</v>
      </c>
      <c r="N514" s="16"/>
      <c r="O514" s="14"/>
      <c r="P514" s="12"/>
      <c r="Q514" s="13"/>
    </row>
    <row r="515" spans="1:17" ht="15.75" customHeight="1">
      <c r="A515" s="6" t="s">
        <v>27</v>
      </c>
      <c r="B515" s="6">
        <v>1128299</v>
      </c>
      <c r="C515" s="7">
        <v>44211</v>
      </c>
      <c r="D515" s="6" t="s">
        <v>28</v>
      </c>
      <c r="E515" s="6" t="s">
        <v>39</v>
      </c>
      <c r="F515" s="6" t="s">
        <v>40</v>
      </c>
      <c r="G515" s="6" t="s">
        <v>22</v>
      </c>
      <c r="H515" s="8">
        <v>0.45</v>
      </c>
      <c r="I515" s="9">
        <v>4750</v>
      </c>
      <c r="J515" s="10">
        <f t="shared" si="0"/>
        <v>2137.5</v>
      </c>
      <c r="K515" s="10">
        <f t="shared" si="1"/>
        <v>427.5</v>
      </c>
      <c r="L515" s="11">
        <v>0.2</v>
      </c>
      <c r="N515" s="16"/>
      <c r="O515" s="14"/>
      <c r="P515" s="12"/>
      <c r="Q515" s="13"/>
    </row>
    <row r="516" spans="1:17" ht="15.75" customHeight="1">
      <c r="A516" s="6" t="s">
        <v>27</v>
      </c>
      <c r="B516" s="6">
        <v>1128299</v>
      </c>
      <c r="C516" s="7">
        <v>44242</v>
      </c>
      <c r="D516" s="6" t="s">
        <v>28</v>
      </c>
      <c r="E516" s="6" t="s">
        <v>39</v>
      </c>
      <c r="F516" s="6" t="s">
        <v>40</v>
      </c>
      <c r="G516" s="6" t="s">
        <v>17</v>
      </c>
      <c r="H516" s="8">
        <v>0.35</v>
      </c>
      <c r="I516" s="9">
        <v>5250</v>
      </c>
      <c r="J516" s="10">
        <f t="shared" si="0"/>
        <v>1837.4999999999998</v>
      </c>
      <c r="K516" s="10">
        <f t="shared" si="1"/>
        <v>735</v>
      </c>
      <c r="L516" s="11">
        <v>0.4</v>
      </c>
      <c r="N516" s="16"/>
      <c r="O516" s="14"/>
      <c r="P516" s="12"/>
      <c r="Q516" s="13"/>
    </row>
    <row r="517" spans="1:17" ht="15.75" customHeight="1">
      <c r="A517" s="6" t="s">
        <v>27</v>
      </c>
      <c r="B517" s="6">
        <v>1128299</v>
      </c>
      <c r="C517" s="7">
        <v>44242</v>
      </c>
      <c r="D517" s="6" t="s">
        <v>28</v>
      </c>
      <c r="E517" s="6" t="s">
        <v>39</v>
      </c>
      <c r="F517" s="6" t="s">
        <v>40</v>
      </c>
      <c r="G517" s="6" t="s">
        <v>18</v>
      </c>
      <c r="H517" s="8">
        <v>0.45</v>
      </c>
      <c r="I517" s="9">
        <v>4250</v>
      </c>
      <c r="J517" s="10">
        <f t="shared" si="0"/>
        <v>1912.5</v>
      </c>
      <c r="K517" s="10">
        <f t="shared" si="1"/>
        <v>478.125</v>
      </c>
      <c r="L517" s="11">
        <v>0.25</v>
      </c>
      <c r="N517" s="16"/>
      <c r="O517" s="14"/>
      <c r="P517" s="12"/>
      <c r="Q517" s="13"/>
    </row>
    <row r="518" spans="1:17" ht="15.75" customHeight="1">
      <c r="A518" s="6" t="s">
        <v>27</v>
      </c>
      <c r="B518" s="6">
        <v>1128299</v>
      </c>
      <c r="C518" s="7">
        <v>44242</v>
      </c>
      <c r="D518" s="6" t="s">
        <v>28</v>
      </c>
      <c r="E518" s="6" t="s">
        <v>39</v>
      </c>
      <c r="F518" s="6" t="s">
        <v>40</v>
      </c>
      <c r="G518" s="6" t="s">
        <v>19</v>
      </c>
      <c r="H518" s="8">
        <v>0.45</v>
      </c>
      <c r="I518" s="9">
        <v>4250</v>
      </c>
      <c r="J518" s="10">
        <f t="shared" si="0"/>
        <v>1912.5</v>
      </c>
      <c r="K518" s="10">
        <f t="shared" si="1"/>
        <v>765</v>
      </c>
      <c r="L518" s="11">
        <v>0.4</v>
      </c>
      <c r="N518" s="16"/>
      <c r="O518" s="14"/>
      <c r="P518" s="12"/>
      <c r="Q518" s="13"/>
    </row>
    <row r="519" spans="1:17" ht="15.75" customHeight="1">
      <c r="A519" s="6" t="s">
        <v>27</v>
      </c>
      <c r="B519" s="6">
        <v>1128299</v>
      </c>
      <c r="C519" s="7">
        <v>44242</v>
      </c>
      <c r="D519" s="6" t="s">
        <v>28</v>
      </c>
      <c r="E519" s="6" t="s">
        <v>39</v>
      </c>
      <c r="F519" s="6" t="s">
        <v>40</v>
      </c>
      <c r="G519" s="6" t="s">
        <v>20</v>
      </c>
      <c r="H519" s="8">
        <v>0.45</v>
      </c>
      <c r="I519" s="9">
        <v>2750</v>
      </c>
      <c r="J519" s="10">
        <f t="shared" si="0"/>
        <v>1237.5</v>
      </c>
      <c r="K519" s="10">
        <f t="shared" si="1"/>
        <v>433.125</v>
      </c>
      <c r="L519" s="11">
        <v>0.35</v>
      </c>
      <c r="N519" s="16"/>
      <c r="O519" s="14"/>
      <c r="P519" s="12"/>
      <c r="Q519" s="13"/>
    </row>
    <row r="520" spans="1:17" ht="15.75" customHeight="1">
      <c r="A520" s="6" t="s">
        <v>27</v>
      </c>
      <c r="B520" s="6">
        <v>1128299</v>
      </c>
      <c r="C520" s="7">
        <v>44242</v>
      </c>
      <c r="D520" s="6" t="s">
        <v>28</v>
      </c>
      <c r="E520" s="6" t="s">
        <v>39</v>
      </c>
      <c r="F520" s="6" t="s">
        <v>40</v>
      </c>
      <c r="G520" s="6" t="s">
        <v>21</v>
      </c>
      <c r="H520" s="8">
        <v>0.5</v>
      </c>
      <c r="I520" s="9">
        <v>2000</v>
      </c>
      <c r="J520" s="10">
        <f t="shared" si="0"/>
        <v>1000</v>
      </c>
      <c r="K520" s="10">
        <f t="shared" si="1"/>
        <v>550</v>
      </c>
      <c r="L520" s="11">
        <v>0.55000000000000004</v>
      </c>
      <c r="N520" s="16"/>
      <c r="O520" s="14"/>
      <c r="P520" s="12"/>
      <c r="Q520" s="13"/>
    </row>
    <row r="521" spans="1:17" ht="15.75" customHeight="1">
      <c r="A521" s="6" t="s">
        <v>27</v>
      </c>
      <c r="B521" s="6">
        <v>1128299</v>
      </c>
      <c r="C521" s="7">
        <v>44242</v>
      </c>
      <c r="D521" s="6" t="s">
        <v>28</v>
      </c>
      <c r="E521" s="6" t="s">
        <v>39</v>
      </c>
      <c r="F521" s="6" t="s">
        <v>40</v>
      </c>
      <c r="G521" s="6" t="s">
        <v>22</v>
      </c>
      <c r="H521" s="8">
        <v>0.45</v>
      </c>
      <c r="I521" s="9">
        <v>4000</v>
      </c>
      <c r="J521" s="10">
        <f t="shared" si="0"/>
        <v>1800</v>
      </c>
      <c r="K521" s="10">
        <f t="shared" si="1"/>
        <v>360</v>
      </c>
      <c r="L521" s="11">
        <v>0.2</v>
      </c>
      <c r="N521" s="16"/>
      <c r="O521" s="14"/>
      <c r="P521" s="12"/>
      <c r="Q521" s="13"/>
    </row>
    <row r="522" spans="1:17" ht="15.75" customHeight="1">
      <c r="A522" s="6" t="s">
        <v>27</v>
      </c>
      <c r="B522" s="6">
        <v>1128299</v>
      </c>
      <c r="C522" s="7">
        <v>44269</v>
      </c>
      <c r="D522" s="6" t="s">
        <v>28</v>
      </c>
      <c r="E522" s="6" t="s">
        <v>39</v>
      </c>
      <c r="F522" s="6" t="s">
        <v>40</v>
      </c>
      <c r="G522" s="6" t="s">
        <v>17</v>
      </c>
      <c r="H522" s="8">
        <v>0.45</v>
      </c>
      <c r="I522" s="9">
        <v>5500</v>
      </c>
      <c r="J522" s="10">
        <f t="shared" si="0"/>
        <v>2475</v>
      </c>
      <c r="K522" s="10">
        <f t="shared" si="1"/>
        <v>990</v>
      </c>
      <c r="L522" s="11">
        <v>0.4</v>
      </c>
      <c r="N522" s="16"/>
      <c r="O522" s="14"/>
      <c r="P522" s="12"/>
      <c r="Q522" s="13"/>
    </row>
    <row r="523" spans="1:17" ht="15.75" customHeight="1">
      <c r="A523" s="6" t="s">
        <v>27</v>
      </c>
      <c r="B523" s="6">
        <v>1128299</v>
      </c>
      <c r="C523" s="7">
        <v>44269</v>
      </c>
      <c r="D523" s="6" t="s">
        <v>28</v>
      </c>
      <c r="E523" s="6" t="s">
        <v>39</v>
      </c>
      <c r="F523" s="6" t="s">
        <v>40</v>
      </c>
      <c r="G523" s="6" t="s">
        <v>18</v>
      </c>
      <c r="H523" s="8">
        <v>0.54999999999999993</v>
      </c>
      <c r="I523" s="9">
        <v>4000</v>
      </c>
      <c r="J523" s="10">
        <f t="shared" si="0"/>
        <v>2199.9999999999995</v>
      </c>
      <c r="K523" s="10">
        <f t="shared" si="1"/>
        <v>549.99999999999989</v>
      </c>
      <c r="L523" s="11">
        <v>0.25</v>
      </c>
      <c r="N523" s="16"/>
      <c r="O523" s="14"/>
      <c r="P523" s="12"/>
      <c r="Q523" s="13"/>
    </row>
    <row r="524" spans="1:17" ht="15.75" customHeight="1">
      <c r="A524" s="6" t="s">
        <v>27</v>
      </c>
      <c r="B524" s="6">
        <v>1128299</v>
      </c>
      <c r="C524" s="7">
        <v>44269</v>
      </c>
      <c r="D524" s="6" t="s">
        <v>28</v>
      </c>
      <c r="E524" s="6" t="s">
        <v>39</v>
      </c>
      <c r="F524" s="6" t="s">
        <v>40</v>
      </c>
      <c r="G524" s="6" t="s">
        <v>19</v>
      </c>
      <c r="H524" s="8">
        <v>0.54999999999999993</v>
      </c>
      <c r="I524" s="9">
        <v>4000</v>
      </c>
      <c r="J524" s="10">
        <f t="shared" si="0"/>
        <v>2199.9999999999995</v>
      </c>
      <c r="K524" s="10">
        <f t="shared" si="1"/>
        <v>879.99999999999989</v>
      </c>
      <c r="L524" s="11">
        <v>0.4</v>
      </c>
      <c r="N524" s="16"/>
      <c r="O524" s="14"/>
      <c r="P524" s="12"/>
      <c r="Q524" s="13"/>
    </row>
    <row r="525" spans="1:17" ht="15.75" customHeight="1">
      <c r="A525" s="6" t="s">
        <v>27</v>
      </c>
      <c r="B525" s="6">
        <v>1128299</v>
      </c>
      <c r="C525" s="7">
        <v>44269</v>
      </c>
      <c r="D525" s="6" t="s">
        <v>28</v>
      </c>
      <c r="E525" s="6" t="s">
        <v>39</v>
      </c>
      <c r="F525" s="6" t="s">
        <v>40</v>
      </c>
      <c r="G525" s="6" t="s">
        <v>20</v>
      </c>
      <c r="H525" s="8">
        <v>0.54999999999999993</v>
      </c>
      <c r="I525" s="9">
        <v>3000</v>
      </c>
      <c r="J525" s="10">
        <f t="shared" si="0"/>
        <v>1649.9999999999998</v>
      </c>
      <c r="K525" s="10">
        <f t="shared" si="1"/>
        <v>577.49999999999989</v>
      </c>
      <c r="L525" s="11">
        <v>0.35</v>
      </c>
      <c r="N525" s="16"/>
      <c r="O525" s="14"/>
      <c r="P525" s="12"/>
      <c r="Q525" s="13"/>
    </row>
    <row r="526" spans="1:17" ht="15.75" customHeight="1">
      <c r="A526" s="6" t="s">
        <v>27</v>
      </c>
      <c r="B526" s="6">
        <v>1128299</v>
      </c>
      <c r="C526" s="7">
        <v>44269</v>
      </c>
      <c r="D526" s="6" t="s">
        <v>28</v>
      </c>
      <c r="E526" s="6" t="s">
        <v>39</v>
      </c>
      <c r="F526" s="6" t="s">
        <v>40</v>
      </c>
      <c r="G526" s="6" t="s">
        <v>21</v>
      </c>
      <c r="H526" s="8">
        <v>0.6</v>
      </c>
      <c r="I526" s="9">
        <v>1750</v>
      </c>
      <c r="J526" s="10">
        <f t="shared" si="0"/>
        <v>1050</v>
      </c>
      <c r="K526" s="10">
        <f t="shared" si="1"/>
        <v>577.5</v>
      </c>
      <c r="L526" s="11">
        <v>0.55000000000000004</v>
      </c>
      <c r="N526" s="16"/>
      <c r="O526" s="14"/>
      <c r="P526" s="12"/>
      <c r="Q526" s="13"/>
    </row>
    <row r="527" spans="1:17" ht="15.75" customHeight="1">
      <c r="A527" s="6" t="s">
        <v>27</v>
      </c>
      <c r="B527" s="6">
        <v>1128299</v>
      </c>
      <c r="C527" s="7">
        <v>44269</v>
      </c>
      <c r="D527" s="6" t="s">
        <v>28</v>
      </c>
      <c r="E527" s="6" t="s">
        <v>39</v>
      </c>
      <c r="F527" s="6" t="s">
        <v>40</v>
      </c>
      <c r="G527" s="6" t="s">
        <v>22</v>
      </c>
      <c r="H527" s="8">
        <v>0.54999999999999993</v>
      </c>
      <c r="I527" s="9">
        <v>3750</v>
      </c>
      <c r="J527" s="10">
        <f t="shared" si="0"/>
        <v>2062.4999999999995</v>
      </c>
      <c r="K527" s="10">
        <f t="shared" si="1"/>
        <v>412.49999999999994</v>
      </c>
      <c r="L527" s="11">
        <v>0.2</v>
      </c>
      <c r="N527" s="16"/>
      <c r="O527" s="14"/>
      <c r="P527" s="12"/>
      <c r="Q527" s="13"/>
    </row>
    <row r="528" spans="1:17" ht="15.75" customHeight="1">
      <c r="A528" s="6" t="s">
        <v>27</v>
      </c>
      <c r="B528" s="6">
        <v>1128299</v>
      </c>
      <c r="C528" s="7">
        <v>44301</v>
      </c>
      <c r="D528" s="6" t="s">
        <v>28</v>
      </c>
      <c r="E528" s="6" t="s">
        <v>39</v>
      </c>
      <c r="F528" s="6" t="s">
        <v>40</v>
      </c>
      <c r="G528" s="6" t="s">
        <v>17</v>
      </c>
      <c r="H528" s="8">
        <v>0.6</v>
      </c>
      <c r="I528" s="9">
        <v>5500</v>
      </c>
      <c r="J528" s="10">
        <f t="shared" si="0"/>
        <v>3300</v>
      </c>
      <c r="K528" s="10">
        <f t="shared" si="1"/>
        <v>1320</v>
      </c>
      <c r="L528" s="11">
        <v>0.4</v>
      </c>
      <c r="N528" s="16"/>
      <c r="O528" s="14"/>
      <c r="P528" s="12"/>
      <c r="Q528" s="13"/>
    </row>
    <row r="529" spans="1:17" ht="15.75" customHeight="1">
      <c r="A529" s="6" t="s">
        <v>27</v>
      </c>
      <c r="B529" s="6">
        <v>1128299</v>
      </c>
      <c r="C529" s="7">
        <v>44301</v>
      </c>
      <c r="D529" s="6" t="s">
        <v>28</v>
      </c>
      <c r="E529" s="6" t="s">
        <v>39</v>
      </c>
      <c r="F529" s="6" t="s">
        <v>40</v>
      </c>
      <c r="G529" s="6" t="s">
        <v>18</v>
      </c>
      <c r="H529" s="8">
        <v>0.65</v>
      </c>
      <c r="I529" s="9">
        <v>3500</v>
      </c>
      <c r="J529" s="10">
        <f t="shared" si="0"/>
        <v>2275</v>
      </c>
      <c r="K529" s="10">
        <f t="shared" si="1"/>
        <v>568.75</v>
      </c>
      <c r="L529" s="11">
        <v>0.25</v>
      </c>
      <c r="N529" s="16"/>
      <c r="O529" s="14"/>
      <c r="P529" s="12"/>
      <c r="Q529" s="13"/>
    </row>
    <row r="530" spans="1:17" ht="15.75" customHeight="1">
      <c r="A530" s="6" t="s">
        <v>27</v>
      </c>
      <c r="B530" s="6">
        <v>1128299</v>
      </c>
      <c r="C530" s="7">
        <v>44301</v>
      </c>
      <c r="D530" s="6" t="s">
        <v>28</v>
      </c>
      <c r="E530" s="6" t="s">
        <v>39</v>
      </c>
      <c r="F530" s="6" t="s">
        <v>40</v>
      </c>
      <c r="G530" s="6" t="s">
        <v>19</v>
      </c>
      <c r="H530" s="8">
        <v>0.65</v>
      </c>
      <c r="I530" s="9">
        <v>4000</v>
      </c>
      <c r="J530" s="10">
        <f t="shared" si="0"/>
        <v>2600</v>
      </c>
      <c r="K530" s="10">
        <f t="shared" si="1"/>
        <v>1040</v>
      </c>
      <c r="L530" s="11">
        <v>0.4</v>
      </c>
      <c r="N530" s="16"/>
      <c r="O530" s="14"/>
      <c r="P530" s="12"/>
      <c r="Q530" s="13"/>
    </row>
    <row r="531" spans="1:17" ht="15.75" customHeight="1">
      <c r="A531" s="6" t="s">
        <v>27</v>
      </c>
      <c r="B531" s="6">
        <v>1128299</v>
      </c>
      <c r="C531" s="7">
        <v>44301</v>
      </c>
      <c r="D531" s="6" t="s">
        <v>28</v>
      </c>
      <c r="E531" s="6" t="s">
        <v>39</v>
      </c>
      <c r="F531" s="6" t="s">
        <v>40</v>
      </c>
      <c r="G531" s="6" t="s">
        <v>20</v>
      </c>
      <c r="H531" s="8">
        <v>0.6</v>
      </c>
      <c r="I531" s="9">
        <v>3000</v>
      </c>
      <c r="J531" s="10">
        <f t="shared" si="0"/>
        <v>1800</v>
      </c>
      <c r="K531" s="10">
        <f t="shared" si="1"/>
        <v>630</v>
      </c>
      <c r="L531" s="11">
        <v>0.35</v>
      </c>
      <c r="N531" s="16"/>
      <c r="O531" s="14"/>
      <c r="P531" s="12"/>
      <c r="Q531" s="13"/>
    </row>
    <row r="532" spans="1:17" ht="15.75" customHeight="1">
      <c r="A532" s="6" t="s">
        <v>27</v>
      </c>
      <c r="B532" s="6">
        <v>1128299</v>
      </c>
      <c r="C532" s="7">
        <v>44301</v>
      </c>
      <c r="D532" s="6" t="s">
        <v>28</v>
      </c>
      <c r="E532" s="6" t="s">
        <v>39</v>
      </c>
      <c r="F532" s="6" t="s">
        <v>40</v>
      </c>
      <c r="G532" s="6" t="s">
        <v>21</v>
      </c>
      <c r="H532" s="8">
        <v>0.65</v>
      </c>
      <c r="I532" s="9">
        <v>2000</v>
      </c>
      <c r="J532" s="10">
        <f t="shared" si="0"/>
        <v>1300</v>
      </c>
      <c r="K532" s="10">
        <f t="shared" si="1"/>
        <v>715.00000000000011</v>
      </c>
      <c r="L532" s="11">
        <v>0.55000000000000004</v>
      </c>
      <c r="N532" s="16"/>
      <c r="O532" s="14"/>
      <c r="P532" s="12"/>
      <c r="Q532" s="13"/>
    </row>
    <row r="533" spans="1:17" ht="15.75" customHeight="1">
      <c r="A533" s="6" t="s">
        <v>27</v>
      </c>
      <c r="B533" s="6">
        <v>1128299</v>
      </c>
      <c r="C533" s="7">
        <v>44301</v>
      </c>
      <c r="D533" s="6" t="s">
        <v>28</v>
      </c>
      <c r="E533" s="6" t="s">
        <v>39</v>
      </c>
      <c r="F533" s="6" t="s">
        <v>40</v>
      </c>
      <c r="G533" s="6" t="s">
        <v>22</v>
      </c>
      <c r="H533" s="8">
        <v>0.8</v>
      </c>
      <c r="I533" s="9">
        <v>3500</v>
      </c>
      <c r="J533" s="10">
        <f t="shared" si="0"/>
        <v>2800</v>
      </c>
      <c r="K533" s="10">
        <f t="shared" si="1"/>
        <v>560</v>
      </c>
      <c r="L533" s="11">
        <v>0.2</v>
      </c>
      <c r="N533" s="16"/>
      <c r="O533" s="14"/>
      <c r="P533" s="12"/>
      <c r="Q533" s="13"/>
    </row>
    <row r="534" spans="1:17" ht="15.75" customHeight="1">
      <c r="A534" s="6" t="s">
        <v>27</v>
      </c>
      <c r="B534" s="6">
        <v>1128299</v>
      </c>
      <c r="C534" s="7">
        <v>44332</v>
      </c>
      <c r="D534" s="6" t="s">
        <v>28</v>
      </c>
      <c r="E534" s="6" t="s">
        <v>39</v>
      </c>
      <c r="F534" s="6" t="s">
        <v>40</v>
      </c>
      <c r="G534" s="6" t="s">
        <v>17</v>
      </c>
      <c r="H534" s="8">
        <v>0.6</v>
      </c>
      <c r="I534" s="9">
        <v>5500</v>
      </c>
      <c r="J534" s="10">
        <f t="shared" si="0"/>
        <v>3300</v>
      </c>
      <c r="K534" s="10">
        <f t="shared" si="1"/>
        <v>1485</v>
      </c>
      <c r="L534" s="11">
        <v>0.45</v>
      </c>
      <c r="N534" s="16"/>
      <c r="O534" s="14"/>
      <c r="P534" s="12"/>
      <c r="Q534" s="13"/>
    </row>
    <row r="535" spans="1:17" ht="15.75" customHeight="1">
      <c r="A535" s="6" t="s">
        <v>27</v>
      </c>
      <c r="B535" s="6">
        <v>1128299</v>
      </c>
      <c r="C535" s="7">
        <v>44332</v>
      </c>
      <c r="D535" s="6" t="s">
        <v>28</v>
      </c>
      <c r="E535" s="6" t="s">
        <v>39</v>
      </c>
      <c r="F535" s="6" t="s">
        <v>40</v>
      </c>
      <c r="G535" s="6" t="s">
        <v>18</v>
      </c>
      <c r="H535" s="8">
        <v>0.65</v>
      </c>
      <c r="I535" s="9">
        <v>4000</v>
      </c>
      <c r="J535" s="10">
        <f t="shared" si="0"/>
        <v>2600</v>
      </c>
      <c r="K535" s="10">
        <f t="shared" si="1"/>
        <v>780</v>
      </c>
      <c r="L535" s="11">
        <v>0.3</v>
      </c>
      <c r="N535" s="16"/>
      <c r="O535" s="14"/>
      <c r="P535" s="12"/>
      <c r="Q535" s="13"/>
    </row>
    <row r="536" spans="1:17" ht="15.75" customHeight="1">
      <c r="A536" s="6" t="s">
        <v>27</v>
      </c>
      <c r="B536" s="6">
        <v>1128299</v>
      </c>
      <c r="C536" s="7">
        <v>44332</v>
      </c>
      <c r="D536" s="6" t="s">
        <v>28</v>
      </c>
      <c r="E536" s="6" t="s">
        <v>39</v>
      </c>
      <c r="F536" s="6" t="s">
        <v>40</v>
      </c>
      <c r="G536" s="6" t="s">
        <v>19</v>
      </c>
      <c r="H536" s="8">
        <v>0.65</v>
      </c>
      <c r="I536" s="9">
        <v>4000</v>
      </c>
      <c r="J536" s="10">
        <f t="shared" si="0"/>
        <v>2600</v>
      </c>
      <c r="K536" s="10">
        <f t="shared" si="1"/>
        <v>1170</v>
      </c>
      <c r="L536" s="11">
        <v>0.45</v>
      </c>
      <c r="N536" s="16"/>
      <c r="O536" s="14"/>
      <c r="P536" s="12"/>
      <c r="Q536" s="13"/>
    </row>
    <row r="537" spans="1:17" ht="15.75" customHeight="1">
      <c r="A537" s="6" t="s">
        <v>27</v>
      </c>
      <c r="B537" s="6">
        <v>1128299</v>
      </c>
      <c r="C537" s="7">
        <v>44332</v>
      </c>
      <c r="D537" s="6" t="s">
        <v>28</v>
      </c>
      <c r="E537" s="6" t="s">
        <v>39</v>
      </c>
      <c r="F537" s="6" t="s">
        <v>40</v>
      </c>
      <c r="G537" s="6" t="s">
        <v>20</v>
      </c>
      <c r="H537" s="8">
        <v>0.6</v>
      </c>
      <c r="I537" s="9">
        <v>3000</v>
      </c>
      <c r="J537" s="10">
        <f t="shared" si="0"/>
        <v>1800</v>
      </c>
      <c r="K537" s="10">
        <f t="shared" si="1"/>
        <v>719.99999999999989</v>
      </c>
      <c r="L537" s="11">
        <v>0.39999999999999997</v>
      </c>
      <c r="N537" s="16"/>
      <c r="O537" s="14"/>
      <c r="P537" s="12"/>
      <c r="Q537" s="13"/>
    </row>
    <row r="538" spans="1:17" ht="15.75" customHeight="1">
      <c r="A538" s="6" t="s">
        <v>27</v>
      </c>
      <c r="B538" s="6">
        <v>1128299</v>
      </c>
      <c r="C538" s="7">
        <v>44332</v>
      </c>
      <c r="D538" s="6" t="s">
        <v>28</v>
      </c>
      <c r="E538" s="6" t="s">
        <v>39</v>
      </c>
      <c r="F538" s="6" t="s">
        <v>40</v>
      </c>
      <c r="G538" s="6" t="s">
        <v>21</v>
      </c>
      <c r="H538" s="8">
        <v>0.65</v>
      </c>
      <c r="I538" s="9">
        <v>2000</v>
      </c>
      <c r="J538" s="10">
        <f t="shared" si="0"/>
        <v>1300</v>
      </c>
      <c r="K538" s="10">
        <f t="shared" si="1"/>
        <v>780.00000000000011</v>
      </c>
      <c r="L538" s="11">
        <v>0.60000000000000009</v>
      </c>
      <c r="N538" s="16"/>
      <c r="O538" s="14"/>
      <c r="P538" s="12"/>
      <c r="Q538" s="13"/>
    </row>
    <row r="539" spans="1:17" ht="15.75" customHeight="1">
      <c r="A539" s="6" t="s">
        <v>27</v>
      </c>
      <c r="B539" s="6">
        <v>1128299</v>
      </c>
      <c r="C539" s="7">
        <v>44332</v>
      </c>
      <c r="D539" s="6" t="s">
        <v>28</v>
      </c>
      <c r="E539" s="6" t="s">
        <v>39</v>
      </c>
      <c r="F539" s="6" t="s">
        <v>40</v>
      </c>
      <c r="G539" s="6" t="s">
        <v>22</v>
      </c>
      <c r="H539" s="8">
        <v>0.8</v>
      </c>
      <c r="I539" s="9">
        <v>4500</v>
      </c>
      <c r="J539" s="10">
        <f t="shared" si="0"/>
        <v>3600</v>
      </c>
      <c r="K539" s="10">
        <f t="shared" si="1"/>
        <v>900</v>
      </c>
      <c r="L539" s="11">
        <v>0.25</v>
      </c>
      <c r="N539" s="16"/>
      <c r="O539" s="14"/>
      <c r="P539" s="12"/>
      <c r="Q539" s="13"/>
    </row>
    <row r="540" spans="1:17" ht="15.75" customHeight="1">
      <c r="A540" s="6" t="s">
        <v>27</v>
      </c>
      <c r="B540" s="6">
        <v>1128299</v>
      </c>
      <c r="C540" s="7">
        <v>44362</v>
      </c>
      <c r="D540" s="6" t="s">
        <v>28</v>
      </c>
      <c r="E540" s="6" t="s">
        <v>39</v>
      </c>
      <c r="F540" s="6" t="s">
        <v>40</v>
      </c>
      <c r="G540" s="6" t="s">
        <v>17</v>
      </c>
      <c r="H540" s="8">
        <v>0.6</v>
      </c>
      <c r="I540" s="9">
        <v>7000</v>
      </c>
      <c r="J540" s="10">
        <f t="shared" si="0"/>
        <v>4200</v>
      </c>
      <c r="K540" s="10">
        <f t="shared" si="1"/>
        <v>1890</v>
      </c>
      <c r="L540" s="11">
        <v>0.45</v>
      </c>
      <c r="N540" s="16"/>
      <c r="O540" s="14"/>
      <c r="P540" s="12"/>
      <c r="Q540" s="13"/>
    </row>
    <row r="541" spans="1:17" ht="15.75" customHeight="1">
      <c r="A541" s="6" t="s">
        <v>27</v>
      </c>
      <c r="B541" s="6">
        <v>1128299</v>
      </c>
      <c r="C541" s="7">
        <v>44362</v>
      </c>
      <c r="D541" s="6" t="s">
        <v>28</v>
      </c>
      <c r="E541" s="6" t="s">
        <v>39</v>
      </c>
      <c r="F541" s="6" t="s">
        <v>40</v>
      </c>
      <c r="G541" s="6" t="s">
        <v>18</v>
      </c>
      <c r="H541" s="8">
        <v>0.65</v>
      </c>
      <c r="I541" s="9">
        <v>5500</v>
      </c>
      <c r="J541" s="10">
        <f t="shared" si="0"/>
        <v>3575</v>
      </c>
      <c r="K541" s="10">
        <f t="shared" si="1"/>
        <v>1072.5</v>
      </c>
      <c r="L541" s="11">
        <v>0.3</v>
      </c>
      <c r="N541" s="16"/>
      <c r="O541" s="14"/>
      <c r="P541" s="12"/>
      <c r="Q541" s="13"/>
    </row>
    <row r="542" spans="1:17" ht="15.75" customHeight="1">
      <c r="A542" s="6" t="s">
        <v>27</v>
      </c>
      <c r="B542" s="6">
        <v>1128299</v>
      </c>
      <c r="C542" s="7">
        <v>44362</v>
      </c>
      <c r="D542" s="6" t="s">
        <v>28</v>
      </c>
      <c r="E542" s="6" t="s">
        <v>39</v>
      </c>
      <c r="F542" s="6" t="s">
        <v>40</v>
      </c>
      <c r="G542" s="6" t="s">
        <v>19</v>
      </c>
      <c r="H542" s="8">
        <v>0.65</v>
      </c>
      <c r="I542" s="9">
        <v>5500</v>
      </c>
      <c r="J542" s="10">
        <f t="shared" si="0"/>
        <v>3575</v>
      </c>
      <c r="K542" s="10">
        <f t="shared" si="1"/>
        <v>1608.75</v>
      </c>
      <c r="L542" s="11">
        <v>0.45</v>
      </c>
      <c r="N542" s="16"/>
      <c r="O542" s="14"/>
      <c r="P542" s="12"/>
      <c r="Q542" s="13"/>
    </row>
    <row r="543" spans="1:17" ht="15.75" customHeight="1">
      <c r="A543" s="6" t="s">
        <v>27</v>
      </c>
      <c r="B543" s="6">
        <v>1128299</v>
      </c>
      <c r="C543" s="7">
        <v>44362</v>
      </c>
      <c r="D543" s="6" t="s">
        <v>28</v>
      </c>
      <c r="E543" s="6" t="s">
        <v>39</v>
      </c>
      <c r="F543" s="6" t="s">
        <v>40</v>
      </c>
      <c r="G543" s="6" t="s">
        <v>20</v>
      </c>
      <c r="H543" s="8">
        <v>0.6</v>
      </c>
      <c r="I543" s="9">
        <v>4250</v>
      </c>
      <c r="J543" s="10">
        <f t="shared" si="0"/>
        <v>2550</v>
      </c>
      <c r="K543" s="10">
        <f t="shared" si="1"/>
        <v>1019.9999999999999</v>
      </c>
      <c r="L543" s="11">
        <v>0.39999999999999997</v>
      </c>
      <c r="N543" s="16"/>
      <c r="O543" s="14"/>
      <c r="P543" s="12"/>
      <c r="Q543" s="13"/>
    </row>
    <row r="544" spans="1:17" ht="15.75" customHeight="1">
      <c r="A544" s="6" t="s">
        <v>27</v>
      </c>
      <c r="B544" s="6">
        <v>1128299</v>
      </c>
      <c r="C544" s="7">
        <v>44362</v>
      </c>
      <c r="D544" s="6" t="s">
        <v>28</v>
      </c>
      <c r="E544" s="6" t="s">
        <v>39</v>
      </c>
      <c r="F544" s="6" t="s">
        <v>40</v>
      </c>
      <c r="G544" s="6" t="s">
        <v>21</v>
      </c>
      <c r="H544" s="8">
        <v>0.65</v>
      </c>
      <c r="I544" s="9">
        <v>3000</v>
      </c>
      <c r="J544" s="10">
        <f t="shared" si="0"/>
        <v>1950</v>
      </c>
      <c r="K544" s="10">
        <f t="shared" si="1"/>
        <v>1170.0000000000002</v>
      </c>
      <c r="L544" s="11">
        <v>0.60000000000000009</v>
      </c>
      <c r="N544" s="16"/>
      <c r="O544" s="14"/>
      <c r="P544" s="12"/>
      <c r="Q544" s="13"/>
    </row>
    <row r="545" spans="1:17" ht="15.75" customHeight="1">
      <c r="A545" s="6" t="s">
        <v>27</v>
      </c>
      <c r="B545" s="6">
        <v>1128299</v>
      </c>
      <c r="C545" s="7">
        <v>44362</v>
      </c>
      <c r="D545" s="6" t="s">
        <v>28</v>
      </c>
      <c r="E545" s="6" t="s">
        <v>39</v>
      </c>
      <c r="F545" s="6" t="s">
        <v>40</v>
      </c>
      <c r="G545" s="6" t="s">
        <v>22</v>
      </c>
      <c r="H545" s="8">
        <v>0.8</v>
      </c>
      <c r="I545" s="9">
        <v>6000</v>
      </c>
      <c r="J545" s="10">
        <f t="shared" si="0"/>
        <v>4800</v>
      </c>
      <c r="K545" s="10">
        <f t="shared" si="1"/>
        <v>1200</v>
      </c>
      <c r="L545" s="11">
        <v>0.25</v>
      </c>
      <c r="N545" s="16"/>
      <c r="O545" s="14"/>
      <c r="P545" s="12"/>
      <c r="Q545" s="13"/>
    </row>
    <row r="546" spans="1:17" ht="15.75" customHeight="1">
      <c r="A546" s="6" t="s">
        <v>27</v>
      </c>
      <c r="B546" s="6">
        <v>1128299</v>
      </c>
      <c r="C546" s="7">
        <v>44391</v>
      </c>
      <c r="D546" s="6" t="s">
        <v>28</v>
      </c>
      <c r="E546" s="6" t="s">
        <v>39</v>
      </c>
      <c r="F546" s="6" t="s">
        <v>40</v>
      </c>
      <c r="G546" s="6" t="s">
        <v>17</v>
      </c>
      <c r="H546" s="8">
        <v>0.6</v>
      </c>
      <c r="I546" s="9">
        <v>7500</v>
      </c>
      <c r="J546" s="10">
        <f t="shared" si="0"/>
        <v>4500</v>
      </c>
      <c r="K546" s="10">
        <f t="shared" si="1"/>
        <v>1800</v>
      </c>
      <c r="L546" s="11">
        <v>0.4</v>
      </c>
      <c r="N546" s="16"/>
      <c r="O546" s="14"/>
      <c r="P546" s="12"/>
      <c r="Q546" s="13"/>
    </row>
    <row r="547" spans="1:17" ht="15.75" customHeight="1">
      <c r="A547" s="6" t="s">
        <v>27</v>
      </c>
      <c r="B547" s="6">
        <v>1128299</v>
      </c>
      <c r="C547" s="7">
        <v>44391</v>
      </c>
      <c r="D547" s="6" t="s">
        <v>28</v>
      </c>
      <c r="E547" s="6" t="s">
        <v>39</v>
      </c>
      <c r="F547" s="6" t="s">
        <v>40</v>
      </c>
      <c r="G547" s="6" t="s">
        <v>18</v>
      </c>
      <c r="H547" s="8">
        <v>0.65</v>
      </c>
      <c r="I547" s="9">
        <v>6000</v>
      </c>
      <c r="J547" s="10">
        <f t="shared" si="0"/>
        <v>3900</v>
      </c>
      <c r="K547" s="10">
        <f t="shared" si="1"/>
        <v>975</v>
      </c>
      <c r="L547" s="11">
        <v>0.25</v>
      </c>
      <c r="N547" s="16"/>
      <c r="O547" s="14"/>
      <c r="P547" s="12"/>
      <c r="Q547" s="13"/>
    </row>
    <row r="548" spans="1:17" ht="15.75" customHeight="1">
      <c r="A548" s="6" t="s">
        <v>27</v>
      </c>
      <c r="B548" s="6">
        <v>1128299</v>
      </c>
      <c r="C548" s="7">
        <v>44391</v>
      </c>
      <c r="D548" s="6" t="s">
        <v>28</v>
      </c>
      <c r="E548" s="6" t="s">
        <v>39</v>
      </c>
      <c r="F548" s="6" t="s">
        <v>40</v>
      </c>
      <c r="G548" s="6" t="s">
        <v>19</v>
      </c>
      <c r="H548" s="8">
        <v>0.65</v>
      </c>
      <c r="I548" s="9">
        <v>5500</v>
      </c>
      <c r="J548" s="10">
        <f t="shared" si="0"/>
        <v>3575</v>
      </c>
      <c r="K548" s="10">
        <f t="shared" si="1"/>
        <v>1430</v>
      </c>
      <c r="L548" s="11">
        <v>0.4</v>
      </c>
      <c r="N548" s="16"/>
      <c r="O548" s="14"/>
      <c r="P548" s="12"/>
      <c r="Q548" s="13"/>
    </row>
    <row r="549" spans="1:17" ht="15.75" customHeight="1">
      <c r="A549" s="6" t="s">
        <v>27</v>
      </c>
      <c r="B549" s="6">
        <v>1128299</v>
      </c>
      <c r="C549" s="7">
        <v>44391</v>
      </c>
      <c r="D549" s="6" t="s">
        <v>28</v>
      </c>
      <c r="E549" s="6" t="s">
        <v>39</v>
      </c>
      <c r="F549" s="6" t="s">
        <v>40</v>
      </c>
      <c r="G549" s="6" t="s">
        <v>20</v>
      </c>
      <c r="H549" s="8">
        <v>0.6</v>
      </c>
      <c r="I549" s="9">
        <v>4500</v>
      </c>
      <c r="J549" s="10">
        <f t="shared" si="0"/>
        <v>2700</v>
      </c>
      <c r="K549" s="10">
        <f t="shared" si="1"/>
        <v>944.99999999999989</v>
      </c>
      <c r="L549" s="11">
        <v>0.35</v>
      </c>
      <c r="N549" s="16"/>
      <c r="O549" s="14"/>
      <c r="P549" s="12"/>
      <c r="Q549" s="13"/>
    </row>
    <row r="550" spans="1:17" ht="15.75" customHeight="1">
      <c r="A550" s="6" t="s">
        <v>27</v>
      </c>
      <c r="B550" s="6">
        <v>1128299</v>
      </c>
      <c r="C550" s="7">
        <v>44391</v>
      </c>
      <c r="D550" s="6" t="s">
        <v>28</v>
      </c>
      <c r="E550" s="6" t="s">
        <v>39</v>
      </c>
      <c r="F550" s="6" t="s">
        <v>40</v>
      </c>
      <c r="G550" s="6" t="s">
        <v>21</v>
      </c>
      <c r="H550" s="8">
        <v>0.65</v>
      </c>
      <c r="I550" s="9">
        <v>5000</v>
      </c>
      <c r="J550" s="10">
        <f t="shared" si="0"/>
        <v>3250</v>
      </c>
      <c r="K550" s="10">
        <f t="shared" si="1"/>
        <v>1787.5000000000002</v>
      </c>
      <c r="L550" s="11">
        <v>0.55000000000000004</v>
      </c>
      <c r="N550" s="16"/>
      <c r="O550" s="14"/>
      <c r="P550" s="12"/>
      <c r="Q550" s="13"/>
    </row>
    <row r="551" spans="1:17" ht="15.75" customHeight="1">
      <c r="A551" s="6" t="s">
        <v>27</v>
      </c>
      <c r="B551" s="6">
        <v>1128299</v>
      </c>
      <c r="C551" s="7">
        <v>44391</v>
      </c>
      <c r="D551" s="6" t="s">
        <v>28</v>
      </c>
      <c r="E551" s="6" t="s">
        <v>39</v>
      </c>
      <c r="F551" s="6" t="s">
        <v>40</v>
      </c>
      <c r="G551" s="6" t="s">
        <v>22</v>
      </c>
      <c r="H551" s="8">
        <v>0.8</v>
      </c>
      <c r="I551" s="9">
        <v>5000</v>
      </c>
      <c r="J551" s="10">
        <f t="shared" si="0"/>
        <v>4000</v>
      </c>
      <c r="K551" s="10">
        <f t="shared" si="1"/>
        <v>800</v>
      </c>
      <c r="L551" s="11">
        <v>0.2</v>
      </c>
      <c r="N551" s="16"/>
      <c r="O551" s="14"/>
      <c r="P551" s="12"/>
      <c r="Q551" s="13"/>
    </row>
    <row r="552" spans="1:17" ht="15.75" customHeight="1">
      <c r="A552" s="6" t="s">
        <v>27</v>
      </c>
      <c r="B552" s="6">
        <v>1128299</v>
      </c>
      <c r="C552" s="7">
        <v>44423</v>
      </c>
      <c r="D552" s="6" t="s">
        <v>28</v>
      </c>
      <c r="E552" s="6" t="s">
        <v>39</v>
      </c>
      <c r="F552" s="6" t="s">
        <v>40</v>
      </c>
      <c r="G552" s="6" t="s">
        <v>17</v>
      </c>
      <c r="H552" s="8">
        <v>0.65</v>
      </c>
      <c r="I552" s="9">
        <v>7000</v>
      </c>
      <c r="J552" s="10">
        <f t="shared" si="0"/>
        <v>4550</v>
      </c>
      <c r="K552" s="10">
        <f t="shared" si="1"/>
        <v>1820</v>
      </c>
      <c r="L552" s="11">
        <v>0.4</v>
      </c>
      <c r="N552" s="16"/>
      <c r="O552" s="14"/>
      <c r="P552" s="12"/>
      <c r="Q552" s="13"/>
    </row>
    <row r="553" spans="1:17" ht="15.75" customHeight="1">
      <c r="A553" s="6" t="s">
        <v>27</v>
      </c>
      <c r="B553" s="6">
        <v>1128299</v>
      </c>
      <c r="C553" s="7">
        <v>44423</v>
      </c>
      <c r="D553" s="6" t="s">
        <v>28</v>
      </c>
      <c r="E553" s="6" t="s">
        <v>39</v>
      </c>
      <c r="F553" s="6" t="s">
        <v>40</v>
      </c>
      <c r="G553" s="6" t="s">
        <v>18</v>
      </c>
      <c r="H553" s="8">
        <v>0.70000000000000007</v>
      </c>
      <c r="I553" s="9">
        <v>6500</v>
      </c>
      <c r="J553" s="10">
        <f t="shared" si="0"/>
        <v>4550</v>
      </c>
      <c r="K553" s="10">
        <f t="shared" si="1"/>
        <v>1137.5</v>
      </c>
      <c r="L553" s="11">
        <v>0.25</v>
      </c>
      <c r="N553" s="16"/>
      <c r="O553" s="14"/>
      <c r="P553" s="12"/>
      <c r="Q553" s="13"/>
    </row>
    <row r="554" spans="1:17" ht="15.75" customHeight="1">
      <c r="A554" s="6" t="s">
        <v>27</v>
      </c>
      <c r="B554" s="6">
        <v>1128299</v>
      </c>
      <c r="C554" s="7">
        <v>44423</v>
      </c>
      <c r="D554" s="6" t="s">
        <v>28</v>
      </c>
      <c r="E554" s="6" t="s">
        <v>39</v>
      </c>
      <c r="F554" s="6" t="s">
        <v>40</v>
      </c>
      <c r="G554" s="6" t="s">
        <v>19</v>
      </c>
      <c r="H554" s="8">
        <v>0.65</v>
      </c>
      <c r="I554" s="9">
        <v>5250</v>
      </c>
      <c r="J554" s="10">
        <f t="shared" si="0"/>
        <v>3412.5</v>
      </c>
      <c r="K554" s="10">
        <f t="shared" si="1"/>
        <v>1365</v>
      </c>
      <c r="L554" s="11">
        <v>0.4</v>
      </c>
      <c r="N554" s="16"/>
      <c r="O554" s="14"/>
      <c r="P554" s="12"/>
      <c r="Q554" s="13"/>
    </row>
    <row r="555" spans="1:17" ht="15.75" customHeight="1">
      <c r="A555" s="6" t="s">
        <v>27</v>
      </c>
      <c r="B555" s="6">
        <v>1128299</v>
      </c>
      <c r="C555" s="7">
        <v>44423</v>
      </c>
      <c r="D555" s="6" t="s">
        <v>28</v>
      </c>
      <c r="E555" s="6" t="s">
        <v>39</v>
      </c>
      <c r="F555" s="6" t="s">
        <v>40</v>
      </c>
      <c r="G555" s="6" t="s">
        <v>20</v>
      </c>
      <c r="H555" s="8">
        <v>0.65</v>
      </c>
      <c r="I555" s="9">
        <v>4750</v>
      </c>
      <c r="J555" s="10">
        <f t="shared" si="0"/>
        <v>3087.5</v>
      </c>
      <c r="K555" s="10">
        <f t="shared" si="1"/>
        <v>1080.625</v>
      </c>
      <c r="L555" s="11">
        <v>0.35</v>
      </c>
      <c r="N555" s="16"/>
      <c r="O555" s="14"/>
      <c r="P555" s="12"/>
      <c r="Q555" s="13"/>
    </row>
    <row r="556" spans="1:17" ht="15.75" customHeight="1">
      <c r="A556" s="6" t="s">
        <v>27</v>
      </c>
      <c r="B556" s="6">
        <v>1128299</v>
      </c>
      <c r="C556" s="7">
        <v>44423</v>
      </c>
      <c r="D556" s="6" t="s">
        <v>28</v>
      </c>
      <c r="E556" s="6" t="s">
        <v>39</v>
      </c>
      <c r="F556" s="6" t="s">
        <v>40</v>
      </c>
      <c r="G556" s="6" t="s">
        <v>21</v>
      </c>
      <c r="H556" s="8">
        <v>0.75</v>
      </c>
      <c r="I556" s="9">
        <v>4750</v>
      </c>
      <c r="J556" s="10">
        <f t="shared" si="0"/>
        <v>3562.5</v>
      </c>
      <c r="K556" s="10">
        <f t="shared" si="1"/>
        <v>1959.3750000000002</v>
      </c>
      <c r="L556" s="11">
        <v>0.55000000000000004</v>
      </c>
      <c r="N556" s="16"/>
      <c r="O556" s="14"/>
      <c r="P556" s="12"/>
      <c r="Q556" s="13"/>
    </row>
    <row r="557" spans="1:17" ht="15.75" customHeight="1">
      <c r="A557" s="6" t="s">
        <v>27</v>
      </c>
      <c r="B557" s="6">
        <v>1128299</v>
      </c>
      <c r="C557" s="7">
        <v>44423</v>
      </c>
      <c r="D557" s="6" t="s">
        <v>28</v>
      </c>
      <c r="E557" s="6" t="s">
        <v>39</v>
      </c>
      <c r="F557" s="6" t="s">
        <v>40</v>
      </c>
      <c r="G557" s="6" t="s">
        <v>22</v>
      </c>
      <c r="H557" s="8">
        <v>0.8</v>
      </c>
      <c r="I557" s="9">
        <v>4000</v>
      </c>
      <c r="J557" s="10">
        <f t="shared" si="0"/>
        <v>3200</v>
      </c>
      <c r="K557" s="10">
        <f t="shared" si="1"/>
        <v>640</v>
      </c>
      <c r="L557" s="11">
        <v>0.2</v>
      </c>
      <c r="N557" s="16"/>
      <c r="O557" s="14"/>
      <c r="P557" s="12"/>
      <c r="Q557" s="13"/>
    </row>
    <row r="558" spans="1:17" ht="15.75" customHeight="1">
      <c r="A558" s="6" t="s">
        <v>27</v>
      </c>
      <c r="B558" s="6">
        <v>1128299</v>
      </c>
      <c r="C558" s="7">
        <v>44455</v>
      </c>
      <c r="D558" s="6" t="s">
        <v>28</v>
      </c>
      <c r="E558" s="6" t="s">
        <v>39</v>
      </c>
      <c r="F558" s="6" t="s">
        <v>40</v>
      </c>
      <c r="G558" s="6" t="s">
        <v>17</v>
      </c>
      <c r="H558" s="8">
        <v>0.60000000000000009</v>
      </c>
      <c r="I558" s="9">
        <v>6000</v>
      </c>
      <c r="J558" s="10">
        <f t="shared" si="0"/>
        <v>3600.0000000000005</v>
      </c>
      <c r="K558" s="10">
        <f t="shared" si="1"/>
        <v>1260.0000000000002</v>
      </c>
      <c r="L558" s="11">
        <v>0.35000000000000003</v>
      </c>
      <c r="N558" s="16"/>
      <c r="O558" s="14"/>
      <c r="P558" s="12"/>
      <c r="Q558" s="13"/>
    </row>
    <row r="559" spans="1:17" ht="15.75" customHeight="1">
      <c r="A559" s="6" t="s">
        <v>27</v>
      </c>
      <c r="B559" s="6">
        <v>1128299</v>
      </c>
      <c r="C559" s="7">
        <v>44455</v>
      </c>
      <c r="D559" s="6" t="s">
        <v>28</v>
      </c>
      <c r="E559" s="6" t="s">
        <v>39</v>
      </c>
      <c r="F559" s="6" t="s">
        <v>40</v>
      </c>
      <c r="G559" s="6" t="s">
        <v>18</v>
      </c>
      <c r="H559" s="8">
        <v>0.65000000000000013</v>
      </c>
      <c r="I559" s="9">
        <v>6000</v>
      </c>
      <c r="J559" s="10">
        <f t="shared" si="0"/>
        <v>3900.0000000000009</v>
      </c>
      <c r="K559" s="10">
        <f t="shared" si="1"/>
        <v>780.00000000000023</v>
      </c>
      <c r="L559" s="11">
        <v>0.2</v>
      </c>
      <c r="N559" s="16"/>
      <c r="O559" s="14"/>
      <c r="P559" s="12"/>
      <c r="Q559" s="13"/>
    </row>
    <row r="560" spans="1:17" ht="15.75" customHeight="1">
      <c r="A560" s="6" t="s">
        <v>27</v>
      </c>
      <c r="B560" s="6">
        <v>1128299</v>
      </c>
      <c r="C560" s="7">
        <v>44455</v>
      </c>
      <c r="D560" s="6" t="s">
        <v>28</v>
      </c>
      <c r="E560" s="6" t="s">
        <v>39</v>
      </c>
      <c r="F560" s="6" t="s">
        <v>40</v>
      </c>
      <c r="G560" s="6" t="s">
        <v>19</v>
      </c>
      <c r="H560" s="8">
        <v>0.60000000000000009</v>
      </c>
      <c r="I560" s="9">
        <v>4500</v>
      </c>
      <c r="J560" s="10">
        <f t="shared" si="0"/>
        <v>2700.0000000000005</v>
      </c>
      <c r="K560" s="10">
        <f t="shared" si="1"/>
        <v>945.00000000000023</v>
      </c>
      <c r="L560" s="11">
        <v>0.35000000000000003</v>
      </c>
      <c r="N560" s="16"/>
      <c r="O560" s="14"/>
      <c r="P560" s="12"/>
      <c r="Q560" s="13"/>
    </row>
    <row r="561" spans="1:17" ht="15.75" customHeight="1">
      <c r="A561" s="6" t="s">
        <v>27</v>
      </c>
      <c r="B561" s="6">
        <v>1128299</v>
      </c>
      <c r="C561" s="7">
        <v>44455</v>
      </c>
      <c r="D561" s="6" t="s">
        <v>28</v>
      </c>
      <c r="E561" s="6" t="s">
        <v>39</v>
      </c>
      <c r="F561" s="6" t="s">
        <v>40</v>
      </c>
      <c r="G561" s="6" t="s">
        <v>20</v>
      </c>
      <c r="H561" s="8">
        <v>0.60000000000000009</v>
      </c>
      <c r="I561" s="9">
        <v>4000</v>
      </c>
      <c r="J561" s="10">
        <f t="shared" si="0"/>
        <v>2400.0000000000005</v>
      </c>
      <c r="K561" s="10">
        <f t="shared" si="1"/>
        <v>720.00000000000011</v>
      </c>
      <c r="L561" s="11">
        <v>0.3</v>
      </c>
      <c r="N561" s="16"/>
      <c r="O561" s="14"/>
      <c r="P561" s="12"/>
      <c r="Q561" s="13"/>
    </row>
    <row r="562" spans="1:17" ht="15.75" customHeight="1">
      <c r="A562" s="6" t="s">
        <v>27</v>
      </c>
      <c r="B562" s="6">
        <v>1128299</v>
      </c>
      <c r="C562" s="7">
        <v>44455</v>
      </c>
      <c r="D562" s="6" t="s">
        <v>28</v>
      </c>
      <c r="E562" s="6" t="s">
        <v>39</v>
      </c>
      <c r="F562" s="6" t="s">
        <v>40</v>
      </c>
      <c r="G562" s="6" t="s">
        <v>21</v>
      </c>
      <c r="H562" s="8">
        <v>0.70000000000000007</v>
      </c>
      <c r="I562" s="9">
        <v>4000</v>
      </c>
      <c r="J562" s="10">
        <f t="shared" si="0"/>
        <v>2800.0000000000005</v>
      </c>
      <c r="K562" s="10">
        <f t="shared" si="1"/>
        <v>1400.0000000000005</v>
      </c>
      <c r="L562" s="11">
        <v>0.50000000000000011</v>
      </c>
      <c r="N562" s="16"/>
      <c r="O562" s="14"/>
      <c r="P562" s="12"/>
      <c r="Q562" s="13"/>
    </row>
    <row r="563" spans="1:17" ht="15.75" customHeight="1">
      <c r="A563" s="6" t="s">
        <v>27</v>
      </c>
      <c r="B563" s="6">
        <v>1128299</v>
      </c>
      <c r="C563" s="7">
        <v>44455</v>
      </c>
      <c r="D563" s="6" t="s">
        <v>28</v>
      </c>
      <c r="E563" s="6" t="s">
        <v>39</v>
      </c>
      <c r="F563" s="6" t="s">
        <v>40</v>
      </c>
      <c r="G563" s="6" t="s">
        <v>22</v>
      </c>
      <c r="H563" s="8">
        <v>0.75000000000000011</v>
      </c>
      <c r="I563" s="9">
        <v>4500</v>
      </c>
      <c r="J563" s="10">
        <f t="shared" si="0"/>
        <v>3375.0000000000005</v>
      </c>
      <c r="K563" s="10">
        <f t="shared" si="1"/>
        <v>506.25000000000017</v>
      </c>
      <c r="L563" s="11">
        <v>0.15000000000000002</v>
      </c>
      <c r="N563" s="16"/>
      <c r="O563" s="14"/>
      <c r="P563" s="12"/>
      <c r="Q563" s="13"/>
    </row>
    <row r="564" spans="1:17" ht="15.75" customHeight="1">
      <c r="A564" s="6" t="s">
        <v>27</v>
      </c>
      <c r="B564" s="6">
        <v>1128299</v>
      </c>
      <c r="C564" s="7">
        <v>44484</v>
      </c>
      <c r="D564" s="6" t="s">
        <v>28</v>
      </c>
      <c r="E564" s="6" t="s">
        <v>39</v>
      </c>
      <c r="F564" s="6" t="s">
        <v>40</v>
      </c>
      <c r="G564" s="6" t="s">
        <v>17</v>
      </c>
      <c r="H564" s="8">
        <v>0.60000000000000009</v>
      </c>
      <c r="I564" s="9">
        <v>5500</v>
      </c>
      <c r="J564" s="10">
        <f t="shared" si="0"/>
        <v>3300.0000000000005</v>
      </c>
      <c r="K564" s="10">
        <f t="shared" si="1"/>
        <v>1155.0000000000002</v>
      </c>
      <c r="L564" s="11">
        <v>0.35000000000000003</v>
      </c>
      <c r="N564" s="16"/>
      <c r="O564" s="14"/>
      <c r="P564" s="12"/>
      <c r="Q564" s="13"/>
    </row>
    <row r="565" spans="1:17" ht="15.75" customHeight="1">
      <c r="A565" s="6" t="s">
        <v>27</v>
      </c>
      <c r="B565" s="6">
        <v>1128299</v>
      </c>
      <c r="C565" s="7">
        <v>44484</v>
      </c>
      <c r="D565" s="6" t="s">
        <v>28</v>
      </c>
      <c r="E565" s="6" t="s">
        <v>39</v>
      </c>
      <c r="F565" s="6" t="s">
        <v>40</v>
      </c>
      <c r="G565" s="6" t="s">
        <v>18</v>
      </c>
      <c r="H565" s="8">
        <v>0.65000000000000013</v>
      </c>
      <c r="I565" s="9">
        <v>5500</v>
      </c>
      <c r="J565" s="10">
        <f t="shared" si="0"/>
        <v>3575.0000000000009</v>
      </c>
      <c r="K565" s="10">
        <f t="shared" si="1"/>
        <v>715.00000000000023</v>
      </c>
      <c r="L565" s="11">
        <v>0.2</v>
      </c>
      <c r="N565" s="16"/>
      <c r="O565" s="14"/>
      <c r="P565" s="12"/>
      <c r="Q565" s="13"/>
    </row>
    <row r="566" spans="1:17" ht="15.75" customHeight="1">
      <c r="A566" s="6" t="s">
        <v>27</v>
      </c>
      <c r="B566" s="6">
        <v>1128299</v>
      </c>
      <c r="C566" s="7">
        <v>44484</v>
      </c>
      <c r="D566" s="6" t="s">
        <v>28</v>
      </c>
      <c r="E566" s="6" t="s">
        <v>39</v>
      </c>
      <c r="F566" s="6" t="s">
        <v>40</v>
      </c>
      <c r="G566" s="6" t="s">
        <v>19</v>
      </c>
      <c r="H566" s="8">
        <v>0.60000000000000009</v>
      </c>
      <c r="I566" s="9">
        <v>3750</v>
      </c>
      <c r="J566" s="10">
        <f t="shared" si="0"/>
        <v>2250.0000000000005</v>
      </c>
      <c r="K566" s="10">
        <f t="shared" si="1"/>
        <v>787.50000000000023</v>
      </c>
      <c r="L566" s="11">
        <v>0.35000000000000003</v>
      </c>
      <c r="N566" s="16"/>
      <c r="O566" s="14"/>
      <c r="P566" s="12"/>
      <c r="Q566" s="13"/>
    </row>
    <row r="567" spans="1:17" ht="15.75" customHeight="1">
      <c r="A567" s="6" t="s">
        <v>27</v>
      </c>
      <c r="B567" s="6">
        <v>1128299</v>
      </c>
      <c r="C567" s="7">
        <v>44484</v>
      </c>
      <c r="D567" s="6" t="s">
        <v>28</v>
      </c>
      <c r="E567" s="6" t="s">
        <v>39</v>
      </c>
      <c r="F567" s="6" t="s">
        <v>40</v>
      </c>
      <c r="G567" s="6" t="s">
        <v>20</v>
      </c>
      <c r="H567" s="8">
        <v>0.60000000000000009</v>
      </c>
      <c r="I567" s="9">
        <v>3500</v>
      </c>
      <c r="J567" s="10">
        <f t="shared" si="0"/>
        <v>2100.0000000000005</v>
      </c>
      <c r="K567" s="10">
        <f t="shared" si="1"/>
        <v>630.00000000000011</v>
      </c>
      <c r="L567" s="11">
        <v>0.3</v>
      </c>
      <c r="N567" s="16"/>
      <c r="O567" s="14"/>
      <c r="P567" s="12"/>
      <c r="Q567" s="13"/>
    </row>
    <row r="568" spans="1:17" ht="15.75" customHeight="1">
      <c r="A568" s="6" t="s">
        <v>27</v>
      </c>
      <c r="B568" s="6">
        <v>1128299</v>
      </c>
      <c r="C568" s="7">
        <v>44484</v>
      </c>
      <c r="D568" s="6" t="s">
        <v>28</v>
      </c>
      <c r="E568" s="6" t="s">
        <v>39</v>
      </c>
      <c r="F568" s="6" t="s">
        <v>40</v>
      </c>
      <c r="G568" s="6" t="s">
        <v>21</v>
      </c>
      <c r="H568" s="8">
        <v>0.70000000000000007</v>
      </c>
      <c r="I568" s="9">
        <v>3250</v>
      </c>
      <c r="J568" s="10">
        <f t="shared" si="0"/>
        <v>2275</v>
      </c>
      <c r="K568" s="10">
        <f t="shared" si="1"/>
        <v>1137.5000000000002</v>
      </c>
      <c r="L568" s="11">
        <v>0.50000000000000011</v>
      </c>
      <c r="N568" s="16"/>
      <c r="O568" s="14"/>
      <c r="P568" s="12"/>
      <c r="Q568" s="13"/>
    </row>
    <row r="569" spans="1:17" ht="15.75" customHeight="1">
      <c r="A569" s="6" t="s">
        <v>27</v>
      </c>
      <c r="B569" s="6">
        <v>1128299</v>
      </c>
      <c r="C569" s="7">
        <v>44484</v>
      </c>
      <c r="D569" s="6" t="s">
        <v>28</v>
      </c>
      <c r="E569" s="6" t="s">
        <v>39</v>
      </c>
      <c r="F569" s="6" t="s">
        <v>40</v>
      </c>
      <c r="G569" s="6" t="s">
        <v>22</v>
      </c>
      <c r="H569" s="8">
        <v>0.75000000000000011</v>
      </c>
      <c r="I569" s="9">
        <v>3750</v>
      </c>
      <c r="J569" s="10">
        <f t="shared" si="0"/>
        <v>2812.5000000000005</v>
      </c>
      <c r="K569" s="10">
        <f t="shared" si="1"/>
        <v>421.87500000000011</v>
      </c>
      <c r="L569" s="11">
        <v>0.15000000000000002</v>
      </c>
      <c r="N569" s="16"/>
      <c r="O569" s="14"/>
      <c r="P569" s="12"/>
      <c r="Q569" s="13"/>
    </row>
    <row r="570" spans="1:17" ht="15.75" customHeight="1">
      <c r="A570" s="6" t="s">
        <v>27</v>
      </c>
      <c r="B570" s="6">
        <v>1128299</v>
      </c>
      <c r="C570" s="7">
        <v>44515</v>
      </c>
      <c r="D570" s="6" t="s">
        <v>28</v>
      </c>
      <c r="E570" s="6" t="s">
        <v>39</v>
      </c>
      <c r="F570" s="6" t="s">
        <v>40</v>
      </c>
      <c r="G570" s="6" t="s">
        <v>17</v>
      </c>
      <c r="H570" s="8">
        <v>0.60000000000000009</v>
      </c>
      <c r="I570" s="9">
        <v>5750</v>
      </c>
      <c r="J570" s="10">
        <f t="shared" si="0"/>
        <v>3450.0000000000005</v>
      </c>
      <c r="K570" s="10">
        <f t="shared" si="1"/>
        <v>1207.5000000000002</v>
      </c>
      <c r="L570" s="11">
        <v>0.35000000000000003</v>
      </c>
      <c r="N570" s="16"/>
      <c r="O570" s="14"/>
      <c r="P570" s="12"/>
      <c r="Q570" s="13"/>
    </row>
    <row r="571" spans="1:17" ht="15.75" customHeight="1">
      <c r="A571" s="6" t="s">
        <v>27</v>
      </c>
      <c r="B571" s="6">
        <v>1128299</v>
      </c>
      <c r="C571" s="7">
        <v>44515</v>
      </c>
      <c r="D571" s="6" t="s">
        <v>28</v>
      </c>
      <c r="E571" s="6" t="s">
        <v>39</v>
      </c>
      <c r="F571" s="6" t="s">
        <v>40</v>
      </c>
      <c r="G571" s="6" t="s">
        <v>18</v>
      </c>
      <c r="H571" s="8">
        <v>0.65000000000000013</v>
      </c>
      <c r="I571" s="9">
        <v>5750</v>
      </c>
      <c r="J571" s="10">
        <f t="shared" si="0"/>
        <v>3737.5000000000009</v>
      </c>
      <c r="K571" s="10">
        <f t="shared" si="1"/>
        <v>747.50000000000023</v>
      </c>
      <c r="L571" s="11">
        <v>0.2</v>
      </c>
      <c r="N571" s="16"/>
      <c r="O571" s="14"/>
      <c r="P571" s="12"/>
      <c r="Q571" s="13"/>
    </row>
    <row r="572" spans="1:17" ht="15.75" customHeight="1">
      <c r="A572" s="6" t="s">
        <v>27</v>
      </c>
      <c r="B572" s="6">
        <v>1128299</v>
      </c>
      <c r="C572" s="7">
        <v>44515</v>
      </c>
      <c r="D572" s="6" t="s">
        <v>28</v>
      </c>
      <c r="E572" s="6" t="s">
        <v>39</v>
      </c>
      <c r="F572" s="6" t="s">
        <v>40</v>
      </c>
      <c r="G572" s="6" t="s">
        <v>19</v>
      </c>
      <c r="H572" s="8">
        <v>0.60000000000000009</v>
      </c>
      <c r="I572" s="9">
        <v>4250</v>
      </c>
      <c r="J572" s="10">
        <f t="shared" si="0"/>
        <v>2550.0000000000005</v>
      </c>
      <c r="K572" s="10">
        <f t="shared" si="1"/>
        <v>892.50000000000023</v>
      </c>
      <c r="L572" s="11">
        <v>0.35000000000000003</v>
      </c>
      <c r="N572" s="16"/>
      <c r="O572" s="14"/>
      <c r="P572" s="12"/>
      <c r="Q572" s="13"/>
    </row>
    <row r="573" spans="1:17" ht="15.75" customHeight="1">
      <c r="A573" s="6" t="s">
        <v>27</v>
      </c>
      <c r="B573" s="6">
        <v>1128299</v>
      </c>
      <c r="C573" s="7">
        <v>44515</v>
      </c>
      <c r="D573" s="6" t="s">
        <v>28</v>
      </c>
      <c r="E573" s="6" t="s">
        <v>39</v>
      </c>
      <c r="F573" s="6" t="s">
        <v>40</v>
      </c>
      <c r="G573" s="6" t="s">
        <v>20</v>
      </c>
      <c r="H573" s="8">
        <v>0.60000000000000009</v>
      </c>
      <c r="I573" s="9">
        <v>4000</v>
      </c>
      <c r="J573" s="10">
        <f t="shared" si="0"/>
        <v>2400.0000000000005</v>
      </c>
      <c r="K573" s="10">
        <f t="shared" si="1"/>
        <v>720.00000000000011</v>
      </c>
      <c r="L573" s="11">
        <v>0.3</v>
      </c>
      <c r="N573" s="16"/>
      <c r="O573" s="14"/>
      <c r="P573" s="12"/>
      <c r="Q573" s="13"/>
    </row>
    <row r="574" spans="1:17" ht="15.75" customHeight="1">
      <c r="A574" s="6" t="s">
        <v>27</v>
      </c>
      <c r="B574" s="6">
        <v>1128299</v>
      </c>
      <c r="C574" s="7">
        <v>44515</v>
      </c>
      <c r="D574" s="6" t="s">
        <v>28</v>
      </c>
      <c r="E574" s="6" t="s">
        <v>39</v>
      </c>
      <c r="F574" s="6" t="s">
        <v>40</v>
      </c>
      <c r="G574" s="6" t="s">
        <v>21</v>
      </c>
      <c r="H574" s="8">
        <v>0.70000000000000007</v>
      </c>
      <c r="I574" s="9">
        <v>3500</v>
      </c>
      <c r="J574" s="10">
        <f t="shared" si="0"/>
        <v>2450.0000000000005</v>
      </c>
      <c r="K574" s="10">
        <f t="shared" si="1"/>
        <v>1225.0000000000005</v>
      </c>
      <c r="L574" s="11">
        <v>0.50000000000000011</v>
      </c>
      <c r="N574" s="16"/>
      <c r="O574" s="14"/>
      <c r="P574" s="12"/>
      <c r="Q574" s="13"/>
    </row>
    <row r="575" spans="1:17" ht="15.75" customHeight="1">
      <c r="A575" s="6" t="s">
        <v>27</v>
      </c>
      <c r="B575" s="6">
        <v>1128299</v>
      </c>
      <c r="C575" s="7">
        <v>44515</v>
      </c>
      <c r="D575" s="6" t="s">
        <v>28</v>
      </c>
      <c r="E575" s="6" t="s">
        <v>39</v>
      </c>
      <c r="F575" s="6" t="s">
        <v>40</v>
      </c>
      <c r="G575" s="6" t="s">
        <v>22</v>
      </c>
      <c r="H575" s="8">
        <v>0.75000000000000011</v>
      </c>
      <c r="I575" s="9">
        <v>4750</v>
      </c>
      <c r="J575" s="10">
        <f t="shared" si="0"/>
        <v>3562.5000000000005</v>
      </c>
      <c r="K575" s="10">
        <f t="shared" si="1"/>
        <v>534.37500000000011</v>
      </c>
      <c r="L575" s="11">
        <v>0.15000000000000002</v>
      </c>
      <c r="N575" s="16"/>
      <c r="O575" s="14"/>
      <c r="P575" s="12"/>
      <c r="Q575" s="13"/>
    </row>
    <row r="576" spans="1:17" ht="15.75" customHeight="1">
      <c r="A576" s="6" t="s">
        <v>27</v>
      </c>
      <c r="B576" s="6">
        <v>1128299</v>
      </c>
      <c r="C576" s="7">
        <v>44544</v>
      </c>
      <c r="D576" s="6" t="s">
        <v>28</v>
      </c>
      <c r="E576" s="6" t="s">
        <v>39</v>
      </c>
      <c r="F576" s="6" t="s">
        <v>40</v>
      </c>
      <c r="G576" s="6" t="s">
        <v>17</v>
      </c>
      <c r="H576" s="8">
        <v>0.60000000000000009</v>
      </c>
      <c r="I576" s="9">
        <v>6750</v>
      </c>
      <c r="J576" s="10">
        <f t="shared" si="0"/>
        <v>4050.0000000000005</v>
      </c>
      <c r="K576" s="10">
        <f t="shared" si="1"/>
        <v>1417.5000000000002</v>
      </c>
      <c r="L576" s="11">
        <v>0.35000000000000003</v>
      </c>
      <c r="N576" s="16"/>
      <c r="O576" s="14"/>
      <c r="P576" s="12"/>
      <c r="Q576" s="13"/>
    </row>
    <row r="577" spans="1:17" ht="15.75" customHeight="1">
      <c r="A577" s="6" t="s">
        <v>27</v>
      </c>
      <c r="B577" s="6">
        <v>1128299</v>
      </c>
      <c r="C577" s="7">
        <v>44544</v>
      </c>
      <c r="D577" s="6" t="s">
        <v>28</v>
      </c>
      <c r="E577" s="6" t="s">
        <v>39</v>
      </c>
      <c r="F577" s="6" t="s">
        <v>40</v>
      </c>
      <c r="G577" s="6" t="s">
        <v>18</v>
      </c>
      <c r="H577" s="8">
        <v>0.65000000000000013</v>
      </c>
      <c r="I577" s="9">
        <v>6750</v>
      </c>
      <c r="J577" s="10">
        <f t="shared" si="0"/>
        <v>4387.5000000000009</v>
      </c>
      <c r="K577" s="10">
        <f t="shared" si="1"/>
        <v>877.50000000000023</v>
      </c>
      <c r="L577" s="11">
        <v>0.2</v>
      </c>
      <c r="N577" s="16"/>
      <c r="O577" s="14"/>
      <c r="P577" s="12"/>
      <c r="Q577" s="13"/>
    </row>
    <row r="578" spans="1:17" ht="15.75" customHeight="1">
      <c r="A578" s="6" t="s">
        <v>27</v>
      </c>
      <c r="B578" s="6">
        <v>1128299</v>
      </c>
      <c r="C578" s="7">
        <v>44544</v>
      </c>
      <c r="D578" s="6" t="s">
        <v>28</v>
      </c>
      <c r="E578" s="6" t="s">
        <v>39</v>
      </c>
      <c r="F578" s="6" t="s">
        <v>40</v>
      </c>
      <c r="G578" s="6" t="s">
        <v>19</v>
      </c>
      <c r="H578" s="8">
        <v>0.60000000000000009</v>
      </c>
      <c r="I578" s="9">
        <v>4750</v>
      </c>
      <c r="J578" s="10">
        <f t="shared" si="0"/>
        <v>2850.0000000000005</v>
      </c>
      <c r="K578" s="10">
        <f t="shared" si="1"/>
        <v>997.50000000000023</v>
      </c>
      <c r="L578" s="11">
        <v>0.35000000000000003</v>
      </c>
      <c r="N578" s="16"/>
      <c r="O578" s="14"/>
      <c r="P578" s="12"/>
      <c r="Q578" s="13"/>
    </row>
    <row r="579" spans="1:17" ht="15.75" customHeight="1">
      <c r="A579" s="6" t="s">
        <v>27</v>
      </c>
      <c r="B579" s="6">
        <v>1128299</v>
      </c>
      <c r="C579" s="7">
        <v>44544</v>
      </c>
      <c r="D579" s="6" t="s">
        <v>28</v>
      </c>
      <c r="E579" s="6" t="s">
        <v>39</v>
      </c>
      <c r="F579" s="6" t="s">
        <v>40</v>
      </c>
      <c r="G579" s="6" t="s">
        <v>20</v>
      </c>
      <c r="H579" s="8">
        <v>0.60000000000000009</v>
      </c>
      <c r="I579" s="9">
        <v>4750</v>
      </c>
      <c r="J579" s="10">
        <f t="shared" si="0"/>
        <v>2850.0000000000005</v>
      </c>
      <c r="K579" s="10">
        <f t="shared" si="1"/>
        <v>855.00000000000011</v>
      </c>
      <c r="L579" s="11">
        <v>0.3</v>
      </c>
      <c r="N579" s="16"/>
      <c r="O579" s="14"/>
      <c r="P579" s="12"/>
      <c r="Q579" s="13"/>
    </row>
    <row r="580" spans="1:17" ht="15.75" customHeight="1">
      <c r="A580" s="6" t="s">
        <v>27</v>
      </c>
      <c r="B580" s="6">
        <v>1128299</v>
      </c>
      <c r="C580" s="7">
        <v>44544</v>
      </c>
      <c r="D580" s="6" t="s">
        <v>28</v>
      </c>
      <c r="E580" s="6" t="s">
        <v>39</v>
      </c>
      <c r="F580" s="6" t="s">
        <v>40</v>
      </c>
      <c r="G580" s="6" t="s">
        <v>21</v>
      </c>
      <c r="H580" s="8">
        <v>0.70000000000000007</v>
      </c>
      <c r="I580" s="9">
        <v>4000</v>
      </c>
      <c r="J580" s="10">
        <f t="shared" si="0"/>
        <v>2800.0000000000005</v>
      </c>
      <c r="K580" s="10">
        <f t="shared" si="1"/>
        <v>1400.0000000000005</v>
      </c>
      <c r="L580" s="11">
        <v>0.50000000000000011</v>
      </c>
      <c r="N580" s="16"/>
      <c r="O580" s="14"/>
      <c r="P580" s="12"/>
      <c r="Q580" s="13"/>
    </row>
    <row r="581" spans="1:17" ht="15.75" customHeight="1">
      <c r="A581" s="6" t="s">
        <v>27</v>
      </c>
      <c r="B581" s="6">
        <v>1128299</v>
      </c>
      <c r="C581" s="7">
        <v>44544</v>
      </c>
      <c r="D581" s="6" t="s">
        <v>28</v>
      </c>
      <c r="E581" s="6" t="s">
        <v>39</v>
      </c>
      <c r="F581" s="6" t="s">
        <v>40</v>
      </c>
      <c r="G581" s="6" t="s">
        <v>22</v>
      </c>
      <c r="H581" s="8">
        <v>0.75000000000000011</v>
      </c>
      <c r="I581" s="9">
        <v>5000</v>
      </c>
      <c r="J581" s="10">
        <f t="shared" si="0"/>
        <v>3750.0000000000005</v>
      </c>
      <c r="K581" s="10">
        <f t="shared" si="1"/>
        <v>562.50000000000011</v>
      </c>
      <c r="L581" s="11">
        <v>0.15000000000000002</v>
      </c>
      <c r="N581" s="16"/>
      <c r="O581" s="14"/>
      <c r="P581" s="12"/>
      <c r="Q581" s="13"/>
    </row>
    <row r="582" spans="1:17" ht="15.75" customHeight="1">
      <c r="A582" s="6" t="s">
        <v>27</v>
      </c>
      <c r="B582" s="6">
        <v>1128299</v>
      </c>
      <c r="C582" s="7">
        <v>44201</v>
      </c>
      <c r="D582" s="6" t="s">
        <v>28</v>
      </c>
      <c r="E582" s="6" t="s">
        <v>41</v>
      </c>
      <c r="F582" s="6" t="s">
        <v>42</v>
      </c>
      <c r="G582" s="6" t="s">
        <v>17</v>
      </c>
      <c r="H582" s="8">
        <v>0.3</v>
      </c>
      <c r="I582" s="9">
        <v>4250</v>
      </c>
      <c r="J582" s="10">
        <f t="shared" si="0"/>
        <v>1275</v>
      </c>
      <c r="K582" s="10">
        <f t="shared" si="1"/>
        <v>446.25000000000006</v>
      </c>
      <c r="L582" s="11">
        <v>0.35000000000000003</v>
      </c>
      <c r="N582" s="16"/>
      <c r="O582" s="14"/>
      <c r="P582" s="12"/>
      <c r="Q582" s="13"/>
    </row>
    <row r="583" spans="1:17" ht="15.75" customHeight="1">
      <c r="A583" s="6" t="s">
        <v>27</v>
      </c>
      <c r="B583" s="6">
        <v>1128299</v>
      </c>
      <c r="C583" s="7">
        <v>44201</v>
      </c>
      <c r="D583" s="6" t="s">
        <v>28</v>
      </c>
      <c r="E583" s="6" t="s">
        <v>41</v>
      </c>
      <c r="F583" s="6" t="s">
        <v>42</v>
      </c>
      <c r="G583" s="6" t="s">
        <v>18</v>
      </c>
      <c r="H583" s="8">
        <v>0.4</v>
      </c>
      <c r="I583" s="9">
        <v>4250</v>
      </c>
      <c r="J583" s="10">
        <f t="shared" si="0"/>
        <v>1700</v>
      </c>
      <c r="K583" s="10">
        <f t="shared" si="1"/>
        <v>340</v>
      </c>
      <c r="L583" s="11">
        <v>0.2</v>
      </c>
      <c r="N583" s="16"/>
      <c r="O583" s="14"/>
      <c r="P583" s="12"/>
      <c r="Q583" s="13"/>
    </row>
    <row r="584" spans="1:17" ht="15.75" customHeight="1">
      <c r="A584" s="6" t="s">
        <v>27</v>
      </c>
      <c r="B584" s="6">
        <v>1128299</v>
      </c>
      <c r="C584" s="7">
        <v>44201</v>
      </c>
      <c r="D584" s="6" t="s">
        <v>28</v>
      </c>
      <c r="E584" s="6" t="s">
        <v>41</v>
      </c>
      <c r="F584" s="6" t="s">
        <v>42</v>
      </c>
      <c r="G584" s="6" t="s">
        <v>19</v>
      </c>
      <c r="H584" s="8">
        <v>0.4</v>
      </c>
      <c r="I584" s="9">
        <v>4250</v>
      </c>
      <c r="J584" s="10">
        <f t="shared" si="0"/>
        <v>1700</v>
      </c>
      <c r="K584" s="10">
        <f t="shared" si="1"/>
        <v>595</v>
      </c>
      <c r="L584" s="11">
        <v>0.35000000000000003</v>
      </c>
      <c r="N584" s="16"/>
      <c r="O584" s="14"/>
      <c r="P584" s="12"/>
      <c r="Q584" s="13"/>
    </row>
    <row r="585" spans="1:17" ht="15.75" customHeight="1">
      <c r="A585" s="6" t="s">
        <v>27</v>
      </c>
      <c r="B585" s="6">
        <v>1128299</v>
      </c>
      <c r="C585" s="7">
        <v>44201</v>
      </c>
      <c r="D585" s="6" t="s">
        <v>28</v>
      </c>
      <c r="E585" s="6" t="s">
        <v>41</v>
      </c>
      <c r="F585" s="6" t="s">
        <v>42</v>
      </c>
      <c r="G585" s="6" t="s">
        <v>20</v>
      </c>
      <c r="H585" s="8">
        <v>0.4</v>
      </c>
      <c r="I585" s="9">
        <v>2750</v>
      </c>
      <c r="J585" s="10">
        <f t="shared" si="0"/>
        <v>1100</v>
      </c>
      <c r="K585" s="10">
        <f t="shared" si="1"/>
        <v>330</v>
      </c>
      <c r="L585" s="11">
        <v>0.3</v>
      </c>
      <c r="N585" s="16"/>
      <c r="O585" s="14"/>
      <c r="P585" s="12"/>
      <c r="Q585" s="13"/>
    </row>
    <row r="586" spans="1:17" ht="15.75" customHeight="1">
      <c r="A586" s="6" t="s">
        <v>27</v>
      </c>
      <c r="B586" s="6">
        <v>1128299</v>
      </c>
      <c r="C586" s="7">
        <v>44201</v>
      </c>
      <c r="D586" s="6" t="s">
        <v>28</v>
      </c>
      <c r="E586" s="6" t="s">
        <v>41</v>
      </c>
      <c r="F586" s="6" t="s">
        <v>42</v>
      </c>
      <c r="G586" s="6" t="s">
        <v>21</v>
      </c>
      <c r="H586" s="8">
        <v>0.45</v>
      </c>
      <c r="I586" s="9">
        <v>2250</v>
      </c>
      <c r="J586" s="10">
        <f t="shared" si="0"/>
        <v>1012.5</v>
      </c>
      <c r="K586" s="10">
        <f t="shared" si="1"/>
        <v>506.25</v>
      </c>
      <c r="L586" s="11">
        <v>0.5</v>
      </c>
      <c r="N586" s="16"/>
      <c r="O586" s="14"/>
      <c r="P586" s="12"/>
      <c r="Q586" s="13"/>
    </row>
    <row r="587" spans="1:17" ht="15.75" customHeight="1">
      <c r="A587" s="6" t="s">
        <v>27</v>
      </c>
      <c r="B587" s="6">
        <v>1128299</v>
      </c>
      <c r="C587" s="7">
        <v>44201</v>
      </c>
      <c r="D587" s="6" t="s">
        <v>28</v>
      </c>
      <c r="E587" s="6" t="s">
        <v>41</v>
      </c>
      <c r="F587" s="6" t="s">
        <v>42</v>
      </c>
      <c r="G587" s="6" t="s">
        <v>22</v>
      </c>
      <c r="H587" s="8">
        <v>0.4</v>
      </c>
      <c r="I587" s="9">
        <v>4750</v>
      </c>
      <c r="J587" s="10">
        <f t="shared" si="0"/>
        <v>1900</v>
      </c>
      <c r="K587" s="10">
        <f t="shared" si="1"/>
        <v>285.00000000000006</v>
      </c>
      <c r="L587" s="11">
        <v>0.15000000000000002</v>
      </c>
      <c r="N587" s="16"/>
      <c r="O587" s="14"/>
      <c r="P587" s="12"/>
      <c r="Q587" s="13"/>
    </row>
    <row r="588" spans="1:17" ht="15.75" customHeight="1">
      <c r="A588" s="6" t="s">
        <v>27</v>
      </c>
      <c r="B588" s="6">
        <v>1128299</v>
      </c>
      <c r="C588" s="7">
        <v>44232</v>
      </c>
      <c r="D588" s="6" t="s">
        <v>28</v>
      </c>
      <c r="E588" s="6" t="s">
        <v>41</v>
      </c>
      <c r="F588" s="6" t="s">
        <v>42</v>
      </c>
      <c r="G588" s="6" t="s">
        <v>17</v>
      </c>
      <c r="H588" s="8">
        <v>0.3</v>
      </c>
      <c r="I588" s="9">
        <v>5250</v>
      </c>
      <c r="J588" s="10">
        <f t="shared" si="0"/>
        <v>1575</v>
      </c>
      <c r="K588" s="10">
        <f t="shared" si="1"/>
        <v>551.25</v>
      </c>
      <c r="L588" s="11">
        <v>0.35000000000000003</v>
      </c>
      <c r="N588" s="16"/>
      <c r="O588" s="14"/>
      <c r="P588" s="12"/>
      <c r="Q588" s="13"/>
    </row>
    <row r="589" spans="1:17" ht="15.75" customHeight="1">
      <c r="A589" s="6" t="s">
        <v>27</v>
      </c>
      <c r="B589" s="6">
        <v>1128299</v>
      </c>
      <c r="C589" s="7">
        <v>44232</v>
      </c>
      <c r="D589" s="6" t="s">
        <v>28</v>
      </c>
      <c r="E589" s="6" t="s">
        <v>41</v>
      </c>
      <c r="F589" s="6" t="s">
        <v>42</v>
      </c>
      <c r="G589" s="6" t="s">
        <v>18</v>
      </c>
      <c r="H589" s="8">
        <v>0.4</v>
      </c>
      <c r="I589" s="9">
        <v>4250</v>
      </c>
      <c r="J589" s="10">
        <f t="shared" si="0"/>
        <v>1700</v>
      </c>
      <c r="K589" s="10">
        <f t="shared" si="1"/>
        <v>340</v>
      </c>
      <c r="L589" s="11">
        <v>0.2</v>
      </c>
      <c r="N589" s="16"/>
      <c r="O589" s="14"/>
      <c r="P589" s="12"/>
      <c r="Q589" s="13"/>
    </row>
    <row r="590" spans="1:17" ht="15.75" customHeight="1">
      <c r="A590" s="6" t="s">
        <v>27</v>
      </c>
      <c r="B590" s="6">
        <v>1128299</v>
      </c>
      <c r="C590" s="7">
        <v>44232</v>
      </c>
      <c r="D590" s="6" t="s">
        <v>28</v>
      </c>
      <c r="E590" s="6" t="s">
        <v>41</v>
      </c>
      <c r="F590" s="6" t="s">
        <v>42</v>
      </c>
      <c r="G590" s="6" t="s">
        <v>19</v>
      </c>
      <c r="H590" s="8">
        <v>0.4</v>
      </c>
      <c r="I590" s="9">
        <v>4250</v>
      </c>
      <c r="J590" s="10">
        <f t="shared" si="0"/>
        <v>1700</v>
      </c>
      <c r="K590" s="10">
        <f t="shared" si="1"/>
        <v>595</v>
      </c>
      <c r="L590" s="11">
        <v>0.35000000000000003</v>
      </c>
      <c r="N590" s="16"/>
      <c r="O590" s="14"/>
      <c r="P590" s="12"/>
      <c r="Q590" s="13"/>
    </row>
    <row r="591" spans="1:17" ht="15.75" customHeight="1">
      <c r="A591" s="6" t="s">
        <v>27</v>
      </c>
      <c r="B591" s="6">
        <v>1128299</v>
      </c>
      <c r="C591" s="7">
        <v>44232</v>
      </c>
      <c r="D591" s="6" t="s">
        <v>28</v>
      </c>
      <c r="E591" s="6" t="s">
        <v>41</v>
      </c>
      <c r="F591" s="6" t="s">
        <v>42</v>
      </c>
      <c r="G591" s="6" t="s">
        <v>20</v>
      </c>
      <c r="H591" s="8">
        <v>0.4</v>
      </c>
      <c r="I591" s="9">
        <v>2750</v>
      </c>
      <c r="J591" s="10">
        <f t="shared" si="0"/>
        <v>1100</v>
      </c>
      <c r="K591" s="10">
        <f t="shared" si="1"/>
        <v>330</v>
      </c>
      <c r="L591" s="11">
        <v>0.3</v>
      </c>
      <c r="N591" s="16"/>
      <c r="O591" s="14"/>
      <c r="P591" s="12"/>
      <c r="Q591" s="13"/>
    </row>
    <row r="592" spans="1:17" ht="15.75" customHeight="1">
      <c r="A592" s="6" t="s">
        <v>27</v>
      </c>
      <c r="B592" s="6">
        <v>1128299</v>
      </c>
      <c r="C592" s="7">
        <v>44232</v>
      </c>
      <c r="D592" s="6" t="s">
        <v>28</v>
      </c>
      <c r="E592" s="6" t="s">
        <v>41</v>
      </c>
      <c r="F592" s="6" t="s">
        <v>42</v>
      </c>
      <c r="G592" s="6" t="s">
        <v>21</v>
      </c>
      <c r="H592" s="8">
        <v>0.45</v>
      </c>
      <c r="I592" s="9">
        <v>2000</v>
      </c>
      <c r="J592" s="10">
        <f t="shared" si="0"/>
        <v>900</v>
      </c>
      <c r="K592" s="10">
        <f t="shared" si="1"/>
        <v>450</v>
      </c>
      <c r="L592" s="11">
        <v>0.5</v>
      </c>
      <c r="N592" s="16"/>
      <c r="O592" s="14"/>
      <c r="P592" s="12"/>
      <c r="Q592" s="13"/>
    </row>
    <row r="593" spans="1:17" ht="15.75" customHeight="1">
      <c r="A593" s="6" t="s">
        <v>27</v>
      </c>
      <c r="B593" s="6">
        <v>1128299</v>
      </c>
      <c r="C593" s="7">
        <v>44232</v>
      </c>
      <c r="D593" s="6" t="s">
        <v>28</v>
      </c>
      <c r="E593" s="6" t="s">
        <v>41</v>
      </c>
      <c r="F593" s="6" t="s">
        <v>42</v>
      </c>
      <c r="G593" s="6" t="s">
        <v>22</v>
      </c>
      <c r="H593" s="8">
        <v>0.4</v>
      </c>
      <c r="I593" s="9">
        <v>4000</v>
      </c>
      <c r="J593" s="10">
        <f t="shared" si="0"/>
        <v>1600</v>
      </c>
      <c r="K593" s="10">
        <f t="shared" si="1"/>
        <v>240.00000000000003</v>
      </c>
      <c r="L593" s="11">
        <v>0.15000000000000002</v>
      </c>
      <c r="N593" s="16"/>
      <c r="O593" s="14"/>
      <c r="P593" s="12"/>
      <c r="Q593" s="13"/>
    </row>
    <row r="594" spans="1:17" ht="15.75" customHeight="1">
      <c r="A594" s="6" t="s">
        <v>27</v>
      </c>
      <c r="B594" s="6">
        <v>1128299</v>
      </c>
      <c r="C594" s="7">
        <v>44259</v>
      </c>
      <c r="D594" s="6" t="s">
        <v>28</v>
      </c>
      <c r="E594" s="6" t="s">
        <v>41</v>
      </c>
      <c r="F594" s="6" t="s">
        <v>42</v>
      </c>
      <c r="G594" s="6" t="s">
        <v>17</v>
      </c>
      <c r="H594" s="8">
        <v>0.4</v>
      </c>
      <c r="I594" s="9">
        <v>5500</v>
      </c>
      <c r="J594" s="10">
        <f t="shared" si="0"/>
        <v>2200</v>
      </c>
      <c r="K594" s="10">
        <f t="shared" si="1"/>
        <v>770.00000000000011</v>
      </c>
      <c r="L594" s="11">
        <v>0.35000000000000003</v>
      </c>
      <c r="N594" s="16"/>
      <c r="O594" s="14"/>
      <c r="P594" s="12"/>
      <c r="Q594" s="13"/>
    </row>
    <row r="595" spans="1:17" ht="15.75" customHeight="1">
      <c r="A595" s="6" t="s">
        <v>27</v>
      </c>
      <c r="B595" s="6">
        <v>1128299</v>
      </c>
      <c r="C595" s="7">
        <v>44259</v>
      </c>
      <c r="D595" s="6" t="s">
        <v>28</v>
      </c>
      <c r="E595" s="6" t="s">
        <v>41</v>
      </c>
      <c r="F595" s="6" t="s">
        <v>42</v>
      </c>
      <c r="G595" s="6" t="s">
        <v>18</v>
      </c>
      <c r="H595" s="8">
        <v>0.49999999999999994</v>
      </c>
      <c r="I595" s="9">
        <v>4000</v>
      </c>
      <c r="J595" s="10">
        <f t="shared" si="0"/>
        <v>1999.9999999999998</v>
      </c>
      <c r="K595" s="10">
        <f t="shared" si="1"/>
        <v>400</v>
      </c>
      <c r="L595" s="11">
        <v>0.2</v>
      </c>
      <c r="N595" s="16"/>
      <c r="O595" s="14"/>
      <c r="P595" s="12"/>
      <c r="Q595" s="13"/>
    </row>
    <row r="596" spans="1:17" ht="15.75" customHeight="1">
      <c r="A596" s="6" t="s">
        <v>27</v>
      </c>
      <c r="B596" s="6">
        <v>1128299</v>
      </c>
      <c r="C596" s="7">
        <v>44259</v>
      </c>
      <c r="D596" s="6" t="s">
        <v>28</v>
      </c>
      <c r="E596" s="6" t="s">
        <v>41</v>
      </c>
      <c r="F596" s="6" t="s">
        <v>42</v>
      </c>
      <c r="G596" s="6" t="s">
        <v>19</v>
      </c>
      <c r="H596" s="8">
        <v>0.54999999999999993</v>
      </c>
      <c r="I596" s="9">
        <v>4000</v>
      </c>
      <c r="J596" s="10">
        <f t="shared" si="0"/>
        <v>2199.9999999999995</v>
      </c>
      <c r="K596" s="10">
        <f t="shared" si="1"/>
        <v>769.99999999999989</v>
      </c>
      <c r="L596" s="11">
        <v>0.35000000000000003</v>
      </c>
      <c r="N596" s="16"/>
      <c r="O596" s="14"/>
      <c r="P596" s="12"/>
      <c r="Q596" s="13"/>
    </row>
    <row r="597" spans="1:17" ht="15.75" customHeight="1">
      <c r="A597" s="6" t="s">
        <v>27</v>
      </c>
      <c r="B597" s="6">
        <v>1128299</v>
      </c>
      <c r="C597" s="7">
        <v>44259</v>
      </c>
      <c r="D597" s="6" t="s">
        <v>28</v>
      </c>
      <c r="E597" s="6" t="s">
        <v>41</v>
      </c>
      <c r="F597" s="6" t="s">
        <v>42</v>
      </c>
      <c r="G597" s="6" t="s">
        <v>20</v>
      </c>
      <c r="H597" s="8">
        <v>0.54999999999999993</v>
      </c>
      <c r="I597" s="9">
        <v>3000</v>
      </c>
      <c r="J597" s="10">
        <f t="shared" si="0"/>
        <v>1649.9999999999998</v>
      </c>
      <c r="K597" s="10">
        <f t="shared" si="1"/>
        <v>494.99999999999989</v>
      </c>
      <c r="L597" s="11">
        <v>0.3</v>
      </c>
      <c r="N597" s="16"/>
      <c r="O597" s="14"/>
      <c r="P597" s="12"/>
      <c r="Q597" s="13"/>
    </row>
    <row r="598" spans="1:17" ht="15.75" customHeight="1">
      <c r="A598" s="6" t="s">
        <v>27</v>
      </c>
      <c r="B598" s="6">
        <v>1128299</v>
      </c>
      <c r="C598" s="7">
        <v>44259</v>
      </c>
      <c r="D598" s="6" t="s">
        <v>28</v>
      </c>
      <c r="E598" s="6" t="s">
        <v>41</v>
      </c>
      <c r="F598" s="6" t="s">
        <v>42</v>
      </c>
      <c r="G598" s="6" t="s">
        <v>21</v>
      </c>
      <c r="H598" s="8">
        <v>0.6</v>
      </c>
      <c r="I598" s="9">
        <v>1500</v>
      </c>
      <c r="J598" s="10">
        <f t="shared" si="0"/>
        <v>900</v>
      </c>
      <c r="K598" s="10">
        <f t="shared" si="1"/>
        <v>450</v>
      </c>
      <c r="L598" s="11">
        <v>0.5</v>
      </c>
      <c r="N598" s="16"/>
      <c r="O598" s="14"/>
      <c r="P598" s="12"/>
      <c r="Q598" s="13"/>
    </row>
    <row r="599" spans="1:17" ht="15.75" customHeight="1">
      <c r="A599" s="6" t="s">
        <v>27</v>
      </c>
      <c r="B599" s="6">
        <v>1128299</v>
      </c>
      <c r="C599" s="7">
        <v>44259</v>
      </c>
      <c r="D599" s="6" t="s">
        <v>28</v>
      </c>
      <c r="E599" s="6" t="s">
        <v>41</v>
      </c>
      <c r="F599" s="6" t="s">
        <v>42</v>
      </c>
      <c r="G599" s="6" t="s">
        <v>22</v>
      </c>
      <c r="H599" s="8">
        <v>0.54999999999999993</v>
      </c>
      <c r="I599" s="9">
        <v>3500</v>
      </c>
      <c r="J599" s="10">
        <f t="shared" si="0"/>
        <v>1924.9999999999998</v>
      </c>
      <c r="K599" s="10">
        <f t="shared" si="1"/>
        <v>288.75</v>
      </c>
      <c r="L599" s="11">
        <v>0.15000000000000002</v>
      </c>
      <c r="N599" s="16"/>
      <c r="O599" s="14"/>
      <c r="P599" s="12"/>
      <c r="Q599" s="13"/>
    </row>
    <row r="600" spans="1:17" ht="15.75" customHeight="1">
      <c r="A600" s="6" t="s">
        <v>27</v>
      </c>
      <c r="B600" s="6">
        <v>1128299</v>
      </c>
      <c r="C600" s="7">
        <v>44291</v>
      </c>
      <c r="D600" s="6" t="s">
        <v>28</v>
      </c>
      <c r="E600" s="6" t="s">
        <v>41</v>
      </c>
      <c r="F600" s="6" t="s">
        <v>42</v>
      </c>
      <c r="G600" s="6" t="s">
        <v>17</v>
      </c>
      <c r="H600" s="8">
        <v>0.6</v>
      </c>
      <c r="I600" s="9">
        <v>5250</v>
      </c>
      <c r="J600" s="10">
        <f t="shared" si="0"/>
        <v>3150</v>
      </c>
      <c r="K600" s="10">
        <f t="shared" si="1"/>
        <v>1102.5</v>
      </c>
      <c r="L600" s="11">
        <v>0.35000000000000003</v>
      </c>
      <c r="N600" s="16"/>
      <c r="O600" s="14"/>
      <c r="P600" s="12"/>
      <c r="Q600" s="13"/>
    </row>
    <row r="601" spans="1:17" ht="15.75" customHeight="1">
      <c r="A601" s="6" t="s">
        <v>27</v>
      </c>
      <c r="B601" s="6">
        <v>1128299</v>
      </c>
      <c r="C601" s="7">
        <v>44291</v>
      </c>
      <c r="D601" s="6" t="s">
        <v>28</v>
      </c>
      <c r="E601" s="6" t="s">
        <v>41</v>
      </c>
      <c r="F601" s="6" t="s">
        <v>42</v>
      </c>
      <c r="G601" s="6" t="s">
        <v>18</v>
      </c>
      <c r="H601" s="8">
        <v>0.65</v>
      </c>
      <c r="I601" s="9">
        <v>3250</v>
      </c>
      <c r="J601" s="10">
        <f t="shared" si="0"/>
        <v>2112.5</v>
      </c>
      <c r="K601" s="10">
        <f t="shared" si="1"/>
        <v>422.5</v>
      </c>
      <c r="L601" s="11">
        <v>0.2</v>
      </c>
      <c r="N601" s="16"/>
      <c r="O601" s="14"/>
      <c r="P601" s="12"/>
      <c r="Q601" s="13"/>
    </row>
    <row r="602" spans="1:17" ht="15.75" customHeight="1">
      <c r="A602" s="6" t="s">
        <v>27</v>
      </c>
      <c r="B602" s="6">
        <v>1128299</v>
      </c>
      <c r="C602" s="7">
        <v>44291</v>
      </c>
      <c r="D602" s="6" t="s">
        <v>28</v>
      </c>
      <c r="E602" s="6" t="s">
        <v>41</v>
      </c>
      <c r="F602" s="6" t="s">
        <v>42</v>
      </c>
      <c r="G602" s="6" t="s">
        <v>19</v>
      </c>
      <c r="H602" s="8">
        <v>0.65</v>
      </c>
      <c r="I602" s="9">
        <v>3750</v>
      </c>
      <c r="J602" s="10">
        <f t="shared" si="0"/>
        <v>2437.5</v>
      </c>
      <c r="K602" s="10">
        <f t="shared" si="1"/>
        <v>853.12500000000011</v>
      </c>
      <c r="L602" s="11">
        <v>0.35000000000000003</v>
      </c>
      <c r="N602" s="16"/>
      <c r="O602" s="14"/>
      <c r="P602" s="12"/>
      <c r="Q602" s="13"/>
    </row>
    <row r="603" spans="1:17" ht="15.75" customHeight="1">
      <c r="A603" s="6" t="s">
        <v>27</v>
      </c>
      <c r="B603" s="6">
        <v>1128299</v>
      </c>
      <c r="C603" s="7">
        <v>44291</v>
      </c>
      <c r="D603" s="6" t="s">
        <v>28</v>
      </c>
      <c r="E603" s="6" t="s">
        <v>41</v>
      </c>
      <c r="F603" s="6" t="s">
        <v>42</v>
      </c>
      <c r="G603" s="6" t="s">
        <v>20</v>
      </c>
      <c r="H603" s="8">
        <v>0.6</v>
      </c>
      <c r="I603" s="9">
        <v>2750</v>
      </c>
      <c r="J603" s="10">
        <f t="shared" si="0"/>
        <v>1650</v>
      </c>
      <c r="K603" s="10">
        <f t="shared" si="1"/>
        <v>495</v>
      </c>
      <c r="L603" s="11">
        <v>0.3</v>
      </c>
      <c r="N603" s="16"/>
      <c r="O603" s="14"/>
      <c r="P603" s="12"/>
      <c r="Q603" s="13"/>
    </row>
    <row r="604" spans="1:17" ht="15.75" customHeight="1">
      <c r="A604" s="6" t="s">
        <v>27</v>
      </c>
      <c r="B604" s="6">
        <v>1128299</v>
      </c>
      <c r="C604" s="7">
        <v>44291</v>
      </c>
      <c r="D604" s="6" t="s">
        <v>28</v>
      </c>
      <c r="E604" s="6" t="s">
        <v>41</v>
      </c>
      <c r="F604" s="6" t="s">
        <v>42</v>
      </c>
      <c r="G604" s="6" t="s">
        <v>21</v>
      </c>
      <c r="H604" s="8">
        <v>0.65</v>
      </c>
      <c r="I604" s="9">
        <v>1750</v>
      </c>
      <c r="J604" s="10">
        <f t="shared" si="0"/>
        <v>1137.5</v>
      </c>
      <c r="K604" s="10">
        <f t="shared" si="1"/>
        <v>568.75</v>
      </c>
      <c r="L604" s="11">
        <v>0.5</v>
      </c>
      <c r="N604" s="16"/>
      <c r="O604" s="14"/>
      <c r="P604" s="12"/>
      <c r="Q604" s="13"/>
    </row>
    <row r="605" spans="1:17" ht="15.75" customHeight="1">
      <c r="A605" s="6" t="s">
        <v>27</v>
      </c>
      <c r="B605" s="6">
        <v>1128299</v>
      </c>
      <c r="C605" s="7">
        <v>44291</v>
      </c>
      <c r="D605" s="6" t="s">
        <v>28</v>
      </c>
      <c r="E605" s="6" t="s">
        <v>41</v>
      </c>
      <c r="F605" s="6" t="s">
        <v>42</v>
      </c>
      <c r="G605" s="6" t="s">
        <v>22</v>
      </c>
      <c r="H605" s="8">
        <v>0.8</v>
      </c>
      <c r="I605" s="9">
        <v>3250</v>
      </c>
      <c r="J605" s="10">
        <f t="shared" si="0"/>
        <v>2600</v>
      </c>
      <c r="K605" s="10">
        <f t="shared" si="1"/>
        <v>390.00000000000006</v>
      </c>
      <c r="L605" s="11">
        <v>0.15000000000000002</v>
      </c>
      <c r="N605" s="16"/>
      <c r="O605" s="14"/>
      <c r="P605" s="12"/>
      <c r="Q605" s="13"/>
    </row>
    <row r="606" spans="1:17" ht="15.75" customHeight="1">
      <c r="A606" s="6" t="s">
        <v>27</v>
      </c>
      <c r="B606" s="6">
        <v>1128299</v>
      </c>
      <c r="C606" s="7">
        <v>44322</v>
      </c>
      <c r="D606" s="6" t="s">
        <v>28</v>
      </c>
      <c r="E606" s="6" t="s">
        <v>41</v>
      </c>
      <c r="F606" s="6" t="s">
        <v>42</v>
      </c>
      <c r="G606" s="6" t="s">
        <v>17</v>
      </c>
      <c r="H606" s="8">
        <v>0.6</v>
      </c>
      <c r="I606" s="9">
        <v>5250</v>
      </c>
      <c r="J606" s="10">
        <f t="shared" si="0"/>
        <v>3150</v>
      </c>
      <c r="K606" s="10">
        <f t="shared" si="1"/>
        <v>1575</v>
      </c>
      <c r="L606" s="11">
        <v>0.5</v>
      </c>
      <c r="N606" s="16"/>
      <c r="O606" s="14"/>
      <c r="P606" s="12"/>
      <c r="Q606" s="13"/>
    </row>
    <row r="607" spans="1:17" ht="15.75" customHeight="1">
      <c r="A607" s="6" t="s">
        <v>27</v>
      </c>
      <c r="B607" s="6">
        <v>1128299</v>
      </c>
      <c r="C607" s="7">
        <v>44322</v>
      </c>
      <c r="D607" s="6" t="s">
        <v>28</v>
      </c>
      <c r="E607" s="6" t="s">
        <v>41</v>
      </c>
      <c r="F607" s="6" t="s">
        <v>42</v>
      </c>
      <c r="G607" s="6" t="s">
        <v>18</v>
      </c>
      <c r="H607" s="8">
        <v>0.65</v>
      </c>
      <c r="I607" s="9">
        <v>3750</v>
      </c>
      <c r="J607" s="10">
        <f t="shared" si="0"/>
        <v>2437.5</v>
      </c>
      <c r="K607" s="10">
        <f t="shared" si="1"/>
        <v>853.125</v>
      </c>
      <c r="L607" s="11">
        <v>0.35</v>
      </c>
      <c r="N607" s="16"/>
      <c r="O607" s="14"/>
      <c r="P607" s="12"/>
      <c r="Q607" s="13"/>
    </row>
    <row r="608" spans="1:17" ht="15.75" customHeight="1">
      <c r="A608" s="6" t="s">
        <v>27</v>
      </c>
      <c r="B608" s="6">
        <v>1128299</v>
      </c>
      <c r="C608" s="7">
        <v>44322</v>
      </c>
      <c r="D608" s="6" t="s">
        <v>28</v>
      </c>
      <c r="E608" s="6" t="s">
        <v>41</v>
      </c>
      <c r="F608" s="6" t="s">
        <v>42</v>
      </c>
      <c r="G608" s="6" t="s">
        <v>19</v>
      </c>
      <c r="H608" s="8">
        <v>0.65</v>
      </c>
      <c r="I608" s="9">
        <v>3750</v>
      </c>
      <c r="J608" s="10">
        <f t="shared" si="0"/>
        <v>2437.5</v>
      </c>
      <c r="K608" s="10">
        <f t="shared" si="1"/>
        <v>1218.75</v>
      </c>
      <c r="L608" s="11">
        <v>0.5</v>
      </c>
      <c r="N608" s="16"/>
      <c r="O608" s="14"/>
      <c r="P608" s="12"/>
      <c r="Q608" s="13"/>
    </row>
    <row r="609" spans="1:17" ht="15.75" customHeight="1">
      <c r="A609" s="6" t="s">
        <v>27</v>
      </c>
      <c r="B609" s="6">
        <v>1128299</v>
      </c>
      <c r="C609" s="7">
        <v>44322</v>
      </c>
      <c r="D609" s="6" t="s">
        <v>28</v>
      </c>
      <c r="E609" s="6" t="s">
        <v>41</v>
      </c>
      <c r="F609" s="6" t="s">
        <v>42</v>
      </c>
      <c r="G609" s="6" t="s">
        <v>20</v>
      </c>
      <c r="H609" s="8">
        <v>0.6</v>
      </c>
      <c r="I609" s="9">
        <v>2750</v>
      </c>
      <c r="J609" s="10">
        <f t="shared" si="0"/>
        <v>1650</v>
      </c>
      <c r="K609" s="10">
        <f t="shared" si="1"/>
        <v>742.49999999999989</v>
      </c>
      <c r="L609" s="11">
        <v>0.44999999999999996</v>
      </c>
      <c r="N609" s="16"/>
      <c r="O609" s="14"/>
      <c r="P609" s="12"/>
      <c r="Q609" s="13"/>
    </row>
    <row r="610" spans="1:17" ht="15.75" customHeight="1">
      <c r="A610" s="6" t="s">
        <v>27</v>
      </c>
      <c r="B610" s="6">
        <v>1128299</v>
      </c>
      <c r="C610" s="7">
        <v>44322</v>
      </c>
      <c r="D610" s="6" t="s">
        <v>28</v>
      </c>
      <c r="E610" s="6" t="s">
        <v>41</v>
      </c>
      <c r="F610" s="6" t="s">
        <v>42</v>
      </c>
      <c r="G610" s="6" t="s">
        <v>21</v>
      </c>
      <c r="H610" s="8">
        <v>0.65</v>
      </c>
      <c r="I610" s="9">
        <v>1750</v>
      </c>
      <c r="J610" s="10">
        <f t="shared" si="0"/>
        <v>1137.5</v>
      </c>
      <c r="K610" s="10">
        <f t="shared" si="1"/>
        <v>739.37500000000011</v>
      </c>
      <c r="L610" s="11">
        <v>0.65000000000000013</v>
      </c>
      <c r="N610" s="16"/>
      <c r="O610" s="14"/>
      <c r="P610" s="12"/>
      <c r="Q610" s="13"/>
    </row>
    <row r="611" spans="1:17" ht="15.75" customHeight="1">
      <c r="A611" s="6" t="s">
        <v>27</v>
      </c>
      <c r="B611" s="6">
        <v>1128299</v>
      </c>
      <c r="C611" s="7">
        <v>44322</v>
      </c>
      <c r="D611" s="6" t="s">
        <v>28</v>
      </c>
      <c r="E611" s="6" t="s">
        <v>41</v>
      </c>
      <c r="F611" s="6" t="s">
        <v>42</v>
      </c>
      <c r="G611" s="6" t="s">
        <v>22</v>
      </c>
      <c r="H611" s="8">
        <v>0.8</v>
      </c>
      <c r="I611" s="9">
        <v>4750</v>
      </c>
      <c r="J611" s="10">
        <f t="shared" si="0"/>
        <v>3800</v>
      </c>
      <c r="K611" s="10">
        <f t="shared" si="1"/>
        <v>1140</v>
      </c>
      <c r="L611" s="11">
        <v>0.3</v>
      </c>
      <c r="N611" s="16"/>
      <c r="O611" s="14"/>
      <c r="P611" s="12"/>
      <c r="Q611" s="13"/>
    </row>
    <row r="612" spans="1:17" ht="15.75" customHeight="1">
      <c r="A612" s="6" t="s">
        <v>27</v>
      </c>
      <c r="B612" s="6">
        <v>1128299</v>
      </c>
      <c r="C612" s="7">
        <v>44352</v>
      </c>
      <c r="D612" s="6" t="s">
        <v>28</v>
      </c>
      <c r="E612" s="6" t="s">
        <v>41</v>
      </c>
      <c r="F612" s="6" t="s">
        <v>42</v>
      </c>
      <c r="G612" s="6" t="s">
        <v>17</v>
      </c>
      <c r="H612" s="8">
        <v>0.6</v>
      </c>
      <c r="I612" s="9">
        <v>7250</v>
      </c>
      <c r="J612" s="10">
        <f t="shared" si="0"/>
        <v>4350</v>
      </c>
      <c r="K612" s="10">
        <f t="shared" si="1"/>
        <v>2175</v>
      </c>
      <c r="L612" s="11">
        <v>0.5</v>
      </c>
      <c r="N612" s="16"/>
      <c r="O612" s="14"/>
      <c r="P612" s="12"/>
      <c r="Q612" s="13"/>
    </row>
    <row r="613" spans="1:17" ht="15.75" customHeight="1">
      <c r="A613" s="6" t="s">
        <v>27</v>
      </c>
      <c r="B613" s="6">
        <v>1128299</v>
      </c>
      <c r="C613" s="7">
        <v>44352</v>
      </c>
      <c r="D613" s="6" t="s">
        <v>28</v>
      </c>
      <c r="E613" s="6" t="s">
        <v>41</v>
      </c>
      <c r="F613" s="6" t="s">
        <v>42</v>
      </c>
      <c r="G613" s="6" t="s">
        <v>18</v>
      </c>
      <c r="H613" s="8">
        <v>0.65</v>
      </c>
      <c r="I613" s="9">
        <v>5750</v>
      </c>
      <c r="J613" s="10">
        <f t="shared" si="0"/>
        <v>3737.5</v>
      </c>
      <c r="K613" s="10">
        <f t="shared" si="1"/>
        <v>1308.125</v>
      </c>
      <c r="L613" s="11">
        <v>0.35</v>
      </c>
      <c r="N613" s="16"/>
      <c r="O613" s="14"/>
      <c r="P613" s="12"/>
      <c r="Q613" s="13"/>
    </row>
    <row r="614" spans="1:17" ht="15.75" customHeight="1">
      <c r="A614" s="6" t="s">
        <v>27</v>
      </c>
      <c r="B614" s="6">
        <v>1128299</v>
      </c>
      <c r="C614" s="7">
        <v>44352</v>
      </c>
      <c r="D614" s="6" t="s">
        <v>28</v>
      </c>
      <c r="E614" s="6" t="s">
        <v>41</v>
      </c>
      <c r="F614" s="6" t="s">
        <v>42</v>
      </c>
      <c r="G614" s="6" t="s">
        <v>19</v>
      </c>
      <c r="H614" s="8">
        <v>0.65</v>
      </c>
      <c r="I614" s="9">
        <v>5750</v>
      </c>
      <c r="J614" s="10">
        <f t="shared" si="0"/>
        <v>3737.5</v>
      </c>
      <c r="K614" s="10">
        <f t="shared" si="1"/>
        <v>1868.75</v>
      </c>
      <c r="L614" s="11">
        <v>0.5</v>
      </c>
      <c r="N614" s="16"/>
      <c r="O614" s="14"/>
      <c r="P614" s="12"/>
      <c r="Q614" s="13"/>
    </row>
    <row r="615" spans="1:17" ht="15.75" customHeight="1">
      <c r="A615" s="6" t="s">
        <v>27</v>
      </c>
      <c r="B615" s="6">
        <v>1128299</v>
      </c>
      <c r="C615" s="7">
        <v>44352</v>
      </c>
      <c r="D615" s="6" t="s">
        <v>28</v>
      </c>
      <c r="E615" s="6" t="s">
        <v>41</v>
      </c>
      <c r="F615" s="6" t="s">
        <v>42</v>
      </c>
      <c r="G615" s="6" t="s">
        <v>20</v>
      </c>
      <c r="H615" s="8">
        <v>0.65</v>
      </c>
      <c r="I615" s="9">
        <v>4500</v>
      </c>
      <c r="J615" s="10">
        <f t="shared" si="0"/>
        <v>2925</v>
      </c>
      <c r="K615" s="10">
        <f t="shared" si="1"/>
        <v>1316.2499999999998</v>
      </c>
      <c r="L615" s="11">
        <v>0.44999999999999996</v>
      </c>
      <c r="N615" s="16"/>
      <c r="O615" s="14"/>
      <c r="P615" s="12"/>
      <c r="Q615" s="13"/>
    </row>
    <row r="616" spans="1:17" ht="15.75" customHeight="1">
      <c r="A616" s="6" t="s">
        <v>27</v>
      </c>
      <c r="B616" s="6">
        <v>1128299</v>
      </c>
      <c r="C616" s="7">
        <v>44352</v>
      </c>
      <c r="D616" s="6" t="s">
        <v>28</v>
      </c>
      <c r="E616" s="6" t="s">
        <v>41</v>
      </c>
      <c r="F616" s="6" t="s">
        <v>42</v>
      </c>
      <c r="G616" s="6" t="s">
        <v>21</v>
      </c>
      <c r="H616" s="8">
        <v>0.70000000000000007</v>
      </c>
      <c r="I616" s="9">
        <v>3250</v>
      </c>
      <c r="J616" s="10">
        <f t="shared" si="0"/>
        <v>2275</v>
      </c>
      <c r="K616" s="10">
        <f t="shared" si="1"/>
        <v>1478.7500000000002</v>
      </c>
      <c r="L616" s="11">
        <v>0.65000000000000013</v>
      </c>
      <c r="N616" s="16"/>
      <c r="O616" s="14"/>
      <c r="P616" s="12"/>
      <c r="Q616" s="13"/>
    </row>
    <row r="617" spans="1:17" ht="15.75" customHeight="1">
      <c r="A617" s="6" t="s">
        <v>27</v>
      </c>
      <c r="B617" s="6">
        <v>1128299</v>
      </c>
      <c r="C617" s="7">
        <v>44352</v>
      </c>
      <c r="D617" s="6" t="s">
        <v>28</v>
      </c>
      <c r="E617" s="6" t="s">
        <v>41</v>
      </c>
      <c r="F617" s="6" t="s">
        <v>42</v>
      </c>
      <c r="G617" s="6" t="s">
        <v>22</v>
      </c>
      <c r="H617" s="8">
        <v>0.85000000000000009</v>
      </c>
      <c r="I617" s="9">
        <v>6250</v>
      </c>
      <c r="J617" s="10">
        <f t="shared" si="0"/>
        <v>5312.5000000000009</v>
      </c>
      <c r="K617" s="10">
        <f t="shared" si="1"/>
        <v>1593.7500000000002</v>
      </c>
      <c r="L617" s="11">
        <v>0.3</v>
      </c>
      <c r="N617" s="16"/>
      <c r="O617" s="14"/>
      <c r="P617" s="12"/>
      <c r="Q617" s="13"/>
    </row>
    <row r="618" spans="1:17" ht="15.75" customHeight="1">
      <c r="A618" s="6" t="s">
        <v>27</v>
      </c>
      <c r="B618" s="6">
        <v>1128299</v>
      </c>
      <c r="C618" s="7">
        <v>44381</v>
      </c>
      <c r="D618" s="6" t="s">
        <v>28</v>
      </c>
      <c r="E618" s="6" t="s">
        <v>41</v>
      </c>
      <c r="F618" s="6" t="s">
        <v>42</v>
      </c>
      <c r="G618" s="6" t="s">
        <v>17</v>
      </c>
      <c r="H618" s="8">
        <v>0.65</v>
      </c>
      <c r="I618" s="9">
        <v>7750</v>
      </c>
      <c r="J618" s="10">
        <f t="shared" si="0"/>
        <v>5037.5</v>
      </c>
      <c r="K618" s="10">
        <f t="shared" si="1"/>
        <v>2266.875</v>
      </c>
      <c r="L618" s="11">
        <v>0.45</v>
      </c>
      <c r="N618" s="16"/>
      <c r="O618" s="14"/>
      <c r="P618" s="12"/>
      <c r="Q618" s="13"/>
    </row>
    <row r="619" spans="1:17" ht="15.75" customHeight="1">
      <c r="A619" s="6" t="s">
        <v>27</v>
      </c>
      <c r="B619" s="6">
        <v>1128299</v>
      </c>
      <c r="C619" s="7">
        <v>44381</v>
      </c>
      <c r="D619" s="6" t="s">
        <v>28</v>
      </c>
      <c r="E619" s="6" t="s">
        <v>41</v>
      </c>
      <c r="F619" s="6" t="s">
        <v>42</v>
      </c>
      <c r="G619" s="6" t="s">
        <v>18</v>
      </c>
      <c r="H619" s="8">
        <v>0.70000000000000007</v>
      </c>
      <c r="I619" s="9">
        <v>6250</v>
      </c>
      <c r="J619" s="10">
        <f t="shared" si="0"/>
        <v>4375</v>
      </c>
      <c r="K619" s="10">
        <f t="shared" si="1"/>
        <v>1312.5</v>
      </c>
      <c r="L619" s="11">
        <v>0.3</v>
      </c>
      <c r="N619" s="16"/>
      <c r="O619" s="14"/>
      <c r="P619" s="12"/>
      <c r="Q619" s="13"/>
    </row>
    <row r="620" spans="1:17" ht="15.75" customHeight="1">
      <c r="A620" s="6" t="s">
        <v>27</v>
      </c>
      <c r="B620" s="6">
        <v>1128299</v>
      </c>
      <c r="C620" s="7">
        <v>44381</v>
      </c>
      <c r="D620" s="6" t="s">
        <v>28</v>
      </c>
      <c r="E620" s="6" t="s">
        <v>41</v>
      </c>
      <c r="F620" s="6" t="s">
        <v>42</v>
      </c>
      <c r="G620" s="6" t="s">
        <v>19</v>
      </c>
      <c r="H620" s="8">
        <v>0.70000000000000007</v>
      </c>
      <c r="I620" s="9">
        <v>5750</v>
      </c>
      <c r="J620" s="10">
        <f t="shared" si="0"/>
        <v>4025.0000000000005</v>
      </c>
      <c r="K620" s="10">
        <f t="shared" si="1"/>
        <v>1811.2500000000002</v>
      </c>
      <c r="L620" s="11">
        <v>0.45</v>
      </c>
      <c r="N620" s="16"/>
      <c r="O620" s="14"/>
      <c r="P620" s="12"/>
      <c r="Q620" s="13"/>
    </row>
    <row r="621" spans="1:17" ht="15.75" customHeight="1">
      <c r="A621" s="6" t="s">
        <v>27</v>
      </c>
      <c r="B621" s="6">
        <v>1128299</v>
      </c>
      <c r="C621" s="7">
        <v>44381</v>
      </c>
      <c r="D621" s="6" t="s">
        <v>28</v>
      </c>
      <c r="E621" s="6" t="s">
        <v>41</v>
      </c>
      <c r="F621" s="6" t="s">
        <v>42</v>
      </c>
      <c r="G621" s="6" t="s">
        <v>20</v>
      </c>
      <c r="H621" s="8">
        <v>0.65</v>
      </c>
      <c r="I621" s="9">
        <v>4750</v>
      </c>
      <c r="J621" s="10">
        <f t="shared" si="0"/>
        <v>3087.5</v>
      </c>
      <c r="K621" s="10">
        <f t="shared" si="1"/>
        <v>1235</v>
      </c>
      <c r="L621" s="11">
        <v>0.39999999999999997</v>
      </c>
      <c r="N621" s="16"/>
      <c r="O621" s="14"/>
      <c r="P621" s="12"/>
      <c r="Q621" s="13"/>
    </row>
    <row r="622" spans="1:17" ht="15.75" customHeight="1">
      <c r="A622" s="6" t="s">
        <v>27</v>
      </c>
      <c r="B622" s="6">
        <v>1128299</v>
      </c>
      <c r="C622" s="7">
        <v>44381</v>
      </c>
      <c r="D622" s="6" t="s">
        <v>28</v>
      </c>
      <c r="E622" s="6" t="s">
        <v>41</v>
      </c>
      <c r="F622" s="6" t="s">
        <v>42</v>
      </c>
      <c r="G622" s="6" t="s">
        <v>21</v>
      </c>
      <c r="H622" s="8">
        <v>0.70000000000000007</v>
      </c>
      <c r="I622" s="9">
        <v>5250</v>
      </c>
      <c r="J622" s="10">
        <f t="shared" si="0"/>
        <v>3675.0000000000005</v>
      </c>
      <c r="K622" s="10">
        <f t="shared" si="1"/>
        <v>2205.0000000000005</v>
      </c>
      <c r="L622" s="11">
        <v>0.60000000000000009</v>
      </c>
      <c r="N622" s="16"/>
      <c r="O622" s="14"/>
      <c r="P622" s="12"/>
      <c r="Q622" s="13"/>
    </row>
    <row r="623" spans="1:17" ht="15.75" customHeight="1">
      <c r="A623" s="6" t="s">
        <v>27</v>
      </c>
      <c r="B623" s="6">
        <v>1128299</v>
      </c>
      <c r="C623" s="7">
        <v>44381</v>
      </c>
      <c r="D623" s="6" t="s">
        <v>28</v>
      </c>
      <c r="E623" s="6" t="s">
        <v>41</v>
      </c>
      <c r="F623" s="6" t="s">
        <v>42</v>
      </c>
      <c r="G623" s="6" t="s">
        <v>22</v>
      </c>
      <c r="H623" s="8">
        <v>0.85000000000000009</v>
      </c>
      <c r="I623" s="9">
        <v>5250</v>
      </c>
      <c r="J623" s="10">
        <f t="shared" si="0"/>
        <v>4462.5000000000009</v>
      </c>
      <c r="K623" s="10">
        <f t="shared" si="1"/>
        <v>1115.6250000000002</v>
      </c>
      <c r="L623" s="11">
        <v>0.25</v>
      </c>
      <c r="N623" s="16"/>
      <c r="O623" s="14"/>
      <c r="P623" s="12"/>
      <c r="Q623" s="13"/>
    </row>
    <row r="624" spans="1:17" ht="15.75" customHeight="1">
      <c r="A624" s="6" t="s">
        <v>27</v>
      </c>
      <c r="B624" s="6">
        <v>1128299</v>
      </c>
      <c r="C624" s="7">
        <v>44413</v>
      </c>
      <c r="D624" s="6" t="s">
        <v>28</v>
      </c>
      <c r="E624" s="6" t="s">
        <v>41</v>
      </c>
      <c r="F624" s="6" t="s">
        <v>42</v>
      </c>
      <c r="G624" s="6" t="s">
        <v>17</v>
      </c>
      <c r="H624" s="8">
        <v>0.70000000000000007</v>
      </c>
      <c r="I624" s="9">
        <v>7250</v>
      </c>
      <c r="J624" s="10">
        <f t="shared" si="0"/>
        <v>5075.0000000000009</v>
      </c>
      <c r="K624" s="10">
        <f t="shared" si="1"/>
        <v>2283.7500000000005</v>
      </c>
      <c r="L624" s="11">
        <v>0.45</v>
      </c>
      <c r="N624" s="16"/>
      <c r="O624" s="14"/>
      <c r="P624" s="12"/>
      <c r="Q624" s="13"/>
    </row>
    <row r="625" spans="1:17" ht="15.75" customHeight="1">
      <c r="A625" s="6" t="s">
        <v>27</v>
      </c>
      <c r="B625" s="6">
        <v>1128299</v>
      </c>
      <c r="C625" s="7">
        <v>44413</v>
      </c>
      <c r="D625" s="6" t="s">
        <v>28</v>
      </c>
      <c r="E625" s="6" t="s">
        <v>41</v>
      </c>
      <c r="F625" s="6" t="s">
        <v>42</v>
      </c>
      <c r="G625" s="6" t="s">
        <v>18</v>
      </c>
      <c r="H625" s="8">
        <v>0.75000000000000011</v>
      </c>
      <c r="I625" s="9">
        <v>6750</v>
      </c>
      <c r="J625" s="10">
        <f t="shared" si="0"/>
        <v>5062.5000000000009</v>
      </c>
      <c r="K625" s="10">
        <f t="shared" si="1"/>
        <v>1518.7500000000002</v>
      </c>
      <c r="L625" s="11">
        <v>0.3</v>
      </c>
      <c r="N625" s="16"/>
      <c r="O625" s="14"/>
      <c r="P625" s="12"/>
      <c r="Q625" s="13"/>
    </row>
    <row r="626" spans="1:17" ht="15.75" customHeight="1">
      <c r="A626" s="6" t="s">
        <v>27</v>
      </c>
      <c r="B626" s="6">
        <v>1128299</v>
      </c>
      <c r="C626" s="7">
        <v>44413</v>
      </c>
      <c r="D626" s="6" t="s">
        <v>28</v>
      </c>
      <c r="E626" s="6" t="s">
        <v>41</v>
      </c>
      <c r="F626" s="6" t="s">
        <v>42</v>
      </c>
      <c r="G626" s="6" t="s">
        <v>19</v>
      </c>
      <c r="H626" s="8">
        <v>0.70000000000000007</v>
      </c>
      <c r="I626" s="9">
        <v>5500</v>
      </c>
      <c r="J626" s="10">
        <f t="shared" si="0"/>
        <v>3850.0000000000005</v>
      </c>
      <c r="K626" s="10">
        <f t="shared" si="1"/>
        <v>1732.5000000000002</v>
      </c>
      <c r="L626" s="11">
        <v>0.45</v>
      </c>
      <c r="N626" s="16"/>
      <c r="O626" s="14"/>
      <c r="P626" s="12"/>
      <c r="Q626" s="13"/>
    </row>
    <row r="627" spans="1:17" ht="15.75" customHeight="1">
      <c r="A627" s="6" t="s">
        <v>27</v>
      </c>
      <c r="B627" s="6">
        <v>1128299</v>
      </c>
      <c r="C627" s="7">
        <v>44413</v>
      </c>
      <c r="D627" s="6" t="s">
        <v>28</v>
      </c>
      <c r="E627" s="6" t="s">
        <v>41</v>
      </c>
      <c r="F627" s="6" t="s">
        <v>42</v>
      </c>
      <c r="G627" s="6" t="s">
        <v>20</v>
      </c>
      <c r="H627" s="8">
        <v>0.70000000000000007</v>
      </c>
      <c r="I627" s="9">
        <v>5000</v>
      </c>
      <c r="J627" s="10">
        <f t="shared" si="0"/>
        <v>3500.0000000000005</v>
      </c>
      <c r="K627" s="10">
        <f t="shared" si="1"/>
        <v>1400</v>
      </c>
      <c r="L627" s="11">
        <v>0.39999999999999997</v>
      </c>
      <c r="N627" s="16"/>
      <c r="O627" s="14"/>
      <c r="P627" s="12"/>
      <c r="Q627" s="13"/>
    </row>
    <row r="628" spans="1:17" ht="15.75" customHeight="1">
      <c r="A628" s="6" t="s">
        <v>27</v>
      </c>
      <c r="B628" s="6">
        <v>1128299</v>
      </c>
      <c r="C628" s="7">
        <v>44413</v>
      </c>
      <c r="D628" s="6" t="s">
        <v>28</v>
      </c>
      <c r="E628" s="6" t="s">
        <v>41</v>
      </c>
      <c r="F628" s="6" t="s">
        <v>42</v>
      </c>
      <c r="G628" s="6" t="s">
        <v>21</v>
      </c>
      <c r="H628" s="8">
        <v>0.75</v>
      </c>
      <c r="I628" s="9">
        <v>5000</v>
      </c>
      <c r="J628" s="10">
        <f t="shared" si="0"/>
        <v>3750</v>
      </c>
      <c r="K628" s="10">
        <f t="shared" si="1"/>
        <v>2250.0000000000005</v>
      </c>
      <c r="L628" s="11">
        <v>0.60000000000000009</v>
      </c>
      <c r="N628" s="16"/>
      <c r="O628" s="14"/>
      <c r="P628" s="12"/>
      <c r="Q628" s="13"/>
    </row>
    <row r="629" spans="1:17" ht="15.75" customHeight="1">
      <c r="A629" s="6" t="s">
        <v>27</v>
      </c>
      <c r="B629" s="6">
        <v>1128299</v>
      </c>
      <c r="C629" s="7">
        <v>44413</v>
      </c>
      <c r="D629" s="6" t="s">
        <v>28</v>
      </c>
      <c r="E629" s="6" t="s">
        <v>41</v>
      </c>
      <c r="F629" s="6" t="s">
        <v>42</v>
      </c>
      <c r="G629" s="6" t="s">
        <v>22</v>
      </c>
      <c r="H629" s="8">
        <v>0.8</v>
      </c>
      <c r="I629" s="9">
        <v>4000</v>
      </c>
      <c r="J629" s="10">
        <f t="shared" si="0"/>
        <v>3200</v>
      </c>
      <c r="K629" s="10">
        <f t="shared" si="1"/>
        <v>800</v>
      </c>
      <c r="L629" s="11">
        <v>0.25</v>
      </c>
      <c r="N629" s="16"/>
      <c r="O629" s="14"/>
      <c r="P629" s="12"/>
      <c r="Q629" s="13"/>
    </row>
    <row r="630" spans="1:17" ht="15.75" customHeight="1">
      <c r="A630" s="6" t="s">
        <v>27</v>
      </c>
      <c r="B630" s="6">
        <v>1128299</v>
      </c>
      <c r="C630" s="7">
        <v>44445</v>
      </c>
      <c r="D630" s="6" t="s">
        <v>28</v>
      </c>
      <c r="E630" s="6" t="s">
        <v>41</v>
      </c>
      <c r="F630" s="6" t="s">
        <v>42</v>
      </c>
      <c r="G630" s="6" t="s">
        <v>17</v>
      </c>
      <c r="H630" s="8">
        <v>0.65000000000000013</v>
      </c>
      <c r="I630" s="9">
        <v>6000</v>
      </c>
      <c r="J630" s="10">
        <f t="shared" si="0"/>
        <v>3900.0000000000009</v>
      </c>
      <c r="K630" s="10">
        <f t="shared" si="1"/>
        <v>1560.0000000000005</v>
      </c>
      <c r="L630" s="11">
        <v>0.4</v>
      </c>
      <c r="N630" s="16"/>
      <c r="O630" s="14"/>
      <c r="P630" s="12"/>
      <c r="Q630" s="13"/>
    </row>
    <row r="631" spans="1:17" ht="15.75" customHeight="1">
      <c r="A631" s="6" t="s">
        <v>27</v>
      </c>
      <c r="B631" s="6">
        <v>1128299</v>
      </c>
      <c r="C631" s="7">
        <v>44445</v>
      </c>
      <c r="D631" s="6" t="s">
        <v>28</v>
      </c>
      <c r="E631" s="6" t="s">
        <v>41</v>
      </c>
      <c r="F631" s="6" t="s">
        <v>42</v>
      </c>
      <c r="G631" s="6" t="s">
        <v>18</v>
      </c>
      <c r="H631" s="8">
        <v>0.70000000000000018</v>
      </c>
      <c r="I631" s="9">
        <v>6000</v>
      </c>
      <c r="J631" s="10">
        <f t="shared" si="0"/>
        <v>4200.0000000000009</v>
      </c>
      <c r="K631" s="10">
        <f t="shared" si="1"/>
        <v>1050.0000000000002</v>
      </c>
      <c r="L631" s="11">
        <v>0.25</v>
      </c>
      <c r="N631" s="16"/>
      <c r="O631" s="14"/>
      <c r="P631" s="12"/>
      <c r="Q631" s="13"/>
    </row>
    <row r="632" spans="1:17" ht="15.75" customHeight="1">
      <c r="A632" s="6" t="s">
        <v>27</v>
      </c>
      <c r="B632" s="6">
        <v>1128299</v>
      </c>
      <c r="C632" s="7">
        <v>44445</v>
      </c>
      <c r="D632" s="6" t="s">
        <v>28</v>
      </c>
      <c r="E632" s="6" t="s">
        <v>41</v>
      </c>
      <c r="F632" s="6" t="s">
        <v>42</v>
      </c>
      <c r="G632" s="6" t="s">
        <v>19</v>
      </c>
      <c r="H632" s="8">
        <v>0.65000000000000013</v>
      </c>
      <c r="I632" s="9">
        <v>4500</v>
      </c>
      <c r="J632" s="10">
        <f t="shared" si="0"/>
        <v>2925.0000000000005</v>
      </c>
      <c r="K632" s="10">
        <f t="shared" si="1"/>
        <v>1170.0000000000002</v>
      </c>
      <c r="L632" s="11">
        <v>0.4</v>
      </c>
      <c r="N632" s="16"/>
      <c r="O632" s="14"/>
      <c r="P632" s="12"/>
      <c r="Q632" s="13"/>
    </row>
    <row r="633" spans="1:17" ht="15.75" customHeight="1">
      <c r="A633" s="6" t="s">
        <v>27</v>
      </c>
      <c r="B633" s="6">
        <v>1128299</v>
      </c>
      <c r="C633" s="7">
        <v>44445</v>
      </c>
      <c r="D633" s="6" t="s">
        <v>28</v>
      </c>
      <c r="E633" s="6" t="s">
        <v>41</v>
      </c>
      <c r="F633" s="6" t="s">
        <v>42</v>
      </c>
      <c r="G633" s="6" t="s">
        <v>20</v>
      </c>
      <c r="H633" s="8">
        <v>0.65000000000000013</v>
      </c>
      <c r="I633" s="9">
        <v>4000</v>
      </c>
      <c r="J633" s="10">
        <f t="shared" si="0"/>
        <v>2600.0000000000005</v>
      </c>
      <c r="K633" s="10">
        <f t="shared" si="1"/>
        <v>910.00000000000011</v>
      </c>
      <c r="L633" s="11">
        <v>0.35</v>
      </c>
      <c r="N633" s="16"/>
      <c r="O633" s="14"/>
      <c r="P633" s="12"/>
      <c r="Q633" s="13"/>
    </row>
    <row r="634" spans="1:17" ht="15.75" customHeight="1">
      <c r="A634" s="6" t="s">
        <v>27</v>
      </c>
      <c r="B634" s="6">
        <v>1128299</v>
      </c>
      <c r="C634" s="7">
        <v>44445</v>
      </c>
      <c r="D634" s="6" t="s">
        <v>28</v>
      </c>
      <c r="E634" s="6" t="s">
        <v>41</v>
      </c>
      <c r="F634" s="6" t="s">
        <v>42</v>
      </c>
      <c r="G634" s="6" t="s">
        <v>21</v>
      </c>
      <c r="H634" s="8">
        <v>0.75000000000000011</v>
      </c>
      <c r="I634" s="9">
        <v>4000</v>
      </c>
      <c r="J634" s="10">
        <f t="shared" si="0"/>
        <v>3000.0000000000005</v>
      </c>
      <c r="K634" s="10">
        <f t="shared" si="1"/>
        <v>1650.0000000000007</v>
      </c>
      <c r="L634" s="11">
        <v>0.55000000000000016</v>
      </c>
      <c r="N634" s="16"/>
      <c r="O634" s="14"/>
      <c r="P634" s="12"/>
      <c r="Q634" s="13"/>
    </row>
    <row r="635" spans="1:17" ht="15.75" customHeight="1">
      <c r="A635" s="6" t="s">
        <v>27</v>
      </c>
      <c r="B635" s="6">
        <v>1128299</v>
      </c>
      <c r="C635" s="7">
        <v>44445</v>
      </c>
      <c r="D635" s="6" t="s">
        <v>28</v>
      </c>
      <c r="E635" s="6" t="s">
        <v>41</v>
      </c>
      <c r="F635" s="6" t="s">
        <v>42</v>
      </c>
      <c r="G635" s="6" t="s">
        <v>22</v>
      </c>
      <c r="H635" s="8">
        <v>0.70000000000000007</v>
      </c>
      <c r="I635" s="9">
        <v>4250</v>
      </c>
      <c r="J635" s="10">
        <f t="shared" si="0"/>
        <v>2975.0000000000005</v>
      </c>
      <c r="K635" s="10">
        <f t="shared" si="1"/>
        <v>595.00000000000011</v>
      </c>
      <c r="L635" s="11">
        <v>0.2</v>
      </c>
      <c r="N635" s="16"/>
      <c r="O635" s="14"/>
      <c r="P635" s="12"/>
      <c r="Q635" s="13"/>
    </row>
    <row r="636" spans="1:17" ht="15.75" customHeight="1">
      <c r="A636" s="6" t="s">
        <v>27</v>
      </c>
      <c r="B636" s="6">
        <v>1128299</v>
      </c>
      <c r="C636" s="7">
        <v>44474</v>
      </c>
      <c r="D636" s="6" t="s">
        <v>28</v>
      </c>
      <c r="E636" s="6" t="s">
        <v>41</v>
      </c>
      <c r="F636" s="6" t="s">
        <v>42</v>
      </c>
      <c r="G636" s="6" t="s">
        <v>17</v>
      </c>
      <c r="H636" s="8">
        <v>0.55000000000000004</v>
      </c>
      <c r="I636" s="9">
        <v>5250</v>
      </c>
      <c r="J636" s="10">
        <f t="shared" si="0"/>
        <v>2887.5000000000005</v>
      </c>
      <c r="K636" s="10">
        <f t="shared" si="1"/>
        <v>1155.0000000000002</v>
      </c>
      <c r="L636" s="11">
        <v>0.4</v>
      </c>
      <c r="N636" s="16"/>
      <c r="O636" s="14"/>
      <c r="P636" s="12"/>
      <c r="Q636" s="13"/>
    </row>
    <row r="637" spans="1:17" ht="15.75" customHeight="1">
      <c r="A637" s="6" t="s">
        <v>27</v>
      </c>
      <c r="B637" s="6">
        <v>1128299</v>
      </c>
      <c r="C637" s="7">
        <v>44474</v>
      </c>
      <c r="D637" s="6" t="s">
        <v>28</v>
      </c>
      <c r="E637" s="6" t="s">
        <v>41</v>
      </c>
      <c r="F637" s="6" t="s">
        <v>42</v>
      </c>
      <c r="G637" s="6" t="s">
        <v>18</v>
      </c>
      <c r="H637" s="8">
        <v>0.60000000000000009</v>
      </c>
      <c r="I637" s="9">
        <v>5250</v>
      </c>
      <c r="J637" s="10">
        <f t="shared" si="0"/>
        <v>3150.0000000000005</v>
      </c>
      <c r="K637" s="10">
        <f t="shared" si="1"/>
        <v>787.50000000000011</v>
      </c>
      <c r="L637" s="11">
        <v>0.25</v>
      </c>
      <c r="N637" s="16"/>
      <c r="O637" s="14"/>
      <c r="P637" s="12"/>
      <c r="Q637" s="13"/>
    </row>
    <row r="638" spans="1:17" ht="15.75" customHeight="1">
      <c r="A638" s="6" t="s">
        <v>27</v>
      </c>
      <c r="B638" s="6">
        <v>1128299</v>
      </c>
      <c r="C638" s="7">
        <v>44474</v>
      </c>
      <c r="D638" s="6" t="s">
        <v>28</v>
      </c>
      <c r="E638" s="6" t="s">
        <v>41</v>
      </c>
      <c r="F638" s="6" t="s">
        <v>42</v>
      </c>
      <c r="G638" s="6" t="s">
        <v>19</v>
      </c>
      <c r="H638" s="8">
        <v>0.55000000000000004</v>
      </c>
      <c r="I638" s="9">
        <v>3500</v>
      </c>
      <c r="J638" s="10">
        <f t="shared" si="0"/>
        <v>1925.0000000000002</v>
      </c>
      <c r="K638" s="10">
        <f t="shared" si="1"/>
        <v>770.00000000000011</v>
      </c>
      <c r="L638" s="11">
        <v>0.4</v>
      </c>
      <c r="N638" s="16"/>
      <c r="O638" s="14"/>
      <c r="P638" s="12"/>
      <c r="Q638" s="13"/>
    </row>
    <row r="639" spans="1:17" ht="15.75" customHeight="1">
      <c r="A639" s="6" t="s">
        <v>27</v>
      </c>
      <c r="B639" s="6">
        <v>1128299</v>
      </c>
      <c r="C639" s="7">
        <v>44474</v>
      </c>
      <c r="D639" s="6" t="s">
        <v>28</v>
      </c>
      <c r="E639" s="6" t="s">
        <v>41</v>
      </c>
      <c r="F639" s="6" t="s">
        <v>42</v>
      </c>
      <c r="G639" s="6" t="s">
        <v>20</v>
      </c>
      <c r="H639" s="8">
        <v>0.55000000000000004</v>
      </c>
      <c r="I639" s="9">
        <v>3250</v>
      </c>
      <c r="J639" s="10">
        <f t="shared" si="0"/>
        <v>1787.5000000000002</v>
      </c>
      <c r="K639" s="10">
        <f t="shared" si="1"/>
        <v>625.625</v>
      </c>
      <c r="L639" s="11">
        <v>0.35</v>
      </c>
      <c r="N639" s="16"/>
      <c r="O639" s="14"/>
      <c r="P639" s="12"/>
      <c r="Q639" s="13"/>
    </row>
    <row r="640" spans="1:17" ht="15.75" customHeight="1">
      <c r="A640" s="6" t="s">
        <v>27</v>
      </c>
      <c r="B640" s="6">
        <v>1128299</v>
      </c>
      <c r="C640" s="7">
        <v>44474</v>
      </c>
      <c r="D640" s="6" t="s">
        <v>28</v>
      </c>
      <c r="E640" s="6" t="s">
        <v>41</v>
      </c>
      <c r="F640" s="6" t="s">
        <v>42</v>
      </c>
      <c r="G640" s="6" t="s">
        <v>21</v>
      </c>
      <c r="H640" s="8">
        <v>0.65</v>
      </c>
      <c r="I640" s="9">
        <v>3000</v>
      </c>
      <c r="J640" s="10">
        <f t="shared" si="0"/>
        <v>1950</v>
      </c>
      <c r="K640" s="10">
        <f t="shared" si="1"/>
        <v>1072.5000000000002</v>
      </c>
      <c r="L640" s="11">
        <v>0.55000000000000016</v>
      </c>
      <c r="N640" s="16"/>
      <c r="O640" s="14"/>
      <c r="P640" s="12"/>
      <c r="Q640" s="13"/>
    </row>
    <row r="641" spans="1:17" ht="15.75" customHeight="1">
      <c r="A641" s="6" t="s">
        <v>27</v>
      </c>
      <c r="B641" s="6">
        <v>1128299</v>
      </c>
      <c r="C641" s="7">
        <v>44474</v>
      </c>
      <c r="D641" s="6" t="s">
        <v>28</v>
      </c>
      <c r="E641" s="6" t="s">
        <v>41</v>
      </c>
      <c r="F641" s="6" t="s">
        <v>42</v>
      </c>
      <c r="G641" s="6" t="s">
        <v>22</v>
      </c>
      <c r="H641" s="8">
        <v>0.70000000000000007</v>
      </c>
      <c r="I641" s="9">
        <v>3500</v>
      </c>
      <c r="J641" s="10">
        <f t="shared" si="0"/>
        <v>2450.0000000000005</v>
      </c>
      <c r="K641" s="10">
        <f t="shared" si="1"/>
        <v>490.00000000000011</v>
      </c>
      <c r="L641" s="11">
        <v>0.2</v>
      </c>
      <c r="N641" s="16"/>
      <c r="O641" s="14"/>
      <c r="P641" s="12"/>
      <c r="Q641" s="13"/>
    </row>
    <row r="642" spans="1:17" ht="15.75" customHeight="1">
      <c r="A642" s="6" t="s">
        <v>27</v>
      </c>
      <c r="B642" s="6">
        <v>1128299</v>
      </c>
      <c r="C642" s="7">
        <v>44505</v>
      </c>
      <c r="D642" s="6" t="s">
        <v>28</v>
      </c>
      <c r="E642" s="6" t="s">
        <v>41</v>
      </c>
      <c r="F642" s="6" t="s">
        <v>42</v>
      </c>
      <c r="G642" s="6" t="s">
        <v>17</v>
      </c>
      <c r="H642" s="8">
        <v>0.55000000000000004</v>
      </c>
      <c r="I642" s="9">
        <v>5750</v>
      </c>
      <c r="J642" s="10">
        <f t="shared" si="0"/>
        <v>3162.5000000000005</v>
      </c>
      <c r="K642" s="10">
        <f t="shared" si="1"/>
        <v>1265.0000000000002</v>
      </c>
      <c r="L642" s="11">
        <v>0.4</v>
      </c>
      <c r="N642" s="16"/>
      <c r="O642" s="14"/>
      <c r="P642" s="12"/>
      <c r="Q642" s="13"/>
    </row>
    <row r="643" spans="1:17" ht="15.75" customHeight="1">
      <c r="A643" s="6" t="s">
        <v>27</v>
      </c>
      <c r="B643" s="6">
        <v>1128299</v>
      </c>
      <c r="C643" s="7">
        <v>44505</v>
      </c>
      <c r="D643" s="6" t="s">
        <v>28</v>
      </c>
      <c r="E643" s="6" t="s">
        <v>41</v>
      </c>
      <c r="F643" s="6" t="s">
        <v>42</v>
      </c>
      <c r="G643" s="6" t="s">
        <v>18</v>
      </c>
      <c r="H643" s="8">
        <v>0.60000000000000009</v>
      </c>
      <c r="I643" s="9">
        <v>5750</v>
      </c>
      <c r="J643" s="10">
        <f t="shared" si="0"/>
        <v>3450.0000000000005</v>
      </c>
      <c r="K643" s="10">
        <f t="shared" si="1"/>
        <v>862.50000000000011</v>
      </c>
      <c r="L643" s="11">
        <v>0.25</v>
      </c>
      <c r="N643" s="16"/>
      <c r="O643" s="14"/>
      <c r="P643" s="12"/>
      <c r="Q643" s="13"/>
    </row>
    <row r="644" spans="1:17" ht="15.75" customHeight="1">
      <c r="A644" s="6" t="s">
        <v>27</v>
      </c>
      <c r="B644" s="6">
        <v>1128299</v>
      </c>
      <c r="C644" s="7">
        <v>44505</v>
      </c>
      <c r="D644" s="6" t="s">
        <v>28</v>
      </c>
      <c r="E644" s="6" t="s">
        <v>41</v>
      </c>
      <c r="F644" s="6" t="s">
        <v>42</v>
      </c>
      <c r="G644" s="6" t="s">
        <v>19</v>
      </c>
      <c r="H644" s="8">
        <v>0.55000000000000004</v>
      </c>
      <c r="I644" s="9">
        <v>4250</v>
      </c>
      <c r="J644" s="10">
        <f t="shared" si="0"/>
        <v>2337.5</v>
      </c>
      <c r="K644" s="10">
        <f t="shared" si="1"/>
        <v>935</v>
      </c>
      <c r="L644" s="11">
        <v>0.4</v>
      </c>
      <c r="N644" s="16"/>
      <c r="O644" s="14"/>
      <c r="P644" s="12"/>
      <c r="Q644" s="13"/>
    </row>
    <row r="645" spans="1:17" ht="15.75" customHeight="1">
      <c r="A645" s="6" t="s">
        <v>27</v>
      </c>
      <c r="B645" s="6">
        <v>1128299</v>
      </c>
      <c r="C645" s="7">
        <v>44505</v>
      </c>
      <c r="D645" s="6" t="s">
        <v>28</v>
      </c>
      <c r="E645" s="6" t="s">
        <v>41</v>
      </c>
      <c r="F645" s="6" t="s">
        <v>42</v>
      </c>
      <c r="G645" s="6" t="s">
        <v>20</v>
      </c>
      <c r="H645" s="8">
        <v>0.65000000000000013</v>
      </c>
      <c r="I645" s="9">
        <v>4000</v>
      </c>
      <c r="J645" s="10">
        <f t="shared" si="0"/>
        <v>2600.0000000000005</v>
      </c>
      <c r="K645" s="10">
        <f t="shared" si="1"/>
        <v>910.00000000000011</v>
      </c>
      <c r="L645" s="11">
        <v>0.35</v>
      </c>
      <c r="N645" s="16"/>
      <c r="O645" s="14"/>
      <c r="P645" s="12"/>
      <c r="Q645" s="13"/>
    </row>
    <row r="646" spans="1:17" ht="15.75" customHeight="1">
      <c r="A646" s="6" t="s">
        <v>27</v>
      </c>
      <c r="B646" s="6">
        <v>1128299</v>
      </c>
      <c r="C646" s="7">
        <v>44505</v>
      </c>
      <c r="D646" s="6" t="s">
        <v>28</v>
      </c>
      <c r="E646" s="6" t="s">
        <v>41</v>
      </c>
      <c r="F646" s="6" t="s">
        <v>42</v>
      </c>
      <c r="G646" s="6" t="s">
        <v>21</v>
      </c>
      <c r="H646" s="8">
        <v>0.75000000000000011</v>
      </c>
      <c r="I646" s="9">
        <v>3750</v>
      </c>
      <c r="J646" s="10">
        <f t="shared" si="0"/>
        <v>2812.5000000000005</v>
      </c>
      <c r="K646" s="10">
        <f t="shared" si="1"/>
        <v>1546.8750000000007</v>
      </c>
      <c r="L646" s="11">
        <v>0.55000000000000016</v>
      </c>
      <c r="N646" s="16"/>
      <c r="O646" s="14"/>
      <c r="P646" s="12"/>
      <c r="Q646" s="13"/>
    </row>
    <row r="647" spans="1:17" ht="15.75" customHeight="1">
      <c r="A647" s="6" t="s">
        <v>27</v>
      </c>
      <c r="B647" s="6">
        <v>1128299</v>
      </c>
      <c r="C647" s="7">
        <v>44505</v>
      </c>
      <c r="D647" s="6" t="s">
        <v>28</v>
      </c>
      <c r="E647" s="6" t="s">
        <v>41</v>
      </c>
      <c r="F647" s="6" t="s">
        <v>42</v>
      </c>
      <c r="G647" s="6" t="s">
        <v>22</v>
      </c>
      <c r="H647" s="8">
        <v>0.80000000000000016</v>
      </c>
      <c r="I647" s="9">
        <v>5000</v>
      </c>
      <c r="J647" s="10">
        <f t="shared" si="0"/>
        <v>4000.0000000000009</v>
      </c>
      <c r="K647" s="10">
        <f t="shared" si="1"/>
        <v>800.00000000000023</v>
      </c>
      <c r="L647" s="11">
        <v>0.2</v>
      </c>
      <c r="N647" s="16"/>
      <c r="O647" s="14"/>
      <c r="P647" s="12"/>
      <c r="Q647" s="13"/>
    </row>
    <row r="648" spans="1:17" ht="15.75" customHeight="1">
      <c r="A648" s="6" t="s">
        <v>27</v>
      </c>
      <c r="B648" s="6">
        <v>1128299</v>
      </c>
      <c r="C648" s="7">
        <v>44534</v>
      </c>
      <c r="D648" s="6" t="s">
        <v>28</v>
      </c>
      <c r="E648" s="6" t="s">
        <v>41</v>
      </c>
      <c r="F648" s="6" t="s">
        <v>42</v>
      </c>
      <c r="G648" s="6" t="s">
        <v>17</v>
      </c>
      <c r="H648" s="8">
        <v>0.65000000000000013</v>
      </c>
      <c r="I648" s="9">
        <v>7000</v>
      </c>
      <c r="J648" s="10">
        <f t="shared" si="0"/>
        <v>4550.0000000000009</v>
      </c>
      <c r="K648" s="10">
        <f t="shared" si="1"/>
        <v>1820.0000000000005</v>
      </c>
      <c r="L648" s="11">
        <v>0.4</v>
      </c>
      <c r="N648" s="16"/>
      <c r="O648" s="14"/>
      <c r="P648" s="12"/>
      <c r="Q648" s="13"/>
    </row>
    <row r="649" spans="1:17" ht="15.75" customHeight="1">
      <c r="A649" s="6" t="s">
        <v>27</v>
      </c>
      <c r="B649" s="6">
        <v>1128299</v>
      </c>
      <c r="C649" s="7">
        <v>44534</v>
      </c>
      <c r="D649" s="6" t="s">
        <v>28</v>
      </c>
      <c r="E649" s="6" t="s">
        <v>41</v>
      </c>
      <c r="F649" s="6" t="s">
        <v>42</v>
      </c>
      <c r="G649" s="6" t="s">
        <v>18</v>
      </c>
      <c r="H649" s="8">
        <v>0.70000000000000018</v>
      </c>
      <c r="I649" s="9">
        <v>7000</v>
      </c>
      <c r="J649" s="10">
        <f t="shared" si="0"/>
        <v>4900.0000000000009</v>
      </c>
      <c r="K649" s="10">
        <f t="shared" si="1"/>
        <v>1225.0000000000002</v>
      </c>
      <c r="L649" s="11">
        <v>0.25</v>
      </c>
      <c r="N649" s="16"/>
      <c r="O649" s="14"/>
      <c r="P649" s="12"/>
      <c r="Q649" s="13"/>
    </row>
    <row r="650" spans="1:17" ht="15.75" customHeight="1">
      <c r="A650" s="6" t="s">
        <v>27</v>
      </c>
      <c r="B650" s="6">
        <v>1128299</v>
      </c>
      <c r="C650" s="7">
        <v>44534</v>
      </c>
      <c r="D650" s="6" t="s">
        <v>28</v>
      </c>
      <c r="E650" s="6" t="s">
        <v>41</v>
      </c>
      <c r="F650" s="6" t="s">
        <v>42</v>
      </c>
      <c r="G650" s="6" t="s">
        <v>19</v>
      </c>
      <c r="H650" s="8">
        <v>0.65000000000000013</v>
      </c>
      <c r="I650" s="9">
        <v>5000</v>
      </c>
      <c r="J650" s="10">
        <f t="shared" si="0"/>
        <v>3250.0000000000005</v>
      </c>
      <c r="K650" s="10">
        <f t="shared" si="1"/>
        <v>1300.0000000000002</v>
      </c>
      <c r="L650" s="11">
        <v>0.4</v>
      </c>
      <c r="N650" s="16"/>
      <c r="O650" s="14"/>
      <c r="P650" s="12"/>
      <c r="Q650" s="13"/>
    </row>
    <row r="651" spans="1:17" ht="15.75" customHeight="1">
      <c r="A651" s="6" t="s">
        <v>27</v>
      </c>
      <c r="B651" s="6">
        <v>1128299</v>
      </c>
      <c r="C651" s="7">
        <v>44534</v>
      </c>
      <c r="D651" s="6" t="s">
        <v>28</v>
      </c>
      <c r="E651" s="6" t="s">
        <v>41</v>
      </c>
      <c r="F651" s="6" t="s">
        <v>42</v>
      </c>
      <c r="G651" s="6" t="s">
        <v>20</v>
      </c>
      <c r="H651" s="8">
        <v>0.65000000000000013</v>
      </c>
      <c r="I651" s="9">
        <v>5000</v>
      </c>
      <c r="J651" s="10">
        <f t="shared" si="0"/>
        <v>3250.0000000000005</v>
      </c>
      <c r="K651" s="10">
        <f t="shared" si="1"/>
        <v>1137.5</v>
      </c>
      <c r="L651" s="11">
        <v>0.35</v>
      </c>
      <c r="N651" s="16"/>
      <c r="O651" s="14"/>
      <c r="P651" s="12"/>
      <c r="Q651" s="13"/>
    </row>
    <row r="652" spans="1:17" ht="15.75" customHeight="1">
      <c r="A652" s="6" t="s">
        <v>27</v>
      </c>
      <c r="B652" s="6">
        <v>1128299</v>
      </c>
      <c r="C652" s="7">
        <v>44534</v>
      </c>
      <c r="D652" s="6" t="s">
        <v>28</v>
      </c>
      <c r="E652" s="6" t="s">
        <v>41</v>
      </c>
      <c r="F652" s="6" t="s">
        <v>42</v>
      </c>
      <c r="G652" s="6" t="s">
        <v>21</v>
      </c>
      <c r="H652" s="8">
        <v>0.75000000000000011</v>
      </c>
      <c r="I652" s="9">
        <v>4250</v>
      </c>
      <c r="J652" s="10">
        <f t="shared" si="0"/>
        <v>3187.5000000000005</v>
      </c>
      <c r="K652" s="10">
        <f t="shared" si="1"/>
        <v>1753.1250000000007</v>
      </c>
      <c r="L652" s="11">
        <v>0.55000000000000016</v>
      </c>
      <c r="N652" s="16"/>
      <c r="O652" s="14"/>
      <c r="P652" s="12"/>
      <c r="Q652" s="13"/>
    </row>
    <row r="653" spans="1:17" ht="15.75" customHeight="1">
      <c r="A653" s="6" t="s">
        <v>27</v>
      </c>
      <c r="B653" s="6">
        <v>1128299</v>
      </c>
      <c r="C653" s="7">
        <v>44534</v>
      </c>
      <c r="D653" s="6" t="s">
        <v>28</v>
      </c>
      <c r="E653" s="6" t="s">
        <v>41</v>
      </c>
      <c r="F653" s="6" t="s">
        <v>42</v>
      </c>
      <c r="G653" s="6" t="s">
        <v>22</v>
      </c>
      <c r="H653" s="8">
        <v>0.80000000000000016</v>
      </c>
      <c r="I653" s="9">
        <v>5250</v>
      </c>
      <c r="J653" s="10">
        <f t="shared" si="0"/>
        <v>4200.0000000000009</v>
      </c>
      <c r="K653" s="10">
        <f t="shared" si="1"/>
        <v>840.00000000000023</v>
      </c>
      <c r="L653" s="11">
        <v>0.2</v>
      </c>
      <c r="N653" s="16"/>
      <c r="O653" s="14"/>
      <c r="P653" s="12"/>
      <c r="Q653" s="13"/>
    </row>
    <row r="654" spans="1:17" ht="15.75" customHeight="1">
      <c r="A654" s="6" t="s">
        <v>27</v>
      </c>
      <c r="B654" s="6">
        <v>1128299</v>
      </c>
      <c r="C654" s="7">
        <v>44199</v>
      </c>
      <c r="D654" s="6" t="s">
        <v>28</v>
      </c>
      <c r="E654" s="6" t="s">
        <v>43</v>
      </c>
      <c r="F654" s="6" t="s">
        <v>44</v>
      </c>
      <c r="G654" s="6" t="s">
        <v>17</v>
      </c>
      <c r="H654" s="8">
        <v>0.4</v>
      </c>
      <c r="I654" s="9">
        <v>4500</v>
      </c>
      <c r="J654" s="10">
        <f t="shared" si="0"/>
        <v>1800</v>
      </c>
      <c r="K654" s="10">
        <f t="shared" si="1"/>
        <v>540</v>
      </c>
      <c r="L654" s="11">
        <v>0.3</v>
      </c>
      <c r="N654" s="16"/>
      <c r="O654" s="14"/>
      <c r="P654" s="12"/>
      <c r="Q654" s="13"/>
    </row>
    <row r="655" spans="1:17" ht="15.75" customHeight="1">
      <c r="A655" s="6" t="s">
        <v>27</v>
      </c>
      <c r="B655" s="6">
        <v>1128299</v>
      </c>
      <c r="C655" s="7">
        <v>44199</v>
      </c>
      <c r="D655" s="6" t="s">
        <v>28</v>
      </c>
      <c r="E655" s="6" t="s">
        <v>43</v>
      </c>
      <c r="F655" s="6" t="s">
        <v>44</v>
      </c>
      <c r="G655" s="6" t="s">
        <v>18</v>
      </c>
      <c r="H655" s="8">
        <v>0.5</v>
      </c>
      <c r="I655" s="9">
        <v>4500</v>
      </c>
      <c r="J655" s="10">
        <f t="shared" si="0"/>
        <v>2250</v>
      </c>
      <c r="K655" s="10">
        <f t="shared" si="1"/>
        <v>562.5</v>
      </c>
      <c r="L655" s="11">
        <v>0.25</v>
      </c>
      <c r="N655" s="16"/>
      <c r="O655" s="14"/>
      <c r="P655" s="12"/>
      <c r="Q655" s="13"/>
    </row>
    <row r="656" spans="1:17" ht="15.75" customHeight="1">
      <c r="A656" s="6" t="s">
        <v>27</v>
      </c>
      <c r="B656" s="6">
        <v>1128299</v>
      </c>
      <c r="C656" s="7">
        <v>44199</v>
      </c>
      <c r="D656" s="6" t="s">
        <v>28</v>
      </c>
      <c r="E656" s="6" t="s">
        <v>43</v>
      </c>
      <c r="F656" s="6" t="s">
        <v>44</v>
      </c>
      <c r="G656" s="6" t="s">
        <v>19</v>
      </c>
      <c r="H656" s="8">
        <v>0.5</v>
      </c>
      <c r="I656" s="9">
        <v>4500</v>
      </c>
      <c r="J656" s="10">
        <f t="shared" si="0"/>
        <v>2250</v>
      </c>
      <c r="K656" s="10">
        <f t="shared" si="1"/>
        <v>562.5</v>
      </c>
      <c r="L656" s="11">
        <v>0.25</v>
      </c>
      <c r="N656" s="16"/>
      <c r="O656" s="14"/>
      <c r="P656" s="12"/>
      <c r="Q656" s="13"/>
    </row>
    <row r="657" spans="1:17" ht="15.75" customHeight="1">
      <c r="A657" s="6" t="s">
        <v>27</v>
      </c>
      <c r="B657" s="6">
        <v>1128299</v>
      </c>
      <c r="C657" s="7">
        <v>44199</v>
      </c>
      <c r="D657" s="6" t="s">
        <v>28</v>
      </c>
      <c r="E657" s="6" t="s">
        <v>43</v>
      </c>
      <c r="F657" s="6" t="s">
        <v>44</v>
      </c>
      <c r="G657" s="6" t="s">
        <v>20</v>
      </c>
      <c r="H657" s="8">
        <v>0.5</v>
      </c>
      <c r="I657" s="9">
        <v>3000</v>
      </c>
      <c r="J657" s="10">
        <f t="shared" si="0"/>
        <v>1500</v>
      </c>
      <c r="K657" s="10">
        <f t="shared" si="1"/>
        <v>450</v>
      </c>
      <c r="L657" s="11">
        <v>0.3</v>
      </c>
      <c r="N657" s="16"/>
      <c r="O657" s="14"/>
      <c r="P657" s="12"/>
      <c r="Q657" s="13"/>
    </row>
    <row r="658" spans="1:17" ht="15.75" customHeight="1">
      <c r="A658" s="6" t="s">
        <v>27</v>
      </c>
      <c r="B658" s="6">
        <v>1128299</v>
      </c>
      <c r="C658" s="7">
        <v>44199</v>
      </c>
      <c r="D658" s="6" t="s">
        <v>28</v>
      </c>
      <c r="E658" s="6" t="s">
        <v>43</v>
      </c>
      <c r="F658" s="6" t="s">
        <v>44</v>
      </c>
      <c r="G658" s="6" t="s">
        <v>21</v>
      </c>
      <c r="H658" s="8">
        <v>0.55000000000000004</v>
      </c>
      <c r="I658" s="9">
        <v>2500</v>
      </c>
      <c r="J658" s="10">
        <f t="shared" si="0"/>
        <v>1375</v>
      </c>
      <c r="K658" s="10">
        <f t="shared" si="1"/>
        <v>343.75</v>
      </c>
      <c r="L658" s="11">
        <v>0.25</v>
      </c>
      <c r="N658" s="16"/>
      <c r="O658" s="14"/>
      <c r="P658" s="12"/>
      <c r="Q658" s="13"/>
    </row>
    <row r="659" spans="1:17" ht="15.75" customHeight="1">
      <c r="A659" s="6" t="s">
        <v>27</v>
      </c>
      <c r="B659" s="6">
        <v>1128299</v>
      </c>
      <c r="C659" s="7">
        <v>44199</v>
      </c>
      <c r="D659" s="6" t="s">
        <v>28</v>
      </c>
      <c r="E659" s="6" t="s">
        <v>43</v>
      </c>
      <c r="F659" s="6" t="s">
        <v>44</v>
      </c>
      <c r="G659" s="6" t="s">
        <v>22</v>
      </c>
      <c r="H659" s="8">
        <v>0.5</v>
      </c>
      <c r="I659" s="9">
        <v>5000</v>
      </c>
      <c r="J659" s="10">
        <f t="shared" si="0"/>
        <v>2500</v>
      </c>
      <c r="K659" s="10">
        <f t="shared" si="1"/>
        <v>500</v>
      </c>
      <c r="L659" s="11">
        <v>0.2</v>
      </c>
      <c r="N659" s="16"/>
      <c r="O659" s="14"/>
      <c r="P659" s="12"/>
      <c r="Q659" s="13"/>
    </row>
    <row r="660" spans="1:17" ht="15.75" customHeight="1">
      <c r="A660" s="6" t="s">
        <v>27</v>
      </c>
      <c r="B660" s="6">
        <v>1128299</v>
      </c>
      <c r="C660" s="7">
        <v>44230</v>
      </c>
      <c r="D660" s="6" t="s">
        <v>28</v>
      </c>
      <c r="E660" s="6" t="s">
        <v>43</v>
      </c>
      <c r="F660" s="6" t="s">
        <v>44</v>
      </c>
      <c r="G660" s="6" t="s">
        <v>17</v>
      </c>
      <c r="H660" s="8">
        <v>0.4</v>
      </c>
      <c r="I660" s="9">
        <v>5500</v>
      </c>
      <c r="J660" s="10">
        <f t="shared" si="0"/>
        <v>2200</v>
      </c>
      <c r="K660" s="10">
        <f t="shared" si="1"/>
        <v>660</v>
      </c>
      <c r="L660" s="11">
        <v>0.3</v>
      </c>
      <c r="N660" s="16"/>
      <c r="O660" s="14"/>
      <c r="P660" s="12"/>
      <c r="Q660" s="13"/>
    </row>
    <row r="661" spans="1:17" ht="15.75" customHeight="1">
      <c r="A661" s="6" t="s">
        <v>27</v>
      </c>
      <c r="B661" s="6">
        <v>1128299</v>
      </c>
      <c r="C661" s="7">
        <v>44230</v>
      </c>
      <c r="D661" s="6" t="s">
        <v>28</v>
      </c>
      <c r="E661" s="6" t="s">
        <v>43</v>
      </c>
      <c r="F661" s="6" t="s">
        <v>44</v>
      </c>
      <c r="G661" s="6" t="s">
        <v>18</v>
      </c>
      <c r="H661" s="8">
        <v>0.5</v>
      </c>
      <c r="I661" s="9">
        <v>4500</v>
      </c>
      <c r="J661" s="10">
        <f t="shared" si="0"/>
        <v>2250</v>
      </c>
      <c r="K661" s="10">
        <f t="shared" si="1"/>
        <v>562.5</v>
      </c>
      <c r="L661" s="11">
        <v>0.25</v>
      </c>
      <c r="N661" s="16"/>
      <c r="O661" s="14"/>
      <c r="P661" s="12"/>
      <c r="Q661" s="13"/>
    </row>
    <row r="662" spans="1:17" ht="15.75" customHeight="1">
      <c r="A662" s="6" t="s">
        <v>27</v>
      </c>
      <c r="B662" s="6">
        <v>1128299</v>
      </c>
      <c r="C662" s="7">
        <v>44230</v>
      </c>
      <c r="D662" s="6" t="s">
        <v>28</v>
      </c>
      <c r="E662" s="6" t="s">
        <v>43</v>
      </c>
      <c r="F662" s="6" t="s">
        <v>44</v>
      </c>
      <c r="G662" s="6" t="s">
        <v>19</v>
      </c>
      <c r="H662" s="8">
        <v>0.5</v>
      </c>
      <c r="I662" s="9">
        <v>4500</v>
      </c>
      <c r="J662" s="10">
        <f t="shared" si="0"/>
        <v>2250</v>
      </c>
      <c r="K662" s="10">
        <f t="shared" si="1"/>
        <v>562.5</v>
      </c>
      <c r="L662" s="11">
        <v>0.25</v>
      </c>
      <c r="N662" s="16"/>
      <c r="O662" s="14"/>
      <c r="P662" s="12"/>
      <c r="Q662" s="13"/>
    </row>
    <row r="663" spans="1:17" ht="15.75" customHeight="1">
      <c r="A663" s="6" t="s">
        <v>27</v>
      </c>
      <c r="B663" s="6">
        <v>1128299</v>
      </c>
      <c r="C663" s="7">
        <v>44230</v>
      </c>
      <c r="D663" s="6" t="s">
        <v>28</v>
      </c>
      <c r="E663" s="6" t="s">
        <v>43</v>
      </c>
      <c r="F663" s="6" t="s">
        <v>44</v>
      </c>
      <c r="G663" s="6" t="s">
        <v>20</v>
      </c>
      <c r="H663" s="8">
        <v>0.5</v>
      </c>
      <c r="I663" s="9">
        <v>3000</v>
      </c>
      <c r="J663" s="10">
        <f t="shared" si="0"/>
        <v>1500</v>
      </c>
      <c r="K663" s="10">
        <f t="shared" si="1"/>
        <v>450</v>
      </c>
      <c r="L663" s="11">
        <v>0.3</v>
      </c>
      <c r="N663" s="16"/>
      <c r="O663" s="14"/>
      <c r="P663" s="12"/>
      <c r="Q663" s="13"/>
    </row>
    <row r="664" spans="1:17" ht="15.75" customHeight="1">
      <c r="A664" s="6" t="s">
        <v>27</v>
      </c>
      <c r="B664" s="6">
        <v>1128299</v>
      </c>
      <c r="C664" s="7">
        <v>44230</v>
      </c>
      <c r="D664" s="6" t="s">
        <v>28</v>
      </c>
      <c r="E664" s="6" t="s">
        <v>43</v>
      </c>
      <c r="F664" s="6" t="s">
        <v>44</v>
      </c>
      <c r="G664" s="6" t="s">
        <v>21</v>
      </c>
      <c r="H664" s="8">
        <v>0.55000000000000004</v>
      </c>
      <c r="I664" s="9">
        <v>2250</v>
      </c>
      <c r="J664" s="10">
        <f t="shared" si="0"/>
        <v>1237.5</v>
      </c>
      <c r="K664" s="10">
        <f t="shared" si="1"/>
        <v>309.375</v>
      </c>
      <c r="L664" s="11">
        <v>0.25</v>
      </c>
      <c r="N664" s="16"/>
      <c r="O664" s="14"/>
      <c r="P664" s="12"/>
      <c r="Q664" s="13"/>
    </row>
    <row r="665" spans="1:17" ht="15.75" customHeight="1">
      <c r="A665" s="6" t="s">
        <v>27</v>
      </c>
      <c r="B665" s="6">
        <v>1128299</v>
      </c>
      <c r="C665" s="7">
        <v>44230</v>
      </c>
      <c r="D665" s="6" t="s">
        <v>28</v>
      </c>
      <c r="E665" s="6" t="s">
        <v>43</v>
      </c>
      <c r="F665" s="6" t="s">
        <v>44</v>
      </c>
      <c r="G665" s="6" t="s">
        <v>22</v>
      </c>
      <c r="H665" s="8">
        <v>0.5</v>
      </c>
      <c r="I665" s="9">
        <v>4250</v>
      </c>
      <c r="J665" s="10">
        <f t="shared" si="0"/>
        <v>2125</v>
      </c>
      <c r="K665" s="10">
        <f t="shared" si="1"/>
        <v>425</v>
      </c>
      <c r="L665" s="11">
        <v>0.2</v>
      </c>
      <c r="N665" s="16"/>
      <c r="O665" s="14"/>
      <c r="P665" s="12"/>
      <c r="Q665" s="13"/>
    </row>
    <row r="666" spans="1:17" ht="15.75" customHeight="1">
      <c r="A666" s="6" t="s">
        <v>27</v>
      </c>
      <c r="B666" s="6">
        <v>1128299</v>
      </c>
      <c r="C666" s="7">
        <v>44257</v>
      </c>
      <c r="D666" s="6" t="s">
        <v>28</v>
      </c>
      <c r="E666" s="6" t="s">
        <v>43</v>
      </c>
      <c r="F666" s="6" t="s">
        <v>44</v>
      </c>
      <c r="G666" s="6" t="s">
        <v>17</v>
      </c>
      <c r="H666" s="8">
        <v>0.5</v>
      </c>
      <c r="I666" s="9">
        <v>5750</v>
      </c>
      <c r="J666" s="10">
        <f t="shared" si="0"/>
        <v>2875</v>
      </c>
      <c r="K666" s="10">
        <f t="shared" si="1"/>
        <v>862.5</v>
      </c>
      <c r="L666" s="11">
        <v>0.3</v>
      </c>
      <c r="N666" s="16"/>
      <c r="O666" s="14"/>
      <c r="P666" s="12"/>
      <c r="Q666" s="13"/>
    </row>
    <row r="667" spans="1:17" ht="15.75" customHeight="1">
      <c r="A667" s="6" t="s">
        <v>27</v>
      </c>
      <c r="B667" s="6">
        <v>1128299</v>
      </c>
      <c r="C667" s="7">
        <v>44257</v>
      </c>
      <c r="D667" s="6" t="s">
        <v>28</v>
      </c>
      <c r="E667" s="6" t="s">
        <v>43</v>
      </c>
      <c r="F667" s="6" t="s">
        <v>44</v>
      </c>
      <c r="G667" s="6" t="s">
        <v>18</v>
      </c>
      <c r="H667" s="8">
        <v>0.6</v>
      </c>
      <c r="I667" s="9">
        <v>4250</v>
      </c>
      <c r="J667" s="10">
        <f t="shared" si="0"/>
        <v>2550</v>
      </c>
      <c r="K667" s="10">
        <f t="shared" si="1"/>
        <v>637.5</v>
      </c>
      <c r="L667" s="11">
        <v>0.25</v>
      </c>
      <c r="N667" s="16"/>
      <c r="O667" s="14"/>
      <c r="P667" s="12"/>
      <c r="Q667" s="13"/>
    </row>
    <row r="668" spans="1:17" ht="15.75" customHeight="1">
      <c r="A668" s="6" t="s">
        <v>27</v>
      </c>
      <c r="B668" s="6">
        <v>1128299</v>
      </c>
      <c r="C668" s="7">
        <v>44257</v>
      </c>
      <c r="D668" s="6" t="s">
        <v>28</v>
      </c>
      <c r="E668" s="6" t="s">
        <v>43</v>
      </c>
      <c r="F668" s="6" t="s">
        <v>44</v>
      </c>
      <c r="G668" s="6" t="s">
        <v>19</v>
      </c>
      <c r="H668" s="8">
        <v>0.64999999999999991</v>
      </c>
      <c r="I668" s="9">
        <v>4250</v>
      </c>
      <c r="J668" s="10">
        <f t="shared" si="0"/>
        <v>2762.4999999999995</v>
      </c>
      <c r="K668" s="10">
        <f t="shared" si="1"/>
        <v>690.62499999999989</v>
      </c>
      <c r="L668" s="11">
        <v>0.25</v>
      </c>
      <c r="N668" s="16"/>
      <c r="O668" s="14"/>
      <c r="P668" s="12"/>
      <c r="Q668" s="13"/>
    </row>
    <row r="669" spans="1:17" ht="15.75" customHeight="1">
      <c r="A669" s="6" t="s">
        <v>27</v>
      </c>
      <c r="B669" s="6">
        <v>1128299</v>
      </c>
      <c r="C669" s="7">
        <v>44257</v>
      </c>
      <c r="D669" s="6" t="s">
        <v>28</v>
      </c>
      <c r="E669" s="6" t="s">
        <v>43</v>
      </c>
      <c r="F669" s="6" t="s">
        <v>44</v>
      </c>
      <c r="G669" s="6" t="s">
        <v>20</v>
      </c>
      <c r="H669" s="8">
        <v>0.64999999999999991</v>
      </c>
      <c r="I669" s="9">
        <v>3250</v>
      </c>
      <c r="J669" s="10">
        <f t="shared" si="0"/>
        <v>2112.4999999999995</v>
      </c>
      <c r="K669" s="10">
        <f t="shared" si="1"/>
        <v>633.74999999999989</v>
      </c>
      <c r="L669" s="11">
        <v>0.3</v>
      </c>
      <c r="N669" s="16"/>
      <c r="O669" s="14"/>
      <c r="P669" s="12"/>
      <c r="Q669" s="13"/>
    </row>
    <row r="670" spans="1:17" ht="15.75" customHeight="1">
      <c r="A670" s="6" t="s">
        <v>27</v>
      </c>
      <c r="B670" s="6">
        <v>1128299</v>
      </c>
      <c r="C670" s="7">
        <v>44257</v>
      </c>
      <c r="D670" s="6" t="s">
        <v>28</v>
      </c>
      <c r="E670" s="6" t="s">
        <v>43</v>
      </c>
      <c r="F670" s="6" t="s">
        <v>44</v>
      </c>
      <c r="G670" s="6" t="s">
        <v>21</v>
      </c>
      <c r="H670" s="8">
        <v>0.7</v>
      </c>
      <c r="I670" s="9">
        <v>1750</v>
      </c>
      <c r="J670" s="10">
        <f t="shared" si="0"/>
        <v>1225</v>
      </c>
      <c r="K670" s="10">
        <f t="shared" si="1"/>
        <v>306.25</v>
      </c>
      <c r="L670" s="11">
        <v>0.25</v>
      </c>
      <c r="N670" s="16"/>
      <c r="O670" s="14"/>
      <c r="P670" s="12"/>
      <c r="Q670" s="13"/>
    </row>
    <row r="671" spans="1:17" ht="15.75" customHeight="1">
      <c r="A671" s="6" t="s">
        <v>27</v>
      </c>
      <c r="B671" s="6">
        <v>1128299</v>
      </c>
      <c r="C671" s="7">
        <v>44257</v>
      </c>
      <c r="D671" s="6" t="s">
        <v>28</v>
      </c>
      <c r="E671" s="6" t="s">
        <v>43</v>
      </c>
      <c r="F671" s="6" t="s">
        <v>44</v>
      </c>
      <c r="G671" s="6" t="s">
        <v>22</v>
      </c>
      <c r="H671" s="8">
        <v>0.64999999999999991</v>
      </c>
      <c r="I671" s="9">
        <v>3750</v>
      </c>
      <c r="J671" s="10">
        <f t="shared" si="0"/>
        <v>2437.4999999999995</v>
      </c>
      <c r="K671" s="10">
        <f t="shared" si="1"/>
        <v>487.49999999999994</v>
      </c>
      <c r="L671" s="11">
        <v>0.2</v>
      </c>
      <c r="N671" s="16"/>
      <c r="O671" s="14"/>
      <c r="P671" s="12"/>
      <c r="Q671" s="13"/>
    </row>
    <row r="672" spans="1:17" ht="15.75" customHeight="1">
      <c r="A672" s="6" t="s">
        <v>27</v>
      </c>
      <c r="B672" s="6">
        <v>1128299</v>
      </c>
      <c r="C672" s="7">
        <v>44289</v>
      </c>
      <c r="D672" s="6" t="s">
        <v>28</v>
      </c>
      <c r="E672" s="6" t="s">
        <v>43</v>
      </c>
      <c r="F672" s="6" t="s">
        <v>44</v>
      </c>
      <c r="G672" s="6" t="s">
        <v>17</v>
      </c>
      <c r="H672" s="8">
        <v>0.7</v>
      </c>
      <c r="I672" s="9">
        <v>5500</v>
      </c>
      <c r="J672" s="10">
        <f t="shared" si="0"/>
        <v>3849.9999999999995</v>
      </c>
      <c r="K672" s="10">
        <f t="shared" si="1"/>
        <v>1154.9999999999998</v>
      </c>
      <c r="L672" s="11">
        <v>0.3</v>
      </c>
      <c r="N672" s="16"/>
      <c r="O672" s="14"/>
      <c r="P672" s="12"/>
      <c r="Q672" s="13"/>
    </row>
    <row r="673" spans="1:17" ht="15.75" customHeight="1">
      <c r="A673" s="6" t="s">
        <v>27</v>
      </c>
      <c r="B673" s="6">
        <v>1128299</v>
      </c>
      <c r="C673" s="7">
        <v>44289</v>
      </c>
      <c r="D673" s="6" t="s">
        <v>28</v>
      </c>
      <c r="E673" s="6" t="s">
        <v>43</v>
      </c>
      <c r="F673" s="6" t="s">
        <v>44</v>
      </c>
      <c r="G673" s="6" t="s">
        <v>18</v>
      </c>
      <c r="H673" s="8">
        <v>0.75</v>
      </c>
      <c r="I673" s="9">
        <v>3500</v>
      </c>
      <c r="J673" s="10">
        <f t="shared" si="0"/>
        <v>2625</v>
      </c>
      <c r="K673" s="10">
        <f t="shared" si="1"/>
        <v>656.25</v>
      </c>
      <c r="L673" s="11">
        <v>0.25</v>
      </c>
      <c r="N673" s="16"/>
      <c r="O673" s="14"/>
      <c r="P673" s="12"/>
      <c r="Q673" s="13"/>
    </row>
    <row r="674" spans="1:17" ht="15.75" customHeight="1">
      <c r="A674" s="6" t="s">
        <v>27</v>
      </c>
      <c r="B674" s="6">
        <v>1128299</v>
      </c>
      <c r="C674" s="7">
        <v>44289</v>
      </c>
      <c r="D674" s="6" t="s">
        <v>28</v>
      </c>
      <c r="E674" s="6" t="s">
        <v>43</v>
      </c>
      <c r="F674" s="6" t="s">
        <v>44</v>
      </c>
      <c r="G674" s="6" t="s">
        <v>19</v>
      </c>
      <c r="H674" s="8">
        <v>0.75</v>
      </c>
      <c r="I674" s="9">
        <v>4000</v>
      </c>
      <c r="J674" s="10">
        <f t="shared" si="0"/>
        <v>3000</v>
      </c>
      <c r="K674" s="10">
        <f t="shared" si="1"/>
        <v>750</v>
      </c>
      <c r="L674" s="11">
        <v>0.25</v>
      </c>
      <c r="N674" s="16"/>
      <c r="O674" s="14"/>
      <c r="P674" s="12"/>
      <c r="Q674" s="13"/>
    </row>
    <row r="675" spans="1:17" ht="15.75" customHeight="1">
      <c r="A675" s="6" t="s">
        <v>27</v>
      </c>
      <c r="B675" s="6">
        <v>1128299</v>
      </c>
      <c r="C675" s="7">
        <v>44289</v>
      </c>
      <c r="D675" s="6" t="s">
        <v>28</v>
      </c>
      <c r="E675" s="6" t="s">
        <v>43</v>
      </c>
      <c r="F675" s="6" t="s">
        <v>44</v>
      </c>
      <c r="G675" s="6" t="s">
        <v>20</v>
      </c>
      <c r="H675" s="8">
        <v>0.6</v>
      </c>
      <c r="I675" s="9">
        <v>3000</v>
      </c>
      <c r="J675" s="10">
        <f t="shared" si="0"/>
        <v>1800</v>
      </c>
      <c r="K675" s="10">
        <f t="shared" si="1"/>
        <v>540</v>
      </c>
      <c r="L675" s="11">
        <v>0.3</v>
      </c>
      <c r="N675" s="16"/>
      <c r="O675" s="14"/>
      <c r="P675" s="12"/>
      <c r="Q675" s="13"/>
    </row>
    <row r="676" spans="1:17" ht="15.75" customHeight="1">
      <c r="A676" s="6" t="s">
        <v>27</v>
      </c>
      <c r="B676" s="6">
        <v>1128299</v>
      </c>
      <c r="C676" s="7">
        <v>44289</v>
      </c>
      <c r="D676" s="6" t="s">
        <v>28</v>
      </c>
      <c r="E676" s="6" t="s">
        <v>43</v>
      </c>
      <c r="F676" s="6" t="s">
        <v>44</v>
      </c>
      <c r="G676" s="6" t="s">
        <v>21</v>
      </c>
      <c r="H676" s="8">
        <v>0.65</v>
      </c>
      <c r="I676" s="9">
        <v>2000</v>
      </c>
      <c r="J676" s="10">
        <f t="shared" si="0"/>
        <v>1300</v>
      </c>
      <c r="K676" s="10">
        <f t="shared" si="1"/>
        <v>325</v>
      </c>
      <c r="L676" s="11">
        <v>0.25</v>
      </c>
      <c r="N676" s="16"/>
      <c r="O676" s="14"/>
      <c r="P676" s="12"/>
      <c r="Q676" s="13"/>
    </row>
    <row r="677" spans="1:17" ht="15.75" customHeight="1">
      <c r="A677" s="6" t="s">
        <v>27</v>
      </c>
      <c r="B677" s="6">
        <v>1128299</v>
      </c>
      <c r="C677" s="7">
        <v>44289</v>
      </c>
      <c r="D677" s="6" t="s">
        <v>28</v>
      </c>
      <c r="E677" s="6" t="s">
        <v>43</v>
      </c>
      <c r="F677" s="6" t="s">
        <v>44</v>
      </c>
      <c r="G677" s="6" t="s">
        <v>22</v>
      </c>
      <c r="H677" s="8">
        <v>0.8</v>
      </c>
      <c r="I677" s="9">
        <v>3500</v>
      </c>
      <c r="J677" s="10">
        <f t="shared" si="0"/>
        <v>2800</v>
      </c>
      <c r="K677" s="10">
        <f t="shared" si="1"/>
        <v>560</v>
      </c>
      <c r="L677" s="11">
        <v>0.2</v>
      </c>
      <c r="N677" s="16"/>
      <c r="O677" s="14"/>
      <c r="P677" s="12"/>
      <c r="Q677" s="13"/>
    </row>
    <row r="678" spans="1:17" ht="15.75" customHeight="1">
      <c r="A678" s="6" t="s">
        <v>27</v>
      </c>
      <c r="B678" s="6">
        <v>1128299</v>
      </c>
      <c r="C678" s="7">
        <v>44320</v>
      </c>
      <c r="D678" s="6" t="s">
        <v>28</v>
      </c>
      <c r="E678" s="6" t="s">
        <v>43</v>
      </c>
      <c r="F678" s="6" t="s">
        <v>44</v>
      </c>
      <c r="G678" s="6" t="s">
        <v>17</v>
      </c>
      <c r="H678" s="8">
        <v>0.6</v>
      </c>
      <c r="I678" s="9">
        <v>5500</v>
      </c>
      <c r="J678" s="10">
        <f t="shared" si="0"/>
        <v>3300</v>
      </c>
      <c r="K678" s="10">
        <f t="shared" si="1"/>
        <v>990</v>
      </c>
      <c r="L678" s="11">
        <v>0.3</v>
      </c>
      <c r="N678" s="16"/>
      <c r="O678" s="14"/>
      <c r="P678" s="12"/>
      <c r="Q678" s="13"/>
    </row>
    <row r="679" spans="1:17" ht="15.75" customHeight="1">
      <c r="A679" s="6" t="s">
        <v>27</v>
      </c>
      <c r="B679" s="6">
        <v>1128299</v>
      </c>
      <c r="C679" s="7">
        <v>44320</v>
      </c>
      <c r="D679" s="6" t="s">
        <v>28</v>
      </c>
      <c r="E679" s="6" t="s">
        <v>43</v>
      </c>
      <c r="F679" s="6" t="s">
        <v>44</v>
      </c>
      <c r="G679" s="6" t="s">
        <v>18</v>
      </c>
      <c r="H679" s="8">
        <v>0.65</v>
      </c>
      <c r="I679" s="9">
        <v>4000</v>
      </c>
      <c r="J679" s="10">
        <f t="shared" si="0"/>
        <v>2600</v>
      </c>
      <c r="K679" s="10">
        <f t="shared" si="1"/>
        <v>650</v>
      </c>
      <c r="L679" s="11">
        <v>0.25</v>
      </c>
      <c r="N679" s="16"/>
      <c r="O679" s="14"/>
      <c r="P679" s="12"/>
      <c r="Q679" s="13"/>
    </row>
    <row r="680" spans="1:17" ht="15.75" customHeight="1">
      <c r="A680" s="6" t="s">
        <v>27</v>
      </c>
      <c r="B680" s="6">
        <v>1128299</v>
      </c>
      <c r="C680" s="7">
        <v>44320</v>
      </c>
      <c r="D680" s="6" t="s">
        <v>28</v>
      </c>
      <c r="E680" s="6" t="s">
        <v>43</v>
      </c>
      <c r="F680" s="6" t="s">
        <v>44</v>
      </c>
      <c r="G680" s="6" t="s">
        <v>19</v>
      </c>
      <c r="H680" s="8">
        <v>0.65</v>
      </c>
      <c r="I680" s="9">
        <v>4000</v>
      </c>
      <c r="J680" s="10">
        <f t="shared" si="0"/>
        <v>2600</v>
      </c>
      <c r="K680" s="10">
        <f t="shared" si="1"/>
        <v>650</v>
      </c>
      <c r="L680" s="11">
        <v>0.25</v>
      </c>
      <c r="N680" s="16"/>
      <c r="O680" s="14"/>
      <c r="P680" s="12"/>
      <c r="Q680" s="13"/>
    </row>
    <row r="681" spans="1:17" ht="15.75" customHeight="1">
      <c r="A681" s="6" t="s">
        <v>27</v>
      </c>
      <c r="B681" s="6">
        <v>1128299</v>
      </c>
      <c r="C681" s="7">
        <v>44320</v>
      </c>
      <c r="D681" s="6" t="s">
        <v>28</v>
      </c>
      <c r="E681" s="6" t="s">
        <v>43</v>
      </c>
      <c r="F681" s="6" t="s">
        <v>44</v>
      </c>
      <c r="G681" s="6" t="s">
        <v>20</v>
      </c>
      <c r="H681" s="8">
        <v>0.6</v>
      </c>
      <c r="I681" s="9">
        <v>3000</v>
      </c>
      <c r="J681" s="10">
        <f t="shared" si="0"/>
        <v>1800</v>
      </c>
      <c r="K681" s="10">
        <f t="shared" si="1"/>
        <v>540</v>
      </c>
      <c r="L681" s="11">
        <v>0.3</v>
      </c>
      <c r="N681" s="16"/>
      <c r="O681" s="14"/>
      <c r="P681" s="12"/>
      <c r="Q681" s="13"/>
    </row>
    <row r="682" spans="1:17" ht="15.75" customHeight="1">
      <c r="A682" s="6" t="s">
        <v>27</v>
      </c>
      <c r="B682" s="6">
        <v>1128299</v>
      </c>
      <c r="C682" s="7">
        <v>44320</v>
      </c>
      <c r="D682" s="6" t="s">
        <v>28</v>
      </c>
      <c r="E682" s="6" t="s">
        <v>43</v>
      </c>
      <c r="F682" s="6" t="s">
        <v>44</v>
      </c>
      <c r="G682" s="6" t="s">
        <v>21</v>
      </c>
      <c r="H682" s="8">
        <v>0.65</v>
      </c>
      <c r="I682" s="9">
        <v>2000</v>
      </c>
      <c r="J682" s="10">
        <f t="shared" si="0"/>
        <v>1300</v>
      </c>
      <c r="K682" s="10">
        <f t="shared" si="1"/>
        <v>325</v>
      </c>
      <c r="L682" s="11">
        <v>0.25</v>
      </c>
      <c r="N682" s="16"/>
      <c r="O682" s="14"/>
      <c r="P682" s="12"/>
      <c r="Q682" s="13"/>
    </row>
    <row r="683" spans="1:17" ht="15.75" customHeight="1">
      <c r="A683" s="6" t="s">
        <v>27</v>
      </c>
      <c r="B683" s="6">
        <v>1128299</v>
      </c>
      <c r="C683" s="7">
        <v>44320</v>
      </c>
      <c r="D683" s="6" t="s">
        <v>28</v>
      </c>
      <c r="E683" s="6" t="s">
        <v>43</v>
      </c>
      <c r="F683" s="6" t="s">
        <v>44</v>
      </c>
      <c r="G683" s="6" t="s">
        <v>22</v>
      </c>
      <c r="H683" s="8">
        <v>0.8</v>
      </c>
      <c r="I683" s="9">
        <v>5000</v>
      </c>
      <c r="J683" s="10">
        <f t="shared" si="0"/>
        <v>4000</v>
      </c>
      <c r="K683" s="10">
        <f t="shared" si="1"/>
        <v>800</v>
      </c>
      <c r="L683" s="11">
        <v>0.2</v>
      </c>
      <c r="N683" s="16"/>
      <c r="O683" s="14"/>
      <c r="P683" s="12"/>
      <c r="Q683" s="13"/>
    </row>
    <row r="684" spans="1:17" ht="15.75" customHeight="1">
      <c r="A684" s="6" t="s">
        <v>27</v>
      </c>
      <c r="B684" s="6">
        <v>1128299</v>
      </c>
      <c r="C684" s="7">
        <v>44350</v>
      </c>
      <c r="D684" s="6" t="s">
        <v>28</v>
      </c>
      <c r="E684" s="6" t="s">
        <v>43</v>
      </c>
      <c r="F684" s="6" t="s">
        <v>44</v>
      </c>
      <c r="G684" s="6" t="s">
        <v>17</v>
      </c>
      <c r="H684" s="8">
        <v>0.75</v>
      </c>
      <c r="I684" s="9">
        <v>7500</v>
      </c>
      <c r="J684" s="10">
        <f t="shared" si="0"/>
        <v>5625</v>
      </c>
      <c r="K684" s="10">
        <f t="shared" si="1"/>
        <v>1687.5</v>
      </c>
      <c r="L684" s="11">
        <v>0.3</v>
      </c>
      <c r="N684" s="16"/>
      <c r="O684" s="14"/>
      <c r="P684" s="12"/>
      <c r="Q684" s="13"/>
    </row>
    <row r="685" spans="1:17" ht="15.75" customHeight="1">
      <c r="A685" s="6" t="s">
        <v>27</v>
      </c>
      <c r="B685" s="6">
        <v>1128299</v>
      </c>
      <c r="C685" s="7">
        <v>44350</v>
      </c>
      <c r="D685" s="6" t="s">
        <v>28</v>
      </c>
      <c r="E685" s="6" t="s">
        <v>43</v>
      </c>
      <c r="F685" s="6" t="s">
        <v>44</v>
      </c>
      <c r="G685" s="6" t="s">
        <v>18</v>
      </c>
      <c r="H685" s="8">
        <v>0.8</v>
      </c>
      <c r="I685" s="9">
        <v>6250</v>
      </c>
      <c r="J685" s="10">
        <f t="shared" si="0"/>
        <v>5000</v>
      </c>
      <c r="K685" s="10">
        <f t="shared" si="1"/>
        <v>1250</v>
      </c>
      <c r="L685" s="11">
        <v>0.25</v>
      </c>
      <c r="N685" s="16"/>
      <c r="O685" s="14"/>
      <c r="P685" s="12"/>
      <c r="Q685" s="13"/>
    </row>
    <row r="686" spans="1:17" ht="15.75" customHeight="1">
      <c r="A686" s="6" t="s">
        <v>27</v>
      </c>
      <c r="B686" s="6">
        <v>1128299</v>
      </c>
      <c r="C686" s="7">
        <v>44350</v>
      </c>
      <c r="D686" s="6" t="s">
        <v>28</v>
      </c>
      <c r="E686" s="6" t="s">
        <v>43</v>
      </c>
      <c r="F686" s="6" t="s">
        <v>44</v>
      </c>
      <c r="G686" s="6" t="s">
        <v>19</v>
      </c>
      <c r="H686" s="8">
        <v>0.8</v>
      </c>
      <c r="I686" s="9">
        <v>6250</v>
      </c>
      <c r="J686" s="10">
        <f t="shared" si="0"/>
        <v>5000</v>
      </c>
      <c r="K686" s="10">
        <f t="shared" si="1"/>
        <v>1250</v>
      </c>
      <c r="L686" s="11">
        <v>0.25</v>
      </c>
      <c r="N686" s="16"/>
      <c r="O686" s="14"/>
      <c r="P686" s="12"/>
      <c r="Q686" s="13"/>
    </row>
    <row r="687" spans="1:17" ht="15.75" customHeight="1">
      <c r="A687" s="6" t="s">
        <v>27</v>
      </c>
      <c r="B687" s="6">
        <v>1128299</v>
      </c>
      <c r="C687" s="7">
        <v>44350</v>
      </c>
      <c r="D687" s="6" t="s">
        <v>28</v>
      </c>
      <c r="E687" s="6" t="s">
        <v>43</v>
      </c>
      <c r="F687" s="6" t="s">
        <v>44</v>
      </c>
      <c r="G687" s="6" t="s">
        <v>20</v>
      </c>
      <c r="H687" s="8">
        <v>0.8</v>
      </c>
      <c r="I687" s="9">
        <v>5000</v>
      </c>
      <c r="J687" s="10">
        <f t="shared" si="0"/>
        <v>4000</v>
      </c>
      <c r="K687" s="10">
        <f t="shared" si="1"/>
        <v>1200</v>
      </c>
      <c r="L687" s="11">
        <v>0.3</v>
      </c>
      <c r="N687" s="16"/>
      <c r="O687" s="14"/>
      <c r="P687" s="12"/>
      <c r="Q687" s="13"/>
    </row>
    <row r="688" spans="1:17" ht="15.75" customHeight="1">
      <c r="A688" s="6" t="s">
        <v>27</v>
      </c>
      <c r="B688" s="6">
        <v>1128299</v>
      </c>
      <c r="C688" s="7">
        <v>44350</v>
      </c>
      <c r="D688" s="6" t="s">
        <v>28</v>
      </c>
      <c r="E688" s="6" t="s">
        <v>43</v>
      </c>
      <c r="F688" s="6" t="s">
        <v>44</v>
      </c>
      <c r="G688" s="6" t="s">
        <v>21</v>
      </c>
      <c r="H688" s="8">
        <v>0.85000000000000009</v>
      </c>
      <c r="I688" s="9">
        <v>3750</v>
      </c>
      <c r="J688" s="10">
        <f t="shared" si="0"/>
        <v>3187.5000000000005</v>
      </c>
      <c r="K688" s="10">
        <f t="shared" si="1"/>
        <v>796.87500000000011</v>
      </c>
      <c r="L688" s="11">
        <v>0.25</v>
      </c>
      <c r="N688" s="16"/>
      <c r="O688" s="14"/>
      <c r="P688" s="12"/>
      <c r="Q688" s="13"/>
    </row>
    <row r="689" spans="1:17" ht="15.75" customHeight="1">
      <c r="A689" s="6" t="s">
        <v>27</v>
      </c>
      <c r="B689" s="6">
        <v>1128299</v>
      </c>
      <c r="C689" s="7">
        <v>44350</v>
      </c>
      <c r="D689" s="6" t="s">
        <v>28</v>
      </c>
      <c r="E689" s="6" t="s">
        <v>43</v>
      </c>
      <c r="F689" s="6" t="s">
        <v>44</v>
      </c>
      <c r="G689" s="6" t="s">
        <v>22</v>
      </c>
      <c r="H689" s="8">
        <v>1</v>
      </c>
      <c r="I689" s="9">
        <v>6750</v>
      </c>
      <c r="J689" s="10">
        <f t="shared" si="0"/>
        <v>6750</v>
      </c>
      <c r="K689" s="10">
        <f t="shared" si="1"/>
        <v>1350</v>
      </c>
      <c r="L689" s="11">
        <v>0.2</v>
      </c>
      <c r="N689" s="16"/>
      <c r="O689" s="14"/>
      <c r="P689" s="12"/>
      <c r="Q689" s="13"/>
    </row>
    <row r="690" spans="1:17" ht="15.75" customHeight="1">
      <c r="A690" s="6" t="s">
        <v>27</v>
      </c>
      <c r="B690" s="6">
        <v>1128299</v>
      </c>
      <c r="C690" s="7">
        <v>44379</v>
      </c>
      <c r="D690" s="6" t="s">
        <v>28</v>
      </c>
      <c r="E690" s="6" t="s">
        <v>43</v>
      </c>
      <c r="F690" s="6" t="s">
        <v>44</v>
      </c>
      <c r="G690" s="6" t="s">
        <v>17</v>
      </c>
      <c r="H690" s="8">
        <v>0.8</v>
      </c>
      <c r="I690" s="9">
        <v>8250</v>
      </c>
      <c r="J690" s="10">
        <f t="shared" si="0"/>
        <v>6600</v>
      </c>
      <c r="K690" s="10">
        <f t="shared" si="1"/>
        <v>1980</v>
      </c>
      <c r="L690" s="11">
        <v>0.3</v>
      </c>
      <c r="N690" s="16"/>
      <c r="O690" s="14"/>
      <c r="P690" s="12"/>
      <c r="Q690" s="13"/>
    </row>
    <row r="691" spans="1:17" ht="15.75" customHeight="1">
      <c r="A691" s="6" t="s">
        <v>27</v>
      </c>
      <c r="B691" s="6">
        <v>1128299</v>
      </c>
      <c r="C691" s="7">
        <v>44379</v>
      </c>
      <c r="D691" s="6" t="s">
        <v>28</v>
      </c>
      <c r="E691" s="6" t="s">
        <v>43</v>
      </c>
      <c r="F691" s="6" t="s">
        <v>44</v>
      </c>
      <c r="G691" s="6" t="s">
        <v>18</v>
      </c>
      <c r="H691" s="8">
        <v>0.85000000000000009</v>
      </c>
      <c r="I691" s="9">
        <v>6750</v>
      </c>
      <c r="J691" s="10">
        <f t="shared" si="0"/>
        <v>5737.5000000000009</v>
      </c>
      <c r="K691" s="10">
        <f t="shared" si="1"/>
        <v>1434.3750000000002</v>
      </c>
      <c r="L691" s="11">
        <v>0.25</v>
      </c>
      <c r="N691" s="16"/>
      <c r="O691" s="14"/>
      <c r="P691" s="12"/>
      <c r="Q691" s="13"/>
    </row>
    <row r="692" spans="1:17" ht="15.75" customHeight="1">
      <c r="A692" s="6" t="s">
        <v>27</v>
      </c>
      <c r="B692" s="6">
        <v>1128299</v>
      </c>
      <c r="C692" s="7">
        <v>44379</v>
      </c>
      <c r="D692" s="6" t="s">
        <v>28</v>
      </c>
      <c r="E692" s="6" t="s">
        <v>43</v>
      </c>
      <c r="F692" s="6" t="s">
        <v>44</v>
      </c>
      <c r="G692" s="6" t="s">
        <v>19</v>
      </c>
      <c r="H692" s="8">
        <v>0.85000000000000009</v>
      </c>
      <c r="I692" s="9">
        <v>6250</v>
      </c>
      <c r="J692" s="10">
        <f t="shared" si="0"/>
        <v>5312.5000000000009</v>
      </c>
      <c r="K692" s="10">
        <f t="shared" si="1"/>
        <v>1328.1250000000002</v>
      </c>
      <c r="L692" s="11">
        <v>0.25</v>
      </c>
      <c r="N692" s="16"/>
      <c r="O692" s="14"/>
      <c r="P692" s="12"/>
      <c r="Q692" s="13"/>
    </row>
    <row r="693" spans="1:17" ht="15.75" customHeight="1">
      <c r="A693" s="6" t="s">
        <v>27</v>
      </c>
      <c r="B693" s="6">
        <v>1128299</v>
      </c>
      <c r="C693" s="7">
        <v>44379</v>
      </c>
      <c r="D693" s="6" t="s">
        <v>28</v>
      </c>
      <c r="E693" s="6" t="s">
        <v>43</v>
      </c>
      <c r="F693" s="6" t="s">
        <v>44</v>
      </c>
      <c r="G693" s="6" t="s">
        <v>20</v>
      </c>
      <c r="H693" s="8">
        <v>0.8</v>
      </c>
      <c r="I693" s="9">
        <v>5250</v>
      </c>
      <c r="J693" s="10">
        <f t="shared" si="0"/>
        <v>4200</v>
      </c>
      <c r="K693" s="10">
        <f t="shared" si="1"/>
        <v>1260</v>
      </c>
      <c r="L693" s="11">
        <v>0.3</v>
      </c>
      <c r="N693" s="16"/>
      <c r="O693" s="14"/>
      <c r="P693" s="12"/>
      <c r="Q693" s="13"/>
    </row>
    <row r="694" spans="1:17" ht="15.75" customHeight="1">
      <c r="A694" s="6" t="s">
        <v>27</v>
      </c>
      <c r="B694" s="6">
        <v>1128299</v>
      </c>
      <c r="C694" s="7">
        <v>44379</v>
      </c>
      <c r="D694" s="6" t="s">
        <v>28</v>
      </c>
      <c r="E694" s="6" t="s">
        <v>43</v>
      </c>
      <c r="F694" s="6" t="s">
        <v>44</v>
      </c>
      <c r="G694" s="6" t="s">
        <v>21</v>
      </c>
      <c r="H694" s="8">
        <v>0.85000000000000009</v>
      </c>
      <c r="I694" s="9">
        <v>5750</v>
      </c>
      <c r="J694" s="10">
        <f t="shared" si="0"/>
        <v>4887.5000000000009</v>
      </c>
      <c r="K694" s="10">
        <f t="shared" si="1"/>
        <v>1221.8750000000002</v>
      </c>
      <c r="L694" s="11">
        <v>0.25</v>
      </c>
      <c r="N694" s="16"/>
      <c r="O694" s="14"/>
      <c r="P694" s="12"/>
      <c r="Q694" s="13"/>
    </row>
    <row r="695" spans="1:17" ht="15.75" customHeight="1">
      <c r="A695" s="6" t="s">
        <v>27</v>
      </c>
      <c r="B695" s="6">
        <v>1128299</v>
      </c>
      <c r="C695" s="7">
        <v>44379</v>
      </c>
      <c r="D695" s="6" t="s">
        <v>28</v>
      </c>
      <c r="E695" s="6" t="s">
        <v>43</v>
      </c>
      <c r="F695" s="6" t="s">
        <v>44</v>
      </c>
      <c r="G695" s="6" t="s">
        <v>22</v>
      </c>
      <c r="H695" s="8">
        <v>1</v>
      </c>
      <c r="I695" s="9">
        <v>5750</v>
      </c>
      <c r="J695" s="10">
        <f t="shared" si="0"/>
        <v>5750</v>
      </c>
      <c r="K695" s="10">
        <f t="shared" si="1"/>
        <v>1150</v>
      </c>
      <c r="L695" s="11">
        <v>0.2</v>
      </c>
      <c r="N695" s="16"/>
      <c r="O695" s="14"/>
      <c r="P695" s="12"/>
      <c r="Q695" s="13"/>
    </row>
    <row r="696" spans="1:17" ht="15.75" customHeight="1">
      <c r="A696" s="6" t="s">
        <v>27</v>
      </c>
      <c r="B696" s="6">
        <v>1128299</v>
      </c>
      <c r="C696" s="7">
        <v>44411</v>
      </c>
      <c r="D696" s="6" t="s">
        <v>28</v>
      </c>
      <c r="E696" s="6" t="s">
        <v>43</v>
      </c>
      <c r="F696" s="6" t="s">
        <v>44</v>
      </c>
      <c r="G696" s="6" t="s">
        <v>17</v>
      </c>
      <c r="H696" s="8">
        <v>0.85000000000000009</v>
      </c>
      <c r="I696" s="9">
        <v>7750</v>
      </c>
      <c r="J696" s="10">
        <f t="shared" si="0"/>
        <v>6587.5000000000009</v>
      </c>
      <c r="K696" s="10">
        <f t="shared" si="1"/>
        <v>1976.2500000000002</v>
      </c>
      <c r="L696" s="11">
        <v>0.3</v>
      </c>
      <c r="N696" s="16"/>
      <c r="O696" s="14"/>
      <c r="P696" s="12"/>
      <c r="Q696" s="13"/>
    </row>
    <row r="697" spans="1:17" ht="15.75" customHeight="1">
      <c r="A697" s="6" t="s">
        <v>27</v>
      </c>
      <c r="B697" s="6">
        <v>1128299</v>
      </c>
      <c r="C697" s="7">
        <v>44411</v>
      </c>
      <c r="D697" s="6" t="s">
        <v>28</v>
      </c>
      <c r="E697" s="6" t="s">
        <v>43</v>
      </c>
      <c r="F697" s="6" t="s">
        <v>44</v>
      </c>
      <c r="G697" s="6" t="s">
        <v>18</v>
      </c>
      <c r="H697" s="8">
        <v>0.80000000000000016</v>
      </c>
      <c r="I697" s="9">
        <v>7500</v>
      </c>
      <c r="J697" s="10">
        <f t="shared" si="0"/>
        <v>6000.0000000000009</v>
      </c>
      <c r="K697" s="10">
        <f t="shared" si="1"/>
        <v>1500.0000000000002</v>
      </c>
      <c r="L697" s="11">
        <v>0.25</v>
      </c>
      <c r="N697" s="16"/>
      <c r="O697" s="14"/>
      <c r="P697" s="12"/>
      <c r="Q697" s="13"/>
    </row>
    <row r="698" spans="1:17" ht="15.75" customHeight="1">
      <c r="A698" s="6" t="s">
        <v>27</v>
      </c>
      <c r="B698" s="6">
        <v>1128299</v>
      </c>
      <c r="C698" s="7">
        <v>44411</v>
      </c>
      <c r="D698" s="6" t="s">
        <v>28</v>
      </c>
      <c r="E698" s="6" t="s">
        <v>43</v>
      </c>
      <c r="F698" s="6" t="s">
        <v>44</v>
      </c>
      <c r="G698" s="6" t="s">
        <v>19</v>
      </c>
      <c r="H698" s="8">
        <v>0.75000000000000011</v>
      </c>
      <c r="I698" s="9">
        <v>6250</v>
      </c>
      <c r="J698" s="10">
        <f t="shared" si="0"/>
        <v>4687.5000000000009</v>
      </c>
      <c r="K698" s="10">
        <f t="shared" si="1"/>
        <v>1171.8750000000002</v>
      </c>
      <c r="L698" s="11">
        <v>0.25</v>
      </c>
      <c r="N698" s="16"/>
      <c r="O698" s="14"/>
      <c r="P698" s="12"/>
      <c r="Q698" s="13"/>
    </row>
    <row r="699" spans="1:17" ht="15.75" customHeight="1">
      <c r="A699" s="6" t="s">
        <v>27</v>
      </c>
      <c r="B699" s="6">
        <v>1128299</v>
      </c>
      <c r="C699" s="7">
        <v>44411</v>
      </c>
      <c r="D699" s="6" t="s">
        <v>28</v>
      </c>
      <c r="E699" s="6" t="s">
        <v>43</v>
      </c>
      <c r="F699" s="6" t="s">
        <v>44</v>
      </c>
      <c r="G699" s="6" t="s">
        <v>20</v>
      </c>
      <c r="H699" s="8">
        <v>0.75000000000000011</v>
      </c>
      <c r="I699" s="9">
        <v>5750</v>
      </c>
      <c r="J699" s="10">
        <f t="shared" si="0"/>
        <v>4312.5000000000009</v>
      </c>
      <c r="K699" s="10">
        <f t="shared" si="1"/>
        <v>1293.7500000000002</v>
      </c>
      <c r="L699" s="11">
        <v>0.3</v>
      </c>
      <c r="N699" s="16"/>
      <c r="O699" s="14"/>
      <c r="P699" s="12"/>
      <c r="Q699" s="13"/>
    </row>
    <row r="700" spans="1:17" ht="15.75" customHeight="1">
      <c r="A700" s="6" t="s">
        <v>27</v>
      </c>
      <c r="B700" s="6">
        <v>1128299</v>
      </c>
      <c r="C700" s="7">
        <v>44411</v>
      </c>
      <c r="D700" s="6" t="s">
        <v>28</v>
      </c>
      <c r="E700" s="6" t="s">
        <v>43</v>
      </c>
      <c r="F700" s="6" t="s">
        <v>44</v>
      </c>
      <c r="G700" s="6" t="s">
        <v>21</v>
      </c>
      <c r="H700" s="8">
        <v>0.75</v>
      </c>
      <c r="I700" s="9">
        <v>5750</v>
      </c>
      <c r="J700" s="10">
        <f t="shared" si="0"/>
        <v>4312.5</v>
      </c>
      <c r="K700" s="10">
        <f t="shared" si="1"/>
        <v>1078.125</v>
      </c>
      <c r="L700" s="11">
        <v>0.25</v>
      </c>
      <c r="N700" s="16"/>
      <c r="O700" s="14"/>
      <c r="P700" s="12"/>
      <c r="Q700" s="13"/>
    </row>
    <row r="701" spans="1:17" ht="15.75" customHeight="1">
      <c r="A701" s="6" t="s">
        <v>27</v>
      </c>
      <c r="B701" s="6">
        <v>1128299</v>
      </c>
      <c r="C701" s="7">
        <v>44411</v>
      </c>
      <c r="D701" s="6" t="s">
        <v>28</v>
      </c>
      <c r="E701" s="6" t="s">
        <v>43</v>
      </c>
      <c r="F701" s="6" t="s">
        <v>44</v>
      </c>
      <c r="G701" s="6" t="s">
        <v>22</v>
      </c>
      <c r="H701" s="8">
        <v>0.8</v>
      </c>
      <c r="I701" s="9">
        <v>4000</v>
      </c>
      <c r="J701" s="10">
        <f t="shared" si="0"/>
        <v>3200</v>
      </c>
      <c r="K701" s="10">
        <f t="shared" si="1"/>
        <v>640</v>
      </c>
      <c r="L701" s="11">
        <v>0.2</v>
      </c>
      <c r="N701" s="16"/>
      <c r="O701" s="14"/>
      <c r="P701" s="12"/>
      <c r="Q701" s="13"/>
    </row>
    <row r="702" spans="1:17" ht="15.75" customHeight="1">
      <c r="A702" s="6" t="s">
        <v>27</v>
      </c>
      <c r="B702" s="6">
        <v>1128299</v>
      </c>
      <c r="C702" s="7">
        <v>44443</v>
      </c>
      <c r="D702" s="6" t="s">
        <v>28</v>
      </c>
      <c r="E702" s="6" t="s">
        <v>43</v>
      </c>
      <c r="F702" s="6" t="s">
        <v>44</v>
      </c>
      <c r="G702" s="6" t="s">
        <v>17</v>
      </c>
      <c r="H702" s="8">
        <v>0.70000000000000018</v>
      </c>
      <c r="I702" s="9">
        <v>6000</v>
      </c>
      <c r="J702" s="10">
        <f t="shared" si="0"/>
        <v>4200.0000000000009</v>
      </c>
      <c r="K702" s="10">
        <f t="shared" si="1"/>
        <v>1260.0000000000002</v>
      </c>
      <c r="L702" s="11">
        <v>0.3</v>
      </c>
      <c r="N702" s="16"/>
      <c r="O702" s="14"/>
      <c r="P702" s="12"/>
      <c r="Q702" s="13"/>
    </row>
    <row r="703" spans="1:17" ht="15.75" customHeight="1">
      <c r="A703" s="6" t="s">
        <v>27</v>
      </c>
      <c r="B703" s="6">
        <v>1128299</v>
      </c>
      <c r="C703" s="7">
        <v>44443</v>
      </c>
      <c r="D703" s="6" t="s">
        <v>28</v>
      </c>
      <c r="E703" s="6" t="s">
        <v>43</v>
      </c>
      <c r="F703" s="6" t="s">
        <v>44</v>
      </c>
      <c r="G703" s="6" t="s">
        <v>18</v>
      </c>
      <c r="H703" s="8">
        <v>0.75000000000000022</v>
      </c>
      <c r="I703" s="9">
        <v>6000</v>
      </c>
      <c r="J703" s="10">
        <f t="shared" si="0"/>
        <v>4500.0000000000009</v>
      </c>
      <c r="K703" s="10">
        <f t="shared" si="1"/>
        <v>1125.0000000000002</v>
      </c>
      <c r="L703" s="11">
        <v>0.25</v>
      </c>
      <c r="N703" s="16"/>
      <c r="O703" s="14"/>
      <c r="P703" s="12"/>
      <c r="Q703" s="13"/>
    </row>
    <row r="704" spans="1:17" ht="15.75" customHeight="1">
      <c r="A704" s="6" t="s">
        <v>27</v>
      </c>
      <c r="B704" s="6">
        <v>1128299</v>
      </c>
      <c r="C704" s="7">
        <v>44443</v>
      </c>
      <c r="D704" s="6" t="s">
        <v>28</v>
      </c>
      <c r="E704" s="6" t="s">
        <v>43</v>
      </c>
      <c r="F704" s="6" t="s">
        <v>44</v>
      </c>
      <c r="G704" s="6" t="s">
        <v>19</v>
      </c>
      <c r="H704" s="8">
        <v>0.70000000000000018</v>
      </c>
      <c r="I704" s="9">
        <v>4500</v>
      </c>
      <c r="J704" s="10">
        <f t="shared" si="0"/>
        <v>3150.0000000000009</v>
      </c>
      <c r="K704" s="10">
        <f t="shared" si="1"/>
        <v>787.50000000000023</v>
      </c>
      <c r="L704" s="11">
        <v>0.25</v>
      </c>
      <c r="N704" s="16"/>
      <c r="O704" s="14"/>
      <c r="P704" s="12"/>
      <c r="Q704" s="13"/>
    </row>
    <row r="705" spans="1:17" ht="15.75" customHeight="1">
      <c r="A705" s="6" t="s">
        <v>27</v>
      </c>
      <c r="B705" s="6">
        <v>1128299</v>
      </c>
      <c r="C705" s="7">
        <v>44443</v>
      </c>
      <c r="D705" s="6" t="s">
        <v>28</v>
      </c>
      <c r="E705" s="6" t="s">
        <v>43</v>
      </c>
      <c r="F705" s="6" t="s">
        <v>44</v>
      </c>
      <c r="G705" s="6" t="s">
        <v>20</v>
      </c>
      <c r="H705" s="8">
        <v>0.70000000000000018</v>
      </c>
      <c r="I705" s="9">
        <v>4000</v>
      </c>
      <c r="J705" s="10">
        <f t="shared" si="0"/>
        <v>2800.0000000000009</v>
      </c>
      <c r="K705" s="10">
        <f t="shared" si="1"/>
        <v>840.00000000000023</v>
      </c>
      <c r="L705" s="11">
        <v>0.3</v>
      </c>
      <c r="N705" s="16"/>
      <c r="O705" s="14"/>
      <c r="P705" s="12"/>
      <c r="Q705" s="13"/>
    </row>
    <row r="706" spans="1:17" ht="15.75" customHeight="1">
      <c r="A706" s="6" t="s">
        <v>27</v>
      </c>
      <c r="B706" s="6">
        <v>1128299</v>
      </c>
      <c r="C706" s="7">
        <v>44443</v>
      </c>
      <c r="D706" s="6" t="s">
        <v>28</v>
      </c>
      <c r="E706" s="6" t="s">
        <v>43</v>
      </c>
      <c r="F706" s="6" t="s">
        <v>44</v>
      </c>
      <c r="G706" s="6" t="s">
        <v>21</v>
      </c>
      <c r="H706" s="8">
        <v>0.80000000000000016</v>
      </c>
      <c r="I706" s="9">
        <v>4250</v>
      </c>
      <c r="J706" s="10">
        <f t="shared" si="0"/>
        <v>3400.0000000000005</v>
      </c>
      <c r="K706" s="10">
        <f t="shared" si="1"/>
        <v>850.00000000000011</v>
      </c>
      <c r="L706" s="11">
        <v>0.25</v>
      </c>
      <c r="N706" s="16"/>
      <c r="O706" s="14"/>
      <c r="P706" s="12"/>
      <c r="Q706" s="13"/>
    </row>
    <row r="707" spans="1:17" ht="15.75" customHeight="1">
      <c r="A707" s="6" t="s">
        <v>27</v>
      </c>
      <c r="B707" s="6">
        <v>1128299</v>
      </c>
      <c r="C707" s="7">
        <v>44443</v>
      </c>
      <c r="D707" s="6" t="s">
        <v>28</v>
      </c>
      <c r="E707" s="6" t="s">
        <v>43</v>
      </c>
      <c r="F707" s="6" t="s">
        <v>44</v>
      </c>
      <c r="G707" s="6" t="s">
        <v>22</v>
      </c>
      <c r="H707" s="8">
        <v>0.65</v>
      </c>
      <c r="I707" s="9">
        <v>4500</v>
      </c>
      <c r="J707" s="10">
        <f t="shared" si="0"/>
        <v>2925</v>
      </c>
      <c r="K707" s="10">
        <f t="shared" si="1"/>
        <v>585</v>
      </c>
      <c r="L707" s="11">
        <v>0.2</v>
      </c>
      <c r="N707" s="16"/>
      <c r="O707" s="14"/>
      <c r="P707" s="12"/>
      <c r="Q707" s="13"/>
    </row>
    <row r="708" spans="1:17" ht="15.75" customHeight="1">
      <c r="A708" s="6" t="s">
        <v>27</v>
      </c>
      <c r="B708" s="6">
        <v>1128299</v>
      </c>
      <c r="C708" s="7">
        <v>44472</v>
      </c>
      <c r="D708" s="6" t="s">
        <v>28</v>
      </c>
      <c r="E708" s="6" t="s">
        <v>43</v>
      </c>
      <c r="F708" s="6" t="s">
        <v>44</v>
      </c>
      <c r="G708" s="6" t="s">
        <v>17</v>
      </c>
      <c r="H708" s="8">
        <v>0.60000000000000009</v>
      </c>
      <c r="I708" s="9">
        <v>5500</v>
      </c>
      <c r="J708" s="10">
        <f t="shared" si="0"/>
        <v>3300.0000000000005</v>
      </c>
      <c r="K708" s="10">
        <f t="shared" si="1"/>
        <v>990.00000000000011</v>
      </c>
      <c r="L708" s="11">
        <v>0.3</v>
      </c>
      <c r="N708" s="16"/>
      <c r="O708" s="14"/>
      <c r="P708" s="12"/>
      <c r="Q708" s="13"/>
    </row>
    <row r="709" spans="1:17" ht="15.75" customHeight="1">
      <c r="A709" s="6" t="s">
        <v>27</v>
      </c>
      <c r="B709" s="6">
        <v>1128299</v>
      </c>
      <c r="C709" s="7">
        <v>44472</v>
      </c>
      <c r="D709" s="6" t="s">
        <v>28</v>
      </c>
      <c r="E709" s="6" t="s">
        <v>43</v>
      </c>
      <c r="F709" s="6" t="s">
        <v>44</v>
      </c>
      <c r="G709" s="6" t="s">
        <v>18</v>
      </c>
      <c r="H709" s="8">
        <v>0.65000000000000013</v>
      </c>
      <c r="I709" s="9">
        <v>5500</v>
      </c>
      <c r="J709" s="10">
        <f t="shared" si="0"/>
        <v>3575.0000000000009</v>
      </c>
      <c r="K709" s="10">
        <f t="shared" si="1"/>
        <v>893.75000000000023</v>
      </c>
      <c r="L709" s="11">
        <v>0.25</v>
      </c>
      <c r="N709" s="16"/>
      <c r="O709" s="14"/>
      <c r="P709" s="12"/>
      <c r="Q709" s="13"/>
    </row>
    <row r="710" spans="1:17" ht="15.75" customHeight="1">
      <c r="A710" s="6" t="s">
        <v>27</v>
      </c>
      <c r="B710" s="6">
        <v>1128299</v>
      </c>
      <c r="C710" s="7">
        <v>44472</v>
      </c>
      <c r="D710" s="6" t="s">
        <v>28</v>
      </c>
      <c r="E710" s="6" t="s">
        <v>43</v>
      </c>
      <c r="F710" s="6" t="s">
        <v>44</v>
      </c>
      <c r="G710" s="6" t="s">
        <v>19</v>
      </c>
      <c r="H710" s="8">
        <v>0.60000000000000009</v>
      </c>
      <c r="I710" s="9">
        <v>3750</v>
      </c>
      <c r="J710" s="10">
        <f t="shared" si="0"/>
        <v>2250.0000000000005</v>
      </c>
      <c r="K710" s="10">
        <f t="shared" si="1"/>
        <v>562.50000000000011</v>
      </c>
      <c r="L710" s="11">
        <v>0.25</v>
      </c>
      <c r="N710" s="16"/>
      <c r="O710" s="14"/>
      <c r="P710" s="12"/>
      <c r="Q710" s="13"/>
    </row>
    <row r="711" spans="1:17" ht="15.75" customHeight="1">
      <c r="A711" s="6" t="s">
        <v>27</v>
      </c>
      <c r="B711" s="6">
        <v>1128299</v>
      </c>
      <c r="C711" s="7">
        <v>44472</v>
      </c>
      <c r="D711" s="6" t="s">
        <v>28</v>
      </c>
      <c r="E711" s="6" t="s">
        <v>43</v>
      </c>
      <c r="F711" s="6" t="s">
        <v>44</v>
      </c>
      <c r="G711" s="6" t="s">
        <v>20</v>
      </c>
      <c r="H711" s="8">
        <v>0.60000000000000009</v>
      </c>
      <c r="I711" s="9">
        <v>3500</v>
      </c>
      <c r="J711" s="10">
        <f t="shared" si="0"/>
        <v>2100.0000000000005</v>
      </c>
      <c r="K711" s="10">
        <f t="shared" si="1"/>
        <v>630.00000000000011</v>
      </c>
      <c r="L711" s="11">
        <v>0.3</v>
      </c>
      <c r="N711" s="16"/>
      <c r="O711" s="14"/>
      <c r="P711" s="12"/>
      <c r="Q711" s="13"/>
    </row>
    <row r="712" spans="1:17" ht="15.75" customHeight="1">
      <c r="A712" s="6" t="s">
        <v>27</v>
      </c>
      <c r="B712" s="6">
        <v>1128299</v>
      </c>
      <c r="C712" s="7">
        <v>44472</v>
      </c>
      <c r="D712" s="6" t="s">
        <v>28</v>
      </c>
      <c r="E712" s="6" t="s">
        <v>43</v>
      </c>
      <c r="F712" s="6" t="s">
        <v>44</v>
      </c>
      <c r="G712" s="6" t="s">
        <v>21</v>
      </c>
      <c r="H712" s="8">
        <v>0.70000000000000007</v>
      </c>
      <c r="I712" s="9">
        <v>3250</v>
      </c>
      <c r="J712" s="10">
        <f t="shared" si="0"/>
        <v>2275</v>
      </c>
      <c r="K712" s="10">
        <f t="shared" si="1"/>
        <v>568.75</v>
      </c>
      <c r="L712" s="11">
        <v>0.25</v>
      </c>
      <c r="N712" s="16"/>
      <c r="O712" s="14"/>
      <c r="P712" s="12"/>
      <c r="Q712" s="13"/>
    </row>
    <row r="713" spans="1:17" ht="15.75" customHeight="1">
      <c r="A713" s="6" t="s">
        <v>27</v>
      </c>
      <c r="B713" s="6">
        <v>1128299</v>
      </c>
      <c r="C713" s="7">
        <v>44472</v>
      </c>
      <c r="D713" s="6" t="s">
        <v>28</v>
      </c>
      <c r="E713" s="6" t="s">
        <v>43</v>
      </c>
      <c r="F713" s="6" t="s">
        <v>44</v>
      </c>
      <c r="G713" s="6" t="s">
        <v>22</v>
      </c>
      <c r="H713" s="8">
        <v>0.75000000000000011</v>
      </c>
      <c r="I713" s="9">
        <v>3750</v>
      </c>
      <c r="J713" s="10">
        <f t="shared" si="0"/>
        <v>2812.5000000000005</v>
      </c>
      <c r="K713" s="10">
        <f t="shared" si="1"/>
        <v>562.50000000000011</v>
      </c>
      <c r="L713" s="11">
        <v>0.2</v>
      </c>
      <c r="N713" s="16"/>
      <c r="O713" s="14"/>
      <c r="P713" s="12"/>
      <c r="Q713" s="13"/>
    </row>
    <row r="714" spans="1:17" ht="15.75" customHeight="1">
      <c r="A714" s="6" t="s">
        <v>27</v>
      </c>
      <c r="B714" s="6">
        <v>1128299</v>
      </c>
      <c r="C714" s="7">
        <v>44503</v>
      </c>
      <c r="D714" s="6" t="s">
        <v>28</v>
      </c>
      <c r="E714" s="6" t="s">
        <v>43</v>
      </c>
      <c r="F714" s="6" t="s">
        <v>44</v>
      </c>
      <c r="G714" s="6" t="s">
        <v>17</v>
      </c>
      <c r="H714" s="8">
        <v>0.60000000000000009</v>
      </c>
      <c r="I714" s="9">
        <v>6000</v>
      </c>
      <c r="J714" s="10">
        <f t="shared" si="0"/>
        <v>3600.0000000000005</v>
      </c>
      <c r="K714" s="10">
        <f t="shared" si="1"/>
        <v>1080</v>
      </c>
      <c r="L714" s="11">
        <v>0.3</v>
      </c>
      <c r="N714" s="16"/>
      <c r="O714" s="14"/>
      <c r="P714" s="12"/>
      <c r="Q714" s="13"/>
    </row>
    <row r="715" spans="1:17" ht="15.75" customHeight="1">
      <c r="A715" s="6" t="s">
        <v>27</v>
      </c>
      <c r="B715" s="6">
        <v>1128299</v>
      </c>
      <c r="C715" s="7">
        <v>44503</v>
      </c>
      <c r="D715" s="6" t="s">
        <v>28</v>
      </c>
      <c r="E715" s="6" t="s">
        <v>43</v>
      </c>
      <c r="F715" s="6" t="s">
        <v>44</v>
      </c>
      <c r="G715" s="6" t="s">
        <v>18</v>
      </c>
      <c r="H715" s="8">
        <v>0.65000000000000013</v>
      </c>
      <c r="I715" s="9">
        <v>6250</v>
      </c>
      <c r="J715" s="10">
        <f t="shared" si="0"/>
        <v>4062.5000000000009</v>
      </c>
      <c r="K715" s="10">
        <f t="shared" si="1"/>
        <v>1015.6250000000002</v>
      </c>
      <c r="L715" s="11">
        <v>0.25</v>
      </c>
      <c r="N715" s="16"/>
      <c r="O715" s="14"/>
      <c r="P715" s="12"/>
      <c r="Q715" s="13"/>
    </row>
    <row r="716" spans="1:17" ht="15.75" customHeight="1">
      <c r="A716" s="6" t="s">
        <v>27</v>
      </c>
      <c r="B716" s="6">
        <v>1128299</v>
      </c>
      <c r="C716" s="7">
        <v>44503</v>
      </c>
      <c r="D716" s="6" t="s">
        <v>28</v>
      </c>
      <c r="E716" s="6" t="s">
        <v>43</v>
      </c>
      <c r="F716" s="6" t="s">
        <v>44</v>
      </c>
      <c r="G716" s="6" t="s">
        <v>19</v>
      </c>
      <c r="H716" s="8">
        <v>0.60000000000000009</v>
      </c>
      <c r="I716" s="9">
        <v>4750</v>
      </c>
      <c r="J716" s="10">
        <f t="shared" si="0"/>
        <v>2850.0000000000005</v>
      </c>
      <c r="K716" s="10">
        <f t="shared" si="1"/>
        <v>712.50000000000011</v>
      </c>
      <c r="L716" s="11">
        <v>0.25</v>
      </c>
      <c r="N716" s="16"/>
      <c r="O716" s="14"/>
      <c r="P716" s="12"/>
      <c r="Q716" s="13"/>
    </row>
    <row r="717" spans="1:17" ht="15.75" customHeight="1">
      <c r="A717" s="6" t="s">
        <v>27</v>
      </c>
      <c r="B717" s="6">
        <v>1128299</v>
      </c>
      <c r="C717" s="7">
        <v>44503</v>
      </c>
      <c r="D717" s="6" t="s">
        <v>28</v>
      </c>
      <c r="E717" s="6" t="s">
        <v>43</v>
      </c>
      <c r="F717" s="6" t="s">
        <v>44</v>
      </c>
      <c r="G717" s="6" t="s">
        <v>20</v>
      </c>
      <c r="H717" s="8">
        <v>0.70000000000000018</v>
      </c>
      <c r="I717" s="9">
        <v>4500</v>
      </c>
      <c r="J717" s="10">
        <f t="shared" si="0"/>
        <v>3150.0000000000009</v>
      </c>
      <c r="K717" s="10">
        <f t="shared" si="1"/>
        <v>945.00000000000023</v>
      </c>
      <c r="L717" s="11">
        <v>0.3</v>
      </c>
      <c r="N717" s="16"/>
      <c r="O717" s="14"/>
      <c r="P717" s="12"/>
      <c r="Q717" s="13"/>
    </row>
    <row r="718" spans="1:17" ht="15.75" customHeight="1">
      <c r="A718" s="6" t="s">
        <v>27</v>
      </c>
      <c r="B718" s="6">
        <v>1128299</v>
      </c>
      <c r="C718" s="7">
        <v>44503</v>
      </c>
      <c r="D718" s="6" t="s">
        <v>28</v>
      </c>
      <c r="E718" s="6" t="s">
        <v>43</v>
      </c>
      <c r="F718" s="6" t="s">
        <v>44</v>
      </c>
      <c r="G718" s="6" t="s">
        <v>21</v>
      </c>
      <c r="H718" s="8">
        <v>0.90000000000000013</v>
      </c>
      <c r="I718" s="9">
        <v>4250</v>
      </c>
      <c r="J718" s="10">
        <f t="shared" si="0"/>
        <v>3825.0000000000005</v>
      </c>
      <c r="K718" s="10">
        <f t="shared" si="1"/>
        <v>956.25000000000011</v>
      </c>
      <c r="L718" s="11">
        <v>0.25</v>
      </c>
      <c r="N718" s="16"/>
      <c r="O718" s="14"/>
      <c r="P718" s="12"/>
      <c r="Q718" s="13"/>
    </row>
    <row r="719" spans="1:17" ht="15.75" customHeight="1">
      <c r="A719" s="6" t="s">
        <v>27</v>
      </c>
      <c r="B719" s="6">
        <v>1128299</v>
      </c>
      <c r="C719" s="7">
        <v>44503</v>
      </c>
      <c r="D719" s="6" t="s">
        <v>28</v>
      </c>
      <c r="E719" s="6" t="s">
        <v>43</v>
      </c>
      <c r="F719" s="6" t="s">
        <v>44</v>
      </c>
      <c r="G719" s="6" t="s">
        <v>22</v>
      </c>
      <c r="H719" s="8">
        <v>0.95000000000000018</v>
      </c>
      <c r="I719" s="9">
        <v>5500</v>
      </c>
      <c r="J719" s="10">
        <f t="shared" si="0"/>
        <v>5225.0000000000009</v>
      </c>
      <c r="K719" s="10">
        <f t="shared" si="1"/>
        <v>1045.0000000000002</v>
      </c>
      <c r="L719" s="11">
        <v>0.2</v>
      </c>
      <c r="N719" s="16"/>
      <c r="O719" s="14"/>
      <c r="P719" s="12"/>
      <c r="Q719" s="13"/>
    </row>
    <row r="720" spans="1:17" ht="15.75" customHeight="1">
      <c r="A720" s="6" t="s">
        <v>27</v>
      </c>
      <c r="B720" s="6">
        <v>1128299</v>
      </c>
      <c r="C720" s="7">
        <v>44532</v>
      </c>
      <c r="D720" s="6" t="s">
        <v>28</v>
      </c>
      <c r="E720" s="6" t="s">
        <v>43</v>
      </c>
      <c r="F720" s="6" t="s">
        <v>44</v>
      </c>
      <c r="G720" s="6" t="s">
        <v>17</v>
      </c>
      <c r="H720" s="8">
        <v>0.80000000000000016</v>
      </c>
      <c r="I720" s="9">
        <v>7500</v>
      </c>
      <c r="J720" s="10">
        <f t="shared" si="0"/>
        <v>6000.0000000000009</v>
      </c>
      <c r="K720" s="10">
        <f t="shared" si="1"/>
        <v>1800.0000000000002</v>
      </c>
      <c r="L720" s="11">
        <v>0.3</v>
      </c>
      <c r="N720" s="16"/>
      <c r="O720" s="14"/>
      <c r="P720" s="12"/>
      <c r="Q720" s="13"/>
    </row>
    <row r="721" spans="1:17" ht="15.75" customHeight="1">
      <c r="A721" s="6" t="s">
        <v>27</v>
      </c>
      <c r="B721" s="6">
        <v>1128299</v>
      </c>
      <c r="C721" s="7">
        <v>44532</v>
      </c>
      <c r="D721" s="6" t="s">
        <v>28</v>
      </c>
      <c r="E721" s="6" t="s">
        <v>43</v>
      </c>
      <c r="F721" s="6" t="s">
        <v>44</v>
      </c>
      <c r="G721" s="6" t="s">
        <v>18</v>
      </c>
      <c r="H721" s="8">
        <v>0.8500000000000002</v>
      </c>
      <c r="I721" s="9">
        <v>7500</v>
      </c>
      <c r="J721" s="10">
        <f t="shared" si="0"/>
        <v>6375.0000000000018</v>
      </c>
      <c r="K721" s="10">
        <f t="shared" si="1"/>
        <v>1593.7500000000005</v>
      </c>
      <c r="L721" s="11">
        <v>0.25</v>
      </c>
      <c r="N721" s="16"/>
      <c r="O721" s="14"/>
      <c r="P721" s="12"/>
      <c r="Q721" s="13"/>
    </row>
    <row r="722" spans="1:17" ht="15.75" customHeight="1">
      <c r="A722" s="6" t="s">
        <v>27</v>
      </c>
      <c r="B722" s="6">
        <v>1128299</v>
      </c>
      <c r="C722" s="7">
        <v>44532</v>
      </c>
      <c r="D722" s="6" t="s">
        <v>28</v>
      </c>
      <c r="E722" s="6" t="s">
        <v>43</v>
      </c>
      <c r="F722" s="6" t="s">
        <v>44</v>
      </c>
      <c r="G722" s="6" t="s">
        <v>19</v>
      </c>
      <c r="H722" s="8">
        <v>0.80000000000000016</v>
      </c>
      <c r="I722" s="9">
        <v>5500</v>
      </c>
      <c r="J722" s="10">
        <f t="shared" si="0"/>
        <v>4400.0000000000009</v>
      </c>
      <c r="K722" s="10">
        <f t="shared" si="1"/>
        <v>1100.0000000000002</v>
      </c>
      <c r="L722" s="11">
        <v>0.25</v>
      </c>
      <c r="N722" s="16"/>
      <c r="O722" s="14"/>
      <c r="P722" s="12"/>
      <c r="Q722" s="13"/>
    </row>
    <row r="723" spans="1:17" ht="15.75" customHeight="1">
      <c r="A723" s="6" t="s">
        <v>27</v>
      </c>
      <c r="B723" s="6">
        <v>1128299</v>
      </c>
      <c r="C723" s="7">
        <v>44532</v>
      </c>
      <c r="D723" s="6" t="s">
        <v>28</v>
      </c>
      <c r="E723" s="6" t="s">
        <v>43</v>
      </c>
      <c r="F723" s="6" t="s">
        <v>44</v>
      </c>
      <c r="G723" s="6" t="s">
        <v>20</v>
      </c>
      <c r="H723" s="8">
        <v>0.80000000000000016</v>
      </c>
      <c r="I723" s="9">
        <v>5500</v>
      </c>
      <c r="J723" s="10">
        <f t="shared" si="0"/>
        <v>4400.0000000000009</v>
      </c>
      <c r="K723" s="10">
        <f t="shared" si="1"/>
        <v>1320.0000000000002</v>
      </c>
      <c r="L723" s="11">
        <v>0.3</v>
      </c>
      <c r="N723" s="16"/>
      <c r="O723" s="14"/>
      <c r="P723" s="12"/>
      <c r="Q723" s="13"/>
    </row>
    <row r="724" spans="1:17" ht="15.75" customHeight="1">
      <c r="A724" s="6" t="s">
        <v>27</v>
      </c>
      <c r="B724" s="6">
        <v>1128299</v>
      </c>
      <c r="C724" s="7">
        <v>44532</v>
      </c>
      <c r="D724" s="6" t="s">
        <v>28</v>
      </c>
      <c r="E724" s="6" t="s">
        <v>43</v>
      </c>
      <c r="F724" s="6" t="s">
        <v>44</v>
      </c>
      <c r="G724" s="6" t="s">
        <v>21</v>
      </c>
      <c r="H724" s="8">
        <v>0.90000000000000013</v>
      </c>
      <c r="I724" s="9">
        <v>4750</v>
      </c>
      <c r="J724" s="10">
        <f t="shared" si="0"/>
        <v>4275.0000000000009</v>
      </c>
      <c r="K724" s="10">
        <f t="shared" si="1"/>
        <v>1068.7500000000002</v>
      </c>
      <c r="L724" s="11">
        <v>0.25</v>
      </c>
      <c r="N724" s="16"/>
      <c r="O724" s="14"/>
      <c r="P724" s="12"/>
      <c r="Q724" s="13"/>
    </row>
    <row r="725" spans="1:17" ht="15.75" customHeight="1">
      <c r="A725" s="6" t="s">
        <v>27</v>
      </c>
      <c r="B725" s="6">
        <v>1128299</v>
      </c>
      <c r="C725" s="7">
        <v>44532</v>
      </c>
      <c r="D725" s="6" t="s">
        <v>28</v>
      </c>
      <c r="E725" s="6" t="s">
        <v>43</v>
      </c>
      <c r="F725" s="6" t="s">
        <v>44</v>
      </c>
      <c r="G725" s="6" t="s">
        <v>22</v>
      </c>
      <c r="H725" s="8">
        <v>0.95000000000000018</v>
      </c>
      <c r="I725" s="9">
        <v>5750</v>
      </c>
      <c r="J725" s="10">
        <f t="shared" si="0"/>
        <v>5462.5000000000009</v>
      </c>
      <c r="K725" s="10">
        <f t="shared" si="1"/>
        <v>1092.5000000000002</v>
      </c>
      <c r="L725" s="11">
        <v>0.2</v>
      </c>
      <c r="N725" s="16"/>
      <c r="O725" s="14"/>
      <c r="P725" s="12"/>
      <c r="Q725" s="13"/>
    </row>
    <row r="726" spans="1:17" ht="15.75" customHeight="1">
      <c r="A726" s="6" t="s">
        <v>14</v>
      </c>
      <c r="B726" s="6">
        <v>1185732</v>
      </c>
      <c r="C726" s="7">
        <v>44208</v>
      </c>
      <c r="D726" s="6" t="s">
        <v>45</v>
      </c>
      <c r="E726" s="6" t="s">
        <v>46</v>
      </c>
      <c r="F726" s="6" t="s">
        <v>47</v>
      </c>
      <c r="G726" s="6" t="s">
        <v>17</v>
      </c>
      <c r="H726" s="8">
        <v>0.45</v>
      </c>
      <c r="I726" s="9">
        <v>10500</v>
      </c>
      <c r="J726" s="10">
        <f t="shared" si="0"/>
        <v>4725</v>
      </c>
      <c r="K726" s="10">
        <f t="shared" si="1"/>
        <v>2126.25</v>
      </c>
      <c r="L726" s="11">
        <v>0.45</v>
      </c>
      <c r="N726" s="12"/>
      <c r="O726" s="17">
        <f>Sales_Data!$H726+0.05</f>
        <v>0.5</v>
      </c>
      <c r="P726" s="12"/>
      <c r="Q726" s="13"/>
    </row>
    <row r="727" spans="1:17" ht="15.75" customHeight="1">
      <c r="A727" s="6" t="s">
        <v>14</v>
      </c>
      <c r="B727" s="6">
        <v>1185732</v>
      </c>
      <c r="C727" s="7">
        <v>44208</v>
      </c>
      <c r="D727" s="6" t="s">
        <v>45</v>
      </c>
      <c r="E727" s="6" t="s">
        <v>46</v>
      </c>
      <c r="F727" s="6" t="s">
        <v>47</v>
      </c>
      <c r="G727" s="6" t="s">
        <v>18</v>
      </c>
      <c r="H727" s="8">
        <v>0.45</v>
      </c>
      <c r="I727" s="9">
        <v>8500</v>
      </c>
      <c r="J727" s="10">
        <f t="shared" si="0"/>
        <v>3825</v>
      </c>
      <c r="K727" s="10">
        <f t="shared" si="1"/>
        <v>1338.75</v>
      </c>
      <c r="L727" s="11">
        <v>0.35</v>
      </c>
      <c r="N727" s="12"/>
      <c r="O727" s="17">
        <f>Sales_Data!$H727+0.05</f>
        <v>0.5</v>
      </c>
      <c r="P727" s="12"/>
      <c r="Q727" s="13"/>
    </row>
    <row r="728" spans="1:17" ht="15.75" customHeight="1">
      <c r="A728" s="6" t="s">
        <v>14</v>
      </c>
      <c r="B728" s="6">
        <v>1185732</v>
      </c>
      <c r="C728" s="7">
        <v>44208</v>
      </c>
      <c r="D728" s="6" t="s">
        <v>45</v>
      </c>
      <c r="E728" s="6" t="s">
        <v>46</v>
      </c>
      <c r="F728" s="6" t="s">
        <v>47</v>
      </c>
      <c r="G728" s="6" t="s">
        <v>19</v>
      </c>
      <c r="H728" s="8">
        <v>0.35000000000000003</v>
      </c>
      <c r="I728" s="9">
        <v>8500</v>
      </c>
      <c r="J728" s="10">
        <f t="shared" si="0"/>
        <v>2975.0000000000005</v>
      </c>
      <c r="K728" s="10">
        <f t="shared" si="1"/>
        <v>743.75000000000011</v>
      </c>
      <c r="L728" s="11">
        <v>0.25</v>
      </c>
      <c r="N728" s="12"/>
      <c r="O728" s="17">
        <f>Sales_Data!$H728+0.05</f>
        <v>0.4</v>
      </c>
      <c r="P728" s="12"/>
      <c r="Q728" s="13"/>
    </row>
    <row r="729" spans="1:17" ht="15.75" customHeight="1">
      <c r="A729" s="6" t="s">
        <v>14</v>
      </c>
      <c r="B729" s="6">
        <v>1185732</v>
      </c>
      <c r="C729" s="7">
        <v>44208</v>
      </c>
      <c r="D729" s="6" t="s">
        <v>45</v>
      </c>
      <c r="E729" s="6" t="s">
        <v>46</v>
      </c>
      <c r="F729" s="6" t="s">
        <v>47</v>
      </c>
      <c r="G729" s="6" t="s">
        <v>20</v>
      </c>
      <c r="H729" s="8">
        <v>0.39999999999999997</v>
      </c>
      <c r="I729" s="9">
        <v>7000</v>
      </c>
      <c r="J729" s="10">
        <f t="shared" si="0"/>
        <v>2799.9999999999995</v>
      </c>
      <c r="K729" s="10">
        <f t="shared" si="1"/>
        <v>839.99999999999989</v>
      </c>
      <c r="L729" s="11">
        <v>0.3</v>
      </c>
      <c r="N729" s="12"/>
      <c r="O729" s="17">
        <f>Sales_Data!$H729+0.05</f>
        <v>0.44999999999999996</v>
      </c>
      <c r="P729" s="12"/>
      <c r="Q729" s="13"/>
    </row>
    <row r="730" spans="1:17" ht="15.75" customHeight="1">
      <c r="A730" s="6" t="s">
        <v>14</v>
      </c>
      <c r="B730" s="6">
        <v>1185732</v>
      </c>
      <c r="C730" s="7">
        <v>44208</v>
      </c>
      <c r="D730" s="6" t="s">
        <v>45</v>
      </c>
      <c r="E730" s="6" t="s">
        <v>46</v>
      </c>
      <c r="F730" s="6" t="s">
        <v>47</v>
      </c>
      <c r="G730" s="6" t="s">
        <v>21</v>
      </c>
      <c r="H730" s="8">
        <v>0.55000000000000004</v>
      </c>
      <c r="I730" s="9">
        <v>7500</v>
      </c>
      <c r="J730" s="10">
        <f t="shared" si="0"/>
        <v>4125</v>
      </c>
      <c r="K730" s="10">
        <f t="shared" si="1"/>
        <v>1443.75</v>
      </c>
      <c r="L730" s="11">
        <v>0.35</v>
      </c>
      <c r="N730" s="12"/>
      <c r="O730" s="17">
        <f>Sales_Data!$H730+0.05</f>
        <v>0.60000000000000009</v>
      </c>
      <c r="P730" s="12"/>
      <c r="Q730" s="13"/>
    </row>
    <row r="731" spans="1:17" ht="15.75" customHeight="1">
      <c r="A731" s="6" t="s">
        <v>14</v>
      </c>
      <c r="B731" s="6">
        <v>1185732</v>
      </c>
      <c r="C731" s="7">
        <v>44208</v>
      </c>
      <c r="D731" s="6" t="s">
        <v>45</v>
      </c>
      <c r="E731" s="6" t="s">
        <v>46</v>
      </c>
      <c r="F731" s="6" t="s">
        <v>47</v>
      </c>
      <c r="G731" s="6" t="s">
        <v>22</v>
      </c>
      <c r="H731" s="8">
        <v>0.45</v>
      </c>
      <c r="I731" s="9">
        <v>8500</v>
      </c>
      <c r="J731" s="10">
        <f t="shared" si="0"/>
        <v>3825</v>
      </c>
      <c r="K731" s="10">
        <f t="shared" si="1"/>
        <v>1912.5</v>
      </c>
      <c r="L731" s="11">
        <v>0.5</v>
      </c>
      <c r="N731" s="12"/>
      <c r="O731" s="17">
        <f>Sales_Data!$H731+0.05</f>
        <v>0.5</v>
      </c>
      <c r="P731" s="12"/>
      <c r="Q731" s="13"/>
    </row>
    <row r="732" spans="1:17" ht="15.75" customHeight="1">
      <c r="A732" s="6" t="s">
        <v>14</v>
      </c>
      <c r="B732" s="6">
        <v>1185732</v>
      </c>
      <c r="C732" s="7">
        <v>44237</v>
      </c>
      <c r="D732" s="6" t="s">
        <v>45</v>
      </c>
      <c r="E732" s="6" t="s">
        <v>46</v>
      </c>
      <c r="F732" s="6" t="s">
        <v>47</v>
      </c>
      <c r="G732" s="6" t="s">
        <v>17</v>
      </c>
      <c r="H732" s="8">
        <v>0.45</v>
      </c>
      <c r="I732" s="9">
        <v>11000</v>
      </c>
      <c r="J732" s="10">
        <f t="shared" si="0"/>
        <v>4950</v>
      </c>
      <c r="K732" s="10">
        <f t="shared" si="1"/>
        <v>2227.5</v>
      </c>
      <c r="L732" s="11">
        <v>0.45</v>
      </c>
      <c r="N732" s="12"/>
      <c r="O732" s="17">
        <f>Sales_Data!$H732+0.05</f>
        <v>0.5</v>
      </c>
      <c r="P732" s="12"/>
      <c r="Q732" s="13"/>
    </row>
    <row r="733" spans="1:17" ht="15.75" customHeight="1">
      <c r="A733" s="6" t="s">
        <v>14</v>
      </c>
      <c r="B733" s="6">
        <v>1185732</v>
      </c>
      <c r="C733" s="7">
        <v>44237</v>
      </c>
      <c r="D733" s="6" t="s">
        <v>45</v>
      </c>
      <c r="E733" s="6" t="s">
        <v>46</v>
      </c>
      <c r="F733" s="6" t="s">
        <v>47</v>
      </c>
      <c r="G733" s="6" t="s">
        <v>18</v>
      </c>
      <c r="H733" s="8">
        <v>0.45</v>
      </c>
      <c r="I733" s="9">
        <v>7500</v>
      </c>
      <c r="J733" s="10">
        <f t="shared" si="0"/>
        <v>3375</v>
      </c>
      <c r="K733" s="10">
        <f t="shared" si="1"/>
        <v>1181.25</v>
      </c>
      <c r="L733" s="11">
        <v>0.35</v>
      </c>
      <c r="N733" s="12"/>
      <c r="O733" s="17">
        <f>Sales_Data!$H733+0.05</f>
        <v>0.5</v>
      </c>
      <c r="P733" s="12"/>
      <c r="Q733" s="13"/>
    </row>
    <row r="734" spans="1:17" ht="15.75" customHeight="1">
      <c r="A734" s="6" t="s">
        <v>14</v>
      </c>
      <c r="B734" s="6">
        <v>1185732</v>
      </c>
      <c r="C734" s="7">
        <v>44237</v>
      </c>
      <c r="D734" s="6" t="s">
        <v>45</v>
      </c>
      <c r="E734" s="6" t="s">
        <v>46</v>
      </c>
      <c r="F734" s="6" t="s">
        <v>47</v>
      </c>
      <c r="G734" s="6" t="s">
        <v>19</v>
      </c>
      <c r="H734" s="8">
        <v>0.35000000000000003</v>
      </c>
      <c r="I734" s="9">
        <v>8000</v>
      </c>
      <c r="J734" s="10">
        <f t="shared" si="0"/>
        <v>2800.0000000000005</v>
      </c>
      <c r="K734" s="10">
        <f t="shared" si="1"/>
        <v>700.00000000000011</v>
      </c>
      <c r="L734" s="11">
        <v>0.25</v>
      </c>
      <c r="N734" s="12"/>
      <c r="O734" s="17">
        <f>Sales_Data!$H734+0.05</f>
        <v>0.4</v>
      </c>
      <c r="P734" s="12"/>
      <c r="Q734" s="13"/>
    </row>
    <row r="735" spans="1:17" ht="15.75" customHeight="1">
      <c r="A735" s="6" t="s">
        <v>14</v>
      </c>
      <c r="B735" s="6">
        <v>1185732</v>
      </c>
      <c r="C735" s="7">
        <v>44237</v>
      </c>
      <c r="D735" s="6" t="s">
        <v>45</v>
      </c>
      <c r="E735" s="6" t="s">
        <v>46</v>
      </c>
      <c r="F735" s="6" t="s">
        <v>47</v>
      </c>
      <c r="G735" s="6" t="s">
        <v>20</v>
      </c>
      <c r="H735" s="8">
        <v>0.39999999999999997</v>
      </c>
      <c r="I735" s="9">
        <v>6750</v>
      </c>
      <c r="J735" s="10">
        <f t="shared" si="0"/>
        <v>2700</v>
      </c>
      <c r="K735" s="10">
        <f t="shared" si="1"/>
        <v>810</v>
      </c>
      <c r="L735" s="11">
        <v>0.3</v>
      </c>
      <c r="N735" s="12"/>
      <c r="O735" s="17">
        <f>Sales_Data!$H735+0.05</f>
        <v>0.44999999999999996</v>
      </c>
      <c r="P735" s="12"/>
      <c r="Q735" s="13"/>
    </row>
    <row r="736" spans="1:17" ht="15.75" customHeight="1">
      <c r="A736" s="6" t="s">
        <v>14</v>
      </c>
      <c r="B736" s="6">
        <v>1185732</v>
      </c>
      <c r="C736" s="7">
        <v>44237</v>
      </c>
      <c r="D736" s="6" t="s">
        <v>45</v>
      </c>
      <c r="E736" s="6" t="s">
        <v>46</v>
      </c>
      <c r="F736" s="6" t="s">
        <v>47</v>
      </c>
      <c r="G736" s="6" t="s">
        <v>21</v>
      </c>
      <c r="H736" s="8">
        <v>0.55000000000000004</v>
      </c>
      <c r="I736" s="9">
        <v>7500</v>
      </c>
      <c r="J736" s="10">
        <f t="shared" si="0"/>
        <v>4125</v>
      </c>
      <c r="K736" s="10">
        <f t="shared" si="1"/>
        <v>1443.75</v>
      </c>
      <c r="L736" s="11">
        <v>0.35</v>
      </c>
      <c r="N736" s="12"/>
      <c r="O736" s="17">
        <f>Sales_Data!$H736+0.05</f>
        <v>0.60000000000000009</v>
      </c>
      <c r="P736" s="12"/>
      <c r="Q736" s="13"/>
    </row>
    <row r="737" spans="1:17" ht="15.75" customHeight="1">
      <c r="A737" s="6" t="s">
        <v>14</v>
      </c>
      <c r="B737" s="6">
        <v>1185732</v>
      </c>
      <c r="C737" s="7">
        <v>44237</v>
      </c>
      <c r="D737" s="6" t="s">
        <v>45</v>
      </c>
      <c r="E737" s="6" t="s">
        <v>46</v>
      </c>
      <c r="F737" s="6" t="s">
        <v>47</v>
      </c>
      <c r="G737" s="6" t="s">
        <v>22</v>
      </c>
      <c r="H737" s="8">
        <v>0.45</v>
      </c>
      <c r="I737" s="9">
        <v>8500</v>
      </c>
      <c r="J737" s="10">
        <f t="shared" si="0"/>
        <v>3825</v>
      </c>
      <c r="K737" s="10">
        <f t="shared" si="1"/>
        <v>1912.5</v>
      </c>
      <c r="L737" s="11">
        <v>0.5</v>
      </c>
      <c r="N737" s="12"/>
      <c r="O737" s="17">
        <f>Sales_Data!$H737+0.05</f>
        <v>0.5</v>
      </c>
      <c r="P737" s="12"/>
      <c r="Q737" s="13"/>
    </row>
    <row r="738" spans="1:17" ht="15.75" customHeight="1">
      <c r="A738" s="6" t="s">
        <v>14</v>
      </c>
      <c r="B738" s="6">
        <v>1185732</v>
      </c>
      <c r="C738" s="7">
        <v>44263</v>
      </c>
      <c r="D738" s="6" t="s">
        <v>45</v>
      </c>
      <c r="E738" s="6" t="s">
        <v>46</v>
      </c>
      <c r="F738" s="6" t="s">
        <v>47</v>
      </c>
      <c r="G738" s="6" t="s">
        <v>17</v>
      </c>
      <c r="H738" s="8">
        <v>0.45</v>
      </c>
      <c r="I738" s="9">
        <v>10700</v>
      </c>
      <c r="J738" s="10">
        <f t="shared" si="0"/>
        <v>4815</v>
      </c>
      <c r="K738" s="10">
        <f t="shared" si="1"/>
        <v>2166.75</v>
      </c>
      <c r="L738" s="11">
        <v>0.45</v>
      </c>
      <c r="N738" s="12"/>
      <c r="O738" s="17">
        <f>Sales_Data!$H738+0.05</f>
        <v>0.5</v>
      </c>
      <c r="P738" s="12"/>
      <c r="Q738" s="13"/>
    </row>
    <row r="739" spans="1:17" ht="15.75" customHeight="1">
      <c r="A739" s="6" t="s">
        <v>14</v>
      </c>
      <c r="B739" s="6">
        <v>1185732</v>
      </c>
      <c r="C739" s="7">
        <v>44263</v>
      </c>
      <c r="D739" s="6" t="s">
        <v>45</v>
      </c>
      <c r="E739" s="6" t="s">
        <v>46</v>
      </c>
      <c r="F739" s="6" t="s">
        <v>47</v>
      </c>
      <c r="G739" s="6" t="s">
        <v>18</v>
      </c>
      <c r="H739" s="8">
        <v>0.45</v>
      </c>
      <c r="I739" s="9">
        <v>7500</v>
      </c>
      <c r="J739" s="10">
        <f t="shared" si="0"/>
        <v>3375</v>
      </c>
      <c r="K739" s="10">
        <f t="shared" si="1"/>
        <v>1181.25</v>
      </c>
      <c r="L739" s="11">
        <v>0.35</v>
      </c>
      <c r="N739" s="12"/>
      <c r="O739" s="17">
        <f>Sales_Data!$H739+0.05</f>
        <v>0.5</v>
      </c>
      <c r="P739" s="12"/>
      <c r="Q739" s="13"/>
    </row>
    <row r="740" spans="1:17" ht="15.75" customHeight="1">
      <c r="A740" s="6" t="s">
        <v>14</v>
      </c>
      <c r="B740" s="6">
        <v>1185732</v>
      </c>
      <c r="C740" s="7">
        <v>44263</v>
      </c>
      <c r="D740" s="6" t="s">
        <v>45</v>
      </c>
      <c r="E740" s="6" t="s">
        <v>46</v>
      </c>
      <c r="F740" s="6" t="s">
        <v>47</v>
      </c>
      <c r="G740" s="6" t="s">
        <v>19</v>
      </c>
      <c r="H740" s="8">
        <v>0.35000000000000003</v>
      </c>
      <c r="I740" s="9">
        <v>7750</v>
      </c>
      <c r="J740" s="10">
        <f t="shared" si="0"/>
        <v>2712.5000000000005</v>
      </c>
      <c r="K740" s="10">
        <f t="shared" si="1"/>
        <v>678.12500000000011</v>
      </c>
      <c r="L740" s="11">
        <v>0.25</v>
      </c>
      <c r="N740" s="12"/>
      <c r="O740" s="17">
        <f>Sales_Data!$H740+0.05</f>
        <v>0.4</v>
      </c>
      <c r="P740" s="12"/>
      <c r="Q740" s="13"/>
    </row>
    <row r="741" spans="1:17" ht="15.75" customHeight="1">
      <c r="A741" s="6" t="s">
        <v>14</v>
      </c>
      <c r="B741" s="6">
        <v>1185732</v>
      </c>
      <c r="C741" s="7">
        <v>44263</v>
      </c>
      <c r="D741" s="6" t="s">
        <v>45</v>
      </c>
      <c r="E741" s="6" t="s">
        <v>46</v>
      </c>
      <c r="F741" s="6" t="s">
        <v>47</v>
      </c>
      <c r="G741" s="6" t="s">
        <v>20</v>
      </c>
      <c r="H741" s="8">
        <v>0.39999999999999997</v>
      </c>
      <c r="I741" s="9">
        <v>6250</v>
      </c>
      <c r="J741" s="10">
        <f t="shared" si="0"/>
        <v>2500</v>
      </c>
      <c r="K741" s="10">
        <f t="shared" si="1"/>
        <v>750</v>
      </c>
      <c r="L741" s="11">
        <v>0.3</v>
      </c>
      <c r="N741" s="12"/>
      <c r="O741" s="17">
        <f>Sales_Data!$H741+0.05</f>
        <v>0.44999999999999996</v>
      </c>
      <c r="P741" s="12"/>
      <c r="Q741" s="13"/>
    </row>
    <row r="742" spans="1:17" ht="15.75" customHeight="1">
      <c r="A742" s="6" t="s">
        <v>14</v>
      </c>
      <c r="B742" s="6">
        <v>1185732</v>
      </c>
      <c r="C742" s="7">
        <v>44263</v>
      </c>
      <c r="D742" s="6" t="s">
        <v>45</v>
      </c>
      <c r="E742" s="6" t="s">
        <v>46</v>
      </c>
      <c r="F742" s="6" t="s">
        <v>47</v>
      </c>
      <c r="G742" s="6" t="s">
        <v>21</v>
      </c>
      <c r="H742" s="8">
        <v>0.55000000000000004</v>
      </c>
      <c r="I742" s="9">
        <v>6750</v>
      </c>
      <c r="J742" s="10">
        <f t="shared" si="0"/>
        <v>3712.5000000000005</v>
      </c>
      <c r="K742" s="10">
        <f t="shared" si="1"/>
        <v>1299.375</v>
      </c>
      <c r="L742" s="11">
        <v>0.35</v>
      </c>
      <c r="N742" s="12"/>
      <c r="O742" s="17">
        <f>Sales_Data!$H742+0.05</f>
        <v>0.60000000000000009</v>
      </c>
      <c r="P742" s="12"/>
      <c r="Q742" s="13"/>
    </row>
    <row r="743" spans="1:17" ht="15.75" customHeight="1">
      <c r="A743" s="6" t="s">
        <v>14</v>
      </c>
      <c r="B743" s="6">
        <v>1185732</v>
      </c>
      <c r="C743" s="7">
        <v>44263</v>
      </c>
      <c r="D743" s="6" t="s">
        <v>45</v>
      </c>
      <c r="E743" s="6" t="s">
        <v>46</v>
      </c>
      <c r="F743" s="6" t="s">
        <v>47</v>
      </c>
      <c r="G743" s="6" t="s">
        <v>22</v>
      </c>
      <c r="H743" s="8">
        <v>0.45</v>
      </c>
      <c r="I743" s="9">
        <v>7750</v>
      </c>
      <c r="J743" s="10">
        <f t="shared" si="0"/>
        <v>3487.5</v>
      </c>
      <c r="K743" s="10">
        <f t="shared" si="1"/>
        <v>1743.75</v>
      </c>
      <c r="L743" s="11">
        <v>0.5</v>
      </c>
      <c r="N743" s="12"/>
      <c r="O743" s="17">
        <f>Sales_Data!$H743+0.05</f>
        <v>0.5</v>
      </c>
      <c r="P743" s="12"/>
      <c r="Q743" s="13"/>
    </row>
    <row r="744" spans="1:17" ht="15.75" customHeight="1">
      <c r="A744" s="6" t="s">
        <v>14</v>
      </c>
      <c r="B744" s="6">
        <v>1185732</v>
      </c>
      <c r="C744" s="7">
        <v>44295</v>
      </c>
      <c r="D744" s="6" t="s">
        <v>45</v>
      </c>
      <c r="E744" s="6" t="s">
        <v>46</v>
      </c>
      <c r="F744" s="6" t="s">
        <v>47</v>
      </c>
      <c r="G744" s="6" t="s">
        <v>17</v>
      </c>
      <c r="H744" s="8">
        <v>0.45</v>
      </c>
      <c r="I744" s="9">
        <v>10250</v>
      </c>
      <c r="J744" s="10">
        <f t="shared" si="0"/>
        <v>4612.5</v>
      </c>
      <c r="K744" s="10">
        <f t="shared" si="1"/>
        <v>2075.625</v>
      </c>
      <c r="L744" s="11">
        <v>0.45</v>
      </c>
      <c r="N744" s="12"/>
      <c r="O744" s="17">
        <f>Sales_Data!$H744+0.05</f>
        <v>0.5</v>
      </c>
      <c r="P744" s="12"/>
      <c r="Q744" s="13"/>
    </row>
    <row r="745" spans="1:17" ht="15.75" customHeight="1">
      <c r="A745" s="6" t="s">
        <v>14</v>
      </c>
      <c r="B745" s="6">
        <v>1185732</v>
      </c>
      <c r="C745" s="7">
        <v>44295</v>
      </c>
      <c r="D745" s="6" t="s">
        <v>45</v>
      </c>
      <c r="E745" s="6" t="s">
        <v>46</v>
      </c>
      <c r="F745" s="6" t="s">
        <v>47</v>
      </c>
      <c r="G745" s="6" t="s">
        <v>18</v>
      </c>
      <c r="H745" s="8">
        <v>0.45</v>
      </c>
      <c r="I745" s="9">
        <v>7250</v>
      </c>
      <c r="J745" s="10">
        <f t="shared" si="0"/>
        <v>3262.5</v>
      </c>
      <c r="K745" s="10">
        <f t="shared" si="1"/>
        <v>1141.875</v>
      </c>
      <c r="L745" s="11">
        <v>0.35</v>
      </c>
      <c r="N745" s="12"/>
      <c r="O745" s="17">
        <f>Sales_Data!$H745+0.05</f>
        <v>0.5</v>
      </c>
      <c r="P745" s="12"/>
      <c r="Q745" s="13"/>
    </row>
    <row r="746" spans="1:17" ht="15.75" customHeight="1">
      <c r="A746" s="6" t="s">
        <v>14</v>
      </c>
      <c r="B746" s="6">
        <v>1185732</v>
      </c>
      <c r="C746" s="7">
        <v>44295</v>
      </c>
      <c r="D746" s="6" t="s">
        <v>45</v>
      </c>
      <c r="E746" s="6" t="s">
        <v>46</v>
      </c>
      <c r="F746" s="6" t="s">
        <v>47</v>
      </c>
      <c r="G746" s="6" t="s">
        <v>19</v>
      </c>
      <c r="H746" s="8">
        <v>0.35000000000000003</v>
      </c>
      <c r="I746" s="9">
        <v>7250</v>
      </c>
      <c r="J746" s="10">
        <f t="shared" si="0"/>
        <v>2537.5000000000005</v>
      </c>
      <c r="K746" s="10">
        <f t="shared" si="1"/>
        <v>634.37500000000011</v>
      </c>
      <c r="L746" s="11">
        <v>0.25</v>
      </c>
      <c r="N746" s="12"/>
      <c r="O746" s="17">
        <f>Sales_Data!$H746+0.05</f>
        <v>0.4</v>
      </c>
      <c r="P746" s="12"/>
      <c r="Q746" s="13"/>
    </row>
    <row r="747" spans="1:17" ht="15.75" customHeight="1">
      <c r="A747" s="6" t="s">
        <v>14</v>
      </c>
      <c r="B747" s="6">
        <v>1185732</v>
      </c>
      <c r="C747" s="7">
        <v>44295</v>
      </c>
      <c r="D747" s="6" t="s">
        <v>45</v>
      </c>
      <c r="E747" s="6" t="s">
        <v>46</v>
      </c>
      <c r="F747" s="6" t="s">
        <v>47</v>
      </c>
      <c r="G747" s="6" t="s">
        <v>20</v>
      </c>
      <c r="H747" s="8">
        <v>0.39999999999999997</v>
      </c>
      <c r="I747" s="9">
        <v>6500</v>
      </c>
      <c r="J747" s="10">
        <f t="shared" si="0"/>
        <v>2600</v>
      </c>
      <c r="K747" s="10">
        <f t="shared" si="1"/>
        <v>780</v>
      </c>
      <c r="L747" s="11">
        <v>0.3</v>
      </c>
      <c r="N747" s="12"/>
      <c r="O747" s="17">
        <f>Sales_Data!$H747+0.05</f>
        <v>0.44999999999999996</v>
      </c>
      <c r="P747" s="12"/>
      <c r="Q747" s="13"/>
    </row>
    <row r="748" spans="1:17" ht="15.75" customHeight="1">
      <c r="A748" s="6" t="s">
        <v>14</v>
      </c>
      <c r="B748" s="6">
        <v>1185732</v>
      </c>
      <c r="C748" s="7">
        <v>44295</v>
      </c>
      <c r="D748" s="6" t="s">
        <v>45</v>
      </c>
      <c r="E748" s="6" t="s">
        <v>46</v>
      </c>
      <c r="F748" s="6" t="s">
        <v>47</v>
      </c>
      <c r="G748" s="6" t="s">
        <v>21</v>
      </c>
      <c r="H748" s="8">
        <v>0.55000000000000004</v>
      </c>
      <c r="I748" s="9">
        <v>6750</v>
      </c>
      <c r="J748" s="10">
        <f t="shared" si="0"/>
        <v>3712.5000000000005</v>
      </c>
      <c r="K748" s="10">
        <f t="shared" si="1"/>
        <v>1299.375</v>
      </c>
      <c r="L748" s="11">
        <v>0.35</v>
      </c>
      <c r="N748" s="12"/>
      <c r="O748" s="17">
        <f>Sales_Data!$H748+0.05</f>
        <v>0.60000000000000009</v>
      </c>
      <c r="P748" s="12"/>
      <c r="Q748" s="13"/>
    </row>
    <row r="749" spans="1:17" ht="15.75" customHeight="1">
      <c r="A749" s="6" t="s">
        <v>14</v>
      </c>
      <c r="B749" s="6">
        <v>1185732</v>
      </c>
      <c r="C749" s="7">
        <v>44295</v>
      </c>
      <c r="D749" s="6" t="s">
        <v>45</v>
      </c>
      <c r="E749" s="6" t="s">
        <v>46</v>
      </c>
      <c r="F749" s="6" t="s">
        <v>47</v>
      </c>
      <c r="G749" s="6" t="s">
        <v>22</v>
      </c>
      <c r="H749" s="8">
        <v>0.45</v>
      </c>
      <c r="I749" s="9">
        <v>8000</v>
      </c>
      <c r="J749" s="10">
        <f t="shared" si="0"/>
        <v>3600</v>
      </c>
      <c r="K749" s="10">
        <f t="shared" si="1"/>
        <v>1800</v>
      </c>
      <c r="L749" s="11">
        <v>0.5</v>
      </c>
      <c r="N749" s="12"/>
      <c r="O749" s="17">
        <f>Sales_Data!$H749+0.05</f>
        <v>0.5</v>
      </c>
      <c r="P749" s="12"/>
      <c r="Q749" s="13"/>
    </row>
    <row r="750" spans="1:17" ht="15.75" customHeight="1">
      <c r="A750" s="6" t="s">
        <v>14</v>
      </c>
      <c r="B750" s="6">
        <v>1185732</v>
      </c>
      <c r="C750" s="7">
        <v>44324</v>
      </c>
      <c r="D750" s="6" t="s">
        <v>45</v>
      </c>
      <c r="E750" s="6" t="s">
        <v>46</v>
      </c>
      <c r="F750" s="6" t="s">
        <v>47</v>
      </c>
      <c r="G750" s="6" t="s">
        <v>17</v>
      </c>
      <c r="H750" s="8">
        <v>0.55000000000000004</v>
      </c>
      <c r="I750" s="9">
        <v>10700</v>
      </c>
      <c r="J750" s="10">
        <f t="shared" si="0"/>
        <v>5885.0000000000009</v>
      </c>
      <c r="K750" s="10">
        <f t="shared" si="1"/>
        <v>2648.2500000000005</v>
      </c>
      <c r="L750" s="11">
        <v>0.45</v>
      </c>
      <c r="N750" s="12"/>
      <c r="O750" s="17">
        <f>Sales_Data!$H750+0.05</f>
        <v>0.60000000000000009</v>
      </c>
      <c r="P750" s="12"/>
      <c r="Q750" s="13"/>
    </row>
    <row r="751" spans="1:17" ht="15.75" customHeight="1">
      <c r="A751" s="6" t="s">
        <v>14</v>
      </c>
      <c r="B751" s="6">
        <v>1185732</v>
      </c>
      <c r="C751" s="7">
        <v>44324</v>
      </c>
      <c r="D751" s="6" t="s">
        <v>45</v>
      </c>
      <c r="E751" s="6" t="s">
        <v>46</v>
      </c>
      <c r="F751" s="6" t="s">
        <v>47</v>
      </c>
      <c r="G751" s="6" t="s">
        <v>18</v>
      </c>
      <c r="H751" s="8">
        <v>0.55000000000000004</v>
      </c>
      <c r="I751" s="9">
        <v>7750</v>
      </c>
      <c r="J751" s="10">
        <f t="shared" si="0"/>
        <v>4262.5</v>
      </c>
      <c r="K751" s="10">
        <f t="shared" si="1"/>
        <v>1491.875</v>
      </c>
      <c r="L751" s="11">
        <v>0.35</v>
      </c>
      <c r="N751" s="12"/>
      <c r="O751" s="17">
        <f>Sales_Data!$H751+0.05</f>
        <v>0.60000000000000009</v>
      </c>
      <c r="P751" s="12"/>
      <c r="Q751" s="13"/>
    </row>
    <row r="752" spans="1:17" ht="15.75" customHeight="1">
      <c r="A752" s="6" t="s">
        <v>14</v>
      </c>
      <c r="B752" s="6">
        <v>1185732</v>
      </c>
      <c r="C752" s="7">
        <v>44324</v>
      </c>
      <c r="D752" s="6" t="s">
        <v>45</v>
      </c>
      <c r="E752" s="6" t="s">
        <v>46</v>
      </c>
      <c r="F752" s="6" t="s">
        <v>47</v>
      </c>
      <c r="G752" s="6" t="s">
        <v>19</v>
      </c>
      <c r="H752" s="8">
        <v>0.5</v>
      </c>
      <c r="I752" s="9">
        <v>7500</v>
      </c>
      <c r="J752" s="10">
        <f t="shared" si="0"/>
        <v>3750</v>
      </c>
      <c r="K752" s="10">
        <f t="shared" si="1"/>
        <v>937.5</v>
      </c>
      <c r="L752" s="11">
        <v>0.25</v>
      </c>
      <c r="N752" s="12"/>
      <c r="O752" s="17">
        <f>Sales_Data!$H752+0.05</f>
        <v>0.55000000000000004</v>
      </c>
      <c r="P752" s="12"/>
      <c r="Q752" s="13"/>
    </row>
    <row r="753" spans="1:17" ht="15.75" customHeight="1">
      <c r="A753" s="6" t="s">
        <v>14</v>
      </c>
      <c r="B753" s="6">
        <v>1185732</v>
      </c>
      <c r="C753" s="7">
        <v>44324</v>
      </c>
      <c r="D753" s="6" t="s">
        <v>45</v>
      </c>
      <c r="E753" s="6" t="s">
        <v>46</v>
      </c>
      <c r="F753" s="6" t="s">
        <v>47</v>
      </c>
      <c r="G753" s="6" t="s">
        <v>20</v>
      </c>
      <c r="H753" s="8">
        <v>0.5</v>
      </c>
      <c r="I753" s="9">
        <v>7000</v>
      </c>
      <c r="J753" s="10">
        <f t="shared" si="0"/>
        <v>3500</v>
      </c>
      <c r="K753" s="10">
        <f t="shared" si="1"/>
        <v>1050</v>
      </c>
      <c r="L753" s="11">
        <v>0.3</v>
      </c>
      <c r="N753" s="12"/>
      <c r="O753" s="17">
        <f>Sales_Data!$H753+0.05</f>
        <v>0.55000000000000004</v>
      </c>
      <c r="P753" s="12"/>
      <c r="Q753" s="13"/>
    </row>
    <row r="754" spans="1:17" ht="15.75" customHeight="1">
      <c r="A754" s="6" t="s">
        <v>14</v>
      </c>
      <c r="B754" s="6">
        <v>1185732</v>
      </c>
      <c r="C754" s="7">
        <v>44324</v>
      </c>
      <c r="D754" s="6" t="s">
        <v>45</v>
      </c>
      <c r="E754" s="6" t="s">
        <v>46</v>
      </c>
      <c r="F754" s="6" t="s">
        <v>47</v>
      </c>
      <c r="G754" s="6" t="s">
        <v>21</v>
      </c>
      <c r="H754" s="8">
        <v>0.6</v>
      </c>
      <c r="I754" s="9">
        <v>7250</v>
      </c>
      <c r="J754" s="10">
        <f t="shared" si="0"/>
        <v>4350</v>
      </c>
      <c r="K754" s="10">
        <f t="shared" si="1"/>
        <v>1522.5</v>
      </c>
      <c r="L754" s="11">
        <v>0.35</v>
      </c>
      <c r="N754" s="12"/>
      <c r="O754" s="17">
        <f>Sales_Data!$H754+0.05</f>
        <v>0.65</v>
      </c>
      <c r="P754" s="12"/>
      <c r="Q754" s="13"/>
    </row>
    <row r="755" spans="1:17" ht="15.75" customHeight="1">
      <c r="A755" s="6" t="s">
        <v>14</v>
      </c>
      <c r="B755" s="6">
        <v>1185732</v>
      </c>
      <c r="C755" s="7">
        <v>44324</v>
      </c>
      <c r="D755" s="6" t="s">
        <v>45</v>
      </c>
      <c r="E755" s="6" t="s">
        <v>46</v>
      </c>
      <c r="F755" s="6" t="s">
        <v>47</v>
      </c>
      <c r="G755" s="6" t="s">
        <v>22</v>
      </c>
      <c r="H755" s="8">
        <v>0.65</v>
      </c>
      <c r="I755" s="9">
        <v>8250</v>
      </c>
      <c r="J755" s="10">
        <f t="shared" si="0"/>
        <v>5362.5</v>
      </c>
      <c r="K755" s="10">
        <f t="shared" si="1"/>
        <v>2681.25</v>
      </c>
      <c r="L755" s="11">
        <v>0.5</v>
      </c>
      <c r="N755" s="12"/>
      <c r="O755" s="17">
        <f>Sales_Data!$H755+0.05</f>
        <v>0.70000000000000007</v>
      </c>
      <c r="P755" s="12"/>
      <c r="Q755" s="13"/>
    </row>
    <row r="756" spans="1:17" ht="15.75" customHeight="1">
      <c r="A756" s="6" t="s">
        <v>14</v>
      </c>
      <c r="B756" s="6">
        <v>1185732</v>
      </c>
      <c r="C756" s="7">
        <v>44357</v>
      </c>
      <c r="D756" s="6" t="s">
        <v>45</v>
      </c>
      <c r="E756" s="6" t="s">
        <v>46</v>
      </c>
      <c r="F756" s="6" t="s">
        <v>47</v>
      </c>
      <c r="G756" s="6" t="s">
        <v>17</v>
      </c>
      <c r="H756" s="8">
        <v>0.6</v>
      </c>
      <c r="I756" s="9">
        <v>10750</v>
      </c>
      <c r="J756" s="10">
        <f t="shared" si="0"/>
        <v>6450</v>
      </c>
      <c r="K756" s="10">
        <f t="shared" si="1"/>
        <v>2902.5</v>
      </c>
      <c r="L756" s="11">
        <v>0.45</v>
      </c>
      <c r="N756" s="12"/>
      <c r="O756" s="17">
        <f>Sales_Data!$H756+0.05</f>
        <v>0.65</v>
      </c>
      <c r="P756" s="12"/>
      <c r="Q756" s="13"/>
    </row>
    <row r="757" spans="1:17" ht="15.75" customHeight="1">
      <c r="A757" s="6" t="s">
        <v>14</v>
      </c>
      <c r="B757" s="6">
        <v>1185732</v>
      </c>
      <c r="C757" s="7">
        <v>44357</v>
      </c>
      <c r="D757" s="6" t="s">
        <v>45</v>
      </c>
      <c r="E757" s="6" t="s">
        <v>46</v>
      </c>
      <c r="F757" s="6" t="s">
        <v>47</v>
      </c>
      <c r="G757" s="6" t="s">
        <v>18</v>
      </c>
      <c r="H757" s="8">
        <v>0.55000000000000004</v>
      </c>
      <c r="I757" s="9">
        <v>8250</v>
      </c>
      <c r="J757" s="10">
        <f t="shared" si="0"/>
        <v>4537.5</v>
      </c>
      <c r="K757" s="10">
        <f t="shared" si="1"/>
        <v>1588.125</v>
      </c>
      <c r="L757" s="11">
        <v>0.35</v>
      </c>
      <c r="N757" s="12"/>
      <c r="O757" s="17">
        <f>Sales_Data!$H757+0.05</f>
        <v>0.60000000000000009</v>
      </c>
      <c r="P757" s="12"/>
      <c r="Q757" s="13"/>
    </row>
    <row r="758" spans="1:17" ht="15.75" customHeight="1">
      <c r="A758" s="6" t="s">
        <v>14</v>
      </c>
      <c r="B758" s="6">
        <v>1185732</v>
      </c>
      <c r="C758" s="7">
        <v>44357</v>
      </c>
      <c r="D758" s="6" t="s">
        <v>45</v>
      </c>
      <c r="E758" s="6" t="s">
        <v>46</v>
      </c>
      <c r="F758" s="6" t="s">
        <v>47</v>
      </c>
      <c r="G758" s="6" t="s">
        <v>19</v>
      </c>
      <c r="H758" s="8">
        <v>0.5</v>
      </c>
      <c r="I758" s="9">
        <v>8000</v>
      </c>
      <c r="J758" s="10">
        <f t="shared" si="0"/>
        <v>4000</v>
      </c>
      <c r="K758" s="10">
        <f t="shared" si="1"/>
        <v>1000</v>
      </c>
      <c r="L758" s="11">
        <v>0.25</v>
      </c>
      <c r="N758" s="12"/>
      <c r="O758" s="17">
        <f>Sales_Data!$H758+0.05</f>
        <v>0.55000000000000004</v>
      </c>
      <c r="P758" s="12"/>
      <c r="Q758" s="13"/>
    </row>
    <row r="759" spans="1:17" ht="15.75" customHeight="1">
      <c r="A759" s="6" t="s">
        <v>14</v>
      </c>
      <c r="B759" s="6">
        <v>1185732</v>
      </c>
      <c r="C759" s="7">
        <v>44357</v>
      </c>
      <c r="D759" s="6" t="s">
        <v>45</v>
      </c>
      <c r="E759" s="6" t="s">
        <v>46</v>
      </c>
      <c r="F759" s="6" t="s">
        <v>47</v>
      </c>
      <c r="G759" s="6" t="s">
        <v>20</v>
      </c>
      <c r="H759" s="8">
        <v>0.5</v>
      </c>
      <c r="I759" s="9">
        <v>7750</v>
      </c>
      <c r="J759" s="10">
        <f t="shared" si="0"/>
        <v>3875</v>
      </c>
      <c r="K759" s="10">
        <f t="shared" si="1"/>
        <v>1162.5</v>
      </c>
      <c r="L759" s="11">
        <v>0.3</v>
      </c>
      <c r="N759" s="12"/>
      <c r="O759" s="17">
        <f>Sales_Data!$H759+0.05</f>
        <v>0.55000000000000004</v>
      </c>
      <c r="P759" s="12"/>
      <c r="Q759" s="13"/>
    </row>
    <row r="760" spans="1:17" ht="15.75" customHeight="1">
      <c r="A760" s="6" t="s">
        <v>14</v>
      </c>
      <c r="B760" s="6">
        <v>1185732</v>
      </c>
      <c r="C760" s="7">
        <v>44357</v>
      </c>
      <c r="D760" s="6" t="s">
        <v>45</v>
      </c>
      <c r="E760" s="6" t="s">
        <v>46</v>
      </c>
      <c r="F760" s="6" t="s">
        <v>47</v>
      </c>
      <c r="G760" s="6" t="s">
        <v>21</v>
      </c>
      <c r="H760" s="8">
        <v>0.65</v>
      </c>
      <c r="I760" s="9">
        <v>7750</v>
      </c>
      <c r="J760" s="10">
        <f t="shared" si="0"/>
        <v>5037.5</v>
      </c>
      <c r="K760" s="10">
        <f t="shared" si="1"/>
        <v>1763.125</v>
      </c>
      <c r="L760" s="11">
        <v>0.35</v>
      </c>
      <c r="N760" s="12"/>
      <c r="O760" s="17">
        <f>Sales_Data!$H760+0.05</f>
        <v>0.70000000000000007</v>
      </c>
      <c r="P760" s="12"/>
      <c r="Q760" s="13"/>
    </row>
    <row r="761" spans="1:17" ht="15.75" customHeight="1">
      <c r="A761" s="6" t="s">
        <v>14</v>
      </c>
      <c r="B761" s="6">
        <v>1185732</v>
      </c>
      <c r="C761" s="7">
        <v>44357</v>
      </c>
      <c r="D761" s="6" t="s">
        <v>45</v>
      </c>
      <c r="E761" s="6" t="s">
        <v>46</v>
      </c>
      <c r="F761" s="6" t="s">
        <v>47</v>
      </c>
      <c r="G761" s="6" t="s">
        <v>22</v>
      </c>
      <c r="H761" s="8">
        <v>0.70000000000000007</v>
      </c>
      <c r="I761" s="9">
        <v>9250</v>
      </c>
      <c r="J761" s="10">
        <f t="shared" si="0"/>
        <v>6475.0000000000009</v>
      </c>
      <c r="K761" s="10">
        <f t="shared" si="1"/>
        <v>3237.5000000000005</v>
      </c>
      <c r="L761" s="11">
        <v>0.5</v>
      </c>
      <c r="N761" s="12"/>
      <c r="O761" s="17">
        <f>Sales_Data!$H761+0.05</f>
        <v>0.75000000000000011</v>
      </c>
      <c r="P761" s="12"/>
      <c r="Q761" s="13"/>
    </row>
    <row r="762" spans="1:17" ht="15.75" customHeight="1">
      <c r="A762" s="6" t="s">
        <v>14</v>
      </c>
      <c r="B762" s="6">
        <v>1185732</v>
      </c>
      <c r="C762" s="7">
        <v>44385</v>
      </c>
      <c r="D762" s="6" t="s">
        <v>45</v>
      </c>
      <c r="E762" s="6" t="s">
        <v>46</v>
      </c>
      <c r="F762" s="6" t="s">
        <v>47</v>
      </c>
      <c r="G762" s="6" t="s">
        <v>17</v>
      </c>
      <c r="H762" s="8">
        <v>0.65</v>
      </c>
      <c r="I762" s="9">
        <v>11500</v>
      </c>
      <c r="J762" s="10">
        <f t="shared" si="0"/>
        <v>7475</v>
      </c>
      <c r="K762" s="10">
        <f t="shared" si="1"/>
        <v>3363.75</v>
      </c>
      <c r="L762" s="11">
        <v>0.45</v>
      </c>
      <c r="N762" s="12"/>
      <c r="O762" s="17">
        <f>Sales_Data!$H762+0.05</f>
        <v>0.70000000000000007</v>
      </c>
      <c r="P762" s="12"/>
      <c r="Q762" s="13"/>
    </row>
    <row r="763" spans="1:17" ht="15.75" customHeight="1">
      <c r="A763" s="6" t="s">
        <v>14</v>
      </c>
      <c r="B763" s="6">
        <v>1185732</v>
      </c>
      <c r="C763" s="7">
        <v>44385</v>
      </c>
      <c r="D763" s="6" t="s">
        <v>45</v>
      </c>
      <c r="E763" s="6" t="s">
        <v>46</v>
      </c>
      <c r="F763" s="6" t="s">
        <v>47</v>
      </c>
      <c r="G763" s="6" t="s">
        <v>18</v>
      </c>
      <c r="H763" s="8">
        <v>0.60000000000000009</v>
      </c>
      <c r="I763" s="9">
        <v>9000</v>
      </c>
      <c r="J763" s="10">
        <f t="shared" si="0"/>
        <v>5400.0000000000009</v>
      </c>
      <c r="K763" s="10">
        <f t="shared" si="1"/>
        <v>1890.0000000000002</v>
      </c>
      <c r="L763" s="11">
        <v>0.35</v>
      </c>
      <c r="N763" s="12"/>
      <c r="O763" s="17">
        <f>Sales_Data!$H763+0.05</f>
        <v>0.65000000000000013</v>
      </c>
      <c r="P763" s="12"/>
      <c r="Q763" s="13"/>
    </row>
    <row r="764" spans="1:17" ht="15.75" customHeight="1">
      <c r="A764" s="6" t="s">
        <v>14</v>
      </c>
      <c r="B764" s="6">
        <v>1185732</v>
      </c>
      <c r="C764" s="7">
        <v>44385</v>
      </c>
      <c r="D764" s="6" t="s">
        <v>45</v>
      </c>
      <c r="E764" s="6" t="s">
        <v>46</v>
      </c>
      <c r="F764" s="6" t="s">
        <v>47</v>
      </c>
      <c r="G764" s="6" t="s">
        <v>19</v>
      </c>
      <c r="H764" s="8">
        <v>0.55000000000000004</v>
      </c>
      <c r="I764" s="9">
        <v>8250</v>
      </c>
      <c r="J764" s="10">
        <f t="shared" si="0"/>
        <v>4537.5</v>
      </c>
      <c r="K764" s="10">
        <f t="shared" si="1"/>
        <v>1134.375</v>
      </c>
      <c r="L764" s="11">
        <v>0.25</v>
      </c>
      <c r="N764" s="12"/>
      <c r="O764" s="17">
        <f>Sales_Data!$H764+0.05</f>
        <v>0.60000000000000009</v>
      </c>
      <c r="P764" s="12"/>
      <c r="Q764" s="13"/>
    </row>
    <row r="765" spans="1:17" ht="15.75" customHeight="1">
      <c r="A765" s="6" t="s">
        <v>14</v>
      </c>
      <c r="B765" s="6">
        <v>1185732</v>
      </c>
      <c r="C765" s="7">
        <v>44385</v>
      </c>
      <c r="D765" s="6" t="s">
        <v>45</v>
      </c>
      <c r="E765" s="6" t="s">
        <v>46</v>
      </c>
      <c r="F765" s="6" t="s">
        <v>47</v>
      </c>
      <c r="G765" s="6" t="s">
        <v>20</v>
      </c>
      <c r="H765" s="8">
        <v>0.55000000000000004</v>
      </c>
      <c r="I765" s="9">
        <v>7750</v>
      </c>
      <c r="J765" s="10">
        <f t="shared" si="0"/>
        <v>4262.5</v>
      </c>
      <c r="K765" s="10">
        <f t="shared" si="1"/>
        <v>1278.75</v>
      </c>
      <c r="L765" s="11">
        <v>0.3</v>
      </c>
      <c r="N765" s="12"/>
      <c r="O765" s="17">
        <f>Sales_Data!$H765+0.05</f>
        <v>0.60000000000000009</v>
      </c>
      <c r="P765" s="12"/>
      <c r="Q765" s="13"/>
    </row>
    <row r="766" spans="1:17" ht="15.75" customHeight="1">
      <c r="A766" s="6" t="s">
        <v>14</v>
      </c>
      <c r="B766" s="6">
        <v>1185732</v>
      </c>
      <c r="C766" s="7">
        <v>44385</v>
      </c>
      <c r="D766" s="6" t="s">
        <v>45</v>
      </c>
      <c r="E766" s="6" t="s">
        <v>46</v>
      </c>
      <c r="F766" s="6" t="s">
        <v>47</v>
      </c>
      <c r="G766" s="6" t="s">
        <v>21</v>
      </c>
      <c r="H766" s="8">
        <v>0.65</v>
      </c>
      <c r="I766" s="9">
        <v>8000</v>
      </c>
      <c r="J766" s="10">
        <f t="shared" si="0"/>
        <v>5200</v>
      </c>
      <c r="K766" s="10">
        <f t="shared" si="1"/>
        <v>1819.9999999999998</v>
      </c>
      <c r="L766" s="11">
        <v>0.35</v>
      </c>
      <c r="N766" s="12"/>
      <c r="O766" s="17">
        <f>Sales_Data!$H766+0.05</f>
        <v>0.70000000000000007</v>
      </c>
      <c r="P766" s="12"/>
      <c r="Q766" s="13"/>
    </row>
    <row r="767" spans="1:17" ht="15.75" customHeight="1">
      <c r="A767" s="6" t="s">
        <v>14</v>
      </c>
      <c r="B767" s="6">
        <v>1185732</v>
      </c>
      <c r="C767" s="7">
        <v>44385</v>
      </c>
      <c r="D767" s="6" t="s">
        <v>45</v>
      </c>
      <c r="E767" s="6" t="s">
        <v>46</v>
      </c>
      <c r="F767" s="6" t="s">
        <v>47</v>
      </c>
      <c r="G767" s="6" t="s">
        <v>22</v>
      </c>
      <c r="H767" s="8">
        <v>0.70000000000000007</v>
      </c>
      <c r="I767" s="9">
        <v>9750</v>
      </c>
      <c r="J767" s="10">
        <f t="shared" si="0"/>
        <v>6825.0000000000009</v>
      </c>
      <c r="K767" s="10">
        <f t="shared" si="1"/>
        <v>3412.5000000000005</v>
      </c>
      <c r="L767" s="11">
        <v>0.5</v>
      </c>
      <c r="N767" s="12"/>
      <c r="O767" s="17">
        <f>Sales_Data!$H767+0.05</f>
        <v>0.75000000000000011</v>
      </c>
      <c r="P767" s="12"/>
      <c r="Q767" s="13"/>
    </row>
    <row r="768" spans="1:17" ht="15.75" customHeight="1">
      <c r="A768" s="6" t="s">
        <v>14</v>
      </c>
      <c r="B768" s="6">
        <v>1185732</v>
      </c>
      <c r="C768" s="7">
        <v>44417</v>
      </c>
      <c r="D768" s="6" t="s">
        <v>45</v>
      </c>
      <c r="E768" s="6" t="s">
        <v>46</v>
      </c>
      <c r="F768" s="6" t="s">
        <v>47</v>
      </c>
      <c r="G768" s="6" t="s">
        <v>17</v>
      </c>
      <c r="H768" s="8">
        <v>0.65</v>
      </c>
      <c r="I768" s="9">
        <v>11250</v>
      </c>
      <c r="J768" s="10">
        <f t="shared" si="0"/>
        <v>7312.5</v>
      </c>
      <c r="K768" s="10">
        <f t="shared" si="1"/>
        <v>3290.625</v>
      </c>
      <c r="L768" s="11">
        <v>0.45</v>
      </c>
      <c r="N768" s="12"/>
      <c r="O768" s="17">
        <f>Sales_Data!$H768+0.05</f>
        <v>0.70000000000000007</v>
      </c>
      <c r="P768" s="12"/>
      <c r="Q768" s="13"/>
    </row>
    <row r="769" spans="1:17" ht="15.75" customHeight="1">
      <c r="A769" s="6" t="s">
        <v>14</v>
      </c>
      <c r="B769" s="6">
        <v>1185732</v>
      </c>
      <c r="C769" s="7">
        <v>44417</v>
      </c>
      <c r="D769" s="6" t="s">
        <v>45</v>
      </c>
      <c r="E769" s="6" t="s">
        <v>46</v>
      </c>
      <c r="F769" s="6" t="s">
        <v>47</v>
      </c>
      <c r="G769" s="6" t="s">
        <v>18</v>
      </c>
      <c r="H769" s="8">
        <v>0.60000000000000009</v>
      </c>
      <c r="I769" s="9">
        <v>9000</v>
      </c>
      <c r="J769" s="10">
        <f t="shared" si="0"/>
        <v>5400.0000000000009</v>
      </c>
      <c r="K769" s="10">
        <f t="shared" si="1"/>
        <v>1890.0000000000002</v>
      </c>
      <c r="L769" s="11">
        <v>0.35</v>
      </c>
      <c r="N769" s="12"/>
      <c r="O769" s="17">
        <f>Sales_Data!$H769+0.05</f>
        <v>0.65000000000000013</v>
      </c>
      <c r="P769" s="12"/>
      <c r="Q769" s="13"/>
    </row>
    <row r="770" spans="1:17" ht="15.75" customHeight="1">
      <c r="A770" s="6" t="s">
        <v>14</v>
      </c>
      <c r="B770" s="6">
        <v>1185732</v>
      </c>
      <c r="C770" s="7">
        <v>44417</v>
      </c>
      <c r="D770" s="6" t="s">
        <v>45</v>
      </c>
      <c r="E770" s="6" t="s">
        <v>46</v>
      </c>
      <c r="F770" s="6" t="s">
        <v>47</v>
      </c>
      <c r="G770" s="6" t="s">
        <v>19</v>
      </c>
      <c r="H770" s="8">
        <v>0.55000000000000004</v>
      </c>
      <c r="I770" s="9">
        <v>8250</v>
      </c>
      <c r="J770" s="10">
        <f t="shared" si="0"/>
        <v>4537.5</v>
      </c>
      <c r="K770" s="10">
        <f t="shared" si="1"/>
        <v>1134.375</v>
      </c>
      <c r="L770" s="11">
        <v>0.25</v>
      </c>
      <c r="N770" s="12"/>
      <c r="O770" s="17">
        <f>Sales_Data!$H770+0.05</f>
        <v>0.60000000000000009</v>
      </c>
      <c r="P770" s="12"/>
      <c r="Q770" s="13"/>
    </row>
    <row r="771" spans="1:17" ht="15.75" customHeight="1">
      <c r="A771" s="6" t="s">
        <v>14</v>
      </c>
      <c r="B771" s="6">
        <v>1185732</v>
      </c>
      <c r="C771" s="7">
        <v>44417</v>
      </c>
      <c r="D771" s="6" t="s">
        <v>45</v>
      </c>
      <c r="E771" s="6" t="s">
        <v>46</v>
      </c>
      <c r="F771" s="6" t="s">
        <v>47</v>
      </c>
      <c r="G771" s="6" t="s">
        <v>20</v>
      </c>
      <c r="H771" s="8">
        <v>0.45</v>
      </c>
      <c r="I771" s="9">
        <v>7750</v>
      </c>
      <c r="J771" s="10">
        <f t="shared" si="0"/>
        <v>3487.5</v>
      </c>
      <c r="K771" s="10">
        <f t="shared" si="1"/>
        <v>1046.25</v>
      </c>
      <c r="L771" s="11">
        <v>0.3</v>
      </c>
      <c r="N771" s="12"/>
      <c r="O771" s="17">
        <f>Sales_Data!$H771+0.05</f>
        <v>0.5</v>
      </c>
      <c r="P771" s="12"/>
      <c r="Q771" s="13"/>
    </row>
    <row r="772" spans="1:17" ht="15.75" customHeight="1">
      <c r="A772" s="6" t="s">
        <v>14</v>
      </c>
      <c r="B772" s="6">
        <v>1185732</v>
      </c>
      <c r="C772" s="7">
        <v>44417</v>
      </c>
      <c r="D772" s="6" t="s">
        <v>45</v>
      </c>
      <c r="E772" s="6" t="s">
        <v>46</v>
      </c>
      <c r="F772" s="6" t="s">
        <v>47</v>
      </c>
      <c r="G772" s="6" t="s">
        <v>21</v>
      </c>
      <c r="H772" s="8">
        <v>0.55000000000000004</v>
      </c>
      <c r="I772" s="9">
        <v>7500</v>
      </c>
      <c r="J772" s="10">
        <f t="shared" si="0"/>
        <v>4125</v>
      </c>
      <c r="K772" s="10">
        <f t="shared" si="1"/>
        <v>1443.75</v>
      </c>
      <c r="L772" s="11">
        <v>0.35</v>
      </c>
      <c r="N772" s="12"/>
      <c r="O772" s="17">
        <f>Sales_Data!$H772+0.05</f>
        <v>0.60000000000000009</v>
      </c>
      <c r="P772" s="12"/>
      <c r="Q772" s="13"/>
    </row>
    <row r="773" spans="1:17" ht="15.75" customHeight="1">
      <c r="A773" s="6" t="s">
        <v>14</v>
      </c>
      <c r="B773" s="6">
        <v>1185732</v>
      </c>
      <c r="C773" s="7">
        <v>44417</v>
      </c>
      <c r="D773" s="6" t="s">
        <v>45</v>
      </c>
      <c r="E773" s="6" t="s">
        <v>46</v>
      </c>
      <c r="F773" s="6" t="s">
        <v>47</v>
      </c>
      <c r="G773" s="6" t="s">
        <v>22</v>
      </c>
      <c r="H773" s="8">
        <v>0.60000000000000009</v>
      </c>
      <c r="I773" s="9">
        <v>9250</v>
      </c>
      <c r="J773" s="10">
        <f t="shared" si="0"/>
        <v>5550.0000000000009</v>
      </c>
      <c r="K773" s="10">
        <f t="shared" si="1"/>
        <v>2775.0000000000005</v>
      </c>
      <c r="L773" s="11">
        <v>0.5</v>
      </c>
      <c r="N773" s="12"/>
      <c r="O773" s="17">
        <f>Sales_Data!$H773+0.05</f>
        <v>0.65000000000000013</v>
      </c>
      <c r="P773" s="12"/>
      <c r="Q773" s="13"/>
    </row>
    <row r="774" spans="1:17" ht="15.75" customHeight="1">
      <c r="A774" s="6" t="s">
        <v>14</v>
      </c>
      <c r="B774" s="6">
        <v>1185732</v>
      </c>
      <c r="C774" s="7">
        <v>44447</v>
      </c>
      <c r="D774" s="6" t="s">
        <v>45</v>
      </c>
      <c r="E774" s="6" t="s">
        <v>46</v>
      </c>
      <c r="F774" s="6" t="s">
        <v>47</v>
      </c>
      <c r="G774" s="6" t="s">
        <v>17</v>
      </c>
      <c r="H774" s="8">
        <v>0.55000000000000004</v>
      </c>
      <c r="I774" s="9">
        <v>10500</v>
      </c>
      <c r="J774" s="10">
        <f t="shared" si="0"/>
        <v>5775.0000000000009</v>
      </c>
      <c r="K774" s="10">
        <f t="shared" si="1"/>
        <v>2598.7500000000005</v>
      </c>
      <c r="L774" s="11">
        <v>0.45</v>
      </c>
      <c r="N774" s="12"/>
      <c r="O774" s="17">
        <f>Sales_Data!$H774+0.05</f>
        <v>0.60000000000000009</v>
      </c>
      <c r="P774" s="12"/>
      <c r="Q774" s="13"/>
    </row>
    <row r="775" spans="1:17" ht="15.75" customHeight="1">
      <c r="A775" s="6" t="s">
        <v>14</v>
      </c>
      <c r="B775" s="6">
        <v>1185732</v>
      </c>
      <c r="C775" s="7">
        <v>44447</v>
      </c>
      <c r="D775" s="6" t="s">
        <v>45</v>
      </c>
      <c r="E775" s="6" t="s">
        <v>46</v>
      </c>
      <c r="F775" s="6" t="s">
        <v>47</v>
      </c>
      <c r="G775" s="6" t="s">
        <v>18</v>
      </c>
      <c r="H775" s="8">
        <v>0.50000000000000011</v>
      </c>
      <c r="I775" s="9">
        <v>8500</v>
      </c>
      <c r="J775" s="10">
        <f t="shared" si="0"/>
        <v>4250.0000000000009</v>
      </c>
      <c r="K775" s="10">
        <f t="shared" si="1"/>
        <v>1487.5000000000002</v>
      </c>
      <c r="L775" s="11">
        <v>0.35</v>
      </c>
      <c r="N775" s="12"/>
      <c r="O775" s="17">
        <f>Sales_Data!$H775+0.05</f>
        <v>0.55000000000000016</v>
      </c>
      <c r="P775" s="12"/>
      <c r="Q775" s="13"/>
    </row>
    <row r="776" spans="1:17" ht="15.75" customHeight="1">
      <c r="A776" s="6" t="s">
        <v>14</v>
      </c>
      <c r="B776" s="6">
        <v>1185732</v>
      </c>
      <c r="C776" s="7">
        <v>44447</v>
      </c>
      <c r="D776" s="6" t="s">
        <v>45</v>
      </c>
      <c r="E776" s="6" t="s">
        <v>46</v>
      </c>
      <c r="F776" s="6" t="s">
        <v>47</v>
      </c>
      <c r="G776" s="6" t="s">
        <v>19</v>
      </c>
      <c r="H776" s="8">
        <v>0.45</v>
      </c>
      <c r="I776" s="9">
        <v>7500</v>
      </c>
      <c r="J776" s="10">
        <f t="shared" si="0"/>
        <v>3375</v>
      </c>
      <c r="K776" s="10">
        <f t="shared" si="1"/>
        <v>843.75</v>
      </c>
      <c r="L776" s="11">
        <v>0.25</v>
      </c>
      <c r="N776" s="12"/>
      <c r="O776" s="17">
        <f>Sales_Data!$H776+0.05</f>
        <v>0.5</v>
      </c>
      <c r="P776" s="12"/>
      <c r="Q776" s="13"/>
    </row>
    <row r="777" spans="1:17" ht="15.75" customHeight="1">
      <c r="A777" s="6" t="s">
        <v>14</v>
      </c>
      <c r="B777" s="6">
        <v>1185732</v>
      </c>
      <c r="C777" s="7">
        <v>44447</v>
      </c>
      <c r="D777" s="6" t="s">
        <v>45</v>
      </c>
      <c r="E777" s="6" t="s">
        <v>46</v>
      </c>
      <c r="F777" s="6" t="s">
        <v>47</v>
      </c>
      <c r="G777" s="6" t="s">
        <v>20</v>
      </c>
      <c r="H777" s="8">
        <v>0.45</v>
      </c>
      <c r="I777" s="9">
        <v>7250</v>
      </c>
      <c r="J777" s="10">
        <f t="shared" si="0"/>
        <v>3262.5</v>
      </c>
      <c r="K777" s="10">
        <f t="shared" si="1"/>
        <v>978.75</v>
      </c>
      <c r="L777" s="11">
        <v>0.3</v>
      </c>
      <c r="N777" s="12"/>
      <c r="O777" s="17">
        <f>Sales_Data!$H777+0.05</f>
        <v>0.5</v>
      </c>
      <c r="P777" s="12"/>
      <c r="Q777" s="13"/>
    </row>
    <row r="778" spans="1:17" ht="15.75" customHeight="1">
      <c r="A778" s="6" t="s">
        <v>14</v>
      </c>
      <c r="B778" s="6">
        <v>1185732</v>
      </c>
      <c r="C778" s="7">
        <v>44447</v>
      </c>
      <c r="D778" s="6" t="s">
        <v>45</v>
      </c>
      <c r="E778" s="6" t="s">
        <v>46</v>
      </c>
      <c r="F778" s="6" t="s">
        <v>47</v>
      </c>
      <c r="G778" s="6" t="s">
        <v>21</v>
      </c>
      <c r="H778" s="8">
        <v>0.55000000000000004</v>
      </c>
      <c r="I778" s="9">
        <v>7250</v>
      </c>
      <c r="J778" s="10">
        <f t="shared" si="0"/>
        <v>3987.5000000000005</v>
      </c>
      <c r="K778" s="10">
        <f t="shared" si="1"/>
        <v>1395.625</v>
      </c>
      <c r="L778" s="11">
        <v>0.35</v>
      </c>
      <c r="N778" s="12"/>
      <c r="O778" s="17">
        <f>Sales_Data!$H778+0.05</f>
        <v>0.60000000000000009</v>
      </c>
      <c r="P778" s="12"/>
      <c r="Q778" s="13"/>
    </row>
    <row r="779" spans="1:17" ht="15.75" customHeight="1">
      <c r="A779" s="6" t="s">
        <v>14</v>
      </c>
      <c r="B779" s="6">
        <v>1185732</v>
      </c>
      <c r="C779" s="7">
        <v>44447</v>
      </c>
      <c r="D779" s="6" t="s">
        <v>45</v>
      </c>
      <c r="E779" s="6" t="s">
        <v>46</v>
      </c>
      <c r="F779" s="6" t="s">
        <v>47</v>
      </c>
      <c r="G779" s="6" t="s">
        <v>22</v>
      </c>
      <c r="H779" s="8">
        <v>0.60000000000000009</v>
      </c>
      <c r="I779" s="9">
        <v>8250</v>
      </c>
      <c r="J779" s="10">
        <f t="shared" si="0"/>
        <v>4950.0000000000009</v>
      </c>
      <c r="K779" s="10">
        <f t="shared" si="1"/>
        <v>2475.0000000000005</v>
      </c>
      <c r="L779" s="11">
        <v>0.5</v>
      </c>
      <c r="N779" s="12"/>
      <c r="O779" s="17">
        <f>Sales_Data!$H779+0.05</f>
        <v>0.65000000000000013</v>
      </c>
      <c r="P779" s="12"/>
      <c r="Q779" s="13"/>
    </row>
    <row r="780" spans="1:17" ht="15.75" customHeight="1">
      <c r="A780" s="6" t="s">
        <v>14</v>
      </c>
      <c r="B780" s="6">
        <v>1185732</v>
      </c>
      <c r="C780" s="7">
        <v>44479</v>
      </c>
      <c r="D780" s="6" t="s">
        <v>45</v>
      </c>
      <c r="E780" s="6" t="s">
        <v>46</v>
      </c>
      <c r="F780" s="6" t="s">
        <v>47</v>
      </c>
      <c r="G780" s="6" t="s">
        <v>17</v>
      </c>
      <c r="H780" s="8">
        <v>0.60000000000000009</v>
      </c>
      <c r="I780" s="9">
        <v>10000</v>
      </c>
      <c r="J780" s="10">
        <f t="shared" si="0"/>
        <v>6000.0000000000009</v>
      </c>
      <c r="K780" s="10">
        <f t="shared" si="1"/>
        <v>2700.0000000000005</v>
      </c>
      <c r="L780" s="11">
        <v>0.45</v>
      </c>
      <c r="N780" s="12"/>
      <c r="O780" s="17">
        <f>Sales_Data!$H780+0.05</f>
        <v>0.65000000000000013</v>
      </c>
      <c r="P780" s="12"/>
      <c r="Q780" s="13"/>
    </row>
    <row r="781" spans="1:17" ht="15.75" customHeight="1">
      <c r="A781" s="6" t="s">
        <v>14</v>
      </c>
      <c r="B781" s="6">
        <v>1185732</v>
      </c>
      <c r="C781" s="7">
        <v>44479</v>
      </c>
      <c r="D781" s="6" t="s">
        <v>45</v>
      </c>
      <c r="E781" s="6" t="s">
        <v>46</v>
      </c>
      <c r="F781" s="6" t="s">
        <v>47</v>
      </c>
      <c r="G781" s="6" t="s">
        <v>18</v>
      </c>
      <c r="H781" s="8">
        <v>0.50000000000000011</v>
      </c>
      <c r="I781" s="9">
        <v>8250</v>
      </c>
      <c r="J781" s="10">
        <f t="shared" si="0"/>
        <v>4125.0000000000009</v>
      </c>
      <c r="K781" s="10">
        <f t="shared" si="1"/>
        <v>1443.7500000000002</v>
      </c>
      <c r="L781" s="11">
        <v>0.35</v>
      </c>
      <c r="N781" s="12"/>
      <c r="O781" s="17">
        <f>Sales_Data!$H781+0.05</f>
        <v>0.55000000000000016</v>
      </c>
      <c r="P781" s="12"/>
      <c r="Q781" s="13"/>
    </row>
    <row r="782" spans="1:17" ht="15.75" customHeight="1">
      <c r="A782" s="6" t="s">
        <v>14</v>
      </c>
      <c r="B782" s="6">
        <v>1185732</v>
      </c>
      <c r="C782" s="7">
        <v>44479</v>
      </c>
      <c r="D782" s="6" t="s">
        <v>45</v>
      </c>
      <c r="E782" s="6" t="s">
        <v>46</v>
      </c>
      <c r="F782" s="6" t="s">
        <v>47</v>
      </c>
      <c r="G782" s="6" t="s">
        <v>19</v>
      </c>
      <c r="H782" s="8">
        <v>0.50000000000000011</v>
      </c>
      <c r="I782" s="9">
        <v>7250</v>
      </c>
      <c r="J782" s="10">
        <f t="shared" si="0"/>
        <v>3625.0000000000009</v>
      </c>
      <c r="K782" s="10">
        <f t="shared" si="1"/>
        <v>906.25000000000023</v>
      </c>
      <c r="L782" s="11">
        <v>0.25</v>
      </c>
      <c r="N782" s="12"/>
      <c r="O782" s="17">
        <f>Sales_Data!$H782+0.05</f>
        <v>0.55000000000000016</v>
      </c>
      <c r="P782" s="12"/>
      <c r="Q782" s="13"/>
    </row>
    <row r="783" spans="1:17" ht="15.75" customHeight="1">
      <c r="A783" s="6" t="s">
        <v>14</v>
      </c>
      <c r="B783" s="6">
        <v>1185732</v>
      </c>
      <c r="C783" s="7">
        <v>44479</v>
      </c>
      <c r="D783" s="6" t="s">
        <v>45</v>
      </c>
      <c r="E783" s="6" t="s">
        <v>46</v>
      </c>
      <c r="F783" s="6" t="s">
        <v>47</v>
      </c>
      <c r="G783" s="6" t="s">
        <v>20</v>
      </c>
      <c r="H783" s="8">
        <v>0.50000000000000011</v>
      </c>
      <c r="I783" s="9">
        <v>7000</v>
      </c>
      <c r="J783" s="10">
        <f t="shared" si="0"/>
        <v>3500.0000000000009</v>
      </c>
      <c r="K783" s="10">
        <f t="shared" si="1"/>
        <v>1050.0000000000002</v>
      </c>
      <c r="L783" s="11">
        <v>0.3</v>
      </c>
      <c r="N783" s="12"/>
      <c r="O783" s="17">
        <f>Sales_Data!$H783+0.05</f>
        <v>0.55000000000000016</v>
      </c>
      <c r="P783" s="12"/>
      <c r="Q783" s="13"/>
    </row>
    <row r="784" spans="1:17" ht="15.75" customHeight="1">
      <c r="A784" s="6" t="s">
        <v>14</v>
      </c>
      <c r="B784" s="6">
        <v>1185732</v>
      </c>
      <c r="C784" s="7">
        <v>44479</v>
      </c>
      <c r="D784" s="6" t="s">
        <v>45</v>
      </c>
      <c r="E784" s="6" t="s">
        <v>46</v>
      </c>
      <c r="F784" s="6" t="s">
        <v>47</v>
      </c>
      <c r="G784" s="6" t="s">
        <v>21</v>
      </c>
      <c r="H784" s="8">
        <v>0.60000000000000009</v>
      </c>
      <c r="I784" s="9">
        <v>7000</v>
      </c>
      <c r="J784" s="10">
        <f t="shared" si="0"/>
        <v>4200.0000000000009</v>
      </c>
      <c r="K784" s="10">
        <f t="shared" si="1"/>
        <v>1470.0000000000002</v>
      </c>
      <c r="L784" s="11">
        <v>0.35</v>
      </c>
      <c r="N784" s="12"/>
      <c r="O784" s="17">
        <f>Sales_Data!$H784+0.05</f>
        <v>0.65000000000000013</v>
      </c>
      <c r="P784" s="12"/>
      <c r="Q784" s="13"/>
    </row>
    <row r="785" spans="1:17" ht="15.75" customHeight="1">
      <c r="A785" s="6" t="s">
        <v>14</v>
      </c>
      <c r="B785" s="6">
        <v>1185732</v>
      </c>
      <c r="C785" s="7">
        <v>44479</v>
      </c>
      <c r="D785" s="6" t="s">
        <v>45</v>
      </c>
      <c r="E785" s="6" t="s">
        <v>46</v>
      </c>
      <c r="F785" s="6" t="s">
        <v>47</v>
      </c>
      <c r="G785" s="6" t="s">
        <v>22</v>
      </c>
      <c r="H785" s="8">
        <v>0.65</v>
      </c>
      <c r="I785" s="9">
        <v>8250</v>
      </c>
      <c r="J785" s="10">
        <f t="shared" si="0"/>
        <v>5362.5</v>
      </c>
      <c r="K785" s="10">
        <f t="shared" si="1"/>
        <v>2681.25</v>
      </c>
      <c r="L785" s="11">
        <v>0.5</v>
      </c>
      <c r="N785" s="12"/>
      <c r="O785" s="17">
        <f>Sales_Data!$H785+0.05</f>
        <v>0.70000000000000007</v>
      </c>
      <c r="P785" s="12"/>
      <c r="Q785" s="13"/>
    </row>
    <row r="786" spans="1:17" ht="15.75" customHeight="1">
      <c r="A786" s="6" t="s">
        <v>14</v>
      </c>
      <c r="B786" s="6">
        <v>1185732</v>
      </c>
      <c r="C786" s="7">
        <v>44509</v>
      </c>
      <c r="D786" s="6" t="s">
        <v>45</v>
      </c>
      <c r="E786" s="6" t="s">
        <v>46</v>
      </c>
      <c r="F786" s="6" t="s">
        <v>47</v>
      </c>
      <c r="G786" s="6" t="s">
        <v>17</v>
      </c>
      <c r="H786" s="8">
        <v>0.60000000000000009</v>
      </c>
      <c r="I786" s="9">
        <v>9750</v>
      </c>
      <c r="J786" s="10">
        <f t="shared" si="0"/>
        <v>5850.0000000000009</v>
      </c>
      <c r="K786" s="10">
        <f t="shared" si="1"/>
        <v>2632.5000000000005</v>
      </c>
      <c r="L786" s="11">
        <v>0.45</v>
      </c>
      <c r="N786" s="12"/>
      <c r="O786" s="17">
        <f>Sales_Data!$H786+0.05</f>
        <v>0.65000000000000013</v>
      </c>
      <c r="P786" s="12"/>
      <c r="Q786" s="13"/>
    </row>
    <row r="787" spans="1:17" ht="15.75" customHeight="1">
      <c r="A787" s="6" t="s">
        <v>14</v>
      </c>
      <c r="B787" s="6">
        <v>1185732</v>
      </c>
      <c r="C787" s="7">
        <v>44509</v>
      </c>
      <c r="D787" s="6" t="s">
        <v>45</v>
      </c>
      <c r="E787" s="6" t="s">
        <v>46</v>
      </c>
      <c r="F787" s="6" t="s">
        <v>47</v>
      </c>
      <c r="G787" s="6" t="s">
        <v>18</v>
      </c>
      <c r="H787" s="8">
        <v>0.50000000000000011</v>
      </c>
      <c r="I787" s="9">
        <v>8000</v>
      </c>
      <c r="J787" s="10">
        <f t="shared" si="0"/>
        <v>4000.0000000000009</v>
      </c>
      <c r="K787" s="10">
        <f t="shared" si="1"/>
        <v>1400.0000000000002</v>
      </c>
      <c r="L787" s="11">
        <v>0.35</v>
      </c>
      <c r="N787" s="12"/>
      <c r="O787" s="17">
        <f>Sales_Data!$H787+0.05</f>
        <v>0.55000000000000016</v>
      </c>
      <c r="P787" s="12"/>
      <c r="Q787" s="13"/>
    </row>
    <row r="788" spans="1:17" ht="15.75" customHeight="1">
      <c r="A788" s="6" t="s">
        <v>14</v>
      </c>
      <c r="B788" s="6">
        <v>1185732</v>
      </c>
      <c r="C788" s="7">
        <v>44509</v>
      </c>
      <c r="D788" s="6" t="s">
        <v>45</v>
      </c>
      <c r="E788" s="6" t="s">
        <v>46</v>
      </c>
      <c r="F788" s="6" t="s">
        <v>47</v>
      </c>
      <c r="G788" s="6" t="s">
        <v>19</v>
      </c>
      <c r="H788" s="8">
        <v>0.50000000000000011</v>
      </c>
      <c r="I788" s="9">
        <v>7450</v>
      </c>
      <c r="J788" s="10">
        <f t="shared" si="0"/>
        <v>3725.0000000000009</v>
      </c>
      <c r="K788" s="10">
        <f t="shared" si="1"/>
        <v>931.25000000000023</v>
      </c>
      <c r="L788" s="11">
        <v>0.25</v>
      </c>
      <c r="N788" s="12"/>
      <c r="O788" s="17">
        <f>Sales_Data!$H788+0.05</f>
        <v>0.55000000000000016</v>
      </c>
      <c r="P788" s="12"/>
      <c r="Q788" s="13"/>
    </row>
    <row r="789" spans="1:17" ht="15.75" customHeight="1">
      <c r="A789" s="6" t="s">
        <v>14</v>
      </c>
      <c r="B789" s="6">
        <v>1185732</v>
      </c>
      <c r="C789" s="7">
        <v>44509</v>
      </c>
      <c r="D789" s="6" t="s">
        <v>45</v>
      </c>
      <c r="E789" s="6" t="s">
        <v>46</v>
      </c>
      <c r="F789" s="6" t="s">
        <v>47</v>
      </c>
      <c r="G789" s="6" t="s">
        <v>20</v>
      </c>
      <c r="H789" s="8">
        <v>0.50000000000000011</v>
      </c>
      <c r="I789" s="9">
        <v>7750</v>
      </c>
      <c r="J789" s="10">
        <f t="shared" si="0"/>
        <v>3875.0000000000009</v>
      </c>
      <c r="K789" s="10">
        <f t="shared" si="1"/>
        <v>1162.5000000000002</v>
      </c>
      <c r="L789" s="11">
        <v>0.3</v>
      </c>
      <c r="N789" s="12"/>
      <c r="O789" s="17">
        <f>Sales_Data!$H789+0.05</f>
        <v>0.55000000000000016</v>
      </c>
      <c r="P789" s="12"/>
      <c r="Q789" s="13"/>
    </row>
    <row r="790" spans="1:17" ht="15.75" customHeight="1">
      <c r="A790" s="6" t="s">
        <v>14</v>
      </c>
      <c r="B790" s="6">
        <v>1185732</v>
      </c>
      <c r="C790" s="7">
        <v>44509</v>
      </c>
      <c r="D790" s="6" t="s">
        <v>45</v>
      </c>
      <c r="E790" s="6" t="s">
        <v>46</v>
      </c>
      <c r="F790" s="6" t="s">
        <v>47</v>
      </c>
      <c r="G790" s="6" t="s">
        <v>21</v>
      </c>
      <c r="H790" s="8">
        <v>0.65</v>
      </c>
      <c r="I790" s="9">
        <v>7500</v>
      </c>
      <c r="J790" s="10">
        <f t="shared" si="0"/>
        <v>4875</v>
      </c>
      <c r="K790" s="10">
        <f t="shared" si="1"/>
        <v>1706.25</v>
      </c>
      <c r="L790" s="11">
        <v>0.35</v>
      </c>
      <c r="N790" s="12"/>
      <c r="O790" s="17">
        <f>Sales_Data!$H790+0.05</f>
        <v>0.70000000000000007</v>
      </c>
      <c r="P790" s="12"/>
      <c r="Q790" s="13"/>
    </row>
    <row r="791" spans="1:17" ht="15.75" customHeight="1">
      <c r="A791" s="6" t="s">
        <v>14</v>
      </c>
      <c r="B791" s="6">
        <v>1185732</v>
      </c>
      <c r="C791" s="7">
        <v>44509</v>
      </c>
      <c r="D791" s="6" t="s">
        <v>45</v>
      </c>
      <c r="E791" s="6" t="s">
        <v>46</v>
      </c>
      <c r="F791" s="6" t="s">
        <v>47</v>
      </c>
      <c r="G791" s="6" t="s">
        <v>22</v>
      </c>
      <c r="H791" s="8">
        <v>0.7</v>
      </c>
      <c r="I791" s="9">
        <v>8500</v>
      </c>
      <c r="J791" s="10">
        <f t="shared" si="0"/>
        <v>5950</v>
      </c>
      <c r="K791" s="10">
        <f t="shared" si="1"/>
        <v>2975</v>
      </c>
      <c r="L791" s="11">
        <v>0.5</v>
      </c>
      <c r="N791" s="12"/>
      <c r="O791" s="17">
        <f>Sales_Data!$H791+0.05</f>
        <v>0.75</v>
      </c>
      <c r="P791" s="12"/>
      <c r="Q791" s="13"/>
    </row>
    <row r="792" spans="1:17" ht="15.75" customHeight="1">
      <c r="A792" s="6" t="s">
        <v>14</v>
      </c>
      <c r="B792" s="6">
        <v>1185732</v>
      </c>
      <c r="C792" s="7">
        <v>44538</v>
      </c>
      <c r="D792" s="6" t="s">
        <v>45</v>
      </c>
      <c r="E792" s="6" t="s">
        <v>46</v>
      </c>
      <c r="F792" s="6" t="s">
        <v>47</v>
      </c>
      <c r="G792" s="6" t="s">
        <v>17</v>
      </c>
      <c r="H792" s="8">
        <v>0.65</v>
      </c>
      <c r="I792" s="9">
        <v>10750</v>
      </c>
      <c r="J792" s="10">
        <f t="shared" si="0"/>
        <v>6987.5</v>
      </c>
      <c r="K792" s="10">
        <f t="shared" si="1"/>
        <v>3144.375</v>
      </c>
      <c r="L792" s="11">
        <v>0.45</v>
      </c>
      <c r="N792" s="12"/>
      <c r="O792" s="17">
        <f>Sales_Data!$H792+0.05</f>
        <v>0.70000000000000007</v>
      </c>
      <c r="P792" s="12"/>
      <c r="Q792" s="13"/>
    </row>
    <row r="793" spans="1:17" ht="15.75" customHeight="1">
      <c r="A793" s="6" t="s">
        <v>14</v>
      </c>
      <c r="B793" s="6">
        <v>1185732</v>
      </c>
      <c r="C793" s="7">
        <v>44538</v>
      </c>
      <c r="D793" s="6" t="s">
        <v>45</v>
      </c>
      <c r="E793" s="6" t="s">
        <v>46</v>
      </c>
      <c r="F793" s="6" t="s">
        <v>47</v>
      </c>
      <c r="G793" s="6" t="s">
        <v>18</v>
      </c>
      <c r="H793" s="8">
        <v>0.55000000000000004</v>
      </c>
      <c r="I793" s="9">
        <v>8750</v>
      </c>
      <c r="J793" s="10">
        <f t="shared" si="0"/>
        <v>4812.5</v>
      </c>
      <c r="K793" s="10">
        <f t="shared" si="1"/>
        <v>1684.375</v>
      </c>
      <c r="L793" s="11">
        <v>0.35</v>
      </c>
      <c r="N793" s="12"/>
      <c r="O793" s="17">
        <f>Sales_Data!$H793+0.05</f>
        <v>0.60000000000000009</v>
      </c>
      <c r="P793" s="12"/>
      <c r="Q793" s="13"/>
    </row>
    <row r="794" spans="1:17" ht="15.75" customHeight="1">
      <c r="A794" s="6" t="s">
        <v>14</v>
      </c>
      <c r="B794" s="6">
        <v>1185732</v>
      </c>
      <c r="C794" s="7">
        <v>44538</v>
      </c>
      <c r="D794" s="6" t="s">
        <v>45</v>
      </c>
      <c r="E794" s="6" t="s">
        <v>46</v>
      </c>
      <c r="F794" s="6" t="s">
        <v>47</v>
      </c>
      <c r="G794" s="6" t="s">
        <v>19</v>
      </c>
      <c r="H794" s="8">
        <v>0.55000000000000004</v>
      </c>
      <c r="I794" s="9">
        <v>8250</v>
      </c>
      <c r="J794" s="10">
        <f t="shared" si="0"/>
        <v>4537.5</v>
      </c>
      <c r="K794" s="10">
        <f t="shared" si="1"/>
        <v>1134.375</v>
      </c>
      <c r="L794" s="11">
        <v>0.25</v>
      </c>
      <c r="N794" s="12"/>
      <c r="O794" s="17">
        <f>Sales_Data!$H794+0.05</f>
        <v>0.60000000000000009</v>
      </c>
      <c r="P794" s="12"/>
      <c r="Q794" s="13"/>
    </row>
    <row r="795" spans="1:17" ht="15.75" customHeight="1">
      <c r="A795" s="6" t="s">
        <v>14</v>
      </c>
      <c r="B795" s="6">
        <v>1185732</v>
      </c>
      <c r="C795" s="7">
        <v>44538</v>
      </c>
      <c r="D795" s="6" t="s">
        <v>45</v>
      </c>
      <c r="E795" s="6" t="s">
        <v>46</v>
      </c>
      <c r="F795" s="6" t="s">
        <v>47</v>
      </c>
      <c r="G795" s="6" t="s">
        <v>20</v>
      </c>
      <c r="H795" s="8">
        <v>0.55000000000000004</v>
      </c>
      <c r="I795" s="9">
        <v>7750</v>
      </c>
      <c r="J795" s="10">
        <f t="shared" si="0"/>
        <v>4262.5</v>
      </c>
      <c r="K795" s="10">
        <f t="shared" si="1"/>
        <v>1278.75</v>
      </c>
      <c r="L795" s="11">
        <v>0.3</v>
      </c>
      <c r="N795" s="12"/>
      <c r="O795" s="17">
        <f>Sales_Data!$H795+0.05</f>
        <v>0.60000000000000009</v>
      </c>
      <c r="P795" s="12"/>
      <c r="Q795" s="13"/>
    </row>
    <row r="796" spans="1:17" ht="15.75" customHeight="1">
      <c r="A796" s="6" t="s">
        <v>14</v>
      </c>
      <c r="B796" s="6">
        <v>1185732</v>
      </c>
      <c r="C796" s="7">
        <v>44538</v>
      </c>
      <c r="D796" s="6" t="s">
        <v>45</v>
      </c>
      <c r="E796" s="6" t="s">
        <v>46</v>
      </c>
      <c r="F796" s="6" t="s">
        <v>47</v>
      </c>
      <c r="G796" s="6" t="s">
        <v>21</v>
      </c>
      <c r="H796" s="8">
        <v>0.65</v>
      </c>
      <c r="I796" s="9">
        <v>7750</v>
      </c>
      <c r="J796" s="10">
        <f t="shared" si="0"/>
        <v>5037.5</v>
      </c>
      <c r="K796" s="10">
        <f t="shared" si="1"/>
        <v>1763.125</v>
      </c>
      <c r="L796" s="11">
        <v>0.35</v>
      </c>
      <c r="N796" s="12"/>
      <c r="O796" s="17">
        <f>Sales_Data!$H796+0.05</f>
        <v>0.70000000000000007</v>
      </c>
      <c r="P796" s="12"/>
      <c r="Q796" s="13"/>
    </row>
    <row r="797" spans="1:17" ht="15.75" customHeight="1">
      <c r="A797" s="6" t="s">
        <v>14</v>
      </c>
      <c r="B797" s="6">
        <v>1185732</v>
      </c>
      <c r="C797" s="7">
        <v>44538</v>
      </c>
      <c r="D797" s="6" t="s">
        <v>45</v>
      </c>
      <c r="E797" s="6" t="s">
        <v>46</v>
      </c>
      <c r="F797" s="6" t="s">
        <v>47</v>
      </c>
      <c r="G797" s="6" t="s">
        <v>22</v>
      </c>
      <c r="H797" s="8">
        <v>0.7</v>
      </c>
      <c r="I797" s="9">
        <v>8750</v>
      </c>
      <c r="J797" s="10">
        <f t="shared" si="0"/>
        <v>6125</v>
      </c>
      <c r="K797" s="10">
        <f t="shared" si="1"/>
        <v>3062.5</v>
      </c>
      <c r="L797" s="11">
        <v>0.5</v>
      </c>
      <c r="N797" s="12"/>
      <c r="O797" s="17">
        <f>Sales_Data!$H797+0.05</f>
        <v>0.75</v>
      </c>
      <c r="P797" s="12"/>
      <c r="Q797" s="13"/>
    </row>
    <row r="798" spans="1:17" ht="15.75" customHeight="1">
      <c r="A798" s="6" t="s">
        <v>14</v>
      </c>
      <c r="B798" s="6">
        <v>1185732</v>
      </c>
      <c r="C798" s="7">
        <v>44209</v>
      </c>
      <c r="D798" s="6" t="s">
        <v>33</v>
      </c>
      <c r="E798" s="6" t="s">
        <v>48</v>
      </c>
      <c r="F798" s="6" t="s">
        <v>49</v>
      </c>
      <c r="G798" s="6" t="s">
        <v>17</v>
      </c>
      <c r="H798" s="8">
        <v>0.35</v>
      </c>
      <c r="I798" s="9">
        <v>4500</v>
      </c>
      <c r="J798" s="10">
        <f t="shared" si="0"/>
        <v>1575</v>
      </c>
      <c r="K798" s="10">
        <f t="shared" si="1"/>
        <v>551.25</v>
      </c>
      <c r="L798" s="11">
        <v>0.35000000000000003</v>
      </c>
      <c r="N798" s="16"/>
      <c r="O798" s="17"/>
      <c r="P798" s="12"/>
      <c r="Q798" s="13"/>
    </row>
    <row r="799" spans="1:17" ht="15.75" customHeight="1">
      <c r="A799" s="6" t="s">
        <v>14</v>
      </c>
      <c r="B799" s="6">
        <v>1185732</v>
      </c>
      <c r="C799" s="7">
        <v>44209</v>
      </c>
      <c r="D799" s="6" t="s">
        <v>33</v>
      </c>
      <c r="E799" s="6" t="s">
        <v>48</v>
      </c>
      <c r="F799" s="6" t="s">
        <v>49</v>
      </c>
      <c r="G799" s="6" t="s">
        <v>18</v>
      </c>
      <c r="H799" s="8">
        <v>0.35</v>
      </c>
      <c r="I799" s="9">
        <v>2500</v>
      </c>
      <c r="J799" s="10">
        <f t="shared" si="0"/>
        <v>875</v>
      </c>
      <c r="K799" s="10">
        <f t="shared" si="1"/>
        <v>262.5</v>
      </c>
      <c r="L799" s="11">
        <v>0.3</v>
      </c>
      <c r="N799" s="16"/>
      <c r="O799" s="17"/>
      <c r="P799" s="12"/>
      <c r="Q799" s="13"/>
    </row>
    <row r="800" spans="1:17" ht="15.75" customHeight="1">
      <c r="A800" s="6" t="s">
        <v>14</v>
      </c>
      <c r="B800" s="6">
        <v>1185732</v>
      </c>
      <c r="C800" s="7">
        <v>44209</v>
      </c>
      <c r="D800" s="6" t="s">
        <v>33</v>
      </c>
      <c r="E800" s="6" t="s">
        <v>48</v>
      </c>
      <c r="F800" s="6" t="s">
        <v>49</v>
      </c>
      <c r="G800" s="6" t="s">
        <v>19</v>
      </c>
      <c r="H800" s="8">
        <v>0.25</v>
      </c>
      <c r="I800" s="9">
        <v>2500</v>
      </c>
      <c r="J800" s="10">
        <f t="shared" si="0"/>
        <v>625</v>
      </c>
      <c r="K800" s="10">
        <f t="shared" si="1"/>
        <v>187.5</v>
      </c>
      <c r="L800" s="11">
        <v>0.3</v>
      </c>
      <c r="N800" s="16"/>
      <c r="O800" s="17"/>
      <c r="P800" s="12"/>
      <c r="Q800" s="13"/>
    </row>
    <row r="801" spans="1:17" ht="15.75" customHeight="1">
      <c r="A801" s="6" t="s">
        <v>14</v>
      </c>
      <c r="B801" s="6">
        <v>1185732</v>
      </c>
      <c r="C801" s="7">
        <v>44209</v>
      </c>
      <c r="D801" s="6" t="s">
        <v>33</v>
      </c>
      <c r="E801" s="6" t="s">
        <v>48</v>
      </c>
      <c r="F801" s="6" t="s">
        <v>49</v>
      </c>
      <c r="G801" s="6" t="s">
        <v>20</v>
      </c>
      <c r="H801" s="8">
        <v>0.30000000000000004</v>
      </c>
      <c r="I801" s="9">
        <v>1000</v>
      </c>
      <c r="J801" s="10">
        <f t="shared" si="0"/>
        <v>300.00000000000006</v>
      </c>
      <c r="K801" s="10">
        <f t="shared" si="1"/>
        <v>105.00000000000003</v>
      </c>
      <c r="L801" s="11">
        <v>0.35000000000000003</v>
      </c>
      <c r="N801" s="16"/>
      <c r="O801" s="17"/>
      <c r="P801" s="12"/>
      <c r="Q801" s="13"/>
    </row>
    <row r="802" spans="1:17" ht="15.75" customHeight="1">
      <c r="A802" s="6" t="s">
        <v>14</v>
      </c>
      <c r="B802" s="6">
        <v>1185732</v>
      </c>
      <c r="C802" s="7">
        <v>44209</v>
      </c>
      <c r="D802" s="6" t="s">
        <v>33</v>
      </c>
      <c r="E802" s="6" t="s">
        <v>48</v>
      </c>
      <c r="F802" s="6" t="s">
        <v>49</v>
      </c>
      <c r="G802" s="6" t="s">
        <v>21</v>
      </c>
      <c r="H802" s="8">
        <v>0.44999999999999996</v>
      </c>
      <c r="I802" s="9">
        <v>1500</v>
      </c>
      <c r="J802" s="10">
        <f t="shared" si="0"/>
        <v>674.99999999999989</v>
      </c>
      <c r="K802" s="10">
        <f t="shared" si="1"/>
        <v>202.49999999999997</v>
      </c>
      <c r="L802" s="11">
        <v>0.3</v>
      </c>
      <c r="N802" s="16"/>
      <c r="O802" s="17"/>
      <c r="P802" s="12"/>
      <c r="Q802" s="13"/>
    </row>
    <row r="803" spans="1:17" ht="15.75" customHeight="1">
      <c r="A803" s="6" t="s">
        <v>14</v>
      </c>
      <c r="B803" s="6">
        <v>1185732</v>
      </c>
      <c r="C803" s="7">
        <v>44209</v>
      </c>
      <c r="D803" s="6" t="s">
        <v>33</v>
      </c>
      <c r="E803" s="6" t="s">
        <v>48</v>
      </c>
      <c r="F803" s="6" t="s">
        <v>49</v>
      </c>
      <c r="G803" s="6" t="s">
        <v>22</v>
      </c>
      <c r="H803" s="8">
        <v>0.35</v>
      </c>
      <c r="I803" s="9">
        <v>2500</v>
      </c>
      <c r="J803" s="10">
        <f t="shared" si="0"/>
        <v>875</v>
      </c>
      <c r="K803" s="10">
        <f t="shared" si="1"/>
        <v>393.75</v>
      </c>
      <c r="L803" s="11">
        <v>0.45</v>
      </c>
      <c r="N803" s="16"/>
      <c r="O803" s="17"/>
      <c r="P803" s="12"/>
      <c r="Q803" s="13"/>
    </row>
    <row r="804" spans="1:17" ht="15.75" customHeight="1">
      <c r="A804" s="6" t="s">
        <v>14</v>
      </c>
      <c r="B804" s="6">
        <v>1185732</v>
      </c>
      <c r="C804" s="7">
        <v>44240</v>
      </c>
      <c r="D804" s="6" t="s">
        <v>33</v>
      </c>
      <c r="E804" s="6" t="s">
        <v>48</v>
      </c>
      <c r="F804" s="6" t="s">
        <v>49</v>
      </c>
      <c r="G804" s="6" t="s">
        <v>17</v>
      </c>
      <c r="H804" s="8">
        <v>0.35</v>
      </c>
      <c r="I804" s="9">
        <v>5000</v>
      </c>
      <c r="J804" s="10">
        <f t="shared" si="0"/>
        <v>1750</v>
      </c>
      <c r="K804" s="10">
        <f t="shared" si="1"/>
        <v>612.50000000000011</v>
      </c>
      <c r="L804" s="11">
        <v>0.35000000000000003</v>
      </c>
      <c r="N804" s="16"/>
      <c r="O804" s="17"/>
      <c r="P804" s="12"/>
      <c r="Q804" s="13"/>
    </row>
    <row r="805" spans="1:17" ht="15.75" customHeight="1">
      <c r="A805" s="6" t="s">
        <v>14</v>
      </c>
      <c r="B805" s="6">
        <v>1185732</v>
      </c>
      <c r="C805" s="7">
        <v>44240</v>
      </c>
      <c r="D805" s="6" t="s">
        <v>33</v>
      </c>
      <c r="E805" s="6" t="s">
        <v>48</v>
      </c>
      <c r="F805" s="6" t="s">
        <v>49</v>
      </c>
      <c r="G805" s="6" t="s">
        <v>18</v>
      </c>
      <c r="H805" s="8">
        <v>0.35</v>
      </c>
      <c r="I805" s="9">
        <v>1500</v>
      </c>
      <c r="J805" s="10">
        <f t="shared" si="0"/>
        <v>525</v>
      </c>
      <c r="K805" s="10">
        <f t="shared" si="1"/>
        <v>157.5</v>
      </c>
      <c r="L805" s="11">
        <v>0.3</v>
      </c>
      <c r="N805" s="16"/>
      <c r="O805" s="17"/>
      <c r="P805" s="12"/>
      <c r="Q805" s="13"/>
    </row>
    <row r="806" spans="1:17" ht="15.75" customHeight="1">
      <c r="A806" s="6" t="s">
        <v>14</v>
      </c>
      <c r="B806" s="6">
        <v>1185732</v>
      </c>
      <c r="C806" s="7">
        <v>44240</v>
      </c>
      <c r="D806" s="6" t="s">
        <v>33</v>
      </c>
      <c r="E806" s="6" t="s">
        <v>48</v>
      </c>
      <c r="F806" s="6" t="s">
        <v>49</v>
      </c>
      <c r="G806" s="6" t="s">
        <v>19</v>
      </c>
      <c r="H806" s="8">
        <v>0.25</v>
      </c>
      <c r="I806" s="9">
        <v>2000</v>
      </c>
      <c r="J806" s="10">
        <f t="shared" si="0"/>
        <v>500</v>
      </c>
      <c r="K806" s="10">
        <f t="shared" si="1"/>
        <v>150</v>
      </c>
      <c r="L806" s="11">
        <v>0.3</v>
      </c>
      <c r="N806" s="16"/>
      <c r="O806" s="17"/>
      <c r="P806" s="12"/>
      <c r="Q806" s="13"/>
    </row>
    <row r="807" spans="1:17" ht="15.75" customHeight="1">
      <c r="A807" s="6" t="s">
        <v>14</v>
      </c>
      <c r="B807" s="6">
        <v>1185732</v>
      </c>
      <c r="C807" s="7">
        <v>44240</v>
      </c>
      <c r="D807" s="6" t="s">
        <v>33</v>
      </c>
      <c r="E807" s="6" t="s">
        <v>48</v>
      </c>
      <c r="F807" s="6" t="s">
        <v>49</v>
      </c>
      <c r="G807" s="6" t="s">
        <v>20</v>
      </c>
      <c r="H807" s="8">
        <v>0.30000000000000004</v>
      </c>
      <c r="I807" s="9">
        <v>750</v>
      </c>
      <c r="J807" s="10">
        <f t="shared" si="0"/>
        <v>225.00000000000003</v>
      </c>
      <c r="K807" s="10">
        <f t="shared" si="1"/>
        <v>78.750000000000014</v>
      </c>
      <c r="L807" s="11">
        <v>0.35000000000000003</v>
      </c>
      <c r="N807" s="16"/>
      <c r="O807" s="17"/>
      <c r="P807" s="12"/>
      <c r="Q807" s="13"/>
    </row>
    <row r="808" spans="1:17" ht="15.75" customHeight="1">
      <c r="A808" s="6" t="s">
        <v>14</v>
      </c>
      <c r="B808" s="6">
        <v>1185732</v>
      </c>
      <c r="C808" s="7">
        <v>44240</v>
      </c>
      <c r="D808" s="6" t="s">
        <v>33</v>
      </c>
      <c r="E808" s="6" t="s">
        <v>48</v>
      </c>
      <c r="F808" s="6" t="s">
        <v>49</v>
      </c>
      <c r="G808" s="6" t="s">
        <v>21</v>
      </c>
      <c r="H808" s="8">
        <v>0.44999999999999996</v>
      </c>
      <c r="I808" s="9">
        <v>1500</v>
      </c>
      <c r="J808" s="10">
        <f t="shared" si="0"/>
        <v>674.99999999999989</v>
      </c>
      <c r="K808" s="10">
        <f t="shared" si="1"/>
        <v>202.49999999999997</v>
      </c>
      <c r="L808" s="11">
        <v>0.3</v>
      </c>
      <c r="N808" s="16"/>
      <c r="O808" s="17"/>
      <c r="P808" s="12"/>
      <c r="Q808" s="13"/>
    </row>
    <row r="809" spans="1:17" ht="15.75" customHeight="1">
      <c r="A809" s="6" t="s">
        <v>14</v>
      </c>
      <c r="B809" s="6">
        <v>1185732</v>
      </c>
      <c r="C809" s="7">
        <v>44240</v>
      </c>
      <c r="D809" s="6" t="s">
        <v>33</v>
      </c>
      <c r="E809" s="6" t="s">
        <v>48</v>
      </c>
      <c r="F809" s="6" t="s">
        <v>49</v>
      </c>
      <c r="G809" s="6" t="s">
        <v>22</v>
      </c>
      <c r="H809" s="8">
        <v>0.35</v>
      </c>
      <c r="I809" s="9">
        <v>2250</v>
      </c>
      <c r="J809" s="10">
        <f t="shared" si="0"/>
        <v>787.5</v>
      </c>
      <c r="K809" s="10">
        <f t="shared" si="1"/>
        <v>354.375</v>
      </c>
      <c r="L809" s="11">
        <v>0.45</v>
      </c>
      <c r="N809" s="16"/>
      <c r="O809" s="17"/>
      <c r="P809" s="12"/>
      <c r="Q809" s="13"/>
    </row>
    <row r="810" spans="1:17" ht="15.75" customHeight="1">
      <c r="A810" s="6" t="s">
        <v>14</v>
      </c>
      <c r="B810" s="6">
        <v>1185732</v>
      </c>
      <c r="C810" s="7">
        <v>44267</v>
      </c>
      <c r="D810" s="6" t="s">
        <v>33</v>
      </c>
      <c r="E810" s="6" t="s">
        <v>48</v>
      </c>
      <c r="F810" s="6" t="s">
        <v>49</v>
      </c>
      <c r="G810" s="6" t="s">
        <v>17</v>
      </c>
      <c r="H810" s="8">
        <v>0.4</v>
      </c>
      <c r="I810" s="9">
        <v>4450</v>
      </c>
      <c r="J810" s="10">
        <f t="shared" si="0"/>
        <v>1780</v>
      </c>
      <c r="K810" s="10">
        <f t="shared" si="1"/>
        <v>623.00000000000011</v>
      </c>
      <c r="L810" s="11">
        <v>0.35000000000000003</v>
      </c>
      <c r="N810" s="16"/>
      <c r="O810" s="17"/>
      <c r="P810" s="12"/>
      <c r="Q810" s="13"/>
    </row>
    <row r="811" spans="1:17" ht="15.75" customHeight="1">
      <c r="A811" s="6" t="s">
        <v>14</v>
      </c>
      <c r="B811" s="6">
        <v>1185732</v>
      </c>
      <c r="C811" s="7">
        <v>44267</v>
      </c>
      <c r="D811" s="6" t="s">
        <v>33</v>
      </c>
      <c r="E811" s="6" t="s">
        <v>48</v>
      </c>
      <c r="F811" s="6" t="s">
        <v>49</v>
      </c>
      <c r="G811" s="6" t="s">
        <v>18</v>
      </c>
      <c r="H811" s="8">
        <v>0.4</v>
      </c>
      <c r="I811" s="9">
        <v>1250</v>
      </c>
      <c r="J811" s="10">
        <f t="shared" si="0"/>
        <v>500</v>
      </c>
      <c r="K811" s="10">
        <f t="shared" si="1"/>
        <v>150</v>
      </c>
      <c r="L811" s="11">
        <v>0.3</v>
      </c>
      <c r="N811" s="16"/>
      <c r="O811" s="17"/>
      <c r="P811" s="12"/>
      <c r="Q811" s="13"/>
    </row>
    <row r="812" spans="1:17" ht="15.75" customHeight="1">
      <c r="A812" s="6" t="s">
        <v>14</v>
      </c>
      <c r="B812" s="6">
        <v>1185732</v>
      </c>
      <c r="C812" s="7">
        <v>44267</v>
      </c>
      <c r="D812" s="6" t="s">
        <v>33</v>
      </c>
      <c r="E812" s="6" t="s">
        <v>48</v>
      </c>
      <c r="F812" s="6" t="s">
        <v>49</v>
      </c>
      <c r="G812" s="6" t="s">
        <v>19</v>
      </c>
      <c r="H812" s="8">
        <v>0.30000000000000004</v>
      </c>
      <c r="I812" s="9">
        <v>1750</v>
      </c>
      <c r="J812" s="10">
        <f t="shared" si="0"/>
        <v>525.00000000000011</v>
      </c>
      <c r="K812" s="10">
        <f t="shared" si="1"/>
        <v>157.50000000000003</v>
      </c>
      <c r="L812" s="11">
        <v>0.3</v>
      </c>
      <c r="N812" s="16"/>
      <c r="O812" s="17"/>
      <c r="P812" s="12"/>
      <c r="Q812" s="13"/>
    </row>
    <row r="813" spans="1:17" ht="15.75" customHeight="1">
      <c r="A813" s="6" t="s">
        <v>14</v>
      </c>
      <c r="B813" s="6">
        <v>1185732</v>
      </c>
      <c r="C813" s="7">
        <v>44267</v>
      </c>
      <c r="D813" s="6" t="s">
        <v>33</v>
      </c>
      <c r="E813" s="6" t="s">
        <v>48</v>
      </c>
      <c r="F813" s="6" t="s">
        <v>49</v>
      </c>
      <c r="G813" s="6" t="s">
        <v>20</v>
      </c>
      <c r="H813" s="8">
        <v>0.35</v>
      </c>
      <c r="I813" s="9">
        <v>250</v>
      </c>
      <c r="J813" s="10">
        <f t="shared" si="0"/>
        <v>87.5</v>
      </c>
      <c r="K813" s="10">
        <f t="shared" si="1"/>
        <v>30.625000000000004</v>
      </c>
      <c r="L813" s="11">
        <v>0.35000000000000003</v>
      </c>
      <c r="N813" s="16"/>
      <c r="O813" s="17"/>
      <c r="P813" s="12"/>
      <c r="Q813" s="13"/>
    </row>
    <row r="814" spans="1:17" ht="15.75" customHeight="1">
      <c r="A814" s="6" t="s">
        <v>14</v>
      </c>
      <c r="B814" s="6">
        <v>1185732</v>
      </c>
      <c r="C814" s="7">
        <v>44267</v>
      </c>
      <c r="D814" s="6" t="s">
        <v>33</v>
      </c>
      <c r="E814" s="6" t="s">
        <v>48</v>
      </c>
      <c r="F814" s="6" t="s">
        <v>49</v>
      </c>
      <c r="G814" s="6" t="s">
        <v>21</v>
      </c>
      <c r="H814" s="8">
        <v>0.5</v>
      </c>
      <c r="I814" s="9">
        <v>750</v>
      </c>
      <c r="J814" s="10">
        <f t="shared" si="0"/>
        <v>375</v>
      </c>
      <c r="K814" s="10">
        <f t="shared" si="1"/>
        <v>112.5</v>
      </c>
      <c r="L814" s="11">
        <v>0.3</v>
      </c>
      <c r="N814" s="16"/>
      <c r="O814" s="17"/>
      <c r="P814" s="12"/>
      <c r="Q814" s="13"/>
    </row>
    <row r="815" spans="1:17" ht="15.75" customHeight="1">
      <c r="A815" s="6" t="s">
        <v>14</v>
      </c>
      <c r="B815" s="6">
        <v>1185732</v>
      </c>
      <c r="C815" s="7">
        <v>44267</v>
      </c>
      <c r="D815" s="6" t="s">
        <v>33</v>
      </c>
      <c r="E815" s="6" t="s">
        <v>48</v>
      </c>
      <c r="F815" s="6" t="s">
        <v>49</v>
      </c>
      <c r="G815" s="6" t="s">
        <v>22</v>
      </c>
      <c r="H815" s="8">
        <v>0.4</v>
      </c>
      <c r="I815" s="9">
        <v>1750</v>
      </c>
      <c r="J815" s="10">
        <f t="shared" si="0"/>
        <v>700</v>
      </c>
      <c r="K815" s="10">
        <f t="shared" si="1"/>
        <v>315</v>
      </c>
      <c r="L815" s="11">
        <v>0.45</v>
      </c>
      <c r="N815" s="16"/>
      <c r="O815" s="17"/>
      <c r="P815" s="12"/>
      <c r="Q815" s="13"/>
    </row>
    <row r="816" spans="1:17" ht="15.75" customHeight="1">
      <c r="A816" s="6" t="s">
        <v>14</v>
      </c>
      <c r="B816" s="6">
        <v>1185732</v>
      </c>
      <c r="C816" s="7">
        <v>44299</v>
      </c>
      <c r="D816" s="6" t="s">
        <v>33</v>
      </c>
      <c r="E816" s="6" t="s">
        <v>48</v>
      </c>
      <c r="F816" s="6" t="s">
        <v>49</v>
      </c>
      <c r="G816" s="6" t="s">
        <v>17</v>
      </c>
      <c r="H816" s="8">
        <v>0.4</v>
      </c>
      <c r="I816" s="9">
        <v>4000</v>
      </c>
      <c r="J816" s="10">
        <f t="shared" si="0"/>
        <v>1600</v>
      </c>
      <c r="K816" s="10">
        <f t="shared" si="1"/>
        <v>560</v>
      </c>
      <c r="L816" s="11">
        <v>0.35000000000000003</v>
      </c>
      <c r="N816" s="16"/>
      <c r="O816" s="17"/>
      <c r="P816" s="12"/>
      <c r="Q816" s="13"/>
    </row>
    <row r="817" spans="1:17" ht="15.75" customHeight="1">
      <c r="A817" s="6" t="s">
        <v>14</v>
      </c>
      <c r="B817" s="6">
        <v>1185732</v>
      </c>
      <c r="C817" s="7">
        <v>44299</v>
      </c>
      <c r="D817" s="6" t="s">
        <v>33</v>
      </c>
      <c r="E817" s="6" t="s">
        <v>48</v>
      </c>
      <c r="F817" s="6" t="s">
        <v>49</v>
      </c>
      <c r="G817" s="6" t="s">
        <v>18</v>
      </c>
      <c r="H817" s="8">
        <v>0.4</v>
      </c>
      <c r="I817" s="9">
        <v>1000</v>
      </c>
      <c r="J817" s="10">
        <f t="shared" si="0"/>
        <v>400</v>
      </c>
      <c r="K817" s="10">
        <f t="shared" si="1"/>
        <v>120</v>
      </c>
      <c r="L817" s="11">
        <v>0.3</v>
      </c>
      <c r="N817" s="16"/>
      <c r="O817" s="17"/>
      <c r="P817" s="12"/>
      <c r="Q817" s="13"/>
    </row>
    <row r="818" spans="1:17" ht="15.75" customHeight="1">
      <c r="A818" s="6" t="s">
        <v>14</v>
      </c>
      <c r="B818" s="6">
        <v>1185732</v>
      </c>
      <c r="C818" s="7">
        <v>44299</v>
      </c>
      <c r="D818" s="6" t="s">
        <v>33</v>
      </c>
      <c r="E818" s="6" t="s">
        <v>48</v>
      </c>
      <c r="F818" s="6" t="s">
        <v>49</v>
      </c>
      <c r="G818" s="6" t="s">
        <v>19</v>
      </c>
      <c r="H818" s="8">
        <v>0.30000000000000004</v>
      </c>
      <c r="I818" s="9">
        <v>1000</v>
      </c>
      <c r="J818" s="10">
        <f t="shared" si="0"/>
        <v>300.00000000000006</v>
      </c>
      <c r="K818" s="10">
        <f t="shared" si="1"/>
        <v>90.000000000000014</v>
      </c>
      <c r="L818" s="11">
        <v>0.3</v>
      </c>
      <c r="N818" s="16"/>
      <c r="O818" s="17"/>
      <c r="P818" s="12"/>
      <c r="Q818" s="13"/>
    </row>
    <row r="819" spans="1:17" ht="15.75" customHeight="1">
      <c r="A819" s="6" t="s">
        <v>14</v>
      </c>
      <c r="B819" s="6">
        <v>1185732</v>
      </c>
      <c r="C819" s="7">
        <v>44299</v>
      </c>
      <c r="D819" s="6" t="s">
        <v>33</v>
      </c>
      <c r="E819" s="6" t="s">
        <v>48</v>
      </c>
      <c r="F819" s="6" t="s">
        <v>49</v>
      </c>
      <c r="G819" s="6" t="s">
        <v>20</v>
      </c>
      <c r="H819" s="8">
        <v>0.35</v>
      </c>
      <c r="I819" s="9">
        <v>250</v>
      </c>
      <c r="J819" s="10">
        <f t="shared" si="0"/>
        <v>87.5</v>
      </c>
      <c r="K819" s="10">
        <f t="shared" si="1"/>
        <v>30.625000000000004</v>
      </c>
      <c r="L819" s="11">
        <v>0.35000000000000003</v>
      </c>
      <c r="N819" s="16"/>
      <c r="O819" s="17"/>
      <c r="P819" s="12"/>
      <c r="Q819" s="13"/>
    </row>
    <row r="820" spans="1:17" ht="15.75" customHeight="1">
      <c r="A820" s="6" t="s">
        <v>14</v>
      </c>
      <c r="B820" s="6">
        <v>1185732</v>
      </c>
      <c r="C820" s="7">
        <v>44299</v>
      </c>
      <c r="D820" s="6" t="s">
        <v>33</v>
      </c>
      <c r="E820" s="6" t="s">
        <v>48</v>
      </c>
      <c r="F820" s="6" t="s">
        <v>49</v>
      </c>
      <c r="G820" s="6" t="s">
        <v>21</v>
      </c>
      <c r="H820" s="8">
        <v>0.5</v>
      </c>
      <c r="I820" s="9">
        <v>500</v>
      </c>
      <c r="J820" s="10">
        <f t="shared" si="0"/>
        <v>250</v>
      </c>
      <c r="K820" s="10">
        <f t="shared" si="1"/>
        <v>75</v>
      </c>
      <c r="L820" s="11">
        <v>0.3</v>
      </c>
      <c r="N820" s="16"/>
      <c r="O820" s="17"/>
      <c r="P820" s="12"/>
      <c r="Q820" s="13"/>
    </row>
    <row r="821" spans="1:17" ht="15.75" customHeight="1">
      <c r="A821" s="6" t="s">
        <v>14</v>
      </c>
      <c r="B821" s="6">
        <v>1185732</v>
      </c>
      <c r="C821" s="7">
        <v>44299</v>
      </c>
      <c r="D821" s="6" t="s">
        <v>33</v>
      </c>
      <c r="E821" s="6" t="s">
        <v>48</v>
      </c>
      <c r="F821" s="6" t="s">
        <v>49</v>
      </c>
      <c r="G821" s="6" t="s">
        <v>22</v>
      </c>
      <c r="H821" s="8">
        <v>0.4</v>
      </c>
      <c r="I821" s="9">
        <v>1750</v>
      </c>
      <c r="J821" s="10">
        <f t="shared" si="0"/>
        <v>700</v>
      </c>
      <c r="K821" s="10">
        <f t="shared" si="1"/>
        <v>315</v>
      </c>
      <c r="L821" s="11">
        <v>0.45</v>
      </c>
      <c r="N821" s="16"/>
      <c r="O821" s="17"/>
      <c r="P821" s="12"/>
      <c r="Q821" s="13"/>
    </row>
    <row r="822" spans="1:17" ht="15.75" customHeight="1">
      <c r="A822" s="6" t="s">
        <v>14</v>
      </c>
      <c r="B822" s="6">
        <v>1185732</v>
      </c>
      <c r="C822" s="7">
        <v>44330</v>
      </c>
      <c r="D822" s="6" t="s">
        <v>33</v>
      </c>
      <c r="E822" s="6" t="s">
        <v>48</v>
      </c>
      <c r="F822" s="6" t="s">
        <v>49</v>
      </c>
      <c r="G822" s="6" t="s">
        <v>17</v>
      </c>
      <c r="H822" s="8">
        <v>0.5</v>
      </c>
      <c r="I822" s="9">
        <v>4450</v>
      </c>
      <c r="J822" s="10">
        <f t="shared" si="0"/>
        <v>2225</v>
      </c>
      <c r="K822" s="10">
        <f t="shared" si="1"/>
        <v>778.75000000000011</v>
      </c>
      <c r="L822" s="11">
        <v>0.35000000000000003</v>
      </c>
      <c r="N822" s="16"/>
      <c r="O822" s="17"/>
      <c r="P822" s="12"/>
      <c r="Q822" s="13"/>
    </row>
    <row r="823" spans="1:17" ht="15.75" customHeight="1">
      <c r="A823" s="6" t="s">
        <v>14</v>
      </c>
      <c r="B823" s="6">
        <v>1185732</v>
      </c>
      <c r="C823" s="7">
        <v>44330</v>
      </c>
      <c r="D823" s="6" t="s">
        <v>33</v>
      </c>
      <c r="E823" s="6" t="s">
        <v>48</v>
      </c>
      <c r="F823" s="6" t="s">
        <v>49</v>
      </c>
      <c r="G823" s="6" t="s">
        <v>18</v>
      </c>
      <c r="H823" s="8">
        <v>0.45000000000000007</v>
      </c>
      <c r="I823" s="9">
        <v>1500</v>
      </c>
      <c r="J823" s="10">
        <f t="shared" si="0"/>
        <v>675.00000000000011</v>
      </c>
      <c r="K823" s="10">
        <f t="shared" si="1"/>
        <v>202.50000000000003</v>
      </c>
      <c r="L823" s="11">
        <v>0.3</v>
      </c>
      <c r="N823" s="16"/>
      <c r="O823" s="17"/>
      <c r="P823" s="12"/>
      <c r="Q823" s="13"/>
    </row>
    <row r="824" spans="1:17" ht="15.75" customHeight="1">
      <c r="A824" s="6" t="s">
        <v>14</v>
      </c>
      <c r="B824" s="6">
        <v>1185732</v>
      </c>
      <c r="C824" s="7">
        <v>44330</v>
      </c>
      <c r="D824" s="6" t="s">
        <v>33</v>
      </c>
      <c r="E824" s="6" t="s">
        <v>48</v>
      </c>
      <c r="F824" s="6" t="s">
        <v>49</v>
      </c>
      <c r="G824" s="6" t="s">
        <v>19</v>
      </c>
      <c r="H824" s="8">
        <v>0.4</v>
      </c>
      <c r="I824" s="9">
        <v>1250</v>
      </c>
      <c r="J824" s="10">
        <f t="shared" si="0"/>
        <v>500</v>
      </c>
      <c r="K824" s="10">
        <f t="shared" si="1"/>
        <v>150</v>
      </c>
      <c r="L824" s="11">
        <v>0.3</v>
      </c>
      <c r="N824" s="16"/>
      <c r="O824" s="17"/>
      <c r="P824" s="12"/>
      <c r="Q824" s="13"/>
    </row>
    <row r="825" spans="1:17" ht="15.75" customHeight="1">
      <c r="A825" s="6" t="s">
        <v>14</v>
      </c>
      <c r="B825" s="6">
        <v>1185732</v>
      </c>
      <c r="C825" s="7">
        <v>44330</v>
      </c>
      <c r="D825" s="6" t="s">
        <v>33</v>
      </c>
      <c r="E825" s="6" t="s">
        <v>48</v>
      </c>
      <c r="F825" s="6" t="s">
        <v>49</v>
      </c>
      <c r="G825" s="6" t="s">
        <v>20</v>
      </c>
      <c r="H825" s="8">
        <v>0.4</v>
      </c>
      <c r="I825" s="9">
        <v>500</v>
      </c>
      <c r="J825" s="10">
        <f t="shared" si="0"/>
        <v>200</v>
      </c>
      <c r="K825" s="10">
        <f t="shared" si="1"/>
        <v>70</v>
      </c>
      <c r="L825" s="11">
        <v>0.35000000000000003</v>
      </c>
      <c r="N825" s="16"/>
      <c r="O825" s="17"/>
      <c r="P825" s="12"/>
      <c r="Q825" s="13"/>
    </row>
    <row r="826" spans="1:17" ht="15.75" customHeight="1">
      <c r="A826" s="6" t="s">
        <v>14</v>
      </c>
      <c r="B826" s="6">
        <v>1185732</v>
      </c>
      <c r="C826" s="7">
        <v>44330</v>
      </c>
      <c r="D826" s="6" t="s">
        <v>33</v>
      </c>
      <c r="E826" s="6" t="s">
        <v>48</v>
      </c>
      <c r="F826" s="6" t="s">
        <v>49</v>
      </c>
      <c r="G826" s="6" t="s">
        <v>21</v>
      </c>
      <c r="H826" s="8">
        <v>0.54999999999999993</v>
      </c>
      <c r="I826" s="9">
        <v>750</v>
      </c>
      <c r="J826" s="10">
        <f t="shared" si="0"/>
        <v>412.49999999999994</v>
      </c>
      <c r="K826" s="10">
        <f t="shared" si="1"/>
        <v>123.74999999999997</v>
      </c>
      <c r="L826" s="11">
        <v>0.3</v>
      </c>
      <c r="N826" s="16"/>
      <c r="O826" s="17"/>
      <c r="P826" s="12"/>
      <c r="Q826" s="13"/>
    </row>
    <row r="827" spans="1:17" ht="15.75" customHeight="1">
      <c r="A827" s="6" t="s">
        <v>14</v>
      </c>
      <c r="B827" s="6">
        <v>1185732</v>
      </c>
      <c r="C827" s="7">
        <v>44330</v>
      </c>
      <c r="D827" s="6" t="s">
        <v>33</v>
      </c>
      <c r="E827" s="6" t="s">
        <v>48</v>
      </c>
      <c r="F827" s="6" t="s">
        <v>49</v>
      </c>
      <c r="G827" s="6" t="s">
        <v>22</v>
      </c>
      <c r="H827" s="8">
        <v>0.6</v>
      </c>
      <c r="I827" s="9">
        <v>1750</v>
      </c>
      <c r="J827" s="10">
        <f t="shared" si="0"/>
        <v>1050</v>
      </c>
      <c r="K827" s="10">
        <f t="shared" si="1"/>
        <v>472.5</v>
      </c>
      <c r="L827" s="11">
        <v>0.45</v>
      </c>
      <c r="N827" s="16"/>
      <c r="O827" s="17"/>
      <c r="P827" s="12"/>
      <c r="Q827" s="13"/>
    </row>
    <row r="828" spans="1:17" ht="15.75" customHeight="1">
      <c r="A828" s="6" t="s">
        <v>14</v>
      </c>
      <c r="B828" s="6">
        <v>1185732</v>
      </c>
      <c r="C828" s="7">
        <v>44360</v>
      </c>
      <c r="D828" s="6" t="s">
        <v>33</v>
      </c>
      <c r="E828" s="6" t="s">
        <v>48</v>
      </c>
      <c r="F828" s="6" t="s">
        <v>49</v>
      </c>
      <c r="G828" s="6" t="s">
        <v>17</v>
      </c>
      <c r="H828" s="8">
        <v>0.45</v>
      </c>
      <c r="I828" s="9">
        <v>4250</v>
      </c>
      <c r="J828" s="10">
        <f t="shared" si="0"/>
        <v>1912.5</v>
      </c>
      <c r="K828" s="10">
        <f t="shared" si="1"/>
        <v>669.37500000000011</v>
      </c>
      <c r="L828" s="11">
        <v>0.35000000000000003</v>
      </c>
      <c r="N828" s="16"/>
      <c r="O828" s="17"/>
      <c r="P828" s="12"/>
      <c r="Q828" s="13"/>
    </row>
    <row r="829" spans="1:17" ht="15.75" customHeight="1">
      <c r="A829" s="6" t="s">
        <v>14</v>
      </c>
      <c r="B829" s="6">
        <v>1185732</v>
      </c>
      <c r="C829" s="7">
        <v>44360</v>
      </c>
      <c r="D829" s="6" t="s">
        <v>33</v>
      </c>
      <c r="E829" s="6" t="s">
        <v>48</v>
      </c>
      <c r="F829" s="6" t="s">
        <v>49</v>
      </c>
      <c r="G829" s="6" t="s">
        <v>18</v>
      </c>
      <c r="H829" s="8">
        <v>0.40000000000000008</v>
      </c>
      <c r="I829" s="9">
        <v>1750</v>
      </c>
      <c r="J829" s="10">
        <f t="shared" si="0"/>
        <v>700.00000000000011</v>
      </c>
      <c r="K829" s="10">
        <f t="shared" si="1"/>
        <v>210.00000000000003</v>
      </c>
      <c r="L829" s="11">
        <v>0.3</v>
      </c>
      <c r="N829" s="16"/>
      <c r="O829" s="17"/>
      <c r="P829" s="12"/>
      <c r="Q829" s="13"/>
    </row>
    <row r="830" spans="1:17" ht="15.75" customHeight="1">
      <c r="A830" s="6" t="s">
        <v>14</v>
      </c>
      <c r="B830" s="6">
        <v>1185732</v>
      </c>
      <c r="C830" s="7">
        <v>44360</v>
      </c>
      <c r="D830" s="6" t="s">
        <v>33</v>
      </c>
      <c r="E830" s="6" t="s">
        <v>48</v>
      </c>
      <c r="F830" s="6" t="s">
        <v>49</v>
      </c>
      <c r="G830" s="6" t="s">
        <v>19</v>
      </c>
      <c r="H830" s="8">
        <v>0.35000000000000003</v>
      </c>
      <c r="I830" s="9">
        <v>1750</v>
      </c>
      <c r="J830" s="10">
        <f t="shared" si="0"/>
        <v>612.50000000000011</v>
      </c>
      <c r="K830" s="10">
        <f t="shared" si="1"/>
        <v>183.75000000000003</v>
      </c>
      <c r="L830" s="11">
        <v>0.3</v>
      </c>
      <c r="N830" s="16"/>
      <c r="O830" s="17"/>
      <c r="P830" s="12"/>
      <c r="Q830" s="13"/>
    </row>
    <row r="831" spans="1:17" ht="15.75" customHeight="1">
      <c r="A831" s="6" t="s">
        <v>14</v>
      </c>
      <c r="B831" s="6">
        <v>1185732</v>
      </c>
      <c r="C831" s="7">
        <v>44360</v>
      </c>
      <c r="D831" s="6" t="s">
        <v>33</v>
      </c>
      <c r="E831" s="6" t="s">
        <v>48</v>
      </c>
      <c r="F831" s="6" t="s">
        <v>49</v>
      </c>
      <c r="G831" s="6" t="s">
        <v>20</v>
      </c>
      <c r="H831" s="8">
        <v>0.35000000000000003</v>
      </c>
      <c r="I831" s="9">
        <v>1500</v>
      </c>
      <c r="J831" s="10">
        <f t="shared" si="0"/>
        <v>525</v>
      </c>
      <c r="K831" s="10">
        <f t="shared" si="1"/>
        <v>183.75000000000003</v>
      </c>
      <c r="L831" s="11">
        <v>0.35000000000000003</v>
      </c>
      <c r="N831" s="16"/>
      <c r="O831" s="17"/>
      <c r="P831" s="12"/>
      <c r="Q831" s="13"/>
    </row>
    <row r="832" spans="1:17" ht="15.75" customHeight="1">
      <c r="A832" s="6" t="s">
        <v>14</v>
      </c>
      <c r="B832" s="6">
        <v>1185732</v>
      </c>
      <c r="C832" s="7">
        <v>44360</v>
      </c>
      <c r="D832" s="6" t="s">
        <v>33</v>
      </c>
      <c r="E832" s="6" t="s">
        <v>48</v>
      </c>
      <c r="F832" s="6" t="s">
        <v>49</v>
      </c>
      <c r="G832" s="6" t="s">
        <v>21</v>
      </c>
      <c r="H832" s="8">
        <v>0.5</v>
      </c>
      <c r="I832" s="9">
        <v>1500</v>
      </c>
      <c r="J832" s="10">
        <f t="shared" si="0"/>
        <v>750</v>
      </c>
      <c r="K832" s="10">
        <f t="shared" si="1"/>
        <v>225</v>
      </c>
      <c r="L832" s="11">
        <v>0.3</v>
      </c>
      <c r="N832" s="16"/>
      <c r="O832" s="17"/>
      <c r="P832" s="12"/>
      <c r="Q832" s="13"/>
    </row>
    <row r="833" spans="1:17" ht="15.75" customHeight="1">
      <c r="A833" s="6" t="s">
        <v>14</v>
      </c>
      <c r="B833" s="6">
        <v>1185732</v>
      </c>
      <c r="C833" s="7">
        <v>44360</v>
      </c>
      <c r="D833" s="6" t="s">
        <v>33</v>
      </c>
      <c r="E833" s="6" t="s">
        <v>48</v>
      </c>
      <c r="F833" s="6" t="s">
        <v>49</v>
      </c>
      <c r="G833" s="6" t="s">
        <v>22</v>
      </c>
      <c r="H833" s="8">
        <v>0.55000000000000004</v>
      </c>
      <c r="I833" s="9">
        <v>3250</v>
      </c>
      <c r="J833" s="10">
        <f t="shared" si="0"/>
        <v>1787.5000000000002</v>
      </c>
      <c r="K833" s="10">
        <f t="shared" si="1"/>
        <v>804.37500000000011</v>
      </c>
      <c r="L833" s="11">
        <v>0.45</v>
      </c>
      <c r="N833" s="16"/>
      <c r="O833" s="17"/>
      <c r="P833" s="12"/>
      <c r="Q833" s="13"/>
    </row>
    <row r="834" spans="1:17" ht="15.75" customHeight="1">
      <c r="A834" s="6" t="s">
        <v>14</v>
      </c>
      <c r="B834" s="6">
        <v>1185732</v>
      </c>
      <c r="C834" s="7">
        <v>44389</v>
      </c>
      <c r="D834" s="6" t="s">
        <v>33</v>
      </c>
      <c r="E834" s="6" t="s">
        <v>48</v>
      </c>
      <c r="F834" s="6" t="s">
        <v>49</v>
      </c>
      <c r="G834" s="6" t="s">
        <v>17</v>
      </c>
      <c r="H834" s="8">
        <v>0.5</v>
      </c>
      <c r="I834" s="9">
        <v>5500</v>
      </c>
      <c r="J834" s="10">
        <f t="shared" si="0"/>
        <v>2750</v>
      </c>
      <c r="K834" s="10">
        <f t="shared" si="1"/>
        <v>962.50000000000011</v>
      </c>
      <c r="L834" s="11">
        <v>0.35000000000000003</v>
      </c>
      <c r="N834" s="16"/>
      <c r="O834" s="17"/>
      <c r="P834" s="12"/>
      <c r="Q834" s="13"/>
    </row>
    <row r="835" spans="1:17" ht="15.75" customHeight="1">
      <c r="A835" s="6" t="s">
        <v>14</v>
      </c>
      <c r="B835" s="6">
        <v>1185732</v>
      </c>
      <c r="C835" s="7">
        <v>44389</v>
      </c>
      <c r="D835" s="6" t="s">
        <v>33</v>
      </c>
      <c r="E835" s="6" t="s">
        <v>48</v>
      </c>
      <c r="F835" s="6" t="s">
        <v>49</v>
      </c>
      <c r="G835" s="6" t="s">
        <v>18</v>
      </c>
      <c r="H835" s="8">
        <v>0.45000000000000007</v>
      </c>
      <c r="I835" s="9">
        <v>3000</v>
      </c>
      <c r="J835" s="10">
        <f t="shared" si="0"/>
        <v>1350.0000000000002</v>
      </c>
      <c r="K835" s="10">
        <f t="shared" si="1"/>
        <v>405.00000000000006</v>
      </c>
      <c r="L835" s="11">
        <v>0.3</v>
      </c>
      <c r="N835" s="16"/>
      <c r="O835" s="17"/>
      <c r="P835" s="12"/>
      <c r="Q835" s="13"/>
    </row>
    <row r="836" spans="1:17" ht="15.75" customHeight="1">
      <c r="A836" s="6" t="s">
        <v>14</v>
      </c>
      <c r="B836" s="6">
        <v>1185732</v>
      </c>
      <c r="C836" s="7">
        <v>44389</v>
      </c>
      <c r="D836" s="6" t="s">
        <v>33</v>
      </c>
      <c r="E836" s="6" t="s">
        <v>48</v>
      </c>
      <c r="F836" s="6" t="s">
        <v>49</v>
      </c>
      <c r="G836" s="6" t="s">
        <v>19</v>
      </c>
      <c r="H836" s="8">
        <v>0.4</v>
      </c>
      <c r="I836" s="9">
        <v>2250</v>
      </c>
      <c r="J836" s="10">
        <f t="shared" si="0"/>
        <v>900</v>
      </c>
      <c r="K836" s="10">
        <f t="shared" si="1"/>
        <v>270</v>
      </c>
      <c r="L836" s="11">
        <v>0.3</v>
      </c>
      <c r="N836" s="16"/>
      <c r="O836" s="17"/>
      <c r="P836" s="12"/>
      <c r="Q836" s="13"/>
    </row>
    <row r="837" spans="1:17" ht="15.75" customHeight="1">
      <c r="A837" s="6" t="s">
        <v>14</v>
      </c>
      <c r="B837" s="6">
        <v>1185732</v>
      </c>
      <c r="C837" s="7">
        <v>44389</v>
      </c>
      <c r="D837" s="6" t="s">
        <v>33</v>
      </c>
      <c r="E837" s="6" t="s">
        <v>48</v>
      </c>
      <c r="F837" s="6" t="s">
        <v>49</v>
      </c>
      <c r="G837" s="6" t="s">
        <v>20</v>
      </c>
      <c r="H837" s="8">
        <v>0.4</v>
      </c>
      <c r="I837" s="9">
        <v>1750</v>
      </c>
      <c r="J837" s="10">
        <f t="shared" si="0"/>
        <v>700</v>
      </c>
      <c r="K837" s="10">
        <f t="shared" si="1"/>
        <v>245.00000000000003</v>
      </c>
      <c r="L837" s="11">
        <v>0.35000000000000003</v>
      </c>
      <c r="N837" s="16"/>
      <c r="O837" s="17"/>
      <c r="P837" s="12"/>
      <c r="Q837" s="13"/>
    </row>
    <row r="838" spans="1:17" ht="15.75" customHeight="1">
      <c r="A838" s="6" t="s">
        <v>14</v>
      </c>
      <c r="B838" s="6">
        <v>1185732</v>
      </c>
      <c r="C838" s="7">
        <v>44389</v>
      </c>
      <c r="D838" s="6" t="s">
        <v>33</v>
      </c>
      <c r="E838" s="6" t="s">
        <v>48</v>
      </c>
      <c r="F838" s="6" t="s">
        <v>49</v>
      </c>
      <c r="G838" s="6" t="s">
        <v>21</v>
      </c>
      <c r="H838" s="8">
        <v>0.5</v>
      </c>
      <c r="I838" s="9">
        <v>2000</v>
      </c>
      <c r="J838" s="10">
        <f t="shared" si="0"/>
        <v>1000</v>
      </c>
      <c r="K838" s="10">
        <f t="shared" si="1"/>
        <v>300</v>
      </c>
      <c r="L838" s="11">
        <v>0.3</v>
      </c>
      <c r="N838" s="16"/>
      <c r="O838" s="17"/>
      <c r="P838" s="12"/>
      <c r="Q838" s="13"/>
    </row>
    <row r="839" spans="1:17" ht="15.75" customHeight="1">
      <c r="A839" s="6" t="s">
        <v>14</v>
      </c>
      <c r="B839" s="6">
        <v>1185732</v>
      </c>
      <c r="C839" s="7">
        <v>44389</v>
      </c>
      <c r="D839" s="6" t="s">
        <v>33</v>
      </c>
      <c r="E839" s="6" t="s">
        <v>48</v>
      </c>
      <c r="F839" s="6" t="s">
        <v>49</v>
      </c>
      <c r="G839" s="6" t="s">
        <v>22</v>
      </c>
      <c r="H839" s="8">
        <v>0.55000000000000004</v>
      </c>
      <c r="I839" s="9">
        <v>3750</v>
      </c>
      <c r="J839" s="10">
        <f t="shared" si="0"/>
        <v>2062.5</v>
      </c>
      <c r="K839" s="10">
        <f t="shared" si="1"/>
        <v>928.125</v>
      </c>
      <c r="L839" s="11">
        <v>0.45</v>
      </c>
      <c r="N839" s="16"/>
      <c r="O839" s="17"/>
      <c r="P839" s="12"/>
      <c r="Q839" s="13"/>
    </row>
    <row r="840" spans="1:17" ht="15.75" customHeight="1">
      <c r="A840" s="6" t="s">
        <v>14</v>
      </c>
      <c r="B840" s="6">
        <v>1185732</v>
      </c>
      <c r="C840" s="7">
        <v>44421</v>
      </c>
      <c r="D840" s="6" t="s">
        <v>33</v>
      </c>
      <c r="E840" s="6" t="s">
        <v>48</v>
      </c>
      <c r="F840" s="6" t="s">
        <v>49</v>
      </c>
      <c r="G840" s="6" t="s">
        <v>17</v>
      </c>
      <c r="H840" s="8">
        <v>0.5</v>
      </c>
      <c r="I840" s="9">
        <v>5250</v>
      </c>
      <c r="J840" s="10">
        <f t="shared" si="0"/>
        <v>2625</v>
      </c>
      <c r="K840" s="10">
        <f t="shared" si="1"/>
        <v>918.75000000000011</v>
      </c>
      <c r="L840" s="11">
        <v>0.35000000000000003</v>
      </c>
      <c r="N840" s="16"/>
      <c r="O840" s="17"/>
      <c r="P840" s="12"/>
      <c r="Q840" s="13"/>
    </row>
    <row r="841" spans="1:17" ht="15.75" customHeight="1">
      <c r="A841" s="6" t="s">
        <v>14</v>
      </c>
      <c r="B841" s="6">
        <v>1185732</v>
      </c>
      <c r="C841" s="7">
        <v>44421</v>
      </c>
      <c r="D841" s="6" t="s">
        <v>33</v>
      </c>
      <c r="E841" s="6" t="s">
        <v>48</v>
      </c>
      <c r="F841" s="6" t="s">
        <v>49</v>
      </c>
      <c r="G841" s="6" t="s">
        <v>18</v>
      </c>
      <c r="H841" s="8">
        <v>0.45000000000000007</v>
      </c>
      <c r="I841" s="9">
        <v>3000</v>
      </c>
      <c r="J841" s="10">
        <f t="shared" si="0"/>
        <v>1350.0000000000002</v>
      </c>
      <c r="K841" s="10">
        <f t="shared" si="1"/>
        <v>405.00000000000006</v>
      </c>
      <c r="L841" s="11">
        <v>0.3</v>
      </c>
      <c r="N841" s="16"/>
      <c r="O841" s="17"/>
      <c r="P841" s="12"/>
      <c r="Q841" s="13"/>
    </row>
    <row r="842" spans="1:17" ht="15.75" customHeight="1">
      <c r="A842" s="6" t="s">
        <v>14</v>
      </c>
      <c r="B842" s="6">
        <v>1185732</v>
      </c>
      <c r="C842" s="7">
        <v>44421</v>
      </c>
      <c r="D842" s="6" t="s">
        <v>33</v>
      </c>
      <c r="E842" s="6" t="s">
        <v>48</v>
      </c>
      <c r="F842" s="6" t="s">
        <v>49</v>
      </c>
      <c r="G842" s="6" t="s">
        <v>19</v>
      </c>
      <c r="H842" s="8">
        <v>0.4</v>
      </c>
      <c r="I842" s="9">
        <v>2250</v>
      </c>
      <c r="J842" s="10">
        <f t="shared" si="0"/>
        <v>900</v>
      </c>
      <c r="K842" s="10">
        <f t="shared" si="1"/>
        <v>270</v>
      </c>
      <c r="L842" s="11">
        <v>0.3</v>
      </c>
      <c r="N842" s="16"/>
      <c r="O842" s="17"/>
      <c r="P842" s="12"/>
      <c r="Q842" s="13"/>
    </row>
    <row r="843" spans="1:17" ht="15.75" customHeight="1">
      <c r="A843" s="6" t="s">
        <v>14</v>
      </c>
      <c r="B843" s="6">
        <v>1185732</v>
      </c>
      <c r="C843" s="7">
        <v>44421</v>
      </c>
      <c r="D843" s="6" t="s">
        <v>33</v>
      </c>
      <c r="E843" s="6" t="s">
        <v>48</v>
      </c>
      <c r="F843" s="6" t="s">
        <v>49</v>
      </c>
      <c r="G843" s="6" t="s">
        <v>20</v>
      </c>
      <c r="H843" s="8">
        <v>0.35000000000000003</v>
      </c>
      <c r="I843" s="9">
        <v>1750</v>
      </c>
      <c r="J843" s="10">
        <f t="shared" si="0"/>
        <v>612.50000000000011</v>
      </c>
      <c r="K843" s="10">
        <f t="shared" si="1"/>
        <v>214.37500000000006</v>
      </c>
      <c r="L843" s="11">
        <v>0.35000000000000003</v>
      </c>
      <c r="N843" s="16"/>
      <c r="O843" s="17"/>
      <c r="P843" s="12"/>
      <c r="Q843" s="13"/>
    </row>
    <row r="844" spans="1:17" ht="15.75" customHeight="1">
      <c r="A844" s="6" t="s">
        <v>14</v>
      </c>
      <c r="B844" s="6">
        <v>1185732</v>
      </c>
      <c r="C844" s="7">
        <v>44421</v>
      </c>
      <c r="D844" s="6" t="s">
        <v>33</v>
      </c>
      <c r="E844" s="6" t="s">
        <v>48</v>
      </c>
      <c r="F844" s="6" t="s">
        <v>49</v>
      </c>
      <c r="G844" s="6" t="s">
        <v>21</v>
      </c>
      <c r="H844" s="8">
        <v>0.45</v>
      </c>
      <c r="I844" s="9">
        <v>1500</v>
      </c>
      <c r="J844" s="10">
        <f t="shared" si="0"/>
        <v>675</v>
      </c>
      <c r="K844" s="10">
        <f t="shared" si="1"/>
        <v>202.5</v>
      </c>
      <c r="L844" s="11">
        <v>0.3</v>
      </c>
      <c r="N844" s="16"/>
      <c r="O844" s="17"/>
      <c r="P844" s="12"/>
      <c r="Q844" s="13"/>
    </row>
    <row r="845" spans="1:17" ht="15.75" customHeight="1">
      <c r="A845" s="6" t="s">
        <v>14</v>
      </c>
      <c r="B845" s="6">
        <v>1185732</v>
      </c>
      <c r="C845" s="7">
        <v>44421</v>
      </c>
      <c r="D845" s="6" t="s">
        <v>33</v>
      </c>
      <c r="E845" s="6" t="s">
        <v>48</v>
      </c>
      <c r="F845" s="6" t="s">
        <v>49</v>
      </c>
      <c r="G845" s="6" t="s">
        <v>22</v>
      </c>
      <c r="H845" s="8">
        <v>0.5</v>
      </c>
      <c r="I845" s="9">
        <v>3250</v>
      </c>
      <c r="J845" s="10">
        <f t="shared" si="0"/>
        <v>1625</v>
      </c>
      <c r="K845" s="10">
        <f t="shared" si="1"/>
        <v>731.25</v>
      </c>
      <c r="L845" s="11">
        <v>0.45</v>
      </c>
      <c r="N845" s="16"/>
      <c r="O845" s="17"/>
      <c r="P845" s="12"/>
      <c r="Q845" s="13"/>
    </row>
    <row r="846" spans="1:17" ht="15.75" customHeight="1">
      <c r="A846" s="6" t="s">
        <v>14</v>
      </c>
      <c r="B846" s="6">
        <v>1185732</v>
      </c>
      <c r="C846" s="7">
        <v>44453</v>
      </c>
      <c r="D846" s="6" t="s">
        <v>33</v>
      </c>
      <c r="E846" s="6" t="s">
        <v>48</v>
      </c>
      <c r="F846" s="6" t="s">
        <v>49</v>
      </c>
      <c r="G846" s="6" t="s">
        <v>17</v>
      </c>
      <c r="H846" s="8">
        <v>0.45</v>
      </c>
      <c r="I846" s="9">
        <v>4500</v>
      </c>
      <c r="J846" s="10">
        <f t="shared" si="0"/>
        <v>2025</v>
      </c>
      <c r="K846" s="10">
        <f t="shared" si="1"/>
        <v>708.75000000000011</v>
      </c>
      <c r="L846" s="11">
        <v>0.35000000000000003</v>
      </c>
      <c r="N846" s="16"/>
      <c r="O846" s="17"/>
      <c r="P846" s="12"/>
      <c r="Q846" s="13"/>
    </row>
    <row r="847" spans="1:17" ht="15.75" customHeight="1">
      <c r="A847" s="6" t="s">
        <v>14</v>
      </c>
      <c r="B847" s="6">
        <v>1185732</v>
      </c>
      <c r="C847" s="7">
        <v>44453</v>
      </c>
      <c r="D847" s="6" t="s">
        <v>33</v>
      </c>
      <c r="E847" s="6" t="s">
        <v>48</v>
      </c>
      <c r="F847" s="6" t="s">
        <v>49</v>
      </c>
      <c r="G847" s="6" t="s">
        <v>18</v>
      </c>
      <c r="H847" s="8">
        <v>0.40000000000000008</v>
      </c>
      <c r="I847" s="9">
        <v>2500</v>
      </c>
      <c r="J847" s="10">
        <f t="shared" si="0"/>
        <v>1000.0000000000002</v>
      </c>
      <c r="K847" s="10">
        <f t="shared" si="1"/>
        <v>300.00000000000006</v>
      </c>
      <c r="L847" s="11">
        <v>0.3</v>
      </c>
      <c r="N847" s="16"/>
      <c r="O847" s="17"/>
      <c r="P847" s="12"/>
      <c r="Q847" s="13"/>
    </row>
    <row r="848" spans="1:17" ht="15.75" customHeight="1">
      <c r="A848" s="6" t="s">
        <v>14</v>
      </c>
      <c r="B848" s="6">
        <v>1185732</v>
      </c>
      <c r="C848" s="7">
        <v>44453</v>
      </c>
      <c r="D848" s="6" t="s">
        <v>33</v>
      </c>
      <c r="E848" s="6" t="s">
        <v>48</v>
      </c>
      <c r="F848" s="6" t="s">
        <v>49</v>
      </c>
      <c r="G848" s="6" t="s">
        <v>19</v>
      </c>
      <c r="H848" s="8">
        <v>0.25</v>
      </c>
      <c r="I848" s="9">
        <v>1500</v>
      </c>
      <c r="J848" s="10">
        <f t="shared" si="0"/>
        <v>375</v>
      </c>
      <c r="K848" s="10">
        <f t="shared" si="1"/>
        <v>112.5</v>
      </c>
      <c r="L848" s="11">
        <v>0.3</v>
      </c>
      <c r="N848" s="16"/>
      <c r="O848" s="17"/>
      <c r="P848" s="12"/>
      <c r="Q848" s="13"/>
    </row>
    <row r="849" spans="1:17" ht="15.75" customHeight="1">
      <c r="A849" s="6" t="s">
        <v>14</v>
      </c>
      <c r="B849" s="6">
        <v>1185732</v>
      </c>
      <c r="C849" s="7">
        <v>44453</v>
      </c>
      <c r="D849" s="6" t="s">
        <v>33</v>
      </c>
      <c r="E849" s="6" t="s">
        <v>48</v>
      </c>
      <c r="F849" s="6" t="s">
        <v>49</v>
      </c>
      <c r="G849" s="6" t="s">
        <v>20</v>
      </c>
      <c r="H849" s="8">
        <v>0.25</v>
      </c>
      <c r="I849" s="9">
        <v>1250</v>
      </c>
      <c r="J849" s="10">
        <f t="shared" si="0"/>
        <v>312.5</v>
      </c>
      <c r="K849" s="10">
        <f t="shared" si="1"/>
        <v>109.37500000000001</v>
      </c>
      <c r="L849" s="11">
        <v>0.35000000000000003</v>
      </c>
      <c r="N849" s="16"/>
      <c r="O849" s="17"/>
      <c r="P849" s="12"/>
      <c r="Q849" s="13"/>
    </row>
    <row r="850" spans="1:17" ht="15.75" customHeight="1">
      <c r="A850" s="6" t="s">
        <v>14</v>
      </c>
      <c r="B850" s="6">
        <v>1185732</v>
      </c>
      <c r="C850" s="7">
        <v>44453</v>
      </c>
      <c r="D850" s="6" t="s">
        <v>33</v>
      </c>
      <c r="E850" s="6" t="s">
        <v>48</v>
      </c>
      <c r="F850" s="6" t="s">
        <v>49</v>
      </c>
      <c r="G850" s="6" t="s">
        <v>21</v>
      </c>
      <c r="H850" s="8">
        <v>0.35</v>
      </c>
      <c r="I850" s="9">
        <v>1250</v>
      </c>
      <c r="J850" s="10">
        <f t="shared" si="0"/>
        <v>437.5</v>
      </c>
      <c r="K850" s="10">
        <f t="shared" si="1"/>
        <v>131.25</v>
      </c>
      <c r="L850" s="11">
        <v>0.3</v>
      </c>
      <c r="N850" s="16"/>
      <c r="O850" s="17"/>
      <c r="P850" s="12"/>
      <c r="Q850" s="13"/>
    </row>
    <row r="851" spans="1:17" ht="15.75" customHeight="1">
      <c r="A851" s="6" t="s">
        <v>14</v>
      </c>
      <c r="B851" s="6">
        <v>1185732</v>
      </c>
      <c r="C851" s="7">
        <v>44453</v>
      </c>
      <c r="D851" s="6" t="s">
        <v>33</v>
      </c>
      <c r="E851" s="6" t="s">
        <v>48</v>
      </c>
      <c r="F851" s="6" t="s">
        <v>49</v>
      </c>
      <c r="G851" s="6" t="s">
        <v>22</v>
      </c>
      <c r="H851" s="8">
        <v>0.4</v>
      </c>
      <c r="I851" s="9">
        <v>2000</v>
      </c>
      <c r="J851" s="10">
        <f t="shared" si="0"/>
        <v>800</v>
      </c>
      <c r="K851" s="10">
        <f t="shared" si="1"/>
        <v>360</v>
      </c>
      <c r="L851" s="11">
        <v>0.45</v>
      </c>
      <c r="N851" s="16"/>
      <c r="O851" s="17"/>
      <c r="P851" s="12"/>
      <c r="Q851" s="13"/>
    </row>
    <row r="852" spans="1:17" ht="15.75" customHeight="1">
      <c r="A852" s="6" t="s">
        <v>14</v>
      </c>
      <c r="B852" s="6">
        <v>1185732</v>
      </c>
      <c r="C852" s="7">
        <v>44482</v>
      </c>
      <c r="D852" s="6" t="s">
        <v>33</v>
      </c>
      <c r="E852" s="6" t="s">
        <v>48</v>
      </c>
      <c r="F852" s="6" t="s">
        <v>49</v>
      </c>
      <c r="G852" s="6" t="s">
        <v>17</v>
      </c>
      <c r="H852" s="8">
        <v>0.44999999999999996</v>
      </c>
      <c r="I852" s="9">
        <v>3750</v>
      </c>
      <c r="J852" s="10">
        <f t="shared" si="0"/>
        <v>1687.4999999999998</v>
      </c>
      <c r="K852" s="10">
        <f t="shared" si="1"/>
        <v>590.625</v>
      </c>
      <c r="L852" s="11">
        <v>0.35000000000000003</v>
      </c>
      <c r="N852" s="16"/>
      <c r="O852" s="17"/>
      <c r="P852" s="12"/>
      <c r="Q852" s="13"/>
    </row>
    <row r="853" spans="1:17" ht="15.75" customHeight="1">
      <c r="A853" s="6" t="s">
        <v>14</v>
      </c>
      <c r="B853" s="6">
        <v>1185732</v>
      </c>
      <c r="C853" s="7">
        <v>44482</v>
      </c>
      <c r="D853" s="6" t="s">
        <v>33</v>
      </c>
      <c r="E853" s="6" t="s">
        <v>48</v>
      </c>
      <c r="F853" s="6" t="s">
        <v>49</v>
      </c>
      <c r="G853" s="6" t="s">
        <v>18</v>
      </c>
      <c r="H853" s="8">
        <v>0.35</v>
      </c>
      <c r="I853" s="9">
        <v>2000</v>
      </c>
      <c r="J853" s="10">
        <f t="shared" si="0"/>
        <v>700</v>
      </c>
      <c r="K853" s="10">
        <f t="shared" si="1"/>
        <v>210</v>
      </c>
      <c r="L853" s="11">
        <v>0.3</v>
      </c>
      <c r="N853" s="16"/>
      <c r="O853" s="17"/>
      <c r="P853" s="12"/>
      <c r="Q853" s="13"/>
    </row>
    <row r="854" spans="1:17" ht="15.75" customHeight="1">
      <c r="A854" s="6" t="s">
        <v>14</v>
      </c>
      <c r="B854" s="6">
        <v>1185732</v>
      </c>
      <c r="C854" s="7">
        <v>44482</v>
      </c>
      <c r="D854" s="6" t="s">
        <v>33</v>
      </c>
      <c r="E854" s="6" t="s">
        <v>48</v>
      </c>
      <c r="F854" s="6" t="s">
        <v>49</v>
      </c>
      <c r="G854" s="6" t="s">
        <v>19</v>
      </c>
      <c r="H854" s="8">
        <v>0.35</v>
      </c>
      <c r="I854" s="9">
        <v>1000</v>
      </c>
      <c r="J854" s="10">
        <f t="shared" si="0"/>
        <v>350</v>
      </c>
      <c r="K854" s="10">
        <f t="shared" si="1"/>
        <v>105</v>
      </c>
      <c r="L854" s="11">
        <v>0.3</v>
      </c>
      <c r="N854" s="16"/>
      <c r="O854" s="17"/>
      <c r="P854" s="12"/>
      <c r="Q854" s="13"/>
    </row>
    <row r="855" spans="1:17" ht="15.75" customHeight="1">
      <c r="A855" s="6" t="s">
        <v>14</v>
      </c>
      <c r="B855" s="6">
        <v>1185732</v>
      </c>
      <c r="C855" s="7">
        <v>44482</v>
      </c>
      <c r="D855" s="6" t="s">
        <v>33</v>
      </c>
      <c r="E855" s="6" t="s">
        <v>48</v>
      </c>
      <c r="F855" s="6" t="s">
        <v>49</v>
      </c>
      <c r="G855" s="6" t="s">
        <v>20</v>
      </c>
      <c r="H855" s="8">
        <v>0.35</v>
      </c>
      <c r="I855" s="9">
        <v>750</v>
      </c>
      <c r="J855" s="10">
        <f t="shared" si="0"/>
        <v>262.5</v>
      </c>
      <c r="K855" s="10">
        <f t="shared" si="1"/>
        <v>91.875000000000014</v>
      </c>
      <c r="L855" s="11">
        <v>0.35000000000000003</v>
      </c>
      <c r="N855" s="16"/>
      <c r="O855" s="17"/>
      <c r="P855" s="12"/>
      <c r="Q855" s="13"/>
    </row>
    <row r="856" spans="1:17" ht="15.75" customHeight="1">
      <c r="A856" s="6" t="s">
        <v>14</v>
      </c>
      <c r="B856" s="6">
        <v>1185732</v>
      </c>
      <c r="C856" s="7">
        <v>44482</v>
      </c>
      <c r="D856" s="6" t="s">
        <v>33</v>
      </c>
      <c r="E856" s="6" t="s">
        <v>48</v>
      </c>
      <c r="F856" s="6" t="s">
        <v>49</v>
      </c>
      <c r="G856" s="6" t="s">
        <v>21</v>
      </c>
      <c r="H856" s="8">
        <v>0.44999999999999996</v>
      </c>
      <c r="I856" s="9">
        <v>750</v>
      </c>
      <c r="J856" s="10">
        <f t="shared" si="0"/>
        <v>337.49999999999994</v>
      </c>
      <c r="K856" s="10">
        <f t="shared" si="1"/>
        <v>101.24999999999999</v>
      </c>
      <c r="L856" s="11">
        <v>0.3</v>
      </c>
      <c r="N856" s="16"/>
      <c r="O856" s="17"/>
      <c r="P856" s="12"/>
      <c r="Q856" s="13"/>
    </row>
    <row r="857" spans="1:17" ht="15.75" customHeight="1">
      <c r="A857" s="6" t="s">
        <v>14</v>
      </c>
      <c r="B857" s="6">
        <v>1185732</v>
      </c>
      <c r="C857" s="7">
        <v>44482</v>
      </c>
      <c r="D857" s="6" t="s">
        <v>33</v>
      </c>
      <c r="E857" s="6" t="s">
        <v>48</v>
      </c>
      <c r="F857" s="6" t="s">
        <v>49</v>
      </c>
      <c r="G857" s="6" t="s">
        <v>22</v>
      </c>
      <c r="H857" s="8">
        <v>0.49999999999999989</v>
      </c>
      <c r="I857" s="9">
        <v>2000</v>
      </c>
      <c r="J857" s="10">
        <f t="shared" si="0"/>
        <v>999.99999999999977</v>
      </c>
      <c r="K857" s="10">
        <f t="shared" si="1"/>
        <v>449.99999999999989</v>
      </c>
      <c r="L857" s="11">
        <v>0.45</v>
      </c>
      <c r="N857" s="16"/>
      <c r="O857" s="17"/>
      <c r="P857" s="12"/>
      <c r="Q857" s="13"/>
    </row>
    <row r="858" spans="1:17" ht="15.75" customHeight="1">
      <c r="A858" s="6" t="s">
        <v>14</v>
      </c>
      <c r="B858" s="6">
        <v>1185732</v>
      </c>
      <c r="C858" s="7">
        <v>44513</v>
      </c>
      <c r="D858" s="6" t="s">
        <v>33</v>
      </c>
      <c r="E858" s="6" t="s">
        <v>48</v>
      </c>
      <c r="F858" s="6" t="s">
        <v>49</v>
      </c>
      <c r="G858" s="6" t="s">
        <v>17</v>
      </c>
      <c r="H858" s="8">
        <v>0.5</v>
      </c>
      <c r="I858" s="9">
        <v>3500</v>
      </c>
      <c r="J858" s="10">
        <f t="shared" si="0"/>
        <v>1750</v>
      </c>
      <c r="K858" s="10">
        <f t="shared" si="1"/>
        <v>612.50000000000011</v>
      </c>
      <c r="L858" s="11">
        <v>0.35000000000000003</v>
      </c>
      <c r="N858" s="16"/>
      <c r="O858" s="17"/>
      <c r="P858" s="12"/>
      <c r="Q858" s="13"/>
    </row>
    <row r="859" spans="1:17" ht="15.75" customHeight="1">
      <c r="A859" s="6" t="s">
        <v>14</v>
      </c>
      <c r="B859" s="6">
        <v>1185732</v>
      </c>
      <c r="C859" s="7">
        <v>44513</v>
      </c>
      <c r="D859" s="6" t="s">
        <v>33</v>
      </c>
      <c r="E859" s="6" t="s">
        <v>48</v>
      </c>
      <c r="F859" s="6" t="s">
        <v>49</v>
      </c>
      <c r="G859" s="6" t="s">
        <v>18</v>
      </c>
      <c r="H859" s="8">
        <v>0.4</v>
      </c>
      <c r="I859" s="9">
        <v>2000</v>
      </c>
      <c r="J859" s="10">
        <f t="shared" si="0"/>
        <v>800</v>
      </c>
      <c r="K859" s="10">
        <f t="shared" si="1"/>
        <v>240</v>
      </c>
      <c r="L859" s="11">
        <v>0.3</v>
      </c>
      <c r="N859" s="16"/>
      <c r="O859" s="17"/>
      <c r="P859" s="12"/>
      <c r="Q859" s="13"/>
    </row>
    <row r="860" spans="1:17" ht="15.75" customHeight="1">
      <c r="A860" s="6" t="s">
        <v>14</v>
      </c>
      <c r="B860" s="6">
        <v>1185732</v>
      </c>
      <c r="C860" s="7">
        <v>44513</v>
      </c>
      <c r="D860" s="6" t="s">
        <v>33</v>
      </c>
      <c r="E860" s="6" t="s">
        <v>48</v>
      </c>
      <c r="F860" s="6" t="s">
        <v>49</v>
      </c>
      <c r="G860" s="6" t="s">
        <v>19</v>
      </c>
      <c r="H860" s="8">
        <v>0.4</v>
      </c>
      <c r="I860" s="9">
        <v>1450</v>
      </c>
      <c r="J860" s="10">
        <f t="shared" si="0"/>
        <v>580</v>
      </c>
      <c r="K860" s="10">
        <f t="shared" si="1"/>
        <v>174</v>
      </c>
      <c r="L860" s="11">
        <v>0.3</v>
      </c>
      <c r="N860" s="16"/>
      <c r="O860" s="17"/>
      <c r="P860" s="12"/>
      <c r="Q860" s="13"/>
    </row>
    <row r="861" spans="1:17" ht="15.75" customHeight="1">
      <c r="A861" s="6" t="s">
        <v>14</v>
      </c>
      <c r="B861" s="6">
        <v>1185732</v>
      </c>
      <c r="C861" s="7">
        <v>44513</v>
      </c>
      <c r="D861" s="6" t="s">
        <v>33</v>
      </c>
      <c r="E861" s="6" t="s">
        <v>48</v>
      </c>
      <c r="F861" s="6" t="s">
        <v>49</v>
      </c>
      <c r="G861" s="6" t="s">
        <v>20</v>
      </c>
      <c r="H861" s="8">
        <v>0.4</v>
      </c>
      <c r="I861" s="9">
        <v>1500</v>
      </c>
      <c r="J861" s="10">
        <f t="shared" si="0"/>
        <v>600</v>
      </c>
      <c r="K861" s="10">
        <f t="shared" si="1"/>
        <v>210.00000000000003</v>
      </c>
      <c r="L861" s="11">
        <v>0.35000000000000003</v>
      </c>
      <c r="N861" s="16"/>
      <c r="O861" s="17"/>
      <c r="P861" s="12"/>
      <c r="Q861" s="13"/>
    </row>
    <row r="862" spans="1:17" ht="15.75" customHeight="1">
      <c r="A862" s="6" t="s">
        <v>14</v>
      </c>
      <c r="B862" s="6">
        <v>1185732</v>
      </c>
      <c r="C862" s="7">
        <v>44513</v>
      </c>
      <c r="D862" s="6" t="s">
        <v>33</v>
      </c>
      <c r="E862" s="6" t="s">
        <v>48</v>
      </c>
      <c r="F862" s="6" t="s">
        <v>49</v>
      </c>
      <c r="G862" s="6" t="s">
        <v>21</v>
      </c>
      <c r="H862" s="8">
        <v>0.54999999999999993</v>
      </c>
      <c r="I862" s="9">
        <v>1250</v>
      </c>
      <c r="J862" s="10">
        <f t="shared" si="0"/>
        <v>687.49999999999989</v>
      </c>
      <c r="K862" s="10">
        <f t="shared" si="1"/>
        <v>206.24999999999997</v>
      </c>
      <c r="L862" s="11">
        <v>0.3</v>
      </c>
      <c r="N862" s="16"/>
      <c r="O862" s="17"/>
      <c r="P862" s="12"/>
      <c r="Q862" s="13"/>
    </row>
    <row r="863" spans="1:17" ht="15.75" customHeight="1">
      <c r="A863" s="6" t="s">
        <v>14</v>
      </c>
      <c r="B863" s="6">
        <v>1185732</v>
      </c>
      <c r="C863" s="7">
        <v>44513</v>
      </c>
      <c r="D863" s="6" t="s">
        <v>33</v>
      </c>
      <c r="E863" s="6" t="s">
        <v>48</v>
      </c>
      <c r="F863" s="6" t="s">
        <v>49</v>
      </c>
      <c r="G863" s="6" t="s">
        <v>22</v>
      </c>
      <c r="H863" s="8">
        <v>0.59999999999999987</v>
      </c>
      <c r="I863" s="9">
        <v>2250</v>
      </c>
      <c r="J863" s="10">
        <f t="shared" si="0"/>
        <v>1349.9999999999998</v>
      </c>
      <c r="K863" s="10">
        <f t="shared" si="1"/>
        <v>607.49999999999989</v>
      </c>
      <c r="L863" s="11">
        <v>0.45</v>
      </c>
      <c r="N863" s="16"/>
      <c r="O863" s="17"/>
      <c r="P863" s="12"/>
      <c r="Q863" s="13"/>
    </row>
    <row r="864" spans="1:17" ht="15.75" customHeight="1">
      <c r="A864" s="6" t="s">
        <v>14</v>
      </c>
      <c r="B864" s="6">
        <v>1185732</v>
      </c>
      <c r="C864" s="7">
        <v>44542</v>
      </c>
      <c r="D864" s="6" t="s">
        <v>33</v>
      </c>
      <c r="E864" s="6" t="s">
        <v>48</v>
      </c>
      <c r="F864" s="6" t="s">
        <v>49</v>
      </c>
      <c r="G864" s="6" t="s">
        <v>17</v>
      </c>
      <c r="H864" s="8">
        <v>0.54999999999999993</v>
      </c>
      <c r="I864" s="9">
        <v>4750</v>
      </c>
      <c r="J864" s="10">
        <f t="shared" si="0"/>
        <v>2612.4999999999995</v>
      </c>
      <c r="K864" s="10">
        <f t="shared" si="1"/>
        <v>914.37499999999989</v>
      </c>
      <c r="L864" s="11">
        <v>0.35000000000000003</v>
      </c>
      <c r="N864" s="16"/>
      <c r="O864" s="17"/>
      <c r="P864" s="12"/>
      <c r="Q864" s="13"/>
    </row>
    <row r="865" spans="1:17" ht="15.75" customHeight="1">
      <c r="A865" s="6" t="s">
        <v>14</v>
      </c>
      <c r="B865" s="6">
        <v>1185732</v>
      </c>
      <c r="C865" s="7">
        <v>44542</v>
      </c>
      <c r="D865" s="6" t="s">
        <v>33</v>
      </c>
      <c r="E865" s="6" t="s">
        <v>48</v>
      </c>
      <c r="F865" s="6" t="s">
        <v>49</v>
      </c>
      <c r="G865" s="6" t="s">
        <v>18</v>
      </c>
      <c r="H865" s="8">
        <v>0.45</v>
      </c>
      <c r="I865" s="9">
        <v>2750</v>
      </c>
      <c r="J865" s="10">
        <f t="shared" si="0"/>
        <v>1237.5</v>
      </c>
      <c r="K865" s="10">
        <f t="shared" si="1"/>
        <v>371.25</v>
      </c>
      <c r="L865" s="11">
        <v>0.3</v>
      </c>
      <c r="N865" s="16"/>
      <c r="O865" s="17"/>
      <c r="P865" s="12"/>
      <c r="Q865" s="13"/>
    </row>
    <row r="866" spans="1:17" ht="15.75" customHeight="1">
      <c r="A866" s="6" t="s">
        <v>14</v>
      </c>
      <c r="B866" s="6">
        <v>1185732</v>
      </c>
      <c r="C866" s="7">
        <v>44542</v>
      </c>
      <c r="D866" s="6" t="s">
        <v>33</v>
      </c>
      <c r="E866" s="6" t="s">
        <v>48</v>
      </c>
      <c r="F866" s="6" t="s">
        <v>49</v>
      </c>
      <c r="G866" s="6" t="s">
        <v>19</v>
      </c>
      <c r="H866" s="8">
        <v>0.45</v>
      </c>
      <c r="I866" s="9">
        <v>2250</v>
      </c>
      <c r="J866" s="10">
        <f t="shared" si="0"/>
        <v>1012.5</v>
      </c>
      <c r="K866" s="10">
        <f t="shared" si="1"/>
        <v>303.75</v>
      </c>
      <c r="L866" s="11">
        <v>0.3</v>
      </c>
      <c r="N866" s="16"/>
      <c r="O866" s="17"/>
      <c r="P866" s="12"/>
      <c r="Q866" s="13"/>
    </row>
    <row r="867" spans="1:17" ht="15.75" customHeight="1">
      <c r="A867" s="6" t="s">
        <v>14</v>
      </c>
      <c r="B867" s="6">
        <v>1185732</v>
      </c>
      <c r="C867" s="7">
        <v>44542</v>
      </c>
      <c r="D867" s="6" t="s">
        <v>33</v>
      </c>
      <c r="E867" s="6" t="s">
        <v>48</v>
      </c>
      <c r="F867" s="6" t="s">
        <v>49</v>
      </c>
      <c r="G867" s="6" t="s">
        <v>20</v>
      </c>
      <c r="H867" s="8">
        <v>0.45</v>
      </c>
      <c r="I867" s="9">
        <v>1750</v>
      </c>
      <c r="J867" s="10">
        <f t="shared" si="0"/>
        <v>787.5</v>
      </c>
      <c r="K867" s="10">
        <f t="shared" si="1"/>
        <v>275.625</v>
      </c>
      <c r="L867" s="11">
        <v>0.35000000000000003</v>
      </c>
      <c r="N867" s="16"/>
      <c r="O867" s="17"/>
      <c r="P867" s="12"/>
      <c r="Q867" s="13"/>
    </row>
    <row r="868" spans="1:17" ht="15.75" customHeight="1">
      <c r="A868" s="6" t="s">
        <v>14</v>
      </c>
      <c r="B868" s="6">
        <v>1185732</v>
      </c>
      <c r="C868" s="7">
        <v>44542</v>
      </c>
      <c r="D868" s="6" t="s">
        <v>33</v>
      </c>
      <c r="E868" s="6" t="s">
        <v>48</v>
      </c>
      <c r="F868" s="6" t="s">
        <v>49</v>
      </c>
      <c r="G868" s="6" t="s">
        <v>21</v>
      </c>
      <c r="H868" s="8">
        <v>0.54999999999999993</v>
      </c>
      <c r="I868" s="9">
        <v>1750</v>
      </c>
      <c r="J868" s="10">
        <f t="shared" si="0"/>
        <v>962.49999999999989</v>
      </c>
      <c r="K868" s="10">
        <f t="shared" si="1"/>
        <v>288.74999999999994</v>
      </c>
      <c r="L868" s="11">
        <v>0.3</v>
      </c>
      <c r="N868" s="16"/>
      <c r="O868" s="17"/>
      <c r="P868" s="12"/>
      <c r="Q868" s="13"/>
    </row>
    <row r="869" spans="1:17" ht="15.75" customHeight="1">
      <c r="A869" s="6" t="s">
        <v>14</v>
      </c>
      <c r="B869" s="6">
        <v>1185732</v>
      </c>
      <c r="C869" s="7">
        <v>44542</v>
      </c>
      <c r="D869" s="6" t="s">
        <v>33</v>
      </c>
      <c r="E869" s="6" t="s">
        <v>48</v>
      </c>
      <c r="F869" s="6" t="s">
        <v>49</v>
      </c>
      <c r="G869" s="6" t="s">
        <v>22</v>
      </c>
      <c r="H869" s="8">
        <v>0.59999999999999987</v>
      </c>
      <c r="I869" s="9">
        <v>2750</v>
      </c>
      <c r="J869" s="10">
        <f t="shared" si="0"/>
        <v>1649.9999999999995</v>
      </c>
      <c r="K869" s="10">
        <f t="shared" si="1"/>
        <v>742.49999999999977</v>
      </c>
      <c r="L869" s="11">
        <v>0.45</v>
      </c>
      <c r="N869" s="16"/>
      <c r="O869" s="17"/>
      <c r="P869" s="12"/>
      <c r="Q869" s="13"/>
    </row>
    <row r="870" spans="1:17" ht="15.75" customHeight="1">
      <c r="A870" s="6" t="s">
        <v>31</v>
      </c>
      <c r="B870" s="6">
        <v>1189833</v>
      </c>
      <c r="C870" s="7">
        <v>44213</v>
      </c>
      <c r="D870" s="6" t="s">
        <v>33</v>
      </c>
      <c r="E870" s="6" t="s">
        <v>50</v>
      </c>
      <c r="F870" s="6" t="s">
        <v>51</v>
      </c>
      <c r="G870" s="6" t="s">
        <v>17</v>
      </c>
      <c r="H870" s="8">
        <v>0.35</v>
      </c>
      <c r="I870" s="9">
        <v>4750</v>
      </c>
      <c r="J870" s="10">
        <f t="shared" si="0"/>
        <v>1662.5</v>
      </c>
      <c r="K870" s="10">
        <f t="shared" si="1"/>
        <v>748.125</v>
      </c>
      <c r="L870" s="11">
        <v>0.45</v>
      </c>
      <c r="N870" s="16"/>
      <c r="O870" s="17"/>
      <c r="P870" s="12"/>
      <c r="Q870" s="13"/>
    </row>
    <row r="871" spans="1:17" ht="15.75" customHeight="1">
      <c r="A871" s="6" t="s">
        <v>31</v>
      </c>
      <c r="B871" s="6">
        <v>1189833</v>
      </c>
      <c r="C871" s="7">
        <v>44213</v>
      </c>
      <c r="D871" s="6" t="s">
        <v>33</v>
      </c>
      <c r="E871" s="6" t="s">
        <v>50</v>
      </c>
      <c r="F871" s="6" t="s">
        <v>51</v>
      </c>
      <c r="G871" s="6" t="s">
        <v>18</v>
      </c>
      <c r="H871" s="8">
        <v>0.45</v>
      </c>
      <c r="I871" s="9">
        <v>4750</v>
      </c>
      <c r="J871" s="10">
        <f t="shared" si="0"/>
        <v>2137.5</v>
      </c>
      <c r="K871" s="10">
        <f t="shared" si="1"/>
        <v>641.25</v>
      </c>
      <c r="L871" s="11">
        <v>0.3</v>
      </c>
      <c r="N871" s="16"/>
      <c r="O871" s="17"/>
      <c r="P871" s="12"/>
      <c r="Q871" s="13"/>
    </row>
    <row r="872" spans="1:17" ht="15.75" customHeight="1">
      <c r="A872" s="6" t="s">
        <v>31</v>
      </c>
      <c r="B872" s="6">
        <v>1189833</v>
      </c>
      <c r="C872" s="7">
        <v>44213</v>
      </c>
      <c r="D872" s="6" t="s">
        <v>33</v>
      </c>
      <c r="E872" s="6" t="s">
        <v>50</v>
      </c>
      <c r="F872" s="6" t="s">
        <v>51</v>
      </c>
      <c r="G872" s="6" t="s">
        <v>19</v>
      </c>
      <c r="H872" s="8">
        <v>0.45</v>
      </c>
      <c r="I872" s="9">
        <v>4750</v>
      </c>
      <c r="J872" s="10">
        <f t="shared" si="0"/>
        <v>2137.5</v>
      </c>
      <c r="K872" s="10">
        <f t="shared" si="1"/>
        <v>961.875</v>
      </c>
      <c r="L872" s="11">
        <v>0.45</v>
      </c>
      <c r="N872" s="16"/>
      <c r="O872" s="17"/>
      <c r="P872" s="12"/>
      <c r="Q872" s="13"/>
    </row>
    <row r="873" spans="1:17" ht="15.75" customHeight="1">
      <c r="A873" s="6" t="s">
        <v>31</v>
      </c>
      <c r="B873" s="6">
        <v>1189833</v>
      </c>
      <c r="C873" s="7">
        <v>44213</v>
      </c>
      <c r="D873" s="6" t="s">
        <v>33</v>
      </c>
      <c r="E873" s="6" t="s">
        <v>50</v>
      </c>
      <c r="F873" s="6" t="s">
        <v>51</v>
      </c>
      <c r="G873" s="6" t="s">
        <v>20</v>
      </c>
      <c r="H873" s="8">
        <v>0.45</v>
      </c>
      <c r="I873" s="9">
        <v>3250</v>
      </c>
      <c r="J873" s="10">
        <f t="shared" si="0"/>
        <v>1462.5</v>
      </c>
      <c r="K873" s="10">
        <f t="shared" si="1"/>
        <v>585</v>
      </c>
      <c r="L873" s="11">
        <v>0.39999999999999997</v>
      </c>
      <c r="N873" s="16"/>
      <c r="O873" s="17"/>
      <c r="P873" s="12"/>
      <c r="Q873" s="13"/>
    </row>
    <row r="874" spans="1:17" ht="15.75" customHeight="1">
      <c r="A874" s="6" t="s">
        <v>31</v>
      </c>
      <c r="B874" s="6">
        <v>1189833</v>
      </c>
      <c r="C874" s="7">
        <v>44213</v>
      </c>
      <c r="D874" s="6" t="s">
        <v>33</v>
      </c>
      <c r="E874" s="6" t="s">
        <v>50</v>
      </c>
      <c r="F874" s="6" t="s">
        <v>51</v>
      </c>
      <c r="G874" s="6" t="s">
        <v>21</v>
      </c>
      <c r="H874" s="8">
        <v>0.5</v>
      </c>
      <c r="I874" s="9">
        <v>2750</v>
      </c>
      <c r="J874" s="10">
        <f t="shared" si="0"/>
        <v>1375</v>
      </c>
      <c r="K874" s="10">
        <f t="shared" si="1"/>
        <v>825.00000000000011</v>
      </c>
      <c r="L874" s="11">
        <v>0.60000000000000009</v>
      </c>
      <c r="N874" s="16"/>
      <c r="O874" s="17"/>
      <c r="P874" s="12"/>
      <c r="Q874" s="13"/>
    </row>
    <row r="875" spans="1:17" ht="15.75" customHeight="1">
      <c r="A875" s="6" t="s">
        <v>31</v>
      </c>
      <c r="B875" s="6">
        <v>1189833</v>
      </c>
      <c r="C875" s="7">
        <v>44213</v>
      </c>
      <c r="D875" s="6" t="s">
        <v>33</v>
      </c>
      <c r="E875" s="6" t="s">
        <v>50</v>
      </c>
      <c r="F875" s="6" t="s">
        <v>51</v>
      </c>
      <c r="G875" s="6" t="s">
        <v>22</v>
      </c>
      <c r="H875" s="8">
        <v>0.45</v>
      </c>
      <c r="I875" s="9">
        <v>4750</v>
      </c>
      <c r="J875" s="10">
        <f t="shared" si="0"/>
        <v>2137.5</v>
      </c>
      <c r="K875" s="10">
        <f t="shared" si="1"/>
        <v>534.375</v>
      </c>
      <c r="L875" s="11">
        <v>0.25</v>
      </c>
      <c r="N875" s="16"/>
      <c r="O875" s="17"/>
      <c r="P875" s="12"/>
      <c r="Q875" s="13"/>
    </row>
    <row r="876" spans="1:17" ht="15.75" customHeight="1">
      <c r="A876" s="6" t="s">
        <v>31</v>
      </c>
      <c r="B876" s="6">
        <v>1189833</v>
      </c>
      <c r="C876" s="7">
        <v>44244</v>
      </c>
      <c r="D876" s="6" t="s">
        <v>33</v>
      </c>
      <c r="E876" s="6" t="s">
        <v>50</v>
      </c>
      <c r="F876" s="6" t="s">
        <v>51</v>
      </c>
      <c r="G876" s="6" t="s">
        <v>17</v>
      </c>
      <c r="H876" s="8">
        <v>0.35</v>
      </c>
      <c r="I876" s="9">
        <v>5250</v>
      </c>
      <c r="J876" s="10">
        <f t="shared" si="0"/>
        <v>1837.4999999999998</v>
      </c>
      <c r="K876" s="10">
        <f t="shared" si="1"/>
        <v>826.87499999999989</v>
      </c>
      <c r="L876" s="11">
        <v>0.45</v>
      </c>
      <c r="N876" s="16"/>
      <c r="O876" s="17"/>
      <c r="P876" s="12"/>
      <c r="Q876" s="13"/>
    </row>
    <row r="877" spans="1:17" ht="15.75" customHeight="1">
      <c r="A877" s="6" t="s">
        <v>31</v>
      </c>
      <c r="B877" s="6">
        <v>1189833</v>
      </c>
      <c r="C877" s="7">
        <v>44244</v>
      </c>
      <c r="D877" s="6" t="s">
        <v>33</v>
      </c>
      <c r="E877" s="6" t="s">
        <v>50</v>
      </c>
      <c r="F877" s="6" t="s">
        <v>51</v>
      </c>
      <c r="G877" s="6" t="s">
        <v>18</v>
      </c>
      <c r="H877" s="8">
        <v>0.45</v>
      </c>
      <c r="I877" s="9">
        <v>4250</v>
      </c>
      <c r="J877" s="10">
        <f t="shared" si="0"/>
        <v>1912.5</v>
      </c>
      <c r="K877" s="10">
        <f t="shared" si="1"/>
        <v>573.75</v>
      </c>
      <c r="L877" s="11">
        <v>0.3</v>
      </c>
      <c r="N877" s="16"/>
      <c r="O877" s="17"/>
      <c r="P877" s="12"/>
      <c r="Q877" s="13"/>
    </row>
    <row r="878" spans="1:17" ht="15.75" customHeight="1">
      <c r="A878" s="6" t="s">
        <v>31</v>
      </c>
      <c r="B878" s="6">
        <v>1189833</v>
      </c>
      <c r="C878" s="7">
        <v>44244</v>
      </c>
      <c r="D878" s="6" t="s">
        <v>33</v>
      </c>
      <c r="E878" s="6" t="s">
        <v>50</v>
      </c>
      <c r="F878" s="6" t="s">
        <v>51</v>
      </c>
      <c r="G878" s="6" t="s">
        <v>19</v>
      </c>
      <c r="H878" s="8">
        <v>0.45</v>
      </c>
      <c r="I878" s="9">
        <v>4500</v>
      </c>
      <c r="J878" s="10">
        <f t="shared" si="0"/>
        <v>2025</v>
      </c>
      <c r="K878" s="10">
        <f t="shared" si="1"/>
        <v>911.25</v>
      </c>
      <c r="L878" s="11">
        <v>0.45</v>
      </c>
      <c r="N878" s="16"/>
      <c r="O878" s="17"/>
      <c r="P878" s="12"/>
      <c r="Q878" s="13"/>
    </row>
    <row r="879" spans="1:17" ht="15.75" customHeight="1">
      <c r="A879" s="6" t="s">
        <v>31</v>
      </c>
      <c r="B879" s="6">
        <v>1189833</v>
      </c>
      <c r="C879" s="7">
        <v>44244</v>
      </c>
      <c r="D879" s="6" t="s">
        <v>33</v>
      </c>
      <c r="E879" s="6" t="s">
        <v>50</v>
      </c>
      <c r="F879" s="6" t="s">
        <v>51</v>
      </c>
      <c r="G879" s="6" t="s">
        <v>20</v>
      </c>
      <c r="H879" s="8">
        <v>0.45</v>
      </c>
      <c r="I879" s="9">
        <v>3000</v>
      </c>
      <c r="J879" s="10">
        <f t="shared" si="0"/>
        <v>1350</v>
      </c>
      <c r="K879" s="10">
        <f t="shared" si="1"/>
        <v>540</v>
      </c>
      <c r="L879" s="11">
        <v>0.39999999999999997</v>
      </c>
      <c r="N879" s="16"/>
      <c r="O879" s="17"/>
      <c r="P879" s="12"/>
      <c r="Q879" s="13"/>
    </row>
    <row r="880" spans="1:17" ht="15.75" customHeight="1">
      <c r="A880" s="6" t="s">
        <v>31</v>
      </c>
      <c r="B880" s="6">
        <v>1189833</v>
      </c>
      <c r="C880" s="7">
        <v>44244</v>
      </c>
      <c r="D880" s="6" t="s">
        <v>33</v>
      </c>
      <c r="E880" s="6" t="s">
        <v>50</v>
      </c>
      <c r="F880" s="6" t="s">
        <v>51</v>
      </c>
      <c r="G880" s="6" t="s">
        <v>21</v>
      </c>
      <c r="H880" s="8">
        <v>0.5</v>
      </c>
      <c r="I880" s="9">
        <v>2250</v>
      </c>
      <c r="J880" s="10">
        <f t="shared" si="0"/>
        <v>1125</v>
      </c>
      <c r="K880" s="10">
        <f t="shared" si="1"/>
        <v>675.00000000000011</v>
      </c>
      <c r="L880" s="11">
        <v>0.60000000000000009</v>
      </c>
      <c r="N880" s="16"/>
      <c r="O880" s="17"/>
      <c r="P880" s="12"/>
      <c r="Q880" s="13"/>
    </row>
    <row r="881" spans="1:17" ht="15.75" customHeight="1">
      <c r="A881" s="6" t="s">
        <v>31</v>
      </c>
      <c r="B881" s="6">
        <v>1189833</v>
      </c>
      <c r="C881" s="7">
        <v>44244</v>
      </c>
      <c r="D881" s="6" t="s">
        <v>33</v>
      </c>
      <c r="E881" s="6" t="s">
        <v>50</v>
      </c>
      <c r="F881" s="6" t="s">
        <v>51</v>
      </c>
      <c r="G881" s="6" t="s">
        <v>22</v>
      </c>
      <c r="H881" s="8">
        <v>0.45</v>
      </c>
      <c r="I881" s="9">
        <v>4250</v>
      </c>
      <c r="J881" s="10">
        <f t="shared" si="0"/>
        <v>1912.5</v>
      </c>
      <c r="K881" s="10">
        <f t="shared" si="1"/>
        <v>478.125</v>
      </c>
      <c r="L881" s="11">
        <v>0.25</v>
      </c>
      <c r="N881" s="16"/>
      <c r="O881" s="17"/>
      <c r="P881" s="12"/>
      <c r="Q881" s="13"/>
    </row>
    <row r="882" spans="1:17" ht="15.75" customHeight="1">
      <c r="A882" s="6" t="s">
        <v>31</v>
      </c>
      <c r="B882" s="6">
        <v>1189833</v>
      </c>
      <c r="C882" s="7">
        <v>44271</v>
      </c>
      <c r="D882" s="6" t="s">
        <v>33</v>
      </c>
      <c r="E882" s="6" t="s">
        <v>50</v>
      </c>
      <c r="F882" s="6" t="s">
        <v>51</v>
      </c>
      <c r="G882" s="6" t="s">
        <v>17</v>
      </c>
      <c r="H882" s="8">
        <v>0.35</v>
      </c>
      <c r="I882" s="9">
        <v>5750</v>
      </c>
      <c r="J882" s="10">
        <f t="shared" si="0"/>
        <v>2012.4999999999998</v>
      </c>
      <c r="K882" s="10">
        <f t="shared" si="1"/>
        <v>905.62499999999989</v>
      </c>
      <c r="L882" s="11">
        <v>0.45</v>
      </c>
      <c r="N882" s="16"/>
      <c r="O882" s="17"/>
      <c r="P882" s="12"/>
      <c r="Q882" s="13"/>
    </row>
    <row r="883" spans="1:17" ht="15.75" customHeight="1">
      <c r="A883" s="6" t="s">
        <v>31</v>
      </c>
      <c r="B883" s="6">
        <v>1189833</v>
      </c>
      <c r="C883" s="7">
        <v>44271</v>
      </c>
      <c r="D883" s="6" t="s">
        <v>33</v>
      </c>
      <c r="E883" s="6" t="s">
        <v>50</v>
      </c>
      <c r="F883" s="6" t="s">
        <v>51</v>
      </c>
      <c r="G883" s="6" t="s">
        <v>18</v>
      </c>
      <c r="H883" s="8">
        <v>0.45</v>
      </c>
      <c r="I883" s="9">
        <v>4250</v>
      </c>
      <c r="J883" s="10">
        <f t="shared" si="0"/>
        <v>1912.5</v>
      </c>
      <c r="K883" s="10">
        <f t="shared" si="1"/>
        <v>573.75</v>
      </c>
      <c r="L883" s="11">
        <v>0.3</v>
      </c>
      <c r="N883" s="16"/>
      <c r="O883" s="17"/>
      <c r="P883" s="12"/>
      <c r="Q883" s="13"/>
    </row>
    <row r="884" spans="1:17" ht="15.75" customHeight="1">
      <c r="A884" s="6" t="s">
        <v>31</v>
      </c>
      <c r="B884" s="6">
        <v>1189833</v>
      </c>
      <c r="C884" s="7">
        <v>44271</v>
      </c>
      <c r="D884" s="6" t="s">
        <v>33</v>
      </c>
      <c r="E884" s="6" t="s">
        <v>50</v>
      </c>
      <c r="F884" s="6" t="s">
        <v>51</v>
      </c>
      <c r="G884" s="6" t="s">
        <v>19</v>
      </c>
      <c r="H884" s="8">
        <v>0.45</v>
      </c>
      <c r="I884" s="9">
        <v>4250</v>
      </c>
      <c r="J884" s="10">
        <f t="shared" si="0"/>
        <v>1912.5</v>
      </c>
      <c r="K884" s="10">
        <f t="shared" si="1"/>
        <v>860.625</v>
      </c>
      <c r="L884" s="11">
        <v>0.45</v>
      </c>
      <c r="N884" s="16"/>
      <c r="O884" s="17"/>
      <c r="P884" s="12"/>
      <c r="Q884" s="13"/>
    </row>
    <row r="885" spans="1:17" ht="15.75" customHeight="1">
      <c r="A885" s="6" t="s">
        <v>31</v>
      </c>
      <c r="B885" s="6">
        <v>1189833</v>
      </c>
      <c r="C885" s="7">
        <v>44271</v>
      </c>
      <c r="D885" s="6" t="s">
        <v>33</v>
      </c>
      <c r="E885" s="6" t="s">
        <v>50</v>
      </c>
      <c r="F885" s="6" t="s">
        <v>51</v>
      </c>
      <c r="G885" s="6" t="s">
        <v>20</v>
      </c>
      <c r="H885" s="8">
        <v>0.45</v>
      </c>
      <c r="I885" s="9">
        <v>3250</v>
      </c>
      <c r="J885" s="10">
        <f t="shared" si="0"/>
        <v>1462.5</v>
      </c>
      <c r="K885" s="10">
        <f t="shared" si="1"/>
        <v>585</v>
      </c>
      <c r="L885" s="11">
        <v>0.39999999999999997</v>
      </c>
      <c r="N885" s="16"/>
      <c r="O885" s="17"/>
      <c r="P885" s="12"/>
      <c r="Q885" s="13"/>
    </row>
    <row r="886" spans="1:17" ht="15.75" customHeight="1">
      <c r="A886" s="6" t="s">
        <v>31</v>
      </c>
      <c r="B886" s="6">
        <v>1189833</v>
      </c>
      <c r="C886" s="7">
        <v>44271</v>
      </c>
      <c r="D886" s="6" t="s">
        <v>33</v>
      </c>
      <c r="E886" s="6" t="s">
        <v>50</v>
      </c>
      <c r="F886" s="6" t="s">
        <v>51</v>
      </c>
      <c r="G886" s="6" t="s">
        <v>21</v>
      </c>
      <c r="H886" s="8">
        <v>0.5</v>
      </c>
      <c r="I886" s="9">
        <v>2000</v>
      </c>
      <c r="J886" s="10">
        <f t="shared" si="0"/>
        <v>1000</v>
      </c>
      <c r="K886" s="10">
        <f t="shared" si="1"/>
        <v>600.00000000000011</v>
      </c>
      <c r="L886" s="11">
        <v>0.60000000000000009</v>
      </c>
      <c r="N886" s="16"/>
      <c r="O886" s="17"/>
      <c r="P886" s="12"/>
      <c r="Q886" s="13"/>
    </row>
    <row r="887" spans="1:17" ht="15.75" customHeight="1">
      <c r="A887" s="6" t="s">
        <v>31</v>
      </c>
      <c r="B887" s="6">
        <v>1189833</v>
      </c>
      <c r="C887" s="7">
        <v>44271</v>
      </c>
      <c r="D887" s="6" t="s">
        <v>33</v>
      </c>
      <c r="E887" s="6" t="s">
        <v>50</v>
      </c>
      <c r="F887" s="6" t="s">
        <v>51</v>
      </c>
      <c r="G887" s="6" t="s">
        <v>22</v>
      </c>
      <c r="H887" s="8">
        <v>0.45</v>
      </c>
      <c r="I887" s="9">
        <v>4000</v>
      </c>
      <c r="J887" s="10">
        <f t="shared" si="0"/>
        <v>1800</v>
      </c>
      <c r="K887" s="10">
        <f t="shared" si="1"/>
        <v>450</v>
      </c>
      <c r="L887" s="11">
        <v>0.25</v>
      </c>
      <c r="N887" s="16"/>
      <c r="O887" s="17"/>
      <c r="P887" s="12"/>
      <c r="Q887" s="13"/>
    </row>
    <row r="888" spans="1:17" ht="15.75" customHeight="1">
      <c r="A888" s="6" t="s">
        <v>31</v>
      </c>
      <c r="B888" s="6">
        <v>1189833</v>
      </c>
      <c r="C888" s="7">
        <v>44303</v>
      </c>
      <c r="D888" s="6" t="s">
        <v>33</v>
      </c>
      <c r="E888" s="6" t="s">
        <v>50</v>
      </c>
      <c r="F888" s="6" t="s">
        <v>51</v>
      </c>
      <c r="G888" s="6" t="s">
        <v>17</v>
      </c>
      <c r="H888" s="8">
        <v>0.45</v>
      </c>
      <c r="I888" s="9">
        <v>5750</v>
      </c>
      <c r="J888" s="10">
        <f t="shared" si="0"/>
        <v>2587.5</v>
      </c>
      <c r="K888" s="10">
        <f t="shared" si="1"/>
        <v>1164.375</v>
      </c>
      <c r="L888" s="11">
        <v>0.45</v>
      </c>
      <c r="N888" s="16"/>
      <c r="O888" s="17"/>
      <c r="P888" s="12"/>
      <c r="Q888" s="13"/>
    </row>
    <row r="889" spans="1:17" ht="15.75" customHeight="1">
      <c r="A889" s="6" t="s">
        <v>31</v>
      </c>
      <c r="B889" s="6">
        <v>1189833</v>
      </c>
      <c r="C889" s="7">
        <v>44303</v>
      </c>
      <c r="D889" s="6" t="s">
        <v>33</v>
      </c>
      <c r="E889" s="6" t="s">
        <v>50</v>
      </c>
      <c r="F889" s="6" t="s">
        <v>51</v>
      </c>
      <c r="G889" s="6" t="s">
        <v>18</v>
      </c>
      <c r="H889" s="8">
        <v>0.45</v>
      </c>
      <c r="I889" s="9">
        <v>3750</v>
      </c>
      <c r="J889" s="10">
        <f t="shared" si="0"/>
        <v>1687.5</v>
      </c>
      <c r="K889" s="10">
        <f t="shared" si="1"/>
        <v>506.25</v>
      </c>
      <c r="L889" s="11">
        <v>0.3</v>
      </c>
      <c r="N889" s="16"/>
      <c r="O889" s="17"/>
      <c r="P889" s="12"/>
      <c r="Q889" s="13"/>
    </row>
    <row r="890" spans="1:17" ht="15.75" customHeight="1">
      <c r="A890" s="6" t="s">
        <v>31</v>
      </c>
      <c r="B890" s="6">
        <v>1189833</v>
      </c>
      <c r="C890" s="7">
        <v>44303</v>
      </c>
      <c r="D890" s="6" t="s">
        <v>33</v>
      </c>
      <c r="E890" s="6" t="s">
        <v>50</v>
      </c>
      <c r="F890" s="6" t="s">
        <v>51</v>
      </c>
      <c r="G890" s="6" t="s">
        <v>19</v>
      </c>
      <c r="H890" s="8">
        <v>0.45</v>
      </c>
      <c r="I890" s="9">
        <v>4000</v>
      </c>
      <c r="J890" s="10">
        <f t="shared" si="0"/>
        <v>1800</v>
      </c>
      <c r="K890" s="10">
        <f t="shared" si="1"/>
        <v>810</v>
      </c>
      <c r="L890" s="11">
        <v>0.45</v>
      </c>
      <c r="N890" s="16"/>
      <c r="O890" s="17"/>
      <c r="P890" s="12"/>
      <c r="Q890" s="13"/>
    </row>
    <row r="891" spans="1:17" ht="15.75" customHeight="1">
      <c r="A891" s="6" t="s">
        <v>31</v>
      </c>
      <c r="B891" s="6">
        <v>1189833</v>
      </c>
      <c r="C891" s="7">
        <v>44303</v>
      </c>
      <c r="D891" s="6" t="s">
        <v>33</v>
      </c>
      <c r="E891" s="6" t="s">
        <v>50</v>
      </c>
      <c r="F891" s="6" t="s">
        <v>51</v>
      </c>
      <c r="G891" s="6" t="s">
        <v>20</v>
      </c>
      <c r="H891" s="8">
        <v>0.4</v>
      </c>
      <c r="I891" s="9">
        <v>3000</v>
      </c>
      <c r="J891" s="10">
        <f t="shared" si="0"/>
        <v>1200</v>
      </c>
      <c r="K891" s="10">
        <f t="shared" si="1"/>
        <v>479.99999999999994</v>
      </c>
      <c r="L891" s="11">
        <v>0.39999999999999997</v>
      </c>
      <c r="N891" s="16"/>
      <c r="O891" s="17"/>
      <c r="P891" s="12"/>
      <c r="Q891" s="13"/>
    </row>
    <row r="892" spans="1:17" ht="15.75" customHeight="1">
      <c r="A892" s="6" t="s">
        <v>31</v>
      </c>
      <c r="B892" s="6">
        <v>1189833</v>
      </c>
      <c r="C892" s="7">
        <v>44303</v>
      </c>
      <c r="D892" s="6" t="s">
        <v>33</v>
      </c>
      <c r="E892" s="6" t="s">
        <v>50</v>
      </c>
      <c r="F892" s="6" t="s">
        <v>51</v>
      </c>
      <c r="G892" s="6" t="s">
        <v>21</v>
      </c>
      <c r="H892" s="8">
        <v>0.45</v>
      </c>
      <c r="I892" s="9">
        <v>2000</v>
      </c>
      <c r="J892" s="10">
        <f t="shared" si="0"/>
        <v>900</v>
      </c>
      <c r="K892" s="10">
        <f t="shared" si="1"/>
        <v>540.00000000000011</v>
      </c>
      <c r="L892" s="11">
        <v>0.60000000000000009</v>
      </c>
      <c r="N892" s="16"/>
      <c r="O892" s="17"/>
      <c r="P892" s="12"/>
      <c r="Q892" s="13"/>
    </row>
    <row r="893" spans="1:17" ht="15.75" customHeight="1">
      <c r="A893" s="6" t="s">
        <v>31</v>
      </c>
      <c r="B893" s="6">
        <v>1189833</v>
      </c>
      <c r="C893" s="7">
        <v>44303</v>
      </c>
      <c r="D893" s="6" t="s">
        <v>33</v>
      </c>
      <c r="E893" s="6" t="s">
        <v>50</v>
      </c>
      <c r="F893" s="6" t="s">
        <v>51</v>
      </c>
      <c r="G893" s="6" t="s">
        <v>22</v>
      </c>
      <c r="H893" s="8">
        <v>0.6</v>
      </c>
      <c r="I893" s="9">
        <v>3750</v>
      </c>
      <c r="J893" s="10">
        <f t="shared" si="0"/>
        <v>2250</v>
      </c>
      <c r="K893" s="10">
        <f t="shared" si="1"/>
        <v>562.5</v>
      </c>
      <c r="L893" s="11">
        <v>0.25</v>
      </c>
      <c r="N893" s="16"/>
      <c r="O893" s="17"/>
      <c r="P893" s="12"/>
      <c r="Q893" s="13"/>
    </row>
    <row r="894" spans="1:17" ht="15.75" customHeight="1">
      <c r="A894" s="6" t="s">
        <v>31</v>
      </c>
      <c r="B894" s="6">
        <v>1189833</v>
      </c>
      <c r="C894" s="7">
        <v>44334</v>
      </c>
      <c r="D894" s="6" t="s">
        <v>33</v>
      </c>
      <c r="E894" s="6" t="s">
        <v>50</v>
      </c>
      <c r="F894" s="6" t="s">
        <v>51</v>
      </c>
      <c r="G894" s="6" t="s">
        <v>17</v>
      </c>
      <c r="H894" s="8">
        <v>0.4</v>
      </c>
      <c r="I894" s="9">
        <v>5750</v>
      </c>
      <c r="J894" s="10">
        <f t="shared" si="0"/>
        <v>2300</v>
      </c>
      <c r="K894" s="10">
        <f t="shared" si="1"/>
        <v>1035</v>
      </c>
      <c r="L894" s="11">
        <v>0.45</v>
      </c>
      <c r="N894" s="16"/>
      <c r="O894" s="17"/>
      <c r="P894" s="12"/>
      <c r="Q894" s="13"/>
    </row>
    <row r="895" spans="1:17" ht="15.75" customHeight="1">
      <c r="A895" s="6" t="s">
        <v>31</v>
      </c>
      <c r="B895" s="6">
        <v>1189833</v>
      </c>
      <c r="C895" s="7">
        <v>44334</v>
      </c>
      <c r="D895" s="6" t="s">
        <v>33</v>
      </c>
      <c r="E895" s="6" t="s">
        <v>50</v>
      </c>
      <c r="F895" s="6" t="s">
        <v>51</v>
      </c>
      <c r="G895" s="6" t="s">
        <v>18</v>
      </c>
      <c r="H895" s="8">
        <v>0.45</v>
      </c>
      <c r="I895" s="9">
        <v>4250</v>
      </c>
      <c r="J895" s="10">
        <f t="shared" si="0"/>
        <v>1912.5</v>
      </c>
      <c r="K895" s="10">
        <f t="shared" si="1"/>
        <v>573.75</v>
      </c>
      <c r="L895" s="11">
        <v>0.3</v>
      </c>
      <c r="N895" s="16"/>
      <c r="O895" s="17"/>
      <c r="P895" s="12"/>
      <c r="Q895" s="13"/>
    </row>
    <row r="896" spans="1:17" ht="15.75" customHeight="1">
      <c r="A896" s="6" t="s">
        <v>31</v>
      </c>
      <c r="B896" s="6">
        <v>1189833</v>
      </c>
      <c r="C896" s="7">
        <v>44334</v>
      </c>
      <c r="D896" s="6" t="s">
        <v>33</v>
      </c>
      <c r="E896" s="6" t="s">
        <v>50</v>
      </c>
      <c r="F896" s="6" t="s">
        <v>51</v>
      </c>
      <c r="G896" s="6" t="s">
        <v>19</v>
      </c>
      <c r="H896" s="8">
        <v>0.45</v>
      </c>
      <c r="I896" s="9">
        <v>4250</v>
      </c>
      <c r="J896" s="10">
        <f t="shared" si="0"/>
        <v>1912.5</v>
      </c>
      <c r="K896" s="10">
        <f t="shared" si="1"/>
        <v>860.625</v>
      </c>
      <c r="L896" s="11">
        <v>0.45</v>
      </c>
      <c r="N896" s="16"/>
      <c r="O896" s="17"/>
      <c r="P896" s="12"/>
      <c r="Q896" s="13"/>
    </row>
    <row r="897" spans="1:17" ht="15.75" customHeight="1">
      <c r="A897" s="6" t="s">
        <v>31</v>
      </c>
      <c r="B897" s="6">
        <v>1189833</v>
      </c>
      <c r="C897" s="7">
        <v>44334</v>
      </c>
      <c r="D897" s="6" t="s">
        <v>33</v>
      </c>
      <c r="E897" s="6" t="s">
        <v>50</v>
      </c>
      <c r="F897" s="6" t="s">
        <v>51</v>
      </c>
      <c r="G897" s="6" t="s">
        <v>20</v>
      </c>
      <c r="H897" s="8">
        <v>0.4</v>
      </c>
      <c r="I897" s="9">
        <v>3250</v>
      </c>
      <c r="J897" s="10">
        <f t="shared" si="0"/>
        <v>1300</v>
      </c>
      <c r="K897" s="10">
        <f t="shared" si="1"/>
        <v>520</v>
      </c>
      <c r="L897" s="11">
        <v>0.39999999999999997</v>
      </c>
      <c r="N897" s="16"/>
      <c r="O897" s="17"/>
      <c r="P897" s="12"/>
      <c r="Q897" s="13"/>
    </row>
    <row r="898" spans="1:17" ht="15.75" customHeight="1">
      <c r="A898" s="6" t="s">
        <v>31</v>
      </c>
      <c r="B898" s="6">
        <v>1189833</v>
      </c>
      <c r="C898" s="7">
        <v>44334</v>
      </c>
      <c r="D898" s="6" t="s">
        <v>33</v>
      </c>
      <c r="E898" s="6" t="s">
        <v>50</v>
      </c>
      <c r="F898" s="6" t="s">
        <v>51</v>
      </c>
      <c r="G898" s="6" t="s">
        <v>21</v>
      </c>
      <c r="H898" s="8">
        <v>0.45</v>
      </c>
      <c r="I898" s="9">
        <v>2250</v>
      </c>
      <c r="J898" s="10">
        <f t="shared" si="0"/>
        <v>1012.5</v>
      </c>
      <c r="K898" s="10">
        <f t="shared" si="1"/>
        <v>607.50000000000011</v>
      </c>
      <c r="L898" s="11">
        <v>0.60000000000000009</v>
      </c>
      <c r="N898" s="16"/>
      <c r="O898" s="17"/>
      <c r="P898" s="12"/>
      <c r="Q898" s="13"/>
    </row>
    <row r="899" spans="1:17" ht="15.75" customHeight="1">
      <c r="A899" s="6" t="s">
        <v>31</v>
      </c>
      <c r="B899" s="6">
        <v>1189833</v>
      </c>
      <c r="C899" s="7">
        <v>44334</v>
      </c>
      <c r="D899" s="6" t="s">
        <v>33</v>
      </c>
      <c r="E899" s="6" t="s">
        <v>50</v>
      </c>
      <c r="F899" s="6" t="s">
        <v>51</v>
      </c>
      <c r="G899" s="6" t="s">
        <v>22</v>
      </c>
      <c r="H899" s="8">
        <v>0.6</v>
      </c>
      <c r="I899" s="9">
        <v>4000</v>
      </c>
      <c r="J899" s="10">
        <f t="shared" si="0"/>
        <v>2400</v>
      </c>
      <c r="K899" s="10">
        <f t="shared" si="1"/>
        <v>600</v>
      </c>
      <c r="L899" s="11">
        <v>0.25</v>
      </c>
      <c r="N899" s="16"/>
      <c r="O899" s="17"/>
      <c r="P899" s="12"/>
      <c r="Q899" s="13"/>
    </row>
    <row r="900" spans="1:17" ht="15.75" customHeight="1">
      <c r="A900" s="6" t="s">
        <v>31</v>
      </c>
      <c r="B900" s="6">
        <v>1189833</v>
      </c>
      <c r="C900" s="7">
        <v>44364</v>
      </c>
      <c r="D900" s="6" t="s">
        <v>33</v>
      </c>
      <c r="E900" s="6" t="s">
        <v>50</v>
      </c>
      <c r="F900" s="6" t="s">
        <v>51</v>
      </c>
      <c r="G900" s="6" t="s">
        <v>17</v>
      </c>
      <c r="H900" s="8">
        <v>0.4</v>
      </c>
      <c r="I900" s="9">
        <v>6750</v>
      </c>
      <c r="J900" s="10">
        <f t="shared" si="0"/>
        <v>2700</v>
      </c>
      <c r="K900" s="10">
        <f t="shared" si="1"/>
        <v>1215</v>
      </c>
      <c r="L900" s="11">
        <v>0.45</v>
      </c>
      <c r="N900" s="16"/>
      <c r="O900" s="17"/>
      <c r="P900" s="12"/>
      <c r="Q900" s="13"/>
    </row>
    <row r="901" spans="1:17" ht="15.75" customHeight="1">
      <c r="A901" s="6" t="s">
        <v>31</v>
      </c>
      <c r="B901" s="6">
        <v>1189833</v>
      </c>
      <c r="C901" s="7">
        <v>44364</v>
      </c>
      <c r="D901" s="6" t="s">
        <v>33</v>
      </c>
      <c r="E901" s="6" t="s">
        <v>50</v>
      </c>
      <c r="F901" s="6" t="s">
        <v>51</v>
      </c>
      <c r="G901" s="6" t="s">
        <v>18</v>
      </c>
      <c r="H901" s="8">
        <v>0.45</v>
      </c>
      <c r="I901" s="9">
        <v>5250</v>
      </c>
      <c r="J901" s="10">
        <f t="shared" si="0"/>
        <v>2362.5</v>
      </c>
      <c r="K901" s="10">
        <f t="shared" si="1"/>
        <v>708.75</v>
      </c>
      <c r="L901" s="11">
        <v>0.3</v>
      </c>
      <c r="N901" s="16"/>
      <c r="O901" s="17"/>
      <c r="P901" s="12"/>
      <c r="Q901" s="13"/>
    </row>
    <row r="902" spans="1:17" ht="15.75" customHeight="1">
      <c r="A902" s="6" t="s">
        <v>31</v>
      </c>
      <c r="B902" s="6">
        <v>1189833</v>
      </c>
      <c r="C902" s="7">
        <v>44364</v>
      </c>
      <c r="D902" s="6" t="s">
        <v>33</v>
      </c>
      <c r="E902" s="6" t="s">
        <v>50</v>
      </c>
      <c r="F902" s="6" t="s">
        <v>51</v>
      </c>
      <c r="G902" s="6" t="s">
        <v>19</v>
      </c>
      <c r="H902" s="8">
        <v>0.45</v>
      </c>
      <c r="I902" s="9">
        <v>5500</v>
      </c>
      <c r="J902" s="10">
        <f t="shared" si="0"/>
        <v>2475</v>
      </c>
      <c r="K902" s="10">
        <f t="shared" si="1"/>
        <v>1113.75</v>
      </c>
      <c r="L902" s="11">
        <v>0.45</v>
      </c>
      <c r="N902" s="16"/>
      <c r="O902" s="17"/>
      <c r="P902" s="12"/>
      <c r="Q902" s="13"/>
    </row>
    <row r="903" spans="1:17" ht="15.75" customHeight="1">
      <c r="A903" s="6" t="s">
        <v>31</v>
      </c>
      <c r="B903" s="6">
        <v>1189833</v>
      </c>
      <c r="C903" s="7">
        <v>44364</v>
      </c>
      <c r="D903" s="6" t="s">
        <v>33</v>
      </c>
      <c r="E903" s="6" t="s">
        <v>50</v>
      </c>
      <c r="F903" s="6" t="s">
        <v>51</v>
      </c>
      <c r="G903" s="6" t="s">
        <v>20</v>
      </c>
      <c r="H903" s="8">
        <v>0.4</v>
      </c>
      <c r="I903" s="9">
        <v>4250</v>
      </c>
      <c r="J903" s="10">
        <f t="shared" si="0"/>
        <v>1700</v>
      </c>
      <c r="K903" s="10">
        <f t="shared" si="1"/>
        <v>680</v>
      </c>
      <c r="L903" s="11">
        <v>0.39999999999999997</v>
      </c>
      <c r="N903" s="16"/>
      <c r="O903" s="17"/>
      <c r="P903" s="12"/>
      <c r="Q903" s="13"/>
    </row>
    <row r="904" spans="1:17" ht="15.75" customHeight="1">
      <c r="A904" s="6" t="s">
        <v>31</v>
      </c>
      <c r="B904" s="6">
        <v>1189833</v>
      </c>
      <c r="C904" s="7">
        <v>44364</v>
      </c>
      <c r="D904" s="6" t="s">
        <v>33</v>
      </c>
      <c r="E904" s="6" t="s">
        <v>50</v>
      </c>
      <c r="F904" s="6" t="s">
        <v>51</v>
      </c>
      <c r="G904" s="6" t="s">
        <v>21</v>
      </c>
      <c r="H904" s="8">
        <v>0.45</v>
      </c>
      <c r="I904" s="9">
        <v>3000</v>
      </c>
      <c r="J904" s="10">
        <f t="shared" si="0"/>
        <v>1350</v>
      </c>
      <c r="K904" s="10">
        <f t="shared" si="1"/>
        <v>810.00000000000011</v>
      </c>
      <c r="L904" s="11">
        <v>0.60000000000000009</v>
      </c>
      <c r="N904" s="16"/>
      <c r="O904" s="17"/>
      <c r="P904" s="12"/>
      <c r="Q904" s="13"/>
    </row>
    <row r="905" spans="1:17" ht="15.75" customHeight="1">
      <c r="A905" s="6" t="s">
        <v>31</v>
      </c>
      <c r="B905" s="6">
        <v>1189833</v>
      </c>
      <c r="C905" s="7">
        <v>44364</v>
      </c>
      <c r="D905" s="6" t="s">
        <v>33</v>
      </c>
      <c r="E905" s="6" t="s">
        <v>50</v>
      </c>
      <c r="F905" s="6" t="s">
        <v>51</v>
      </c>
      <c r="G905" s="6" t="s">
        <v>22</v>
      </c>
      <c r="H905" s="8">
        <v>0.6</v>
      </c>
      <c r="I905" s="9">
        <v>6000</v>
      </c>
      <c r="J905" s="10">
        <f t="shared" si="0"/>
        <v>3600</v>
      </c>
      <c r="K905" s="10">
        <f t="shared" si="1"/>
        <v>900</v>
      </c>
      <c r="L905" s="11">
        <v>0.25</v>
      </c>
      <c r="N905" s="16"/>
      <c r="O905" s="17"/>
      <c r="P905" s="12"/>
      <c r="Q905" s="13"/>
    </row>
    <row r="906" spans="1:17" ht="15.75" customHeight="1">
      <c r="A906" s="6" t="s">
        <v>31</v>
      </c>
      <c r="B906" s="6">
        <v>1189833</v>
      </c>
      <c r="C906" s="7">
        <v>44393</v>
      </c>
      <c r="D906" s="6" t="s">
        <v>33</v>
      </c>
      <c r="E906" s="6" t="s">
        <v>50</v>
      </c>
      <c r="F906" s="6" t="s">
        <v>51</v>
      </c>
      <c r="G906" s="6" t="s">
        <v>17</v>
      </c>
      <c r="H906" s="8">
        <v>0.4</v>
      </c>
      <c r="I906" s="9">
        <v>7500</v>
      </c>
      <c r="J906" s="10">
        <f t="shared" si="0"/>
        <v>3000</v>
      </c>
      <c r="K906" s="10">
        <f t="shared" si="1"/>
        <v>1350</v>
      </c>
      <c r="L906" s="11">
        <v>0.45</v>
      </c>
      <c r="N906" s="16"/>
      <c r="O906" s="17"/>
      <c r="P906" s="12"/>
      <c r="Q906" s="13"/>
    </row>
    <row r="907" spans="1:17" ht="15.75" customHeight="1">
      <c r="A907" s="6" t="s">
        <v>31</v>
      </c>
      <c r="B907" s="6">
        <v>1189833</v>
      </c>
      <c r="C907" s="7">
        <v>44393</v>
      </c>
      <c r="D907" s="6" t="s">
        <v>33</v>
      </c>
      <c r="E907" s="6" t="s">
        <v>50</v>
      </c>
      <c r="F907" s="6" t="s">
        <v>51</v>
      </c>
      <c r="G907" s="6" t="s">
        <v>18</v>
      </c>
      <c r="H907" s="8">
        <v>0.45</v>
      </c>
      <c r="I907" s="9">
        <v>6000</v>
      </c>
      <c r="J907" s="10">
        <f t="shared" si="0"/>
        <v>2700</v>
      </c>
      <c r="K907" s="10">
        <f t="shared" si="1"/>
        <v>810</v>
      </c>
      <c r="L907" s="11">
        <v>0.3</v>
      </c>
      <c r="N907" s="16"/>
      <c r="O907" s="17"/>
      <c r="P907" s="12"/>
      <c r="Q907" s="13"/>
    </row>
    <row r="908" spans="1:17" ht="15.75" customHeight="1">
      <c r="A908" s="6" t="s">
        <v>31</v>
      </c>
      <c r="B908" s="6">
        <v>1189833</v>
      </c>
      <c r="C908" s="7">
        <v>44393</v>
      </c>
      <c r="D908" s="6" t="s">
        <v>33</v>
      </c>
      <c r="E908" s="6" t="s">
        <v>50</v>
      </c>
      <c r="F908" s="6" t="s">
        <v>51</v>
      </c>
      <c r="G908" s="6" t="s">
        <v>19</v>
      </c>
      <c r="H908" s="8">
        <v>0.45</v>
      </c>
      <c r="I908" s="9">
        <v>5500</v>
      </c>
      <c r="J908" s="10">
        <f t="shared" si="0"/>
        <v>2475</v>
      </c>
      <c r="K908" s="10">
        <f t="shared" si="1"/>
        <v>1113.75</v>
      </c>
      <c r="L908" s="11">
        <v>0.45</v>
      </c>
      <c r="N908" s="16"/>
      <c r="O908" s="17"/>
      <c r="P908" s="12"/>
      <c r="Q908" s="13"/>
    </row>
    <row r="909" spans="1:17" ht="15.75" customHeight="1">
      <c r="A909" s="6" t="s">
        <v>31</v>
      </c>
      <c r="B909" s="6">
        <v>1189833</v>
      </c>
      <c r="C909" s="7">
        <v>44393</v>
      </c>
      <c r="D909" s="6" t="s">
        <v>33</v>
      </c>
      <c r="E909" s="6" t="s">
        <v>50</v>
      </c>
      <c r="F909" s="6" t="s">
        <v>51</v>
      </c>
      <c r="G909" s="6" t="s">
        <v>20</v>
      </c>
      <c r="H909" s="8">
        <v>0.4</v>
      </c>
      <c r="I909" s="9">
        <v>4500</v>
      </c>
      <c r="J909" s="10">
        <f t="shared" si="0"/>
        <v>1800</v>
      </c>
      <c r="K909" s="10">
        <f t="shared" si="1"/>
        <v>719.99999999999989</v>
      </c>
      <c r="L909" s="11">
        <v>0.39999999999999997</v>
      </c>
      <c r="N909" s="16"/>
      <c r="O909" s="17"/>
      <c r="P909" s="12"/>
      <c r="Q909" s="13"/>
    </row>
    <row r="910" spans="1:17" ht="15.75" customHeight="1">
      <c r="A910" s="6" t="s">
        <v>31</v>
      </c>
      <c r="B910" s="6">
        <v>1189833</v>
      </c>
      <c r="C910" s="7">
        <v>44393</v>
      </c>
      <c r="D910" s="6" t="s">
        <v>33</v>
      </c>
      <c r="E910" s="6" t="s">
        <v>50</v>
      </c>
      <c r="F910" s="6" t="s">
        <v>51</v>
      </c>
      <c r="G910" s="6" t="s">
        <v>21</v>
      </c>
      <c r="H910" s="8">
        <v>0.45</v>
      </c>
      <c r="I910" s="9">
        <v>4750</v>
      </c>
      <c r="J910" s="10">
        <f t="shared" si="0"/>
        <v>2137.5</v>
      </c>
      <c r="K910" s="10">
        <f t="shared" si="1"/>
        <v>1282.5000000000002</v>
      </c>
      <c r="L910" s="11">
        <v>0.60000000000000009</v>
      </c>
      <c r="N910" s="16"/>
      <c r="O910" s="17"/>
      <c r="P910" s="12"/>
      <c r="Q910" s="13"/>
    </row>
    <row r="911" spans="1:17" ht="15.75" customHeight="1">
      <c r="A911" s="6" t="s">
        <v>31</v>
      </c>
      <c r="B911" s="6">
        <v>1189833</v>
      </c>
      <c r="C911" s="7">
        <v>44393</v>
      </c>
      <c r="D911" s="6" t="s">
        <v>33</v>
      </c>
      <c r="E911" s="6" t="s">
        <v>50</v>
      </c>
      <c r="F911" s="6" t="s">
        <v>51</v>
      </c>
      <c r="G911" s="6" t="s">
        <v>22</v>
      </c>
      <c r="H911" s="8">
        <v>0.6</v>
      </c>
      <c r="I911" s="9">
        <v>4750</v>
      </c>
      <c r="J911" s="10">
        <f t="shared" si="0"/>
        <v>2850</v>
      </c>
      <c r="K911" s="10">
        <f t="shared" si="1"/>
        <v>712.5</v>
      </c>
      <c r="L911" s="11">
        <v>0.25</v>
      </c>
      <c r="N911" s="16"/>
      <c r="O911" s="17"/>
      <c r="P911" s="12"/>
      <c r="Q911" s="13"/>
    </row>
    <row r="912" spans="1:17" ht="15.75" customHeight="1">
      <c r="A912" s="6" t="s">
        <v>31</v>
      </c>
      <c r="B912" s="6">
        <v>1189833</v>
      </c>
      <c r="C912" s="7">
        <v>44425</v>
      </c>
      <c r="D912" s="6" t="s">
        <v>33</v>
      </c>
      <c r="E912" s="6" t="s">
        <v>50</v>
      </c>
      <c r="F912" s="6" t="s">
        <v>51</v>
      </c>
      <c r="G912" s="6" t="s">
        <v>17</v>
      </c>
      <c r="H912" s="8">
        <v>0.45</v>
      </c>
      <c r="I912" s="9">
        <v>6750</v>
      </c>
      <c r="J912" s="10">
        <f t="shared" si="0"/>
        <v>3037.5</v>
      </c>
      <c r="K912" s="10">
        <f t="shared" si="1"/>
        <v>1366.875</v>
      </c>
      <c r="L912" s="11">
        <v>0.45</v>
      </c>
      <c r="N912" s="16"/>
      <c r="O912" s="17"/>
      <c r="P912" s="12"/>
      <c r="Q912" s="13"/>
    </row>
    <row r="913" spans="1:17" ht="15.75" customHeight="1">
      <c r="A913" s="6" t="s">
        <v>31</v>
      </c>
      <c r="B913" s="6">
        <v>1189833</v>
      </c>
      <c r="C913" s="7">
        <v>44425</v>
      </c>
      <c r="D913" s="6" t="s">
        <v>33</v>
      </c>
      <c r="E913" s="6" t="s">
        <v>50</v>
      </c>
      <c r="F913" s="6" t="s">
        <v>51</v>
      </c>
      <c r="G913" s="6" t="s">
        <v>18</v>
      </c>
      <c r="H913" s="8">
        <v>0.55000000000000004</v>
      </c>
      <c r="I913" s="9">
        <v>6250</v>
      </c>
      <c r="J913" s="10">
        <f t="shared" si="0"/>
        <v>3437.5000000000005</v>
      </c>
      <c r="K913" s="10">
        <f t="shared" si="1"/>
        <v>1031.25</v>
      </c>
      <c r="L913" s="11">
        <v>0.3</v>
      </c>
      <c r="N913" s="16"/>
      <c r="O913" s="17"/>
      <c r="P913" s="12"/>
      <c r="Q913" s="13"/>
    </row>
    <row r="914" spans="1:17" ht="15.75" customHeight="1">
      <c r="A914" s="6" t="s">
        <v>31</v>
      </c>
      <c r="B914" s="6">
        <v>1189833</v>
      </c>
      <c r="C914" s="7">
        <v>44425</v>
      </c>
      <c r="D914" s="6" t="s">
        <v>33</v>
      </c>
      <c r="E914" s="6" t="s">
        <v>50</v>
      </c>
      <c r="F914" s="6" t="s">
        <v>51</v>
      </c>
      <c r="G914" s="6" t="s">
        <v>19</v>
      </c>
      <c r="H914" s="8">
        <v>0.5</v>
      </c>
      <c r="I914" s="9">
        <v>5000</v>
      </c>
      <c r="J914" s="10">
        <f t="shared" si="0"/>
        <v>2500</v>
      </c>
      <c r="K914" s="10">
        <f t="shared" si="1"/>
        <v>1125</v>
      </c>
      <c r="L914" s="11">
        <v>0.45</v>
      </c>
      <c r="N914" s="16"/>
      <c r="O914" s="17"/>
      <c r="P914" s="12"/>
      <c r="Q914" s="13"/>
    </row>
    <row r="915" spans="1:17" ht="15.75" customHeight="1">
      <c r="A915" s="6" t="s">
        <v>31</v>
      </c>
      <c r="B915" s="6">
        <v>1189833</v>
      </c>
      <c r="C915" s="7">
        <v>44425</v>
      </c>
      <c r="D915" s="6" t="s">
        <v>33</v>
      </c>
      <c r="E915" s="6" t="s">
        <v>50</v>
      </c>
      <c r="F915" s="6" t="s">
        <v>51</v>
      </c>
      <c r="G915" s="6" t="s">
        <v>20</v>
      </c>
      <c r="H915" s="8">
        <v>0.45</v>
      </c>
      <c r="I915" s="9">
        <v>4250</v>
      </c>
      <c r="J915" s="10">
        <f t="shared" si="0"/>
        <v>1912.5</v>
      </c>
      <c r="K915" s="10">
        <f t="shared" si="1"/>
        <v>764.99999999999989</v>
      </c>
      <c r="L915" s="11">
        <v>0.39999999999999997</v>
      </c>
      <c r="N915" s="16"/>
      <c r="O915" s="17"/>
      <c r="P915" s="12"/>
      <c r="Q915" s="13"/>
    </row>
    <row r="916" spans="1:17" ht="15.75" customHeight="1">
      <c r="A916" s="6" t="s">
        <v>31</v>
      </c>
      <c r="B916" s="6">
        <v>1189833</v>
      </c>
      <c r="C916" s="7">
        <v>44425</v>
      </c>
      <c r="D916" s="6" t="s">
        <v>33</v>
      </c>
      <c r="E916" s="6" t="s">
        <v>50</v>
      </c>
      <c r="F916" s="6" t="s">
        <v>51</v>
      </c>
      <c r="G916" s="6" t="s">
        <v>21</v>
      </c>
      <c r="H916" s="8">
        <v>0.54999999999999993</v>
      </c>
      <c r="I916" s="9">
        <v>4250</v>
      </c>
      <c r="J916" s="10">
        <f t="shared" si="0"/>
        <v>2337.4999999999995</v>
      </c>
      <c r="K916" s="10">
        <f t="shared" si="1"/>
        <v>1402.5</v>
      </c>
      <c r="L916" s="11">
        <v>0.60000000000000009</v>
      </c>
      <c r="N916" s="16"/>
      <c r="O916" s="17"/>
      <c r="P916" s="12"/>
      <c r="Q916" s="13"/>
    </row>
    <row r="917" spans="1:17" ht="15.75" customHeight="1">
      <c r="A917" s="6" t="s">
        <v>31</v>
      </c>
      <c r="B917" s="6">
        <v>1189833</v>
      </c>
      <c r="C917" s="7">
        <v>44425</v>
      </c>
      <c r="D917" s="6" t="s">
        <v>33</v>
      </c>
      <c r="E917" s="6" t="s">
        <v>50</v>
      </c>
      <c r="F917" s="6" t="s">
        <v>51</v>
      </c>
      <c r="G917" s="6" t="s">
        <v>22</v>
      </c>
      <c r="H917" s="8">
        <v>0.6</v>
      </c>
      <c r="I917" s="9">
        <v>4000</v>
      </c>
      <c r="J917" s="10">
        <f t="shared" si="0"/>
        <v>2400</v>
      </c>
      <c r="K917" s="10">
        <f t="shared" si="1"/>
        <v>600</v>
      </c>
      <c r="L917" s="11">
        <v>0.25</v>
      </c>
      <c r="N917" s="16"/>
      <c r="O917" s="17"/>
      <c r="P917" s="12"/>
      <c r="Q917" s="13"/>
    </row>
    <row r="918" spans="1:17" ht="15.75" customHeight="1">
      <c r="A918" s="6" t="s">
        <v>31</v>
      </c>
      <c r="B918" s="6">
        <v>1189833</v>
      </c>
      <c r="C918" s="7">
        <v>44457</v>
      </c>
      <c r="D918" s="6" t="s">
        <v>33</v>
      </c>
      <c r="E918" s="6" t="s">
        <v>50</v>
      </c>
      <c r="F918" s="6" t="s">
        <v>51</v>
      </c>
      <c r="G918" s="6" t="s">
        <v>17</v>
      </c>
      <c r="H918" s="8">
        <v>0.45</v>
      </c>
      <c r="I918" s="9">
        <v>6000</v>
      </c>
      <c r="J918" s="10">
        <f t="shared" si="0"/>
        <v>2700</v>
      </c>
      <c r="K918" s="10">
        <f t="shared" si="1"/>
        <v>1215</v>
      </c>
      <c r="L918" s="11">
        <v>0.45</v>
      </c>
      <c r="N918" s="16"/>
      <c r="O918" s="17"/>
      <c r="P918" s="12"/>
      <c r="Q918" s="13"/>
    </row>
    <row r="919" spans="1:17" ht="15.75" customHeight="1">
      <c r="A919" s="6" t="s">
        <v>31</v>
      </c>
      <c r="B919" s="6">
        <v>1189833</v>
      </c>
      <c r="C919" s="7">
        <v>44457</v>
      </c>
      <c r="D919" s="6" t="s">
        <v>33</v>
      </c>
      <c r="E919" s="6" t="s">
        <v>50</v>
      </c>
      <c r="F919" s="6" t="s">
        <v>51</v>
      </c>
      <c r="G919" s="6" t="s">
        <v>18</v>
      </c>
      <c r="H919" s="8">
        <v>0.5</v>
      </c>
      <c r="I919" s="9">
        <v>6000</v>
      </c>
      <c r="J919" s="10">
        <f t="shared" si="0"/>
        <v>3000</v>
      </c>
      <c r="K919" s="10">
        <f t="shared" si="1"/>
        <v>900</v>
      </c>
      <c r="L919" s="11">
        <v>0.3</v>
      </c>
      <c r="N919" s="16"/>
      <c r="O919" s="17"/>
      <c r="P919" s="12"/>
      <c r="Q919" s="13"/>
    </row>
    <row r="920" spans="1:17" ht="15.75" customHeight="1">
      <c r="A920" s="6" t="s">
        <v>31</v>
      </c>
      <c r="B920" s="6">
        <v>1189833</v>
      </c>
      <c r="C920" s="7">
        <v>44457</v>
      </c>
      <c r="D920" s="6" t="s">
        <v>33</v>
      </c>
      <c r="E920" s="6" t="s">
        <v>50</v>
      </c>
      <c r="F920" s="6" t="s">
        <v>51</v>
      </c>
      <c r="G920" s="6" t="s">
        <v>19</v>
      </c>
      <c r="H920" s="8">
        <v>0.45</v>
      </c>
      <c r="I920" s="9">
        <v>4500</v>
      </c>
      <c r="J920" s="10">
        <f t="shared" si="0"/>
        <v>2025</v>
      </c>
      <c r="K920" s="10">
        <f t="shared" si="1"/>
        <v>911.25</v>
      </c>
      <c r="L920" s="11">
        <v>0.45</v>
      </c>
      <c r="N920" s="16"/>
      <c r="O920" s="17"/>
      <c r="P920" s="12"/>
      <c r="Q920" s="13"/>
    </row>
    <row r="921" spans="1:17" ht="15.75" customHeight="1">
      <c r="A921" s="6" t="s">
        <v>31</v>
      </c>
      <c r="B921" s="6">
        <v>1189833</v>
      </c>
      <c r="C921" s="7">
        <v>44457</v>
      </c>
      <c r="D921" s="6" t="s">
        <v>33</v>
      </c>
      <c r="E921" s="6" t="s">
        <v>50</v>
      </c>
      <c r="F921" s="6" t="s">
        <v>51</v>
      </c>
      <c r="G921" s="6" t="s">
        <v>20</v>
      </c>
      <c r="H921" s="8">
        <v>0.45</v>
      </c>
      <c r="I921" s="9">
        <v>4000</v>
      </c>
      <c r="J921" s="10">
        <f t="shared" si="0"/>
        <v>1800</v>
      </c>
      <c r="K921" s="10">
        <f t="shared" si="1"/>
        <v>719.99999999999989</v>
      </c>
      <c r="L921" s="11">
        <v>0.39999999999999997</v>
      </c>
      <c r="N921" s="16"/>
      <c r="O921" s="17"/>
      <c r="P921" s="12"/>
      <c r="Q921" s="13"/>
    </row>
    <row r="922" spans="1:17" ht="15.75" customHeight="1">
      <c r="A922" s="6" t="s">
        <v>31</v>
      </c>
      <c r="B922" s="6">
        <v>1189833</v>
      </c>
      <c r="C922" s="7">
        <v>44457</v>
      </c>
      <c r="D922" s="6" t="s">
        <v>33</v>
      </c>
      <c r="E922" s="6" t="s">
        <v>50</v>
      </c>
      <c r="F922" s="6" t="s">
        <v>51</v>
      </c>
      <c r="G922" s="6" t="s">
        <v>21</v>
      </c>
      <c r="H922" s="8">
        <v>0.54999999999999993</v>
      </c>
      <c r="I922" s="9">
        <v>4000</v>
      </c>
      <c r="J922" s="10">
        <f t="shared" si="0"/>
        <v>2199.9999999999995</v>
      </c>
      <c r="K922" s="10">
        <f t="shared" si="1"/>
        <v>1320</v>
      </c>
      <c r="L922" s="11">
        <v>0.60000000000000009</v>
      </c>
      <c r="N922" s="16"/>
      <c r="O922" s="17"/>
      <c r="P922" s="12"/>
      <c r="Q922" s="13"/>
    </row>
    <row r="923" spans="1:17" ht="15.75" customHeight="1">
      <c r="A923" s="6" t="s">
        <v>31</v>
      </c>
      <c r="B923" s="6">
        <v>1189833</v>
      </c>
      <c r="C923" s="7">
        <v>44457</v>
      </c>
      <c r="D923" s="6" t="s">
        <v>33</v>
      </c>
      <c r="E923" s="6" t="s">
        <v>50</v>
      </c>
      <c r="F923" s="6" t="s">
        <v>51</v>
      </c>
      <c r="G923" s="6" t="s">
        <v>22</v>
      </c>
      <c r="H923" s="8">
        <v>0.6</v>
      </c>
      <c r="I923" s="9">
        <v>4500</v>
      </c>
      <c r="J923" s="10">
        <f t="shared" si="0"/>
        <v>2700</v>
      </c>
      <c r="K923" s="10">
        <f t="shared" si="1"/>
        <v>675</v>
      </c>
      <c r="L923" s="11">
        <v>0.25</v>
      </c>
      <c r="N923" s="16"/>
      <c r="O923" s="17"/>
      <c r="P923" s="12"/>
      <c r="Q923" s="13"/>
    </row>
    <row r="924" spans="1:17" ht="15.75" customHeight="1">
      <c r="A924" s="6" t="s">
        <v>31</v>
      </c>
      <c r="B924" s="6">
        <v>1189833</v>
      </c>
      <c r="C924" s="7">
        <v>44486</v>
      </c>
      <c r="D924" s="6" t="s">
        <v>33</v>
      </c>
      <c r="E924" s="6" t="s">
        <v>50</v>
      </c>
      <c r="F924" s="6" t="s">
        <v>51</v>
      </c>
      <c r="G924" s="6" t="s">
        <v>17</v>
      </c>
      <c r="H924" s="8">
        <v>0.45</v>
      </c>
      <c r="I924" s="9">
        <v>5500</v>
      </c>
      <c r="J924" s="10">
        <f t="shared" si="0"/>
        <v>2475</v>
      </c>
      <c r="K924" s="10">
        <f t="shared" si="1"/>
        <v>1113.75</v>
      </c>
      <c r="L924" s="11">
        <v>0.45</v>
      </c>
      <c r="N924" s="16"/>
      <c r="O924" s="17"/>
      <c r="P924" s="12"/>
      <c r="Q924" s="13"/>
    </row>
    <row r="925" spans="1:17" ht="15.75" customHeight="1">
      <c r="A925" s="6" t="s">
        <v>31</v>
      </c>
      <c r="B925" s="6">
        <v>1189833</v>
      </c>
      <c r="C925" s="7">
        <v>44486</v>
      </c>
      <c r="D925" s="6" t="s">
        <v>33</v>
      </c>
      <c r="E925" s="6" t="s">
        <v>50</v>
      </c>
      <c r="F925" s="6" t="s">
        <v>51</v>
      </c>
      <c r="G925" s="6" t="s">
        <v>18</v>
      </c>
      <c r="H925" s="8">
        <v>0.5</v>
      </c>
      <c r="I925" s="9">
        <v>5500</v>
      </c>
      <c r="J925" s="10">
        <f t="shared" si="0"/>
        <v>2750</v>
      </c>
      <c r="K925" s="10">
        <f t="shared" si="1"/>
        <v>825</v>
      </c>
      <c r="L925" s="11">
        <v>0.3</v>
      </c>
      <c r="N925" s="16"/>
      <c r="O925" s="17"/>
      <c r="P925" s="12"/>
      <c r="Q925" s="13"/>
    </row>
    <row r="926" spans="1:17" ht="15.75" customHeight="1">
      <c r="A926" s="6" t="s">
        <v>31</v>
      </c>
      <c r="B926" s="6">
        <v>1189833</v>
      </c>
      <c r="C926" s="7">
        <v>44486</v>
      </c>
      <c r="D926" s="6" t="s">
        <v>33</v>
      </c>
      <c r="E926" s="6" t="s">
        <v>50</v>
      </c>
      <c r="F926" s="6" t="s">
        <v>51</v>
      </c>
      <c r="G926" s="6" t="s">
        <v>19</v>
      </c>
      <c r="H926" s="8">
        <v>0.45</v>
      </c>
      <c r="I926" s="9">
        <v>4000</v>
      </c>
      <c r="J926" s="10">
        <f t="shared" si="0"/>
        <v>1800</v>
      </c>
      <c r="K926" s="10">
        <f t="shared" si="1"/>
        <v>810</v>
      </c>
      <c r="L926" s="11">
        <v>0.45</v>
      </c>
      <c r="N926" s="16"/>
      <c r="O926" s="17"/>
      <c r="P926" s="12"/>
      <c r="Q926" s="13"/>
    </row>
    <row r="927" spans="1:17" ht="15.75" customHeight="1">
      <c r="A927" s="6" t="s">
        <v>31</v>
      </c>
      <c r="B927" s="6">
        <v>1189833</v>
      </c>
      <c r="C927" s="7">
        <v>44486</v>
      </c>
      <c r="D927" s="6" t="s">
        <v>33</v>
      </c>
      <c r="E927" s="6" t="s">
        <v>50</v>
      </c>
      <c r="F927" s="6" t="s">
        <v>51</v>
      </c>
      <c r="G927" s="6" t="s">
        <v>20</v>
      </c>
      <c r="H927" s="8">
        <v>0.45</v>
      </c>
      <c r="I927" s="9">
        <v>3750</v>
      </c>
      <c r="J927" s="10">
        <f t="shared" si="0"/>
        <v>1687.5</v>
      </c>
      <c r="K927" s="10">
        <f t="shared" si="1"/>
        <v>675</v>
      </c>
      <c r="L927" s="11">
        <v>0.39999999999999997</v>
      </c>
      <c r="N927" s="16"/>
      <c r="O927" s="17"/>
      <c r="P927" s="12"/>
      <c r="Q927" s="13"/>
    </row>
    <row r="928" spans="1:17" ht="15.75" customHeight="1">
      <c r="A928" s="6" t="s">
        <v>31</v>
      </c>
      <c r="B928" s="6">
        <v>1189833</v>
      </c>
      <c r="C928" s="7">
        <v>44486</v>
      </c>
      <c r="D928" s="6" t="s">
        <v>33</v>
      </c>
      <c r="E928" s="6" t="s">
        <v>50</v>
      </c>
      <c r="F928" s="6" t="s">
        <v>51</v>
      </c>
      <c r="G928" s="6" t="s">
        <v>21</v>
      </c>
      <c r="H928" s="8">
        <v>0.54999999999999993</v>
      </c>
      <c r="I928" s="9">
        <v>3500</v>
      </c>
      <c r="J928" s="10">
        <f t="shared" si="0"/>
        <v>1924.9999999999998</v>
      </c>
      <c r="K928" s="10">
        <f t="shared" si="1"/>
        <v>1155</v>
      </c>
      <c r="L928" s="11">
        <v>0.60000000000000009</v>
      </c>
      <c r="N928" s="16"/>
      <c r="O928" s="17"/>
      <c r="P928" s="12"/>
      <c r="Q928" s="13"/>
    </row>
    <row r="929" spans="1:17" ht="15.75" customHeight="1">
      <c r="A929" s="6" t="s">
        <v>31</v>
      </c>
      <c r="B929" s="6">
        <v>1189833</v>
      </c>
      <c r="C929" s="7">
        <v>44486</v>
      </c>
      <c r="D929" s="6" t="s">
        <v>33</v>
      </c>
      <c r="E929" s="6" t="s">
        <v>50</v>
      </c>
      <c r="F929" s="6" t="s">
        <v>51</v>
      </c>
      <c r="G929" s="6" t="s">
        <v>22</v>
      </c>
      <c r="H929" s="8">
        <v>0.6</v>
      </c>
      <c r="I929" s="9">
        <v>4000</v>
      </c>
      <c r="J929" s="10">
        <f t="shared" si="0"/>
        <v>2400</v>
      </c>
      <c r="K929" s="10">
        <f t="shared" si="1"/>
        <v>600</v>
      </c>
      <c r="L929" s="11">
        <v>0.25</v>
      </c>
      <c r="N929" s="16"/>
      <c r="O929" s="17"/>
      <c r="P929" s="12"/>
      <c r="Q929" s="13"/>
    </row>
    <row r="930" spans="1:17" ht="15.75" customHeight="1">
      <c r="A930" s="6" t="s">
        <v>31</v>
      </c>
      <c r="B930" s="6">
        <v>1189833</v>
      </c>
      <c r="C930" s="7">
        <v>44517</v>
      </c>
      <c r="D930" s="6" t="s">
        <v>33</v>
      </c>
      <c r="E930" s="6" t="s">
        <v>50</v>
      </c>
      <c r="F930" s="6" t="s">
        <v>51</v>
      </c>
      <c r="G930" s="6" t="s">
        <v>17</v>
      </c>
      <c r="H930" s="8">
        <v>0.4</v>
      </c>
      <c r="I930" s="9">
        <v>5750</v>
      </c>
      <c r="J930" s="10">
        <f t="shared" si="0"/>
        <v>2300</v>
      </c>
      <c r="K930" s="10">
        <f t="shared" si="1"/>
        <v>1035</v>
      </c>
      <c r="L930" s="11">
        <v>0.45</v>
      </c>
      <c r="N930" s="16"/>
      <c r="O930" s="17"/>
      <c r="P930" s="12"/>
      <c r="Q930" s="13"/>
    </row>
    <row r="931" spans="1:17" ht="15.75" customHeight="1">
      <c r="A931" s="6" t="s">
        <v>31</v>
      </c>
      <c r="B931" s="6">
        <v>1189833</v>
      </c>
      <c r="C931" s="7">
        <v>44517</v>
      </c>
      <c r="D931" s="6" t="s">
        <v>33</v>
      </c>
      <c r="E931" s="6" t="s">
        <v>50</v>
      </c>
      <c r="F931" s="6" t="s">
        <v>51</v>
      </c>
      <c r="G931" s="6" t="s">
        <v>18</v>
      </c>
      <c r="H931" s="8">
        <v>0.45000000000000007</v>
      </c>
      <c r="I931" s="9">
        <v>5750</v>
      </c>
      <c r="J931" s="10">
        <f t="shared" si="0"/>
        <v>2587.5000000000005</v>
      </c>
      <c r="K931" s="10">
        <f t="shared" si="1"/>
        <v>776.25000000000011</v>
      </c>
      <c r="L931" s="11">
        <v>0.3</v>
      </c>
      <c r="N931" s="16"/>
      <c r="O931" s="17"/>
      <c r="P931" s="12"/>
      <c r="Q931" s="13"/>
    </row>
    <row r="932" spans="1:17" ht="15.75" customHeight="1">
      <c r="A932" s="6" t="s">
        <v>31</v>
      </c>
      <c r="B932" s="6">
        <v>1189833</v>
      </c>
      <c r="C932" s="7">
        <v>44517</v>
      </c>
      <c r="D932" s="6" t="s">
        <v>33</v>
      </c>
      <c r="E932" s="6" t="s">
        <v>50</v>
      </c>
      <c r="F932" s="6" t="s">
        <v>51</v>
      </c>
      <c r="G932" s="6" t="s">
        <v>19</v>
      </c>
      <c r="H932" s="8">
        <v>0.4</v>
      </c>
      <c r="I932" s="9">
        <v>4250</v>
      </c>
      <c r="J932" s="10">
        <f t="shared" si="0"/>
        <v>1700</v>
      </c>
      <c r="K932" s="10">
        <f t="shared" si="1"/>
        <v>765</v>
      </c>
      <c r="L932" s="11">
        <v>0.45</v>
      </c>
      <c r="N932" s="16"/>
      <c r="O932" s="17"/>
      <c r="P932" s="12"/>
      <c r="Q932" s="13"/>
    </row>
    <row r="933" spans="1:17" ht="15.75" customHeight="1">
      <c r="A933" s="6" t="s">
        <v>31</v>
      </c>
      <c r="B933" s="6">
        <v>1189833</v>
      </c>
      <c r="C933" s="7">
        <v>44517</v>
      </c>
      <c r="D933" s="6" t="s">
        <v>33</v>
      </c>
      <c r="E933" s="6" t="s">
        <v>50</v>
      </c>
      <c r="F933" s="6" t="s">
        <v>51</v>
      </c>
      <c r="G933" s="6" t="s">
        <v>20</v>
      </c>
      <c r="H933" s="8">
        <v>0.4</v>
      </c>
      <c r="I933" s="9">
        <v>4250</v>
      </c>
      <c r="J933" s="10">
        <f t="shared" si="0"/>
        <v>1700</v>
      </c>
      <c r="K933" s="10">
        <f t="shared" si="1"/>
        <v>680</v>
      </c>
      <c r="L933" s="11">
        <v>0.39999999999999997</v>
      </c>
      <c r="N933" s="16"/>
      <c r="O933" s="17"/>
      <c r="P933" s="12"/>
      <c r="Q933" s="13"/>
    </row>
    <row r="934" spans="1:17" ht="15.75" customHeight="1">
      <c r="A934" s="6" t="s">
        <v>31</v>
      </c>
      <c r="B934" s="6">
        <v>1189833</v>
      </c>
      <c r="C934" s="7">
        <v>44517</v>
      </c>
      <c r="D934" s="6" t="s">
        <v>33</v>
      </c>
      <c r="E934" s="6" t="s">
        <v>50</v>
      </c>
      <c r="F934" s="6" t="s">
        <v>51</v>
      </c>
      <c r="G934" s="6" t="s">
        <v>21</v>
      </c>
      <c r="H934" s="8">
        <v>0.54999999999999993</v>
      </c>
      <c r="I934" s="9">
        <v>3750</v>
      </c>
      <c r="J934" s="10">
        <f t="shared" si="0"/>
        <v>2062.4999999999995</v>
      </c>
      <c r="K934" s="10">
        <f t="shared" si="1"/>
        <v>1237.5</v>
      </c>
      <c r="L934" s="11">
        <v>0.60000000000000009</v>
      </c>
      <c r="N934" s="16"/>
      <c r="O934" s="17"/>
      <c r="P934" s="12"/>
      <c r="Q934" s="13"/>
    </row>
    <row r="935" spans="1:17" ht="15.75" customHeight="1">
      <c r="A935" s="6" t="s">
        <v>31</v>
      </c>
      <c r="B935" s="6">
        <v>1189833</v>
      </c>
      <c r="C935" s="7">
        <v>44517</v>
      </c>
      <c r="D935" s="6" t="s">
        <v>33</v>
      </c>
      <c r="E935" s="6" t="s">
        <v>50</v>
      </c>
      <c r="F935" s="6" t="s">
        <v>51</v>
      </c>
      <c r="G935" s="6" t="s">
        <v>22</v>
      </c>
      <c r="H935" s="8">
        <v>0.6</v>
      </c>
      <c r="I935" s="9">
        <v>4750</v>
      </c>
      <c r="J935" s="10">
        <f t="shared" si="0"/>
        <v>2850</v>
      </c>
      <c r="K935" s="10">
        <f t="shared" si="1"/>
        <v>712.5</v>
      </c>
      <c r="L935" s="11">
        <v>0.25</v>
      </c>
      <c r="N935" s="16"/>
      <c r="O935" s="17"/>
      <c r="P935" s="12"/>
      <c r="Q935" s="13"/>
    </row>
    <row r="936" spans="1:17" ht="15.75" customHeight="1">
      <c r="A936" s="6" t="s">
        <v>31</v>
      </c>
      <c r="B936" s="6">
        <v>1189833</v>
      </c>
      <c r="C936" s="7">
        <v>44546</v>
      </c>
      <c r="D936" s="6" t="s">
        <v>33</v>
      </c>
      <c r="E936" s="6" t="s">
        <v>50</v>
      </c>
      <c r="F936" s="6" t="s">
        <v>51</v>
      </c>
      <c r="G936" s="6" t="s">
        <v>17</v>
      </c>
      <c r="H936" s="8">
        <v>0.45</v>
      </c>
      <c r="I936" s="9">
        <v>6750</v>
      </c>
      <c r="J936" s="10">
        <f t="shared" si="0"/>
        <v>3037.5</v>
      </c>
      <c r="K936" s="10">
        <f t="shared" si="1"/>
        <v>1366.875</v>
      </c>
      <c r="L936" s="11">
        <v>0.45</v>
      </c>
      <c r="N936" s="16"/>
      <c r="O936" s="17"/>
      <c r="P936" s="12"/>
      <c r="Q936" s="13"/>
    </row>
    <row r="937" spans="1:17" ht="15.75" customHeight="1">
      <c r="A937" s="6" t="s">
        <v>31</v>
      </c>
      <c r="B937" s="6">
        <v>1189833</v>
      </c>
      <c r="C937" s="7">
        <v>44546</v>
      </c>
      <c r="D937" s="6" t="s">
        <v>33</v>
      </c>
      <c r="E937" s="6" t="s">
        <v>50</v>
      </c>
      <c r="F937" s="6" t="s">
        <v>51</v>
      </c>
      <c r="G937" s="6" t="s">
        <v>18</v>
      </c>
      <c r="H937" s="8">
        <v>0.5</v>
      </c>
      <c r="I937" s="9">
        <v>6750</v>
      </c>
      <c r="J937" s="10">
        <f t="shared" si="0"/>
        <v>3375</v>
      </c>
      <c r="K937" s="10">
        <f t="shared" si="1"/>
        <v>1012.5</v>
      </c>
      <c r="L937" s="11">
        <v>0.3</v>
      </c>
      <c r="N937" s="16"/>
      <c r="O937" s="17"/>
      <c r="P937" s="12"/>
      <c r="Q937" s="13"/>
    </row>
    <row r="938" spans="1:17" ht="15.75" customHeight="1">
      <c r="A938" s="6" t="s">
        <v>31</v>
      </c>
      <c r="B938" s="6">
        <v>1189833</v>
      </c>
      <c r="C938" s="7">
        <v>44546</v>
      </c>
      <c r="D938" s="6" t="s">
        <v>33</v>
      </c>
      <c r="E938" s="6" t="s">
        <v>50</v>
      </c>
      <c r="F938" s="6" t="s">
        <v>51</v>
      </c>
      <c r="G938" s="6" t="s">
        <v>19</v>
      </c>
      <c r="H938" s="8">
        <v>0.45</v>
      </c>
      <c r="I938" s="9">
        <v>4750</v>
      </c>
      <c r="J938" s="10">
        <f t="shared" si="0"/>
        <v>2137.5</v>
      </c>
      <c r="K938" s="10">
        <f t="shared" si="1"/>
        <v>961.875</v>
      </c>
      <c r="L938" s="11">
        <v>0.45</v>
      </c>
      <c r="N938" s="16"/>
      <c r="O938" s="17"/>
      <c r="P938" s="12"/>
      <c r="Q938" s="13"/>
    </row>
    <row r="939" spans="1:17" ht="15.75" customHeight="1">
      <c r="A939" s="6" t="s">
        <v>31</v>
      </c>
      <c r="B939" s="6">
        <v>1189833</v>
      </c>
      <c r="C939" s="7">
        <v>44546</v>
      </c>
      <c r="D939" s="6" t="s">
        <v>33</v>
      </c>
      <c r="E939" s="6" t="s">
        <v>50</v>
      </c>
      <c r="F939" s="6" t="s">
        <v>51</v>
      </c>
      <c r="G939" s="6" t="s">
        <v>20</v>
      </c>
      <c r="H939" s="8">
        <v>0.45</v>
      </c>
      <c r="I939" s="9">
        <v>4750</v>
      </c>
      <c r="J939" s="10">
        <f t="shared" si="0"/>
        <v>2137.5</v>
      </c>
      <c r="K939" s="10">
        <f t="shared" si="1"/>
        <v>854.99999999999989</v>
      </c>
      <c r="L939" s="11">
        <v>0.39999999999999997</v>
      </c>
      <c r="N939" s="16"/>
      <c r="O939" s="17"/>
      <c r="P939" s="12"/>
      <c r="Q939" s="13"/>
    </row>
    <row r="940" spans="1:17" ht="15.75" customHeight="1">
      <c r="A940" s="6" t="s">
        <v>31</v>
      </c>
      <c r="B940" s="6">
        <v>1189833</v>
      </c>
      <c r="C940" s="7">
        <v>44546</v>
      </c>
      <c r="D940" s="6" t="s">
        <v>33</v>
      </c>
      <c r="E940" s="6" t="s">
        <v>50</v>
      </c>
      <c r="F940" s="6" t="s">
        <v>51</v>
      </c>
      <c r="G940" s="6" t="s">
        <v>21</v>
      </c>
      <c r="H940" s="8">
        <v>0.54999999999999993</v>
      </c>
      <c r="I940" s="9">
        <v>4000</v>
      </c>
      <c r="J940" s="10">
        <f t="shared" si="0"/>
        <v>2199.9999999999995</v>
      </c>
      <c r="K940" s="10">
        <f t="shared" si="1"/>
        <v>1320</v>
      </c>
      <c r="L940" s="11">
        <v>0.60000000000000009</v>
      </c>
      <c r="N940" s="16"/>
      <c r="O940" s="17"/>
      <c r="P940" s="12"/>
      <c r="Q940" s="13"/>
    </row>
    <row r="941" spans="1:17" ht="15.75" customHeight="1">
      <c r="A941" s="6" t="s">
        <v>31</v>
      </c>
      <c r="B941" s="6">
        <v>1189833</v>
      </c>
      <c r="C941" s="7">
        <v>44546</v>
      </c>
      <c r="D941" s="6" t="s">
        <v>33</v>
      </c>
      <c r="E941" s="6" t="s">
        <v>50</v>
      </c>
      <c r="F941" s="6" t="s">
        <v>51</v>
      </c>
      <c r="G941" s="6" t="s">
        <v>22</v>
      </c>
      <c r="H941" s="8">
        <v>0.6</v>
      </c>
      <c r="I941" s="9">
        <v>5000</v>
      </c>
      <c r="J941" s="10">
        <f t="shared" si="0"/>
        <v>3000</v>
      </c>
      <c r="K941" s="10">
        <f t="shared" si="1"/>
        <v>750</v>
      </c>
      <c r="L941" s="11">
        <v>0.25</v>
      </c>
      <c r="N941" s="16"/>
      <c r="O941" s="17"/>
      <c r="P941" s="12"/>
      <c r="Q941" s="13"/>
    </row>
    <row r="942" spans="1:17" ht="15.75" customHeight="1">
      <c r="A942" s="6" t="s">
        <v>23</v>
      </c>
      <c r="B942" s="6">
        <v>1197831</v>
      </c>
      <c r="C942" s="7">
        <v>44200</v>
      </c>
      <c r="D942" s="6" t="s">
        <v>24</v>
      </c>
      <c r="E942" s="6" t="s">
        <v>52</v>
      </c>
      <c r="F942" s="6" t="s">
        <v>53</v>
      </c>
      <c r="G942" s="6" t="s">
        <v>17</v>
      </c>
      <c r="H942" s="8">
        <v>0.2</v>
      </c>
      <c r="I942" s="9">
        <v>7000</v>
      </c>
      <c r="J942" s="10">
        <f t="shared" si="0"/>
        <v>1400</v>
      </c>
      <c r="K942" s="10">
        <f t="shared" si="1"/>
        <v>489.99999999999994</v>
      </c>
      <c r="L942" s="11">
        <v>0.35</v>
      </c>
      <c r="N942" s="16"/>
      <c r="O942" s="17"/>
      <c r="P942" s="12"/>
      <c r="Q942" s="13"/>
    </row>
    <row r="943" spans="1:17" ht="15.75" customHeight="1">
      <c r="A943" s="6" t="s">
        <v>23</v>
      </c>
      <c r="B943" s="6">
        <v>1197831</v>
      </c>
      <c r="C943" s="7">
        <v>44200</v>
      </c>
      <c r="D943" s="6" t="s">
        <v>24</v>
      </c>
      <c r="E943" s="6" t="s">
        <v>52</v>
      </c>
      <c r="F943" s="6" t="s">
        <v>53</v>
      </c>
      <c r="G943" s="6" t="s">
        <v>18</v>
      </c>
      <c r="H943" s="8">
        <v>0.3</v>
      </c>
      <c r="I943" s="9">
        <v>7000</v>
      </c>
      <c r="J943" s="10">
        <f t="shared" si="0"/>
        <v>2100</v>
      </c>
      <c r="K943" s="10">
        <f t="shared" si="1"/>
        <v>735</v>
      </c>
      <c r="L943" s="11">
        <v>0.35</v>
      </c>
      <c r="N943" s="16"/>
      <c r="O943" s="17"/>
      <c r="P943" s="12"/>
      <c r="Q943" s="13"/>
    </row>
    <row r="944" spans="1:17" ht="15.75" customHeight="1">
      <c r="A944" s="6" t="s">
        <v>23</v>
      </c>
      <c r="B944" s="6">
        <v>1197831</v>
      </c>
      <c r="C944" s="7">
        <v>44200</v>
      </c>
      <c r="D944" s="6" t="s">
        <v>24</v>
      </c>
      <c r="E944" s="6" t="s">
        <v>52</v>
      </c>
      <c r="F944" s="6" t="s">
        <v>53</v>
      </c>
      <c r="G944" s="6" t="s">
        <v>19</v>
      </c>
      <c r="H944" s="8">
        <v>0.3</v>
      </c>
      <c r="I944" s="9">
        <v>5000</v>
      </c>
      <c r="J944" s="10">
        <f t="shared" si="0"/>
        <v>1500</v>
      </c>
      <c r="K944" s="10">
        <f t="shared" si="1"/>
        <v>525</v>
      </c>
      <c r="L944" s="11">
        <v>0.35</v>
      </c>
      <c r="N944" s="16"/>
      <c r="O944" s="17"/>
      <c r="P944" s="12"/>
      <c r="Q944" s="13"/>
    </row>
    <row r="945" spans="1:17" ht="15.75" customHeight="1">
      <c r="A945" s="6" t="s">
        <v>23</v>
      </c>
      <c r="B945" s="6">
        <v>1197831</v>
      </c>
      <c r="C945" s="7">
        <v>44200</v>
      </c>
      <c r="D945" s="6" t="s">
        <v>24</v>
      </c>
      <c r="E945" s="6" t="s">
        <v>52</v>
      </c>
      <c r="F945" s="6" t="s">
        <v>53</v>
      </c>
      <c r="G945" s="6" t="s">
        <v>20</v>
      </c>
      <c r="H945" s="8">
        <v>0.35</v>
      </c>
      <c r="I945" s="9">
        <v>5000</v>
      </c>
      <c r="J945" s="10">
        <f t="shared" si="0"/>
        <v>1750</v>
      </c>
      <c r="K945" s="10">
        <f t="shared" si="1"/>
        <v>787.5</v>
      </c>
      <c r="L945" s="11">
        <v>0.45</v>
      </c>
      <c r="N945" s="16"/>
      <c r="O945" s="17"/>
      <c r="P945" s="12"/>
      <c r="Q945" s="13"/>
    </row>
    <row r="946" spans="1:17" ht="15.75" customHeight="1">
      <c r="A946" s="6" t="s">
        <v>23</v>
      </c>
      <c r="B946" s="6">
        <v>1197831</v>
      </c>
      <c r="C946" s="7">
        <v>44200</v>
      </c>
      <c r="D946" s="6" t="s">
        <v>24</v>
      </c>
      <c r="E946" s="6" t="s">
        <v>52</v>
      </c>
      <c r="F946" s="6" t="s">
        <v>53</v>
      </c>
      <c r="G946" s="6" t="s">
        <v>21</v>
      </c>
      <c r="H946" s="8">
        <v>0.4</v>
      </c>
      <c r="I946" s="9">
        <v>3500</v>
      </c>
      <c r="J946" s="10">
        <f t="shared" si="0"/>
        <v>1400</v>
      </c>
      <c r="K946" s="10">
        <f t="shared" si="1"/>
        <v>420</v>
      </c>
      <c r="L946" s="11">
        <v>0.3</v>
      </c>
      <c r="N946" s="16"/>
      <c r="O946" s="17"/>
      <c r="P946" s="12"/>
      <c r="Q946" s="13"/>
    </row>
    <row r="947" spans="1:17" ht="15.75" customHeight="1">
      <c r="A947" s="6" t="s">
        <v>23</v>
      </c>
      <c r="B947" s="6">
        <v>1197831</v>
      </c>
      <c r="C947" s="7">
        <v>44200</v>
      </c>
      <c r="D947" s="6" t="s">
        <v>24</v>
      </c>
      <c r="E947" s="6" t="s">
        <v>52</v>
      </c>
      <c r="F947" s="6" t="s">
        <v>53</v>
      </c>
      <c r="G947" s="6" t="s">
        <v>22</v>
      </c>
      <c r="H947" s="8">
        <v>0.35</v>
      </c>
      <c r="I947" s="9">
        <v>5000</v>
      </c>
      <c r="J947" s="10">
        <f t="shared" si="0"/>
        <v>1750</v>
      </c>
      <c r="K947" s="10">
        <f t="shared" si="1"/>
        <v>875</v>
      </c>
      <c r="L947" s="11">
        <v>0.5</v>
      </c>
      <c r="N947" s="16"/>
      <c r="O947" s="17"/>
      <c r="P947" s="12"/>
      <c r="Q947" s="13"/>
    </row>
    <row r="948" spans="1:17" ht="15.75" customHeight="1">
      <c r="A948" s="6" t="s">
        <v>23</v>
      </c>
      <c r="B948" s="6">
        <v>1197831</v>
      </c>
      <c r="C948" s="7">
        <v>44230</v>
      </c>
      <c r="D948" s="6" t="s">
        <v>24</v>
      </c>
      <c r="E948" s="6" t="s">
        <v>52</v>
      </c>
      <c r="F948" s="6" t="s">
        <v>53</v>
      </c>
      <c r="G948" s="6" t="s">
        <v>17</v>
      </c>
      <c r="H948" s="8">
        <v>0.25</v>
      </c>
      <c r="I948" s="9">
        <v>6500</v>
      </c>
      <c r="J948" s="10">
        <f t="shared" si="0"/>
        <v>1625</v>
      </c>
      <c r="K948" s="10">
        <f t="shared" si="1"/>
        <v>568.75</v>
      </c>
      <c r="L948" s="11">
        <v>0.35</v>
      </c>
      <c r="N948" s="16"/>
      <c r="O948" s="17"/>
      <c r="P948" s="12"/>
      <c r="Q948" s="13"/>
    </row>
    <row r="949" spans="1:17" ht="15.75" customHeight="1">
      <c r="A949" s="6" t="s">
        <v>23</v>
      </c>
      <c r="B949" s="6">
        <v>1197831</v>
      </c>
      <c r="C949" s="7">
        <v>44230</v>
      </c>
      <c r="D949" s="6" t="s">
        <v>24</v>
      </c>
      <c r="E949" s="6" t="s">
        <v>52</v>
      </c>
      <c r="F949" s="6" t="s">
        <v>53</v>
      </c>
      <c r="G949" s="6" t="s">
        <v>18</v>
      </c>
      <c r="H949" s="8">
        <v>0.35</v>
      </c>
      <c r="I949" s="9">
        <v>6250</v>
      </c>
      <c r="J949" s="10">
        <f t="shared" si="0"/>
        <v>2187.5</v>
      </c>
      <c r="K949" s="10">
        <f t="shared" si="1"/>
        <v>765.625</v>
      </c>
      <c r="L949" s="11">
        <v>0.35</v>
      </c>
      <c r="N949" s="16"/>
      <c r="O949" s="17"/>
      <c r="P949" s="12"/>
      <c r="Q949" s="13"/>
    </row>
    <row r="950" spans="1:17" ht="15.75" customHeight="1">
      <c r="A950" s="6" t="s">
        <v>23</v>
      </c>
      <c r="B950" s="6">
        <v>1197831</v>
      </c>
      <c r="C950" s="7">
        <v>44230</v>
      </c>
      <c r="D950" s="6" t="s">
        <v>24</v>
      </c>
      <c r="E950" s="6" t="s">
        <v>52</v>
      </c>
      <c r="F950" s="6" t="s">
        <v>53</v>
      </c>
      <c r="G950" s="6" t="s">
        <v>19</v>
      </c>
      <c r="H950" s="8">
        <v>0.35</v>
      </c>
      <c r="I950" s="9">
        <v>4500</v>
      </c>
      <c r="J950" s="10">
        <f t="shared" si="0"/>
        <v>1575</v>
      </c>
      <c r="K950" s="10">
        <f t="shared" si="1"/>
        <v>551.25</v>
      </c>
      <c r="L950" s="11">
        <v>0.35</v>
      </c>
      <c r="N950" s="16"/>
      <c r="O950" s="17"/>
      <c r="P950" s="12"/>
      <c r="Q950" s="13"/>
    </row>
    <row r="951" spans="1:17" ht="15.75" customHeight="1">
      <c r="A951" s="6" t="s">
        <v>23</v>
      </c>
      <c r="B951" s="6">
        <v>1197831</v>
      </c>
      <c r="C951" s="7">
        <v>44230</v>
      </c>
      <c r="D951" s="6" t="s">
        <v>24</v>
      </c>
      <c r="E951" s="6" t="s">
        <v>52</v>
      </c>
      <c r="F951" s="6" t="s">
        <v>53</v>
      </c>
      <c r="G951" s="6" t="s">
        <v>20</v>
      </c>
      <c r="H951" s="8">
        <v>0.35</v>
      </c>
      <c r="I951" s="9">
        <v>4000</v>
      </c>
      <c r="J951" s="10">
        <f t="shared" si="0"/>
        <v>1400</v>
      </c>
      <c r="K951" s="10">
        <f t="shared" si="1"/>
        <v>630</v>
      </c>
      <c r="L951" s="11">
        <v>0.45</v>
      </c>
      <c r="N951" s="16"/>
      <c r="O951" s="17"/>
      <c r="P951" s="12"/>
      <c r="Q951" s="13"/>
    </row>
    <row r="952" spans="1:17" ht="15.75" customHeight="1">
      <c r="A952" s="6" t="s">
        <v>23</v>
      </c>
      <c r="B952" s="6">
        <v>1197831</v>
      </c>
      <c r="C952" s="7">
        <v>44230</v>
      </c>
      <c r="D952" s="6" t="s">
        <v>24</v>
      </c>
      <c r="E952" s="6" t="s">
        <v>52</v>
      </c>
      <c r="F952" s="6" t="s">
        <v>53</v>
      </c>
      <c r="G952" s="6" t="s">
        <v>21</v>
      </c>
      <c r="H952" s="8">
        <v>0.4</v>
      </c>
      <c r="I952" s="9">
        <v>2750</v>
      </c>
      <c r="J952" s="10">
        <f t="shared" si="0"/>
        <v>1100</v>
      </c>
      <c r="K952" s="10">
        <f t="shared" si="1"/>
        <v>330</v>
      </c>
      <c r="L952" s="11">
        <v>0.3</v>
      </c>
      <c r="N952" s="16"/>
      <c r="O952" s="17"/>
      <c r="P952" s="12"/>
      <c r="Q952" s="13"/>
    </row>
    <row r="953" spans="1:17" ht="15.75" customHeight="1">
      <c r="A953" s="6" t="s">
        <v>23</v>
      </c>
      <c r="B953" s="6">
        <v>1197831</v>
      </c>
      <c r="C953" s="7">
        <v>44230</v>
      </c>
      <c r="D953" s="6" t="s">
        <v>24</v>
      </c>
      <c r="E953" s="6" t="s">
        <v>52</v>
      </c>
      <c r="F953" s="6" t="s">
        <v>53</v>
      </c>
      <c r="G953" s="6" t="s">
        <v>22</v>
      </c>
      <c r="H953" s="8">
        <v>0.35</v>
      </c>
      <c r="I953" s="9">
        <v>4750</v>
      </c>
      <c r="J953" s="10">
        <f t="shared" si="0"/>
        <v>1662.5</v>
      </c>
      <c r="K953" s="10">
        <f t="shared" si="1"/>
        <v>831.25</v>
      </c>
      <c r="L953" s="11">
        <v>0.5</v>
      </c>
      <c r="N953" s="16"/>
      <c r="O953" s="17"/>
      <c r="P953" s="12"/>
      <c r="Q953" s="13"/>
    </row>
    <row r="954" spans="1:17" ht="15.75" customHeight="1">
      <c r="A954" s="6" t="s">
        <v>23</v>
      </c>
      <c r="B954" s="6">
        <v>1197831</v>
      </c>
      <c r="C954" s="7">
        <v>44260</v>
      </c>
      <c r="D954" s="6" t="s">
        <v>24</v>
      </c>
      <c r="E954" s="6" t="s">
        <v>52</v>
      </c>
      <c r="F954" s="6" t="s">
        <v>53</v>
      </c>
      <c r="G954" s="6" t="s">
        <v>17</v>
      </c>
      <c r="H954" s="8">
        <v>0.3</v>
      </c>
      <c r="I954" s="9">
        <v>6500</v>
      </c>
      <c r="J954" s="10">
        <f t="shared" si="0"/>
        <v>1950</v>
      </c>
      <c r="K954" s="10">
        <f t="shared" si="1"/>
        <v>779.99999999999989</v>
      </c>
      <c r="L954" s="11">
        <v>0.39999999999999997</v>
      </c>
      <c r="N954" s="16"/>
      <c r="O954" s="17"/>
      <c r="P954" s="12"/>
      <c r="Q954" s="13"/>
    </row>
    <row r="955" spans="1:17" ht="15.75" customHeight="1">
      <c r="A955" s="6" t="s">
        <v>23</v>
      </c>
      <c r="B955" s="6">
        <v>1197831</v>
      </c>
      <c r="C955" s="7">
        <v>44260</v>
      </c>
      <c r="D955" s="6" t="s">
        <v>24</v>
      </c>
      <c r="E955" s="6" t="s">
        <v>52</v>
      </c>
      <c r="F955" s="6" t="s">
        <v>53</v>
      </c>
      <c r="G955" s="6" t="s">
        <v>18</v>
      </c>
      <c r="H955" s="8">
        <v>0.4</v>
      </c>
      <c r="I955" s="9">
        <v>6500</v>
      </c>
      <c r="J955" s="10">
        <f t="shared" si="0"/>
        <v>2600</v>
      </c>
      <c r="K955" s="10">
        <f t="shared" si="1"/>
        <v>1040</v>
      </c>
      <c r="L955" s="11">
        <v>0.39999999999999997</v>
      </c>
      <c r="N955" s="16"/>
      <c r="O955" s="17"/>
      <c r="P955" s="12"/>
      <c r="Q955" s="13"/>
    </row>
    <row r="956" spans="1:17" ht="15.75" customHeight="1">
      <c r="A956" s="6" t="s">
        <v>23</v>
      </c>
      <c r="B956" s="6">
        <v>1197831</v>
      </c>
      <c r="C956" s="7">
        <v>44260</v>
      </c>
      <c r="D956" s="6" t="s">
        <v>24</v>
      </c>
      <c r="E956" s="6" t="s">
        <v>52</v>
      </c>
      <c r="F956" s="6" t="s">
        <v>53</v>
      </c>
      <c r="G956" s="6" t="s">
        <v>19</v>
      </c>
      <c r="H956" s="8">
        <v>0.3</v>
      </c>
      <c r="I956" s="9">
        <v>4750</v>
      </c>
      <c r="J956" s="10">
        <f t="shared" si="0"/>
        <v>1425</v>
      </c>
      <c r="K956" s="10">
        <f t="shared" si="1"/>
        <v>570</v>
      </c>
      <c r="L956" s="11">
        <v>0.39999999999999997</v>
      </c>
      <c r="N956" s="16"/>
      <c r="O956" s="17"/>
      <c r="P956" s="12"/>
      <c r="Q956" s="13"/>
    </row>
    <row r="957" spans="1:17" ht="15.75" customHeight="1">
      <c r="A957" s="6" t="s">
        <v>23</v>
      </c>
      <c r="B957" s="6">
        <v>1197831</v>
      </c>
      <c r="C957" s="7">
        <v>44260</v>
      </c>
      <c r="D957" s="6" t="s">
        <v>24</v>
      </c>
      <c r="E957" s="6" t="s">
        <v>52</v>
      </c>
      <c r="F957" s="6" t="s">
        <v>53</v>
      </c>
      <c r="G957" s="6" t="s">
        <v>20</v>
      </c>
      <c r="H957" s="8">
        <v>0.35000000000000003</v>
      </c>
      <c r="I957" s="9">
        <v>3750</v>
      </c>
      <c r="J957" s="10">
        <f t="shared" si="0"/>
        <v>1312.5000000000002</v>
      </c>
      <c r="K957" s="10">
        <f t="shared" si="1"/>
        <v>656.25000000000011</v>
      </c>
      <c r="L957" s="11">
        <v>0.5</v>
      </c>
      <c r="N957" s="16"/>
      <c r="O957" s="17"/>
      <c r="P957" s="12"/>
      <c r="Q957" s="13"/>
    </row>
    <row r="958" spans="1:17" ht="15.75" customHeight="1">
      <c r="A958" s="6" t="s">
        <v>23</v>
      </c>
      <c r="B958" s="6">
        <v>1197831</v>
      </c>
      <c r="C958" s="7">
        <v>44260</v>
      </c>
      <c r="D958" s="6" t="s">
        <v>24</v>
      </c>
      <c r="E958" s="6" t="s">
        <v>52</v>
      </c>
      <c r="F958" s="6" t="s">
        <v>53</v>
      </c>
      <c r="G958" s="6" t="s">
        <v>21</v>
      </c>
      <c r="H958" s="8">
        <v>0.4</v>
      </c>
      <c r="I958" s="9">
        <v>2750</v>
      </c>
      <c r="J958" s="10">
        <f t="shared" si="0"/>
        <v>1100</v>
      </c>
      <c r="K958" s="10">
        <f t="shared" si="1"/>
        <v>385</v>
      </c>
      <c r="L958" s="11">
        <v>0.35</v>
      </c>
      <c r="N958" s="16"/>
      <c r="O958" s="17"/>
      <c r="P958" s="12"/>
      <c r="Q958" s="13"/>
    </row>
    <row r="959" spans="1:17" ht="15.75" customHeight="1">
      <c r="A959" s="6" t="s">
        <v>23</v>
      </c>
      <c r="B959" s="6">
        <v>1197831</v>
      </c>
      <c r="C959" s="7">
        <v>44260</v>
      </c>
      <c r="D959" s="6" t="s">
        <v>24</v>
      </c>
      <c r="E959" s="6" t="s">
        <v>52</v>
      </c>
      <c r="F959" s="6" t="s">
        <v>53</v>
      </c>
      <c r="G959" s="6" t="s">
        <v>22</v>
      </c>
      <c r="H959" s="8">
        <v>0.35000000000000003</v>
      </c>
      <c r="I959" s="9">
        <v>4250</v>
      </c>
      <c r="J959" s="10">
        <f t="shared" si="0"/>
        <v>1487.5000000000002</v>
      </c>
      <c r="K959" s="10">
        <f t="shared" si="1"/>
        <v>818.12500000000023</v>
      </c>
      <c r="L959" s="11">
        <v>0.55000000000000004</v>
      </c>
      <c r="N959" s="16"/>
      <c r="O959" s="17"/>
      <c r="P959" s="12"/>
      <c r="Q959" s="13"/>
    </row>
    <row r="960" spans="1:17" ht="15.75" customHeight="1">
      <c r="A960" s="6" t="s">
        <v>23</v>
      </c>
      <c r="B960" s="6">
        <v>1197831</v>
      </c>
      <c r="C960" s="7">
        <v>44290</v>
      </c>
      <c r="D960" s="6" t="s">
        <v>24</v>
      </c>
      <c r="E960" s="6" t="s">
        <v>52</v>
      </c>
      <c r="F960" s="6" t="s">
        <v>53</v>
      </c>
      <c r="G960" s="6" t="s">
        <v>17</v>
      </c>
      <c r="H960" s="8">
        <v>0.19999999999999998</v>
      </c>
      <c r="I960" s="9">
        <v>6750</v>
      </c>
      <c r="J960" s="10">
        <f t="shared" si="0"/>
        <v>1350</v>
      </c>
      <c r="K960" s="10">
        <f t="shared" si="1"/>
        <v>540</v>
      </c>
      <c r="L960" s="11">
        <v>0.39999999999999997</v>
      </c>
      <c r="N960" s="16"/>
      <c r="O960" s="17"/>
      <c r="P960" s="12"/>
      <c r="Q960" s="13"/>
    </row>
    <row r="961" spans="1:17" ht="15.75" customHeight="1">
      <c r="A961" s="6" t="s">
        <v>23</v>
      </c>
      <c r="B961" s="6">
        <v>1197831</v>
      </c>
      <c r="C961" s="7">
        <v>44290</v>
      </c>
      <c r="D961" s="6" t="s">
        <v>24</v>
      </c>
      <c r="E961" s="6" t="s">
        <v>52</v>
      </c>
      <c r="F961" s="6" t="s">
        <v>53</v>
      </c>
      <c r="G961" s="6" t="s">
        <v>18</v>
      </c>
      <c r="H961" s="8">
        <v>0.25000000000000006</v>
      </c>
      <c r="I961" s="9">
        <v>6750</v>
      </c>
      <c r="J961" s="10">
        <f t="shared" si="0"/>
        <v>1687.5000000000005</v>
      </c>
      <c r="K961" s="10">
        <f t="shared" si="1"/>
        <v>675.00000000000011</v>
      </c>
      <c r="L961" s="11">
        <v>0.39999999999999997</v>
      </c>
      <c r="N961" s="16"/>
      <c r="O961" s="17"/>
      <c r="P961" s="12"/>
      <c r="Q961" s="13"/>
    </row>
    <row r="962" spans="1:17" ht="15.75" customHeight="1">
      <c r="A962" s="6" t="s">
        <v>23</v>
      </c>
      <c r="B962" s="6">
        <v>1197831</v>
      </c>
      <c r="C962" s="7">
        <v>44290</v>
      </c>
      <c r="D962" s="6" t="s">
        <v>24</v>
      </c>
      <c r="E962" s="6" t="s">
        <v>52</v>
      </c>
      <c r="F962" s="6" t="s">
        <v>53</v>
      </c>
      <c r="G962" s="6" t="s">
        <v>19</v>
      </c>
      <c r="H962" s="8">
        <v>0.19999999999999996</v>
      </c>
      <c r="I962" s="9">
        <v>5000</v>
      </c>
      <c r="J962" s="10">
        <f t="shared" si="0"/>
        <v>999.99999999999977</v>
      </c>
      <c r="K962" s="10">
        <f t="shared" si="1"/>
        <v>399.99999999999989</v>
      </c>
      <c r="L962" s="11">
        <v>0.39999999999999997</v>
      </c>
      <c r="N962" s="16"/>
      <c r="O962" s="17"/>
      <c r="P962" s="12"/>
      <c r="Q962" s="13"/>
    </row>
    <row r="963" spans="1:17" ht="15.75" customHeight="1">
      <c r="A963" s="6" t="s">
        <v>23</v>
      </c>
      <c r="B963" s="6">
        <v>1197831</v>
      </c>
      <c r="C963" s="7">
        <v>44290</v>
      </c>
      <c r="D963" s="6" t="s">
        <v>24</v>
      </c>
      <c r="E963" s="6" t="s">
        <v>52</v>
      </c>
      <c r="F963" s="6" t="s">
        <v>53</v>
      </c>
      <c r="G963" s="6" t="s">
        <v>20</v>
      </c>
      <c r="H963" s="8">
        <v>0.25000000000000006</v>
      </c>
      <c r="I963" s="9">
        <v>4000</v>
      </c>
      <c r="J963" s="10">
        <f t="shared" si="0"/>
        <v>1000.0000000000002</v>
      </c>
      <c r="K963" s="10">
        <f t="shared" si="1"/>
        <v>500.00000000000011</v>
      </c>
      <c r="L963" s="11">
        <v>0.5</v>
      </c>
      <c r="N963" s="16"/>
      <c r="O963" s="17"/>
      <c r="P963" s="12"/>
      <c r="Q963" s="13"/>
    </row>
    <row r="964" spans="1:17" ht="15.75" customHeight="1">
      <c r="A964" s="6" t="s">
        <v>23</v>
      </c>
      <c r="B964" s="6">
        <v>1197831</v>
      </c>
      <c r="C964" s="7">
        <v>44290</v>
      </c>
      <c r="D964" s="6" t="s">
        <v>24</v>
      </c>
      <c r="E964" s="6" t="s">
        <v>52</v>
      </c>
      <c r="F964" s="6" t="s">
        <v>53</v>
      </c>
      <c r="G964" s="6" t="s">
        <v>21</v>
      </c>
      <c r="H964" s="8">
        <v>0.3</v>
      </c>
      <c r="I964" s="9">
        <v>3000</v>
      </c>
      <c r="J964" s="10">
        <f t="shared" si="0"/>
        <v>900</v>
      </c>
      <c r="K964" s="10">
        <f t="shared" si="1"/>
        <v>315</v>
      </c>
      <c r="L964" s="11">
        <v>0.35</v>
      </c>
      <c r="N964" s="16"/>
      <c r="O964" s="17"/>
      <c r="P964" s="12"/>
      <c r="Q964" s="13"/>
    </row>
    <row r="965" spans="1:17" ht="15.75" customHeight="1">
      <c r="A965" s="6" t="s">
        <v>23</v>
      </c>
      <c r="B965" s="6">
        <v>1197831</v>
      </c>
      <c r="C965" s="7">
        <v>44290</v>
      </c>
      <c r="D965" s="6" t="s">
        <v>24</v>
      </c>
      <c r="E965" s="6" t="s">
        <v>52</v>
      </c>
      <c r="F965" s="6" t="s">
        <v>53</v>
      </c>
      <c r="G965" s="6" t="s">
        <v>22</v>
      </c>
      <c r="H965" s="8">
        <v>0.25000000000000006</v>
      </c>
      <c r="I965" s="9">
        <v>5750</v>
      </c>
      <c r="J965" s="10">
        <f t="shared" si="0"/>
        <v>1437.5000000000002</v>
      </c>
      <c r="K965" s="10">
        <f t="shared" si="1"/>
        <v>790.62500000000023</v>
      </c>
      <c r="L965" s="11">
        <v>0.55000000000000004</v>
      </c>
      <c r="N965" s="16"/>
      <c r="O965" s="17"/>
      <c r="P965" s="12"/>
      <c r="Q965" s="13"/>
    </row>
    <row r="966" spans="1:17" ht="15.75" customHeight="1">
      <c r="A966" s="6" t="s">
        <v>23</v>
      </c>
      <c r="B966" s="6">
        <v>1197831</v>
      </c>
      <c r="C966" s="7">
        <v>44320</v>
      </c>
      <c r="D966" s="6" t="s">
        <v>24</v>
      </c>
      <c r="E966" s="6" t="s">
        <v>52</v>
      </c>
      <c r="F966" s="6" t="s">
        <v>53</v>
      </c>
      <c r="G966" s="6" t="s">
        <v>17</v>
      </c>
      <c r="H966" s="8">
        <v>0.14999999999999997</v>
      </c>
      <c r="I966" s="9">
        <v>7250</v>
      </c>
      <c r="J966" s="10">
        <f t="shared" si="0"/>
        <v>1087.4999999999998</v>
      </c>
      <c r="K966" s="10">
        <f t="shared" si="1"/>
        <v>434.99999999999989</v>
      </c>
      <c r="L966" s="11">
        <v>0.39999999999999997</v>
      </c>
      <c r="N966" s="16"/>
      <c r="O966" s="17"/>
      <c r="P966" s="12"/>
      <c r="Q966" s="13"/>
    </row>
    <row r="967" spans="1:17" ht="15.75" customHeight="1">
      <c r="A967" s="6" t="s">
        <v>23</v>
      </c>
      <c r="B967" s="6">
        <v>1197831</v>
      </c>
      <c r="C967" s="7">
        <v>44320</v>
      </c>
      <c r="D967" s="6" t="s">
        <v>24</v>
      </c>
      <c r="E967" s="6" t="s">
        <v>52</v>
      </c>
      <c r="F967" s="6" t="s">
        <v>53</v>
      </c>
      <c r="G967" s="6" t="s">
        <v>18</v>
      </c>
      <c r="H967" s="8">
        <v>0.25000000000000006</v>
      </c>
      <c r="I967" s="9">
        <v>7500</v>
      </c>
      <c r="J967" s="10">
        <f t="shared" si="0"/>
        <v>1875.0000000000005</v>
      </c>
      <c r="K967" s="10">
        <f t="shared" si="1"/>
        <v>750.00000000000011</v>
      </c>
      <c r="L967" s="11">
        <v>0.39999999999999997</v>
      </c>
      <c r="N967" s="16"/>
      <c r="O967" s="17"/>
      <c r="P967" s="12"/>
      <c r="Q967" s="13"/>
    </row>
    <row r="968" spans="1:17" ht="15.75" customHeight="1">
      <c r="A968" s="6" t="s">
        <v>23</v>
      </c>
      <c r="B968" s="6">
        <v>1197831</v>
      </c>
      <c r="C968" s="7">
        <v>44320</v>
      </c>
      <c r="D968" s="6" t="s">
        <v>24</v>
      </c>
      <c r="E968" s="6" t="s">
        <v>52</v>
      </c>
      <c r="F968" s="6" t="s">
        <v>53</v>
      </c>
      <c r="G968" s="6" t="s">
        <v>19</v>
      </c>
      <c r="H968" s="8">
        <v>0.19999999999999996</v>
      </c>
      <c r="I968" s="9">
        <v>6000</v>
      </c>
      <c r="J968" s="10">
        <f t="shared" si="0"/>
        <v>1199.9999999999998</v>
      </c>
      <c r="K968" s="10">
        <f t="shared" si="1"/>
        <v>479.99999999999989</v>
      </c>
      <c r="L968" s="11">
        <v>0.39999999999999997</v>
      </c>
      <c r="N968" s="16"/>
      <c r="O968" s="17"/>
      <c r="P968" s="12"/>
      <c r="Q968" s="13"/>
    </row>
    <row r="969" spans="1:17" ht="15.75" customHeight="1">
      <c r="A969" s="6" t="s">
        <v>23</v>
      </c>
      <c r="B969" s="6">
        <v>1197831</v>
      </c>
      <c r="C969" s="7">
        <v>44320</v>
      </c>
      <c r="D969" s="6" t="s">
        <v>24</v>
      </c>
      <c r="E969" s="6" t="s">
        <v>52</v>
      </c>
      <c r="F969" s="6" t="s">
        <v>53</v>
      </c>
      <c r="G969" s="6" t="s">
        <v>20</v>
      </c>
      <c r="H969" s="8">
        <v>0.30000000000000004</v>
      </c>
      <c r="I969" s="9">
        <v>5250</v>
      </c>
      <c r="J969" s="10">
        <f t="shared" si="0"/>
        <v>1575.0000000000002</v>
      </c>
      <c r="K969" s="10">
        <f t="shared" si="1"/>
        <v>787.50000000000011</v>
      </c>
      <c r="L969" s="11">
        <v>0.5</v>
      </c>
      <c r="N969" s="16"/>
      <c r="O969" s="17"/>
      <c r="P969" s="12"/>
      <c r="Q969" s="13"/>
    </row>
    <row r="970" spans="1:17" ht="15.75" customHeight="1">
      <c r="A970" s="6" t="s">
        <v>23</v>
      </c>
      <c r="B970" s="6">
        <v>1197831</v>
      </c>
      <c r="C970" s="7">
        <v>44320</v>
      </c>
      <c r="D970" s="6" t="s">
        <v>24</v>
      </c>
      <c r="E970" s="6" t="s">
        <v>52</v>
      </c>
      <c r="F970" s="6" t="s">
        <v>53</v>
      </c>
      <c r="G970" s="6" t="s">
        <v>21</v>
      </c>
      <c r="H970" s="8">
        <v>0.45</v>
      </c>
      <c r="I970" s="9">
        <v>4250</v>
      </c>
      <c r="J970" s="10">
        <f t="shared" si="0"/>
        <v>1912.5</v>
      </c>
      <c r="K970" s="10">
        <f t="shared" si="1"/>
        <v>669.375</v>
      </c>
      <c r="L970" s="11">
        <v>0.35</v>
      </c>
      <c r="N970" s="16"/>
      <c r="O970" s="17"/>
      <c r="P970" s="12"/>
      <c r="Q970" s="13"/>
    </row>
    <row r="971" spans="1:17" ht="15.75" customHeight="1">
      <c r="A971" s="6" t="s">
        <v>23</v>
      </c>
      <c r="B971" s="6">
        <v>1197831</v>
      </c>
      <c r="C971" s="7">
        <v>44320</v>
      </c>
      <c r="D971" s="6" t="s">
        <v>24</v>
      </c>
      <c r="E971" s="6" t="s">
        <v>52</v>
      </c>
      <c r="F971" s="6" t="s">
        <v>53</v>
      </c>
      <c r="G971" s="6" t="s">
        <v>22</v>
      </c>
      <c r="H971" s="8">
        <v>0.4</v>
      </c>
      <c r="I971" s="9">
        <v>7750</v>
      </c>
      <c r="J971" s="10">
        <f t="shared" si="0"/>
        <v>3100</v>
      </c>
      <c r="K971" s="10">
        <f t="shared" si="1"/>
        <v>1705.0000000000002</v>
      </c>
      <c r="L971" s="11">
        <v>0.55000000000000004</v>
      </c>
      <c r="N971" s="16"/>
      <c r="O971" s="17"/>
      <c r="P971" s="12"/>
      <c r="Q971" s="13"/>
    </row>
    <row r="972" spans="1:17" ht="15.75" customHeight="1">
      <c r="A972" s="6" t="s">
        <v>23</v>
      </c>
      <c r="B972" s="6">
        <v>1197831</v>
      </c>
      <c r="C972" s="7">
        <v>44350</v>
      </c>
      <c r="D972" s="6" t="s">
        <v>24</v>
      </c>
      <c r="E972" s="6" t="s">
        <v>52</v>
      </c>
      <c r="F972" s="6" t="s">
        <v>53</v>
      </c>
      <c r="G972" s="6" t="s">
        <v>17</v>
      </c>
      <c r="H972" s="8">
        <v>0.4</v>
      </c>
      <c r="I972" s="9">
        <v>7750</v>
      </c>
      <c r="J972" s="10">
        <f t="shared" si="0"/>
        <v>3100</v>
      </c>
      <c r="K972" s="10">
        <f t="shared" si="1"/>
        <v>1240</v>
      </c>
      <c r="L972" s="11">
        <v>0.39999999999999997</v>
      </c>
      <c r="N972" s="16"/>
      <c r="O972" s="17"/>
      <c r="P972" s="12"/>
      <c r="Q972" s="13"/>
    </row>
    <row r="973" spans="1:17" ht="15.75" customHeight="1">
      <c r="A973" s="6" t="s">
        <v>23</v>
      </c>
      <c r="B973" s="6">
        <v>1197831</v>
      </c>
      <c r="C973" s="7">
        <v>44350</v>
      </c>
      <c r="D973" s="6" t="s">
        <v>24</v>
      </c>
      <c r="E973" s="6" t="s">
        <v>52</v>
      </c>
      <c r="F973" s="6" t="s">
        <v>53</v>
      </c>
      <c r="G973" s="6" t="s">
        <v>18</v>
      </c>
      <c r="H973" s="8">
        <v>0.45</v>
      </c>
      <c r="I973" s="9">
        <v>7750</v>
      </c>
      <c r="J973" s="10">
        <f t="shared" si="0"/>
        <v>3487.5</v>
      </c>
      <c r="K973" s="10">
        <f t="shared" si="1"/>
        <v>1394.9999999999998</v>
      </c>
      <c r="L973" s="11">
        <v>0.39999999999999997</v>
      </c>
      <c r="N973" s="16"/>
      <c r="O973" s="17"/>
      <c r="P973" s="12"/>
      <c r="Q973" s="13"/>
    </row>
    <row r="974" spans="1:17" ht="15.75" customHeight="1">
      <c r="A974" s="6" t="s">
        <v>23</v>
      </c>
      <c r="B974" s="6">
        <v>1197831</v>
      </c>
      <c r="C974" s="7">
        <v>44350</v>
      </c>
      <c r="D974" s="6" t="s">
        <v>24</v>
      </c>
      <c r="E974" s="6" t="s">
        <v>52</v>
      </c>
      <c r="F974" s="6" t="s">
        <v>53</v>
      </c>
      <c r="G974" s="6" t="s">
        <v>19</v>
      </c>
      <c r="H974" s="8">
        <v>0.4</v>
      </c>
      <c r="I974" s="9">
        <v>6500</v>
      </c>
      <c r="J974" s="10">
        <f t="shared" si="0"/>
        <v>2600</v>
      </c>
      <c r="K974" s="10">
        <f t="shared" si="1"/>
        <v>1040</v>
      </c>
      <c r="L974" s="11">
        <v>0.39999999999999997</v>
      </c>
      <c r="N974" s="16"/>
      <c r="O974" s="17"/>
      <c r="P974" s="12"/>
      <c r="Q974" s="13"/>
    </row>
    <row r="975" spans="1:17" ht="15.75" customHeight="1">
      <c r="A975" s="6" t="s">
        <v>23</v>
      </c>
      <c r="B975" s="6">
        <v>1197831</v>
      </c>
      <c r="C975" s="7">
        <v>44350</v>
      </c>
      <c r="D975" s="6" t="s">
        <v>24</v>
      </c>
      <c r="E975" s="6" t="s">
        <v>52</v>
      </c>
      <c r="F975" s="6" t="s">
        <v>53</v>
      </c>
      <c r="G975" s="6" t="s">
        <v>20</v>
      </c>
      <c r="H975" s="8">
        <v>0.4</v>
      </c>
      <c r="I975" s="9">
        <v>6000</v>
      </c>
      <c r="J975" s="10">
        <f t="shared" si="0"/>
        <v>2400</v>
      </c>
      <c r="K975" s="10">
        <f t="shared" si="1"/>
        <v>1200</v>
      </c>
      <c r="L975" s="11">
        <v>0.5</v>
      </c>
      <c r="N975" s="16"/>
      <c r="O975" s="17"/>
      <c r="P975" s="12"/>
      <c r="Q975" s="13"/>
    </row>
    <row r="976" spans="1:17" ht="15.75" customHeight="1">
      <c r="A976" s="6" t="s">
        <v>23</v>
      </c>
      <c r="B976" s="6">
        <v>1197831</v>
      </c>
      <c r="C976" s="7">
        <v>44350</v>
      </c>
      <c r="D976" s="6" t="s">
        <v>24</v>
      </c>
      <c r="E976" s="6" t="s">
        <v>52</v>
      </c>
      <c r="F976" s="6" t="s">
        <v>53</v>
      </c>
      <c r="G976" s="6" t="s">
        <v>21</v>
      </c>
      <c r="H976" s="8">
        <v>0.45</v>
      </c>
      <c r="I976" s="9">
        <v>5000</v>
      </c>
      <c r="J976" s="10">
        <f t="shared" si="0"/>
        <v>2250</v>
      </c>
      <c r="K976" s="10">
        <f t="shared" si="1"/>
        <v>787.5</v>
      </c>
      <c r="L976" s="11">
        <v>0.35</v>
      </c>
      <c r="N976" s="16"/>
      <c r="O976" s="17"/>
      <c r="P976" s="12"/>
      <c r="Q976" s="13"/>
    </row>
    <row r="977" spans="1:17" ht="15.75" customHeight="1">
      <c r="A977" s="6" t="s">
        <v>23</v>
      </c>
      <c r="B977" s="6">
        <v>1197831</v>
      </c>
      <c r="C977" s="7">
        <v>44350</v>
      </c>
      <c r="D977" s="6" t="s">
        <v>24</v>
      </c>
      <c r="E977" s="6" t="s">
        <v>52</v>
      </c>
      <c r="F977" s="6" t="s">
        <v>53</v>
      </c>
      <c r="G977" s="6" t="s">
        <v>22</v>
      </c>
      <c r="H977" s="8">
        <v>0.5</v>
      </c>
      <c r="I977" s="9">
        <v>8750</v>
      </c>
      <c r="J977" s="10">
        <f t="shared" si="0"/>
        <v>4375</v>
      </c>
      <c r="K977" s="10">
        <f t="shared" si="1"/>
        <v>2406.25</v>
      </c>
      <c r="L977" s="11">
        <v>0.55000000000000004</v>
      </c>
      <c r="N977" s="16"/>
      <c r="O977" s="17"/>
      <c r="P977" s="12"/>
      <c r="Q977" s="13"/>
    </row>
    <row r="978" spans="1:17" ht="15.75" customHeight="1">
      <c r="A978" s="6" t="s">
        <v>23</v>
      </c>
      <c r="B978" s="6">
        <v>1197831</v>
      </c>
      <c r="C978" s="7">
        <v>44382</v>
      </c>
      <c r="D978" s="6" t="s">
        <v>24</v>
      </c>
      <c r="E978" s="6" t="s">
        <v>52</v>
      </c>
      <c r="F978" s="6" t="s">
        <v>53</v>
      </c>
      <c r="G978" s="6" t="s">
        <v>17</v>
      </c>
      <c r="H978" s="8">
        <v>0.4</v>
      </c>
      <c r="I978" s="9">
        <v>8250</v>
      </c>
      <c r="J978" s="10">
        <f t="shared" si="0"/>
        <v>3300</v>
      </c>
      <c r="K978" s="10">
        <f t="shared" si="1"/>
        <v>1484.9999999999998</v>
      </c>
      <c r="L978" s="11">
        <v>0.44999999999999996</v>
      </c>
      <c r="N978" s="16"/>
      <c r="O978" s="17"/>
      <c r="P978" s="12"/>
      <c r="Q978" s="13"/>
    </row>
    <row r="979" spans="1:17" ht="15.75" customHeight="1">
      <c r="A979" s="6" t="s">
        <v>23</v>
      </c>
      <c r="B979" s="6">
        <v>1197831</v>
      </c>
      <c r="C979" s="7">
        <v>44382</v>
      </c>
      <c r="D979" s="6" t="s">
        <v>24</v>
      </c>
      <c r="E979" s="6" t="s">
        <v>52</v>
      </c>
      <c r="F979" s="6" t="s">
        <v>53</v>
      </c>
      <c r="G979" s="6" t="s">
        <v>18</v>
      </c>
      <c r="H979" s="8">
        <v>0.45</v>
      </c>
      <c r="I979" s="9">
        <v>8250</v>
      </c>
      <c r="J979" s="10">
        <f t="shared" si="0"/>
        <v>3712.5</v>
      </c>
      <c r="K979" s="10">
        <f t="shared" si="1"/>
        <v>1670.6249999999998</v>
      </c>
      <c r="L979" s="11">
        <v>0.44999999999999996</v>
      </c>
      <c r="N979" s="16"/>
      <c r="O979" s="17"/>
      <c r="P979" s="12"/>
      <c r="Q979" s="13"/>
    </row>
    <row r="980" spans="1:17" ht="15.75" customHeight="1">
      <c r="A980" s="6" t="s">
        <v>23</v>
      </c>
      <c r="B980" s="6">
        <v>1197831</v>
      </c>
      <c r="C980" s="7">
        <v>44382</v>
      </c>
      <c r="D980" s="6" t="s">
        <v>24</v>
      </c>
      <c r="E980" s="6" t="s">
        <v>52</v>
      </c>
      <c r="F980" s="6" t="s">
        <v>53</v>
      </c>
      <c r="G980" s="6" t="s">
        <v>19</v>
      </c>
      <c r="H980" s="8">
        <v>0.4</v>
      </c>
      <c r="I980" s="9">
        <v>9750</v>
      </c>
      <c r="J980" s="10">
        <f t="shared" si="0"/>
        <v>3900</v>
      </c>
      <c r="K980" s="10">
        <f t="shared" si="1"/>
        <v>1754.9999999999998</v>
      </c>
      <c r="L980" s="11">
        <v>0.44999999999999996</v>
      </c>
      <c r="N980" s="16"/>
      <c r="O980" s="17"/>
      <c r="P980" s="12"/>
      <c r="Q980" s="13"/>
    </row>
    <row r="981" spans="1:17" ht="15.75" customHeight="1">
      <c r="A981" s="6" t="s">
        <v>23</v>
      </c>
      <c r="B981" s="6">
        <v>1197831</v>
      </c>
      <c r="C981" s="7">
        <v>44382</v>
      </c>
      <c r="D981" s="6" t="s">
        <v>24</v>
      </c>
      <c r="E981" s="6" t="s">
        <v>52</v>
      </c>
      <c r="F981" s="6" t="s">
        <v>53</v>
      </c>
      <c r="G981" s="6" t="s">
        <v>20</v>
      </c>
      <c r="H981" s="8">
        <v>0.4</v>
      </c>
      <c r="I981" s="9">
        <v>5750</v>
      </c>
      <c r="J981" s="10">
        <f t="shared" si="0"/>
        <v>2300</v>
      </c>
      <c r="K981" s="10">
        <f t="shared" si="1"/>
        <v>1265</v>
      </c>
      <c r="L981" s="11">
        <v>0.55000000000000004</v>
      </c>
      <c r="N981" s="16"/>
      <c r="O981" s="17"/>
      <c r="P981" s="12"/>
      <c r="Q981" s="13"/>
    </row>
    <row r="982" spans="1:17" ht="15.75" customHeight="1">
      <c r="A982" s="6" t="s">
        <v>23</v>
      </c>
      <c r="B982" s="6">
        <v>1197831</v>
      </c>
      <c r="C982" s="7">
        <v>44382</v>
      </c>
      <c r="D982" s="6" t="s">
        <v>24</v>
      </c>
      <c r="E982" s="6" t="s">
        <v>52</v>
      </c>
      <c r="F982" s="6" t="s">
        <v>53</v>
      </c>
      <c r="G982" s="6" t="s">
        <v>21</v>
      </c>
      <c r="H982" s="8">
        <v>0.45</v>
      </c>
      <c r="I982" s="9">
        <v>5500</v>
      </c>
      <c r="J982" s="10">
        <f t="shared" si="0"/>
        <v>2475</v>
      </c>
      <c r="K982" s="10">
        <f t="shared" si="1"/>
        <v>989.99999999999989</v>
      </c>
      <c r="L982" s="11">
        <v>0.39999999999999997</v>
      </c>
      <c r="N982" s="16"/>
      <c r="O982" s="17"/>
      <c r="P982" s="12"/>
      <c r="Q982" s="13"/>
    </row>
    <row r="983" spans="1:17" ht="15.75" customHeight="1">
      <c r="A983" s="6" t="s">
        <v>23</v>
      </c>
      <c r="B983" s="6">
        <v>1197831</v>
      </c>
      <c r="C983" s="7">
        <v>44382</v>
      </c>
      <c r="D983" s="6" t="s">
        <v>24</v>
      </c>
      <c r="E983" s="6" t="s">
        <v>52</v>
      </c>
      <c r="F983" s="6" t="s">
        <v>53</v>
      </c>
      <c r="G983" s="6" t="s">
        <v>22</v>
      </c>
      <c r="H983" s="8">
        <v>0.54999999999999993</v>
      </c>
      <c r="I983" s="9">
        <v>8250</v>
      </c>
      <c r="J983" s="10">
        <f t="shared" si="0"/>
        <v>4537.4999999999991</v>
      </c>
      <c r="K983" s="10">
        <f t="shared" si="1"/>
        <v>2722.5</v>
      </c>
      <c r="L983" s="11">
        <v>0.60000000000000009</v>
      </c>
      <c r="N983" s="16"/>
      <c r="O983" s="17"/>
      <c r="P983" s="12"/>
      <c r="Q983" s="13"/>
    </row>
    <row r="984" spans="1:17" ht="15.75" customHeight="1">
      <c r="A984" s="6" t="s">
        <v>23</v>
      </c>
      <c r="B984" s="6">
        <v>1197831</v>
      </c>
      <c r="C984" s="7">
        <v>44415</v>
      </c>
      <c r="D984" s="6" t="s">
        <v>24</v>
      </c>
      <c r="E984" s="6" t="s">
        <v>52</v>
      </c>
      <c r="F984" s="6" t="s">
        <v>53</v>
      </c>
      <c r="G984" s="6" t="s">
        <v>17</v>
      </c>
      <c r="H984" s="8">
        <v>0.45</v>
      </c>
      <c r="I984" s="9">
        <v>7750</v>
      </c>
      <c r="J984" s="10">
        <f t="shared" si="0"/>
        <v>3487.5</v>
      </c>
      <c r="K984" s="10">
        <f t="shared" si="1"/>
        <v>1569.3749999999998</v>
      </c>
      <c r="L984" s="11">
        <v>0.44999999999999996</v>
      </c>
      <c r="N984" s="16"/>
      <c r="O984" s="17"/>
      <c r="P984" s="12"/>
      <c r="Q984" s="13"/>
    </row>
    <row r="985" spans="1:17" ht="15.75" customHeight="1">
      <c r="A985" s="6" t="s">
        <v>23</v>
      </c>
      <c r="B985" s="6">
        <v>1197831</v>
      </c>
      <c r="C985" s="7">
        <v>44415</v>
      </c>
      <c r="D985" s="6" t="s">
        <v>24</v>
      </c>
      <c r="E985" s="6" t="s">
        <v>52</v>
      </c>
      <c r="F985" s="6" t="s">
        <v>53</v>
      </c>
      <c r="G985" s="6" t="s">
        <v>18</v>
      </c>
      <c r="H985" s="8">
        <v>0.55000000000000004</v>
      </c>
      <c r="I985" s="9">
        <v>7750</v>
      </c>
      <c r="J985" s="10">
        <f t="shared" si="0"/>
        <v>4262.5</v>
      </c>
      <c r="K985" s="10">
        <f t="shared" si="1"/>
        <v>1918.1249999999998</v>
      </c>
      <c r="L985" s="11">
        <v>0.44999999999999996</v>
      </c>
      <c r="N985" s="16"/>
      <c r="O985" s="17"/>
      <c r="P985" s="12"/>
      <c r="Q985" s="13"/>
    </row>
    <row r="986" spans="1:17" ht="15.75" customHeight="1">
      <c r="A986" s="6" t="s">
        <v>23</v>
      </c>
      <c r="B986" s="6">
        <v>1197831</v>
      </c>
      <c r="C986" s="7">
        <v>44415</v>
      </c>
      <c r="D986" s="6" t="s">
        <v>24</v>
      </c>
      <c r="E986" s="6" t="s">
        <v>52</v>
      </c>
      <c r="F986" s="6" t="s">
        <v>53</v>
      </c>
      <c r="G986" s="6" t="s">
        <v>19</v>
      </c>
      <c r="H986" s="8">
        <v>0.5</v>
      </c>
      <c r="I986" s="9">
        <v>9500</v>
      </c>
      <c r="J986" s="10">
        <f t="shared" si="0"/>
        <v>4750</v>
      </c>
      <c r="K986" s="10">
        <f t="shared" si="1"/>
        <v>2137.5</v>
      </c>
      <c r="L986" s="11">
        <v>0.44999999999999996</v>
      </c>
      <c r="N986" s="16"/>
      <c r="O986" s="17"/>
      <c r="P986" s="12"/>
      <c r="Q986" s="13"/>
    </row>
    <row r="987" spans="1:17" ht="15.75" customHeight="1">
      <c r="A987" s="6" t="s">
        <v>23</v>
      </c>
      <c r="B987" s="6">
        <v>1197831</v>
      </c>
      <c r="C987" s="7">
        <v>44415</v>
      </c>
      <c r="D987" s="6" t="s">
        <v>24</v>
      </c>
      <c r="E987" s="6" t="s">
        <v>52</v>
      </c>
      <c r="F987" s="6" t="s">
        <v>53</v>
      </c>
      <c r="G987" s="6" t="s">
        <v>20</v>
      </c>
      <c r="H987" s="8">
        <v>0.45</v>
      </c>
      <c r="I987" s="9">
        <v>4750</v>
      </c>
      <c r="J987" s="10">
        <f t="shared" si="0"/>
        <v>2137.5</v>
      </c>
      <c r="K987" s="10">
        <f t="shared" si="1"/>
        <v>1175.625</v>
      </c>
      <c r="L987" s="11">
        <v>0.55000000000000004</v>
      </c>
      <c r="N987" s="16"/>
      <c r="O987" s="17"/>
      <c r="P987" s="12"/>
      <c r="Q987" s="13"/>
    </row>
    <row r="988" spans="1:17" ht="15.75" customHeight="1">
      <c r="A988" s="6" t="s">
        <v>23</v>
      </c>
      <c r="B988" s="6">
        <v>1197831</v>
      </c>
      <c r="C988" s="7">
        <v>44415</v>
      </c>
      <c r="D988" s="6" t="s">
        <v>24</v>
      </c>
      <c r="E988" s="6" t="s">
        <v>52</v>
      </c>
      <c r="F988" s="6" t="s">
        <v>53</v>
      </c>
      <c r="G988" s="6" t="s">
        <v>21</v>
      </c>
      <c r="H988" s="8">
        <v>0.5</v>
      </c>
      <c r="I988" s="9">
        <v>4750</v>
      </c>
      <c r="J988" s="10">
        <f t="shared" si="0"/>
        <v>2375</v>
      </c>
      <c r="K988" s="10">
        <f t="shared" si="1"/>
        <v>949.99999999999989</v>
      </c>
      <c r="L988" s="11">
        <v>0.39999999999999997</v>
      </c>
      <c r="N988" s="16"/>
      <c r="O988" s="17"/>
      <c r="P988" s="12"/>
      <c r="Q988" s="13"/>
    </row>
    <row r="989" spans="1:17" ht="15.75" customHeight="1">
      <c r="A989" s="6" t="s">
        <v>23</v>
      </c>
      <c r="B989" s="6">
        <v>1197831</v>
      </c>
      <c r="C989" s="7">
        <v>44415</v>
      </c>
      <c r="D989" s="6" t="s">
        <v>24</v>
      </c>
      <c r="E989" s="6" t="s">
        <v>52</v>
      </c>
      <c r="F989" s="6" t="s">
        <v>53</v>
      </c>
      <c r="G989" s="6" t="s">
        <v>22</v>
      </c>
      <c r="H989" s="8">
        <v>0.54999999999999993</v>
      </c>
      <c r="I989" s="9">
        <v>7250</v>
      </c>
      <c r="J989" s="10">
        <f t="shared" si="0"/>
        <v>3987.4999999999995</v>
      </c>
      <c r="K989" s="10">
        <f t="shared" si="1"/>
        <v>2392.5</v>
      </c>
      <c r="L989" s="11">
        <v>0.60000000000000009</v>
      </c>
      <c r="N989" s="16"/>
      <c r="O989" s="17"/>
      <c r="P989" s="12"/>
      <c r="Q989" s="13"/>
    </row>
    <row r="990" spans="1:17" ht="15.75" customHeight="1">
      <c r="A990" s="6" t="s">
        <v>23</v>
      </c>
      <c r="B990" s="6">
        <v>1197831</v>
      </c>
      <c r="C990" s="7">
        <v>44443</v>
      </c>
      <c r="D990" s="6" t="s">
        <v>24</v>
      </c>
      <c r="E990" s="6" t="s">
        <v>52</v>
      </c>
      <c r="F990" s="6" t="s">
        <v>53</v>
      </c>
      <c r="G990" s="6" t="s">
        <v>17</v>
      </c>
      <c r="H990" s="8">
        <v>0.5</v>
      </c>
      <c r="I990" s="9">
        <v>6750</v>
      </c>
      <c r="J990" s="10">
        <f t="shared" si="0"/>
        <v>3375</v>
      </c>
      <c r="K990" s="10">
        <f t="shared" si="1"/>
        <v>1518.7499999999998</v>
      </c>
      <c r="L990" s="11">
        <v>0.44999999999999996</v>
      </c>
      <c r="N990" s="16"/>
      <c r="O990" s="17"/>
      <c r="P990" s="12"/>
      <c r="Q990" s="13"/>
    </row>
    <row r="991" spans="1:17" ht="15.75" customHeight="1">
      <c r="A991" s="6" t="s">
        <v>23</v>
      </c>
      <c r="B991" s="6">
        <v>1197831</v>
      </c>
      <c r="C991" s="7">
        <v>44443</v>
      </c>
      <c r="D991" s="6" t="s">
        <v>24</v>
      </c>
      <c r="E991" s="6" t="s">
        <v>52</v>
      </c>
      <c r="F991" s="6" t="s">
        <v>53</v>
      </c>
      <c r="G991" s="6" t="s">
        <v>18</v>
      </c>
      <c r="H991" s="8">
        <v>0.5</v>
      </c>
      <c r="I991" s="9">
        <v>6250</v>
      </c>
      <c r="J991" s="10">
        <f t="shared" si="0"/>
        <v>3125</v>
      </c>
      <c r="K991" s="10">
        <f t="shared" si="1"/>
        <v>1406.2499999999998</v>
      </c>
      <c r="L991" s="11">
        <v>0.44999999999999996</v>
      </c>
      <c r="N991" s="16"/>
      <c r="O991" s="17"/>
      <c r="P991" s="12"/>
      <c r="Q991" s="13"/>
    </row>
    <row r="992" spans="1:17" ht="15.75" customHeight="1">
      <c r="A992" s="6" t="s">
        <v>23</v>
      </c>
      <c r="B992" s="6">
        <v>1197831</v>
      </c>
      <c r="C992" s="7">
        <v>44443</v>
      </c>
      <c r="D992" s="6" t="s">
        <v>24</v>
      </c>
      <c r="E992" s="6" t="s">
        <v>52</v>
      </c>
      <c r="F992" s="6" t="s">
        <v>53</v>
      </c>
      <c r="G992" s="6" t="s">
        <v>19</v>
      </c>
      <c r="H992" s="8">
        <v>0.54999999999999993</v>
      </c>
      <c r="I992" s="9">
        <v>6750</v>
      </c>
      <c r="J992" s="10">
        <f t="shared" si="0"/>
        <v>3712.4999999999995</v>
      </c>
      <c r="K992" s="10">
        <f t="shared" si="1"/>
        <v>1670.6249999999995</v>
      </c>
      <c r="L992" s="11">
        <v>0.44999999999999996</v>
      </c>
      <c r="N992" s="16"/>
      <c r="O992" s="17"/>
      <c r="P992" s="12"/>
      <c r="Q992" s="13"/>
    </row>
    <row r="993" spans="1:17" ht="15.75" customHeight="1">
      <c r="A993" s="6" t="s">
        <v>23</v>
      </c>
      <c r="B993" s="6">
        <v>1197831</v>
      </c>
      <c r="C993" s="7">
        <v>44443</v>
      </c>
      <c r="D993" s="6" t="s">
        <v>24</v>
      </c>
      <c r="E993" s="6" t="s">
        <v>52</v>
      </c>
      <c r="F993" s="6" t="s">
        <v>53</v>
      </c>
      <c r="G993" s="6" t="s">
        <v>20</v>
      </c>
      <c r="H993" s="8">
        <v>0.54999999999999993</v>
      </c>
      <c r="I993" s="9">
        <v>4000</v>
      </c>
      <c r="J993" s="10">
        <f t="shared" si="0"/>
        <v>2199.9999999999995</v>
      </c>
      <c r="K993" s="10">
        <f t="shared" si="1"/>
        <v>1209.9999999999998</v>
      </c>
      <c r="L993" s="11">
        <v>0.55000000000000004</v>
      </c>
      <c r="N993" s="16"/>
      <c r="O993" s="17"/>
      <c r="P993" s="12"/>
      <c r="Q993" s="13"/>
    </row>
    <row r="994" spans="1:17" ht="15.75" customHeight="1">
      <c r="A994" s="6" t="s">
        <v>23</v>
      </c>
      <c r="B994" s="6">
        <v>1197831</v>
      </c>
      <c r="C994" s="7">
        <v>44443</v>
      </c>
      <c r="D994" s="6" t="s">
        <v>24</v>
      </c>
      <c r="E994" s="6" t="s">
        <v>52</v>
      </c>
      <c r="F994" s="6" t="s">
        <v>53</v>
      </c>
      <c r="G994" s="6" t="s">
        <v>21</v>
      </c>
      <c r="H994" s="8">
        <v>0.5</v>
      </c>
      <c r="I994" s="9">
        <v>4000</v>
      </c>
      <c r="J994" s="10">
        <f t="shared" si="0"/>
        <v>2000</v>
      </c>
      <c r="K994" s="10">
        <f t="shared" si="1"/>
        <v>799.99999999999989</v>
      </c>
      <c r="L994" s="11">
        <v>0.39999999999999997</v>
      </c>
      <c r="N994" s="16"/>
      <c r="O994" s="17"/>
      <c r="P994" s="12"/>
      <c r="Q994" s="13"/>
    </row>
    <row r="995" spans="1:17" ht="15.75" customHeight="1">
      <c r="A995" s="6" t="s">
        <v>23</v>
      </c>
      <c r="B995" s="6">
        <v>1197831</v>
      </c>
      <c r="C995" s="7">
        <v>44443</v>
      </c>
      <c r="D995" s="6" t="s">
        <v>24</v>
      </c>
      <c r="E995" s="6" t="s">
        <v>52</v>
      </c>
      <c r="F995" s="6" t="s">
        <v>53</v>
      </c>
      <c r="G995" s="6" t="s">
        <v>22</v>
      </c>
      <c r="H995" s="8">
        <v>0.45</v>
      </c>
      <c r="I995" s="9">
        <v>6250</v>
      </c>
      <c r="J995" s="10">
        <f t="shared" si="0"/>
        <v>2812.5</v>
      </c>
      <c r="K995" s="10">
        <f t="shared" si="1"/>
        <v>1687.5000000000002</v>
      </c>
      <c r="L995" s="11">
        <v>0.60000000000000009</v>
      </c>
      <c r="N995" s="16"/>
      <c r="O995" s="17"/>
      <c r="P995" s="12"/>
      <c r="Q995" s="13"/>
    </row>
    <row r="996" spans="1:17" ht="15.75" customHeight="1">
      <c r="A996" s="6" t="s">
        <v>23</v>
      </c>
      <c r="B996" s="6">
        <v>1197831</v>
      </c>
      <c r="C996" s="7">
        <v>44472</v>
      </c>
      <c r="D996" s="6" t="s">
        <v>24</v>
      </c>
      <c r="E996" s="6" t="s">
        <v>52</v>
      </c>
      <c r="F996" s="6" t="s">
        <v>53</v>
      </c>
      <c r="G996" s="6" t="s">
        <v>17</v>
      </c>
      <c r="H996" s="8">
        <v>0.35000000000000003</v>
      </c>
      <c r="I996" s="9">
        <v>5750</v>
      </c>
      <c r="J996" s="10">
        <f t="shared" si="0"/>
        <v>2012.5000000000002</v>
      </c>
      <c r="K996" s="10">
        <f t="shared" si="1"/>
        <v>905.625</v>
      </c>
      <c r="L996" s="11">
        <v>0.44999999999999996</v>
      </c>
      <c r="N996" s="16"/>
      <c r="O996" s="17"/>
      <c r="P996" s="12"/>
      <c r="Q996" s="13"/>
    </row>
    <row r="997" spans="1:17" ht="15.75" customHeight="1">
      <c r="A997" s="6" t="s">
        <v>23</v>
      </c>
      <c r="B997" s="6">
        <v>1197831</v>
      </c>
      <c r="C997" s="7">
        <v>44472</v>
      </c>
      <c r="D997" s="6" t="s">
        <v>24</v>
      </c>
      <c r="E997" s="6" t="s">
        <v>52</v>
      </c>
      <c r="F997" s="6" t="s">
        <v>53</v>
      </c>
      <c r="G997" s="6" t="s">
        <v>18</v>
      </c>
      <c r="H997" s="8">
        <v>0.35000000000000003</v>
      </c>
      <c r="I997" s="9">
        <v>5750</v>
      </c>
      <c r="J997" s="10">
        <f t="shared" si="0"/>
        <v>2012.5000000000002</v>
      </c>
      <c r="K997" s="10">
        <f t="shared" si="1"/>
        <v>905.625</v>
      </c>
      <c r="L997" s="11">
        <v>0.44999999999999996</v>
      </c>
      <c r="N997" s="16"/>
      <c r="O997" s="17"/>
      <c r="P997" s="12"/>
      <c r="Q997" s="13"/>
    </row>
    <row r="998" spans="1:17" ht="15.75" customHeight="1">
      <c r="A998" s="6" t="s">
        <v>23</v>
      </c>
      <c r="B998" s="6">
        <v>1197831</v>
      </c>
      <c r="C998" s="7">
        <v>44472</v>
      </c>
      <c r="D998" s="6" t="s">
        <v>24</v>
      </c>
      <c r="E998" s="6" t="s">
        <v>52</v>
      </c>
      <c r="F998" s="6" t="s">
        <v>53</v>
      </c>
      <c r="G998" s="6" t="s">
        <v>19</v>
      </c>
      <c r="H998" s="8">
        <v>0.4</v>
      </c>
      <c r="I998" s="9">
        <v>5250</v>
      </c>
      <c r="J998" s="10">
        <f t="shared" si="0"/>
        <v>2100</v>
      </c>
      <c r="K998" s="10">
        <f t="shared" si="1"/>
        <v>944.99999999999989</v>
      </c>
      <c r="L998" s="11">
        <v>0.44999999999999996</v>
      </c>
      <c r="N998" s="16"/>
      <c r="O998" s="17"/>
      <c r="P998" s="12"/>
      <c r="Q998" s="13"/>
    </row>
    <row r="999" spans="1:17" ht="15.75" customHeight="1">
      <c r="A999" s="6" t="s">
        <v>23</v>
      </c>
      <c r="B999" s="6">
        <v>1197831</v>
      </c>
      <c r="C999" s="7">
        <v>44472</v>
      </c>
      <c r="D999" s="6" t="s">
        <v>24</v>
      </c>
      <c r="E999" s="6" t="s">
        <v>52</v>
      </c>
      <c r="F999" s="6" t="s">
        <v>53</v>
      </c>
      <c r="G999" s="6" t="s">
        <v>20</v>
      </c>
      <c r="H999" s="8">
        <v>0.4</v>
      </c>
      <c r="I999" s="9">
        <v>3750</v>
      </c>
      <c r="J999" s="10">
        <f t="shared" si="0"/>
        <v>1500</v>
      </c>
      <c r="K999" s="10">
        <f t="shared" si="1"/>
        <v>825.00000000000011</v>
      </c>
      <c r="L999" s="11">
        <v>0.55000000000000004</v>
      </c>
      <c r="N999" s="16"/>
      <c r="O999" s="17"/>
      <c r="P999" s="12"/>
      <c r="Q999" s="13"/>
    </row>
    <row r="1000" spans="1:17" ht="15.75" customHeight="1">
      <c r="A1000" s="6" t="s">
        <v>23</v>
      </c>
      <c r="B1000" s="6">
        <v>1197831</v>
      </c>
      <c r="C1000" s="7">
        <v>44472</v>
      </c>
      <c r="D1000" s="6" t="s">
        <v>24</v>
      </c>
      <c r="E1000" s="6" t="s">
        <v>52</v>
      </c>
      <c r="F1000" s="6" t="s">
        <v>53</v>
      </c>
      <c r="G1000" s="6" t="s">
        <v>21</v>
      </c>
      <c r="H1000" s="8">
        <v>0.35000000000000003</v>
      </c>
      <c r="I1000" s="9">
        <v>3500</v>
      </c>
      <c r="J1000" s="10">
        <f t="shared" si="0"/>
        <v>1225.0000000000002</v>
      </c>
      <c r="K1000" s="10">
        <f t="shared" si="1"/>
        <v>490.00000000000006</v>
      </c>
      <c r="L1000" s="11">
        <v>0.39999999999999997</v>
      </c>
      <c r="N1000" s="16"/>
      <c r="O1000" s="17"/>
      <c r="P1000" s="12"/>
      <c r="Q1000" s="13"/>
    </row>
    <row r="1001" spans="1:17" ht="15.75" customHeight="1">
      <c r="A1001" s="6" t="s">
        <v>23</v>
      </c>
      <c r="B1001" s="6">
        <v>1197831</v>
      </c>
      <c r="C1001" s="7">
        <v>44472</v>
      </c>
      <c r="D1001" s="6" t="s">
        <v>24</v>
      </c>
      <c r="E1001" s="6" t="s">
        <v>52</v>
      </c>
      <c r="F1001" s="6" t="s">
        <v>53</v>
      </c>
      <c r="G1001" s="6" t="s">
        <v>22</v>
      </c>
      <c r="H1001" s="8">
        <v>0.45</v>
      </c>
      <c r="I1001" s="9">
        <v>5250</v>
      </c>
      <c r="J1001" s="10">
        <f t="shared" si="0"/>
        <v>2362.5</v>
      </c>
      <c r="K1001" s="10">
        <f t="shared" si="1"/>
        <v>1417.5000000000002</v>
      </c>
      <c r="L1001" s="11">
        <v>0.60000000000000009</v>
      </c>
      <c r="N1001" s="16"/>
      <c r="O1001" s="17"/>
      <c r="P1001" s="12"/>
      <c r="Q1001" s="13"/>
    </row>
    <row r="1002" spans="1:17" ht="15.75" customHeight="1">
      <c r="A1002" s="6" t="s">
        <v>23</v>
      </c>
      <c r="B1002" s="6">
        <v>1197831</v>
      </c>
      <c r="C1002" s="7">
        <v>44504</v>
      </c>
      <c r="D1002" s="6" t="s">
        <v>24</v>
      </c>
      <c r="E1002" s="6" t="s">
        <v>52</v>
      </c>
      <c r="F1002" s="6" t="s">
        <v>53</v>
      </c>
      <c r="G1002" s="6" t="s">
        <v>17</v>
      </c>
      <c r="H1002" s="8">
        <v>0.30000000000000004</v>
      </c>
      <c r="I1002" s="9">
        <v>6750</v>
      </c>
      <c r="J1002" s="10">
        <f t="shared" si="0"/>
        <v>2025.0000000000002</v>
      </c>
      <c r="K1002" s="10">
        <f t="shared" si="1"/>
        <v>911.25</v>
      </c>
      <c r="L1002" s="11">
        <v>0.44999999999999996</v>
      </c>
      <c r="N1002" s="16"/>
      <c r="O1002" s="17"/>
      <c r="P1002" s="12"/>
      <c r="Q1002" s="13"/>
    </row>
    <row r="1003" spans="1:17" ht="15.75" customHeight="1">
      <c r="A1003" s="6" t="s">
        <v>23</v>
      </c>
      <c r="B1003" s="6">
        <v>1197831</v>
      </c>
      <c r="C1003" s="7">
        <v>44504</v>
      </c>
      <c r="D1003" s="6" t="s">
        <v>24</v>
      </c>
      <c r="E1003" s="6" t="s">
        <v>52</v>
      </c>
      <c r="F1003" s="6" t="s">
        <v>53</v>
      </c>
      <c r="G1003" s="6" t="s">
        <v>18</v>
      </c>
      <c r="H1003" s="8">
        <v>0.30000000000000004</v>
      </c>
      <c r="I1003" s="9">
        <v>6750</v>
      </c>
      <c r="J1003" s="10">
        <f t="shared" si="0"/>
        <v>2025.0000000000002</v>
      </c>
      <c r="K1003" s="10">
        <f t="shared" si="1"/>
        <v>911.25</v>
      </c>
      <c r="L1003" s="11">
        <v>0.44999999999999996</v>
      </c>
      <c r="N1003" s="16"/>
      <c r="O1003" s="17"/>
      <c r="P1003" s="12"/>
      <c r="Q1003" s="13"/>
    </row>
    <row r="1004" spans="1:17" ht="15.75" customHeight="1">
      <c r="A1004" s="6" t="s">
        <v>23</v>
      </c>
      <c r="B1004" s="6">
        <v>1197831</v>
      </c>
      <c r="C1004" s="7">
        <v>44504</v>
      </c>
      <c r="D1004" s="6" t="s">
        <v>24</v>
      </c>
      <c r="E1004" s="6" t="s">
        <v>52</v>
      </c>
      <c r="F1004" s="6" t="s">
        <v>53</v>
      </c>
      <c r="G1004" s="6" t="s">
        <v>19</v>
      </c>
      <c r="H1004" s="8">
        <v>0.55000000000000004</v>
      </c>
      <c r="I1004" s="9">
        <v>6000</v>
      </c>
      <c r="J1004" s="10">
        <f t="shared" si="0"/>
        <v>3300.0000000000005</v>
      </c>
      <c r="K1004" s="10">
        <f t="shared" si="1"/>
        <v>1485</v>
      </c>
      <c r="L1004" s="11">
        <v>0.44999999999999996</v>
      </c>
      <c r="N1004" s="16"/>
      <c r="O1004" s="17"/>
      <c r="P1004" s="12"/>
      <c r="Q1004" s="13"/>
    </row>
    <row r="1005" spans="1:17" ht="15.75" customHeight="1">
      <c r="A1005" s="6" t="s">
        <v>23</v>
      </c>
      <c r="B1005" s="6">
        <v>1197831</v>
      </c>
      <c r="C1005" s="7">
        <v>44504</v>
      </c>
      <c r="D1005" s="6" t="s">
        <v>24</v>
      </c>
      <c r="E1005" s="6" t="s">
        <v>52</v>
      </c>
      <c r="F1005" s="6" t="s">
        <v>53</v>
      </c>
      <c r="G1005" s="6" t="s">
        <v>20</v>
      </c>
      <c r="H1005" s="8">
        <v>0.55000000000000004</v>
      </c>
      <c r="I1005" s="9">
        <v>4750</v>
      </c>
      <c r="J1005" s="10">
        <f t="shared" si="0"/>
        <v>2612.5</v>
      </c>
      <c r="K1005" s="10">
        <f t="shared" si="1"/>
        <v>1436.8750000000002</v>
      </c>
      <c r="L1005" s="11">
        <v>0.55000000000000004</v>
      </c>
      <c r="N1005" s="16"/>
      <c r="O1005" s="17"/>
      <c r="P1005" s="12"/>
      <c r="Q1005" s="13"/>
    </row>
    <row r="1006" spans="1:17" ht="15.75" customHeight="1">
      <c r="A1006" s="6" t="s">
        <v>23</v>
      </c>
      <c r="B1006" s="6">
        <v>1197831</v>
      </c>
      <c r="C1006" s="7">
        <v>44504</v>
      </c>
      <c r="D1006" s="6" t="s">
        <v>24</v>
      </c>
      <c r="E1006" s="6" t="s">
        <v>52</v>
      </c>
      <c r="F1006" s="6" t="s">
        <v>53</v>
      </c>
      <c r="G1006" s="6" t="s">
        <v>21</v>
      </c>
      <c r="H1006" s="8">
        <v>0.54999999999999993</v>
      </c>
      <c r="I1006" s="9">
        <v>4500</v>
      </c>
      <c r="J1006" s="10">
        <f t="shared" si="0"/>
        <v>2474.9999999999995</v>
      </c>
      <c r="K1006" s="10">
        <f t="shared" si="1"/>
        <v>989.99999999999977</v>
      </c>
      <c r="L1006" s="11">
        <v>0.39999999999999997</v>
      </c>
      <c r="N1006" s="16"/>
      <c r="O1006" s="17"/>
      <c r="P1006" s="12"/>
      <c r="Q1006" s="13"/>
    </row>
    <row r="1007" spans="1:17" ht="15.75" customHeight="1">
      <c r="A1007" s="6" t="s">
        <v>23</v>
      </c>
      <c r="B1007" s="6">
        <v>1197831</v>
      </c>
      <c r="C1007" s="7">
        <v>44504</v>
      </c>
      <c r="D1007" s="6" t="s">
        <v>24</v>
      </c>
      <c r="E1007" s="6" t="s">
        <v>52</v>
      </c>
      <c r="F1007" s="6" t="s">
        <v>53</v>
      </c>
      <c r="G1007" s="6" t="s">
        <v>22</v>
      </c>
      <c r="H1007" s="8">
        <v>0.65</v>
      </c>
      <c r="I1007" s="9">
        <v>6500</v>
      </c>
      <c r="J1007" s="10">
        <f t="shared" si="0"/>
        <v>4225</v>
      </c>
      <c r="K1007" s="10">
        <f t="shared" si="1"/>
        <v>2535.0000000000005</v>
      </c>
      <c r="L1007" s="11">
        <v>0.60000000000000009</v>
      </c>
      <c r="N1007" s="16"/>
      <c r="O1007" s="17"/>
      <c r="P1007" s="12"/>
      <c r="Q1007" s="13"/>
    </row>
    <row r="1008" spans="1:17" ht="15.75" customHeight="1">
      <c r="A1008" s="6" t="s">
        <v>23</v>
      </c>
      <c r="B1008" s="6">
        <v>1197831</v>
      </c>
      <c r="C1008" s="7">
        <v>44533</v>
      </c>
      <c r="D1008" s="6" t="s">
        <v>24</v>
      </c>
      <c r="E1008" s="6" t="s">
        <v>52</v>
      </c>
      <c r="F1008" s="6" t="s">
        <v>53</v>
      </c>
      <c r="G1008" s="6" t="s">
        <v>17</v>
      </c>
      <c r="H1008" s="8">
        <v>0.54999999999999993</v>
      </c>
      <c r="I1008" s="9">
        <v>8000</v>
      </c>
      <c r="J1008" s="10">
        <f t="shared" si="0"/>
        <v>4399.9999999999991</v>
      </c>
      <c r="K1008" s="10">
        <f t="shared" si="1"/>
        <v>1979.9999999999993</v>
      </c>
      <c r="L1008" s="11">
        <v>0.44999999999999996</v>
      </c>
      <c r="N1008" s="16"/>
      <c r="O1008" s="17"/>
      <c r="P1008" s="12"/>
      <c r="Q1008" s="13"/>
    </row>
    <row r="1009" spans="1:17" ht="15.75" customHeight="1">
      <c r="A1009" s="6" t="s">
        <v>23</v>
      </c>
      <c r="B1009" s="6">
        <v>1197831</v>
      </c>
      <c r="C1009" s="7">
        <v>44533</v>
      </c>
      <c r="D1009" s="6" t="s">
        <v>24</v>
      </c>
      <c r="E1009" s="6" t="s">
        <v>52</v>
      </c>
      <c r="F1009" s="6" t="s">
        <v>53</v>
      </c>
      <c r="G1009" s="6" t="s">
        <v>18</v>
      </c>
      <c r="H1009" s="8">
        <v>0.54999999999999993</v>
      </c>
      <c r="I1009" s="9">
        <v>8000</v>
      </c>
      <c r="J1009" s="10">
        <f t="shared" si="0"/>
        <v>4399.9999999999991</v>
      </c>
      <c r="K1009" s="10">
        <f t="shared" si="1"/>
        <v>1979.9999999999993</v>
      </c>
      <c r="L1009" s="11">
        <v>0.44999999999999996</v>
      </c>
      <c r="N1009" s="16"/>
      <c r="O1009" s="17"/>
      <c r="P1009" s="12"/>
      <c r="Q1009" s="13"/>
    </row>
    <row r="1010" spans="1:17" ht="15.75" customHeight="1">
      <c r="A1010" s="6" t="s">
        <v>23</v>
      </c>
      <c r="B1010" s="6">
        <v>1197831</v>
      </c>
      <c r="C1010" s="7">
        <v>44533</v>
      </c>
      <c r="D1010" s="6" t="s">
        <v>24</v>
      </c>
      <c r="E1010" s="6" t="s">
        <v>52</v>
      </c>
      <c r="F1010" s="6" t="s">
        <v>53</v>
      </c>
      <c r="G1010" s="6" t="s">
        <v>19</v>
      </c>
      <c r="H1010" s="8">
        <v>0.6</v>
      </c>
      <c r="I1010" s="9">
        <v>7000</v>
      </c>
      <c r="J1010" s="10">
        <f t="shared" si="0"/>
        <v>4200</v>
      </c>
      <c r="K1010" s="10">
        <f t="shared" si="1"/>
        <v>1889.9999999999998</v>
      </c>
      <c r="L1010" s="11">
        <v>0.44999999999999996</v>
      </c>
      <c r="N1010" s="16"/>
      <c r="O1010" s="17"/>
      <c r="P1010" s="12"/>
      <c r="Q1010" s="13"/>
    </row>
    <row r="1011" spans="1:17" ht="15.75" customHeight="1">
      <c r="A1011" s="6" t="s">
        <v>23</v>
      </c>
      <c r="B1011" s="6">
        <v>1197831</v>
      </c>
      <c r="C1011" s="7">
        <v>44533</v>
      </c>
      <c r="D1011" s="6" t="s">
        <v>24</v>
      </c>
      <c r="E1011" s="6" t="s">
        <v>52</v>
      </c>
      <c r="F1011" s="6" t="s">
        <v>53</v>
      </c>
      <c r="G1011" s="6" t="s">
        <v>20</v>
      </c>
      <c r="H1011" s="8">
        <v>0.6</v>
      </c>
      <c r="I1011" s="9">
        <v>5500</v>
      </c>
      <c r="J1011" s="10">
        <f t="shared" si="0"/>
        <v>3300</v>
      </c>
      <c r="K1011" s="10">
        <f t="shared" si="1"/>
        <v>1815.0000000000002</v>
      </c>
      <c r="L1011" s="11">
        <v>0.55000000000000004</v>
      </c>
      <c r="N1011" s="16"/>
      <c r="O1011" s="17"/>
      <c r="P1011" s="12"/>
      <c r="Q1011" s="13"/>
    </row>
    <row r="1012" spans="1:17" ht="15.75" customHeight="1">
      <c r="A1012" s="6" t="s">
        <v>23</v>
      </c>
      <c r="B1012" s="6">
        <v>1197831</v>
      </c>
      <c r="C1012" s="7">
        <v>44533</v>
      </c>
      <c r="D1012" s="6" t="s">
        <v>24</v>
      </c>
      <c r="E1012" s="6" t="s">
        <v>52</v>
      </c>
      <c r="F1012" s="6" t="s">
        <v>53</v>
      </c>
      <c r="G1012" s="6" t="s">
        <v>21</v>
      </c>
      <c r="H1012" s="8">
        <v>0.54999999999999993</v>
      </c>
      <c r="I1012" s="9">
        <v>5000</v>
      </c>
      <c r="J1012" s="10">
        <f t="shared" si="0"/>
        <v>2749.9999999999995</v>
      </c>
      <c r="K1012" s="10">
        <f t="shared" si="1"/>
        <v>1099.9999999999998</v>
      </c>
      <c r="L1012" s="11">
        <v>0.39999999999999997</v>
      </c>
      <c r="N1012" s="16"/>
      <c r="O1012" s="17"/>
      <c r="P1012" s="12"/>
      <c r="Q1012" s="13"/>
    </row>
    <row r="1013" spans="1:17" ht="15.75" customHeight="1">
      <c r="A1013" s="6" t="s">
        <v>23</v>
      </c>
      <c r="B1013" s="6">
        <v>1197831</v>
      </c>
      <c r="C1013" s="7">
        <v>44533</v>
      </c>
      <c r="D1013" s="6" t="s">
        <v>24</v>
      </c>
      <c r="E1013" s="6" t="s">
        <v>52</v>
      </c>
      <c r="F1013" s="6" t="s">
        <v>53</v>
      </c>
      <c r="G1013" s="6" t="s">
        <v>22</v>
      </c>
      <c r="H1013" s="8">
        <v>0.65</v>
      </c>
      <c r="I1013" s="9">
        <v>7500</v>
      </c>
      <c r="J1013" s="10">
        <f t="shared" si="0"/>
        <v>4875</v>
      </c>
      <c r="K1013" s="10">
        <f t="shared" si="1"/>
        <v>2925.0000000000005</v>
      </c>
      <c r="L1013" s="11">
        <v>0.60000000000000009</v>
      </c>
      <c r="N1013" s="16"/>
      <c r="O1013" s="17"/>
      <c r="P1013" s="12"/>
      <c r="Q1013" s="13"/>
    </row>
    <row r="1014" spans="1:17" ht="15.75" customHeight="1">
      <c r="A1014" s="6" t="s">
        <v>14</v>
      </c>
      <c r="B1014" s="6">
        <v>1185732</v>
      </c>
      <c r="C1014" s="7">
        <v>44207</v>
      </c>
      <c r="D1014" s="6" t="s">
        <v>33</v>
      </c>
      <c r="E1014" s="6" t="s">
        <v>54</v>
      </c>
      <c r="F1014" s="6" t="s">
        <v>55</v>
      </c>
      <c r="G1014" s="6" t="s">
        <v>17</v>
      </c>
      <c r="H1014" s="8">
        <v>0.35</v>
      </c>
      <c r="I1014" s="9">
        <v>4250</v>
      </c>
      <c r="J1014" s="10">
        <f t="shared" si="0"/>
        <v>1487.5</v>
      </c>
      <c r="K1014" s="10">
        <f t="shared" si="1"/>
        <v>595</v>
      </c>
      <c r="L1014" s="11">
        <v>0.4</v>
      </c>
      <c r="N1014" s="16"/>
      <c r="O1014" s="17"/>
      <c r="P1014" s="12"/>
      <c r="Q1014" s="13"/>
    </row>
    <row r="1015" spans="1:17" ht="15.75" customHeight="1">
      <c r="A1015" s="6" t="s">
        <v>14</v>
      </c>
      <c r="B1015" s="6">
        <v>1185732</v>
      </c>
      <c r="C1015" s="7">
        <v>44207</v>
      </c>
      <c r="D1015" s="6" t="s">
        <v>33</v>
      </c>
      <c r="E1015" s="6" t="s">
        <v>54</v>
      </c>
      <c r="F1015" s="6" t="s">
        <v>55</v>
      </c>
      <c r="G1015" s="6" t="s">
        <v>18</v>
      </c>
      <c r="H1015" s="8">
        <v>0.35</v>
      </c>
      <c r="I1015" s="9">
        <v>2250</v>
      </c>
      <c r="J1015" s="10">
        <f t="shared" si="0"/>
        <v>787.5</v>
      </c>
      <c r="K1015" s="10">
        <f t="shared" si="1"/>
        <v>275.625</v>
      </c>
      <c r="L1015" s="11">
        <v>0.35</v>
      </c>
      <c r="N1015" s="16"/>
      <c r="O1015" s="17"/>
      <c r="P1015" s="12"/>
      <c r="Q1015" s="13"/>
    </row>
    <row r="1016" spans="1:17" ht="15.75" customHeight="1">
      <c r="A1016" s="6" t="s">
        <v>14</v>
      </c>
      <c r="B1016" s="6">
        <v>1185732</v>
      </c>
      <c r="C1016" s="7">
        <v>44207</v>
      </c>
      <c r="D1016" s="6" t="s">
        <v>33</v>
      </c>
      <c r="E1016" s="6" t="s">
        <v>54</v>
      </c>
      <c r="F1016" s="6" t="s">
        <v>55</v>
      </c>
      <c r="G1016" s="6" t="s">
        <v>19</v>
      </c>
      <c r="H1016" s="8">
        <v>0.25</v>
      </c>
      <c r="I1016" s="9">
        <v>2250</v>
      </c>
      <c r="J1016" s="10">
        <f t="shared" si="0"/>
        <v>562.5</v>
      </c>
      <c r="K1016" s="10">
        <f t="shared" si="1"/>
        <v>196.875</v>
      </c>
      <c r="L1016" s="11">
        <v>0.35</v>
      </c>
      <c r="N1016" s="16"/>
      <c r="O1016" s="17"/>
      <c r="P1016" s="12"/>
      <c r="Q1016" s="13"/>
    </row>
    <row r="1017" spans="1:17" ht="15.75" customHeight="1">
      <c r="A1017" s="6" t="s">
        <v>14</v>
      </c>
      <c r="B1017" s="6">
        <v>1185732</v>
      </c>
      <c r="C1017" s="7">
        <v>44207</v>
      </c>
      <c r="D1017" s="6" t="s">
        <v>33</v>
      </c>
      <c r="E1017" s="6" t="s">
        <v>54</v>
      </c>
      <c r="F1017" s="6" t="s">
        <v>55</v>
      </c>
      <c r="G1017" s="6" t="s">
        <v>20</v>
      </c>
      <c r="H1017" s="8">
        <v>0.30000000000000004</v>
      </c>
      <c r="I1017" s="9">
        <v>750</v>
      </c>
      <c r="J1017" s="10">
        <f t="shared" si="0"/>
        <v>225.00000000000003</v>
      </c>
      <c r="K1017" s="10">
        <f t="shared" si="1"/>
        <v>90.000000000000014</v>
      </c>
      <c r="L1017" s="11">
        <v>0.4</v>
      </c>
      <c r="N1017" s="16"/>
      <c r="O1017" s="17"/>
      <c r="P1017" s="12"/>
      <c r="Q1017" s="13"/>
    </row>
    <row r="1018" spans="1:17" ht="15.75" customHeight="1">
      <c r="A1018" s="6" t="s">
        <v>14</v>
      </c>
      <c r="B1018" s="6">
        <v>1185732</v>
      </c>
      <c r="C1018" s="7">
        <v>44207</v>
      </c>
      <c r="D1018" s="6" t="s">
        <v>33</v>
      </c>
      <c r="E1018" s="6" t="s">
        <v>54</v>
      </c>
      <c r="F1018" s="6" t="s">
        <v>55</v>
      </c>
      <c r="G1018" s="6" t="s">
        <v>21</v>
      </c>
      <c r="H1018" s="8">
        <v>0.44999999999999996</v>
      </c>
      <c r="I1018" s="9">
        <v>1250</v>
      </c>
      <c r="J1018" s="10">
        <f t="shared" si="0"/>
        <v>562.5</v>
      </c>
      <c r="K1018" s="10">
        <f t="shared" si="1"/>
        <v>196.875</v>
      </c>
      <c r="L1018" s="11">
        <v>0.35</v>
      </c>
      <c r="N1018" s="16"/>
      <c r="O1018" s="17"/>
      <c r="P1018" s="12"/>
      <c r="Q1018" s="13"/>
    </row>
    <row r="1019" spans="1:17" ht="15.75" customHeight="1">
      <c r="A1019" s="6" t="s">
        <v>14</v>
      </c>
      <c r="B1019" s="6">
        <v>1185732</v>
      </c>
      <c r="C1019" s="7">
        <v>44207</v>
      </c>
      <c r="D1019" s="6" t="s">
        <v>33</v>
      </c>
      <c r="E1019" s="6" t="s">
        <v>54</v>
      </c>
      <c r="F1019" s="6" t="s">
        <v>55</v>
      </c>
      <c r="G1019" s="6" t="s">
        <v>22</v>
      </c>
      <c r="H1019" s="8">
        <v>0.35</v>
      </c>
      <c r="I1019" s="9">
        <v>2250</v>
      </c>
      <c r="J1019" s="10">
        <f t="shared" si="0"/>
        <v>787.5</v>
      </c>
      <c r="K1019" s="10">
        <f t="shared" si="1"/>
        <v>393.75</v>
      </c>
      <c r="L1019" s="11">
        <v>0.5</v>
      </c>
      <c r="N1019" s="16"/>
      <c r="O1019" s="17"/>
      <c r="P1019" s="12"/>
      <c r="Q1019" s="13"/>
    </row>
    <row r="1020" spans="1:17" ht="15.75" customHeight="1">
      <c r="A1020" s="6" t="s">
        <v>14</v>
      </c>
      <c r="B1020" s="6">
        <v>1185732</v>
      </c>
      <c r="C1020" s="7">
        <v>44238</v>
      </c>
      <c r="D1020" s="6" t="s">
        <v>33</v>
      </c>
      <c r="E1020" s="6" t="s">
        <v>54</v>
      </c>
      <c r="F1020" s="6" t="s">
        <v>55</v>
      </c>
      <c r="G1020" s="6" t="s">
        <v>17</v>
      </c>
      <c r="H1020" s="8">
        <v>0.35</v>
      </c>
      <c r="I1020" s="9">
        <v>4750</v>
      </c>
      <c r="J1020" s="10">
        <f t="shared" si="0"/>
        <v>1662.5</v>
      </c>
      <c r="K1020" s="10">
        <f t="shared" si="1"/>
        <v>665</v>
      </c>
      <c r="L1020" s="11">
        <v>0.4</v>
      </c>
      <c r="N1020" s="16"/>
      <c r="O1020" s="17"/>
      <c r="P1020" s="12"/>
      <c r="Q1020" s="13"/>
    </row>
    <row r="1021" spans="1:17" ht="15.75" customHeight="1">
      <c r="A1021" s="6" t="s">
        <v>14</v>
      </c>
      <c r="B1021" s="6">
        <v>1185732</v>
      </c>
      <c r="C1021" s="7">
        <v>44238</v>
      </c>
      <c r="D1021" s="6" t="s">
        <v>33</v>
      </c>
      <c r="E1021" s="6" t="s">
        <v>54</v>
      </c>
      <c r="F1021" s="6" t="s">
        <v>55</v>
      </c>
      <c r="G1021" s="6" t="s">
        <v>18</v>
      </c>
      <c r="H1021" s="8">
        <v>0.35</v>
      </c>
      <c r="I1021" s="9">
        <v>1250</v>
      </c>
      <c r="J1021" s="10">
        <f t="shared" si="0"/>
        <v>437.5</v>
      </c>
      <c r="K1021" s="10">
        <f t="shared" si="1"/>
        <v>153.125</v>
      </c>
      <c r="L1021" s="11">
        <v>0.35</v>
      </c>
      <c r="N1021" s="16"/>
      <c r="O1021" s="17"/>
      <c r="P1021" s="12"/>
      <c r="Q1021" s="13"/>
    </row>
    <row r="1022" spans="1:17" ht="15.75" customHeight="1">
      <c r="A1022" s="6" t="s">
        <v>14</v>
      </c>
      <c r="B1022" s="6">
        <v>1185732</v>
      </c>
      <c r="C1022" s="7">
        <v>44238</v>
      </c>
      <c r="D1022" s="6" t="s">
        <v>33</v>
      </c>
      <c r="E1022" s="6" t="s">
        <v>54</v>
      </c>
      <c r="F1022" s="6" t="s">
        <v>55</v>
      </c>
      <c r="G1022" s="6" t="s">
        <v>19</v>
      </c>
      <c r="H1022" s="8">
        <v>0.25</v>
      </c>
      <c r="I1022" s="9">
        <v>1750</v>
      </c>
      <c r="J1022" s="10">
        <f t="shared" si="0"/>
        <v>437.5</v>
      </c>
      <c r="K1022" s="10">
        <f t="shared" si="1"/>
        <v>153.125</v>
      </c>
      <c r="L1022" s="11">
        <v>0.35</v>
      </c>
      <c r="N1022" s="16"/>
      <c r="O1022" s="17"/>
      <c r="P1022" s="12"/>
      <c r="Q1022" s="13"/>
    </row>
    <row r="1023" spans="1:17" ht="15.75" customHeight="1">
      <c r="A1023" s="6" t="s">
        <v>14</v>
      </c>
      <c r="B1023" s="6">
        <v>1185732</v>
      </c>
      <c r="C1023" s="7">
        <v>44238</v>
      </c>
      <c r="D1023" s="6" t="s">
        <v>33</v>
      </c>
      <c r="E1023" s="6" t="s">
        <v>54</v>
      </c>
      <c r="F1023" s="6" t="s">
        <v>55</v>
      </c>
      <c r="G1023" s="6" t="s">
        <v>20</v>
      </c>
      <c r="H1023" s="8">
        <v>0.30000000000000004</v>
      </c>
      <c r="I1023" s="9">
        <v>500</v>
      </c>
      <c r="J1023" s="10">
        <f t="shared" si="0"/>
        <v>150.00000000000003</v>
      </c>
      <c r="K1023" s="10">
        <f t="shared" si="1"/>
        <v>60.000000000000014</v>
      </c>
      <c r="L1023" s="11">
        <v>0.4</v>
      </c>
      <c r="N1023" s="16"/>
      <c r="O1023" s="17"/>
      <c r="P1023" s="12"/>
      <c r="Q1023" s="13"/>
    </row>
    <row r="1024" spans="1:17" ht="15.75" customHeight="1">
      <c r="A1024" s="6" t="s">
        <v>14</v>
      </c>
      <c r="B1024" s="6">
        <v>1185732</v>
      </c>
      <c r="C1024" s="7">
        <v>44238</v>
      </c>
      <c r="D1024" s="6" t="s">
        <v>33</v>
      </c>
      <c r="E1024" s="6" t="s">
        <v>54</v>
      </c>
      <c r="F1024" s="6" t="s">
        <v>55</v>
      </c>
      <c r="G1024" s="6" t="s">
        <v>21</v>
      </c>
      <c r="H1024" s="8">
        <v>0.44999999999999996</v>
      </c>
      <c r="I1024" s="9">
        <v>1250</v>
      </c>
      <c r="J1024" s="10">
        <f t="shared" si="0"/>
        <v>562.5</v>
      </c>
      <c r="K1024" s="10">
        <f t="shared" si="1"/>
        <v>196.875</v>
      </c>
      <c r="L1024" s="11">
        <v>0.35</v>
      </c>
      <c r="N1024" s="16"/>
      <c r="O1024" s="17"/>
      <c r="P1024" s="12"/>
      <c r="Q1024" s="13"/>
    </row>
    <row r="1025" spans="1:17" ht="15.75" customHeight="1">
      <c r="A1025" s="6" t="s">
        <v>14</v>
      </c>
      <c r="B1025" s="6">
        <v>1185732</v>
      </c>
      <c r="C1025" s="7">
        <v>44238</v>
      </c>
      <c r="D1025" s="6" t="s">
        <v>33</v>
      </c>
      <c r="E1025" s="6" t="s">
        <v>54</v>
      </c>
      <c r="F1025" s="6" t="s">
        <v>55</v>
      </c>
      <c r="G1025" s="6" t="s">
        <v>22</v>
      </c>
      <c r="H1025" s="8">
        <v>0.35</v>
      </c>
      <c r="I1025" s="9">
        <v>2000</v>
      </c>
      <c r="J1025" s="10">
        <f t="shared" si="0"/>
        <v>700</v>
      </c>
      <c r="K1025" s="10">
        <f t="shared" si="1"/>
        <v>350</v>
      </c>
      <c r="L1025" s="11">
        <v>0.5</v>
      </c>
      <c r="N1025" s="16"/>
      <c r="O1025" s="17"/>
      <c r="P1025" s="12"/>
      <c r="Q1025" s="13"/>
    </row>
    <row r="1026" spans="1:17" ht="15.75" customHeight="1">
      <c r="A1026" s="6" t="s">
        <v>14</v>
      </c>
      <c r="B1026" s="6">
        <v>1185732</v>
      </c>
      <c r="C1026" s="7">
        <v>44265</v>
      </c>
      <c r="D1026" s="6" t="s">
        <v>33</v>
      </c>
      <c r="E1026" s="6" t="s">
        <v>54</v>
      </c>
      <c r="F1026" s="6" t="s">
        <v>55</v>
      </c>
      <c r="G1026" s="6" t="s">
        <v>17</v>
      </c>
      <c r="H1026" s="8">
        <v>0.4</v>
      </c>
      <c r="I1026" s="9">
        <v>4200</v>
      </c>
      <c r="J1026" s="10">
        <f t="shared" si="0"/>
        <v>1680</v>
      </c>
      <c r="K1026" s="10">
        <f t="shared" si="1"/>
        <v>672</v>
      </c>
      <c r="L1026" s="11">
        <v>0.4</v>
      </c>
      <c r="N1026" s="16"/>
      <c r="O1026" s="17"/>
      <c r="P1026" s="12"/>
      <c r="Q1026" s="13"/>
    </row>
    <row r="1027" spans="1:17" ht="15.75" customHeight="1">
      <c r="A1027" s="6" t="s">
        <v>14</v>
      </c>
      <c r="B1027" s="6">
        <v>1185732</v>
      </c>
      <c r="C1027" s="7">
        <v>44265</v>
      </c>
      <c r="D1027" s="6" t="s">
        <v>33</v>
      </c>
      <c r="E1027" s="6" t="s">
        <v>54</v>
      </c>
      <c r="F1027" s="6" t="s">
        <v>55</v>
      </c>
      <c r="G1027" s="6" t="s">
        <v>18</v>
      </c>
      <c r="H1027" s="8">
        <v>0.4</v>
      </c>
      <c r="I1027" s="9">
        <v>1000</v>
      </c>
      <c r="J1027" s="10">
        <f t="shared" si="0"/>
        <v>400</v>
      </c>
      <c r="K1027" s="10">
        <f t="shared" si="1"/>
        <v>140</v>
      </c>
      <c r="L1027" s="11">
        <v>0.35</v>
      </c>
      <c r="N1027" s="16"/>
      <c r="O1027" s="17"/>
      <c r="P1027" s="12"/>
      <c r="Q1027" s="13"/>
    </row>
    <row r="1028" spans="1:17" ht="15.75" customHeight="1">
      <c r="A1028" s="6" t="s">
        <v>14</v>
      </c>
      <c r="B1028" s="6">
        <v>1185732</v>
      </c>
      <c r="C1028" s="7">
        <v>44265</v>
      </c>
      <c r="D1028" s="6" t="s">
        <v>33</v>
      </c>
      <c r="E1028" s="6" t="s">
        <v>54</v>
      </c>
      <c r="F1028" s="6" t="s">
        <v>55</v>
      </c>
      <c r="G1028" s="6" t="s">
        <v>19</v>
      </c>
      <c r="H1028" s="8">
        <v>0.30000000000000004</v>
      </c>
      <c r="I1028" s="9">
        <v>1500</v>
      </c>
      <c r="J1028" s="10">
        <f t="shared" si="0"/>
        <v>450.00000000000006</v>
      </c>
      <c r="K1028" s="10">
        <f t="shared" si="1"/>
        <v>157.5</v>
      </c>
      <c r="L1028" s="11">
        <v>0.35</v>
      </c>
      <c r="N1028" s="16"/>
      <c r="O1028" s="17"/>
      <c r="P1028" s="12"/>
      <c r="Q1028" s="13"/>
    </row>
    <row r="1029" spans="1:17" ht="15.75" customHeight="1">
      <c r="A1029" s="6" t="s">
        <v>14</v>
      </c>
      <c r="B1029" s="6">
        <v>1185732</v>
      </c>
      <c r="C1029" s="7">
        <v>44265</v>
      </c>
      <c r="D1029" s="6" t="s">
        <v>33</v>
      </c>
      <c r="E1029" s="6" t="s">
        <v>54</v>
      </c>
      <c r="F1029" s="6" t="s">
        <v>55</v>
      </c>
      <c r="G1029" s="6" t="s">
        <v>20</v>
      </c>
      <c r="H1029" s="8">
        <v>0.35</v>
      </c>
      <c r="I1029" s="9">
        <v>0</v>
      </c>
      <c r="J1029" s="10">
        <f t="shared" si="0"/>
        <v>0</v>
      </c>
      <c r="K1029" s="10">
        <f t="shared" si="1"/>
        <v>0</v>
      </c>
      <c r="L1029" s="11">
        <v>0.4</v>
      </c>
      <c r="N1029" s="16"/>
      <c r="O1029" s="17"/>
      <c r="P1029" s="12"/>
      <c r="Q1029" s="13"/>
    </row>
    <row r="1030" spans="1:17" ht="15.75" customHeight="1">
      <c r="A1030" s="6" t="s">
        <v>14</v>
      </c>
      <c r="B1030" s="6">
        <v>1185732</v>
      </c>
      <c r="C1030" s="7">
        <v>44265</v>
      </c>
      <c r="D1030" s="6" t="s">
        <v>33</v>
      </c>
      <c r="E1030" s="6" t="s">
        <v>54</v>
      </c>
      <c r="F1030" s="6" t="s">
        <v>55</v>
      </c>
      <c r="G1030" s="6" t="s">
        <v>21</v>
      </c>
      <c r="H1030" s="8">
        <v>0.5</v>
      </c>
      <c r="I1030" s="9">
        <v>500</v>
      </c>
      <c r="J1030" s="10">
        <f t="shared" si="0"/>
        <v>250</v>
      </c>
      <c r="K1030" s="10">
        <f t="shared" si="1"/>
        <v>87.5</v>
      </c>
      <c r="L1030" s="11">
        <v>0.35</v>
      </c>
      <c r="N1030" s="16"/>
      <c r="O1030" s="17"/>
      <c r="P1030" s="12"/>
      <c r="Q1030" s="13"/>
    </row>
    <row r="1031" spans="1:17" ht="15.75" customHeight="1">
      <c r="A1031" s="6" t="s">
        <v>14</v>
      </c>
      <c r="B1031" s="6">
        <v>1185732</v>
      </c>
      <c r="C1031" s="7">
        <v>44265</v>
      </c>
      <c r="D1031" s="6" t="s">
        <v>33</v>
      </c>
      <c r="E1031" s="6" t="s">
        <v>54</v>
      </c>
      <c r="F1031" s="6" t="s">
        <v>55</v>
      </c>
      <c r="G1031" s="6" t="s">
        <v>22</v>
      </c>
      <c r="H1031" s="8">
        <v>0.4</v>
      </c>
      <c r="I1031" s="9">
        <v>1500</v>
      </c>
      <c r="J1031" s="10">
        <f t="shared" si="0"/>
        <v>600</v>
      </c>
      <c r="K1031" s="10">
        <f t="shared" si="1"/>
        <v>300</v>
      </c>
      <c r="L1031" s="11">
        <v>0.5</v>
      </c>
      <c r="N1031" s="16"/>
      <c r="O1031" s="17"/>
      <c r="P1031" s="12"/>
      <c r="Q1031" s="13"/>
    </row>
    <row r="1032" spans="1:17" ht="15.75" customHeight="1">
      <c r="A1032" s="6" t="s">
        <v>14</v>
      </c>
      <c r="B1032" s="6">
        <v>1185732</v>
      </c>
      <c r="C1032" s="7">
        <v>44297</v>
      </c>
      <c r="D1032" s="6" t="s">
        <v>33</v>
      </c>
      <c r="E1032" s="6" t="s">
        <v>54</v>
      </c>
      <c r="F1032" s="6" t="s">
        <v>55</v>
      </c>
      <c r="G1032" s="6" t="s">
        <v>17</v>
      </c>
      <c r="H1032" s="8">
        <v>0.4</v>
      </c>
      <c r="I1032" s="9">
        <v>3750</v>
      </c>
      <c r="J1032" s="10">
        <f t="shared" si="0"/>
        <v>1500</v>
      </c>
      <c r="K1032" s="10">
        <f t="shared" si="1"/>
        <v>600</v>
      </c>
      <c r="L1032" s="11">
        <v>0.4</v>
      </c>
      <c r="N1032" s="16"/>
      <c r="O1032" s="17"/>
      <c r="P1032" s="12"/>
      <c r="Q1032" s="13"/>
    </row>
    <row r="1033" spans="1:17" ht="15.75" customHeight="1">
      <c r="A1033" s="6" t="s">
        <v>14</v>
      </c>
      <c r="B1033" s="6">
        <v>1185732</v>
      </c>
      <c r="C1033" s="7">
        <v>44297</v>
      </c>
      <c r="D1033" s="6" t="s">
        <v>33</v>
      </c>
      <c r="E1033" s="6" t="s">
        <v>54</v>
      </c>
      <c r="F1033" s="6" t="s">
        <v>55</v>
      </c>
      <c r="G1033" s="6" t="s">
        <v>18</v>
      </c>
      <c r="H1033" s="8">
        <v>0.35000000000000003</v>
      </c>
      <c r="I1033" s="9">
        <v>750</v>
      </c>
      <c r="J1033" s="10">
        <f t="shared" si="0"/>
        <v>262.5</v>
      </c>
      <c r="K1033" s="10">
        <f t="shared" si="1"/>
        <v>91.875</v>
      </c>
      <c r="L1033" s="11">
        <v>0.35</v>
      </c>
      <c r="N1033" s="16"/>
      <c r="O1033" s="17"/>
      <c r="P1033" s="12"/>
      <c r="Q1033" s="13"/>
    </row>
    <row r="1034" spans="1:17" ht="15.75" customHeight="1">
      <c r="A1034" s="6" t="s">
        <v>14</v>
      </c>
      <c r="B1034" s="6">
        <v>1185732</v>
      </c>
      <c r="C1034" s="7">
        <v>44297</v>
      </c>
      <c r="D1034" s="6" t="s">
        <v>33</v>
      </c>
      <c r="E1034" s="6" t="s">
        <v>54</v>
      </c>
      <c r="F1034" s="6" t="s">
        <v>55</v>
      </c>
      <c r="G1034" s="6" t="s">
        <v>19</v>
      </c>
      <c r="H1034" s="8">
        <v>0.25000000000000006</v>
      </c>
      <c r="I1034" s="9">
        <v>750</v>
      </c>
      <c r="J1034" s="10">
        <f t="shared" si="0"/>
        <v>187.50000000000003</v>
      </c>
      <c r="K1034" s="10">
        <f t="shared" si="1"/>
        <v>65.625</v>
      </c>
      <c r="L1034" s="11">
        <v>0.35</v>
      </c>
      <c r="N1034" s="16"/>
      <c r="O1034" s="17"/>
      <c r="P1034" s="12"/>
      <c r="Q1034" s="13"/>
    </row>
    <row r="1035" spans="1:17" ht="15.75" customHeight="1">
      <c r="A1035" s="6" t="s">
        <v>14</v>
      </c>
      <c r="B1035" s="6">
        <v>1185732</v>
      </c>
      <c r="C1035" s="7">
        <v>44297</v>
      </c>
      <c r="D1035" s="6" t="s">
        <v>33</v>
      </c>
      <c r="E1035" s="6" t="s">
        <v>54</v>
      </c>
      <c r="F1035" s="6" t="s">
        <v>55</v>
      </c>
      <c r="G1035" s="6" t="s">
        <v>20</v>
      </c>
      <c r="H1035" s="8">
        <v>0.3</v>
      </c>
      <c r="I1035" s="9">
        <v>0</v>
      </c>
      <c r="J1035" s="10">
        <f t="shared" si="0"/>
        <v>0</v>
      </c>
      <c r="K1035" s="10">
        <f t="shared" si="1"/>
        <v>0</v>
      </c>
      <c r="L1035" s="11">
        <v>0.4</v>
      </c>
      <c r="N1035" s="16"/>
      <c r="O1035" s="17"/>
      <c r="P1035" s="12"/>
      <c r="Q1035" s="13"/>
    </row>
    <row r="1036" spans="1:17" ht="15.75" customHeight="1">
      <c r="A1036" s="6" t="s">
        <v>14</v>
      </c>
      <c r="B1036" s="6">
        <v>1185732</v>
      </c>
      <c r="C1036" s="7">
        <v>44297</v>
      </c>
      <c r="D1036" s="6" t="s">
        <v>33</v>
      </c>
      <c r="E1036" s="6" t="s">
        <v>54</v>
      </c>
      <c r="F1036" s="6" t="s">
        <v>55</v>
      </c>
      <c r="G1036" s="6" t="s">
        <v>21</v>
      </c>
      <c r="H1036" s="8">
        <v>0.45</v>
      </c>
      <c r="I1036" s="9">
        <v>250</v>
      </c>
      <c r="J1036" s="10">
        <f t="shared" si="0"/>
        <v>112.5</v>
      </c>
      <c r="K1036" s="10">
        <f t="shared" si="1"/>
        <v>39.375</v>
      </c>
      <c r="L1036" s="11">
        <v>0.35</v>
      </c>
      <c r="N1036" s="16"/>
      <c r="O1036" s="17"/>
      <c r="P1036" s="12"/>
      <c r="Q1036" s="13"/>
    </row>
    <row r="1037" spans="1:17" ht="15.75" customHeight="1">
      <c r="A1037" s="6" t="s">
        <v>14</v>
      </c>
      <c r="B1037" s="6">
        <v>1185732</v>
      </c>
      <c r="C1037" s="7">
        <v>44297</v>
      </c>
      <c r="D1037" s="6" t="s">
        <v>33</v>
      </c>
      <c r="E1037" s="6" t="s">
        <v>54</v>
      </c>
      <c r="F1037" s="6" t="s">
        <v>55</v>
      </c>
      <c r="G1037" s="6" t="s">
        <v>22</v>
      </c>
      <c r="H1037" s="8">
        <v>0.35000000000000003</v>
      </c>
      <c r="I1037" s="9">
        <v>1500</v>
      </c>
      <c r="J1037" s="10">
        <f t="shared" si="0"/>
        <v>525</v>
      </c>
      <c r="K1037" s="10">
        <f t="shared" si="1"/>
        <v>262.5</v>
      </c>
      <c r="L1037" s="11">
        <v>0.5</v>
      </c>
      <c r="N1037" s="16"/>
      <c r="O1037" s="17"/>
      <c r="P1037" s="12"/>
      <c r="Q1037" s="13"/>
    </row>
    <row r="1038" spans="1:17" ht="15.75" customHeight="1">
      <c r="A1038" s="6" t="s">
        <v>14</v>
      </c>
      <c r="B1038" s="6">
        <v>1185732</v>
      </c>
      <c r="C1038" s="7">
        <v>44328</v>
      </c>
      <c r="D1038" s="6" t="s">
        <v>33</v>
      </c>
      <c r="E1038" s="6" t="s">
        <v>54</v>
      </c>
      <c r="F1038" s="6" t="s">
        <v>55</v>
      </c>
      <c r="G1038" s="6" t="s">
        <v>17</v>
      </c>
      <c r="H1038" s="8">
        <v>0.45</v>
      </c>
      <c r="I1038" s="9">
        <v>4200</v>
      </c>
      <c r="J1038" s="10">
        <f t="shared" si="0"/>
        <v>1890</v>
      </c>
      <c r="K1038" s="10">
        <f t="shared" si="1"/>
        <v>756</v>
      </c>
      <c r="L1038" s="11">
        <v>0.4</v>
      </c>
      <c r="N1038" s="16"/>
      <c r="O1038" s="17"/>
      <c r="P1038" s="12"/>
      <c r="Q1038" s="13"/>
    </row>
    <row r="1039" spans="1:17" ht="15.75" customHeight="1">
      <c r="A1039" s="6" t="s">
        <v>14</v>
      </c>
      <c r="B1039" s="6">
        <v>1185732</v>
      </c>
      <c r="C1039" s="7">
        <v>44328</v>
      </c>
      <c r="D1039" s="6" t="s">
        <v>33</v>
      </c>
      <c r="E1039" s="6" t="s">
        <v>54</v>
      </c>
      <c r="F1039" s="6" t="s">
        <v>55</v>
      </c>
      <c r="G1039" s="6" t="s">
        <v>18</v>
      </c>
      <c r="H1039" s="8">
        <v>0.40000000000000008</v>
      </c>
      <c r="I1039" s="9">
        <v>1250</v>
      </c>
      <c r="J1039" s="10">
        <f t="shared" si="0"/>
        <v>500.00000000000011</v>
      </c>
      <c r="K1039" s="10">
        <f t="shared" si="1"/>
        <v>175.00000000000003</v>
      </c>
      <c r="L1039" s="11">
        <v>0.35</v>
      </c>
      <c r="N1039" s="16"/>
      <c r="O1039" s="17"/>
      <c r="P1039" s="12"/>
      <c r="Q1039" s="13"/>
    </row>
    <row r="1040" spans="1:17" ht="15.75" customHeight="1">
      <c r="A1040" s="6" t="s">
        <v>14</v>
      </c>
      <c r="B1040" s="6">
        <v>1185732</v>
      </c>
      <c r="C1040" s="7">
        <v>44328</v>
      </c>
      <c r="D1040" s="6" t="s">
        <v>33</v>
      </c>
      <c r="E1040" s="6" t="s">
        <v>54</v>
      </c>
      <c r="F1040" s="6" t="s">
        <v>55</v>
      </c>
      <c r="G1040" s="6" t="s">
        <v>19</v>
      </c>
      <c r="H1040" s="8">
        <v>0.35000000000000003</v>
      </c>
      <c r="I1040" s="9">
        <v>1000</v>
      </c>
      <c r="J1040" s="10">
        <f t="shared" si="0"/>
        <v>350.00000000000006</v>
      </c>
      <c r="K1040" s="10">
        <f t="shared" si="1"/>
        <v>122.50000000000001</v>
      </c>
      <c r="L1040" s="11">
        <v>0.35</v>
      </c>
      <c r="N1040" s="16"/>
      <c r="O1040" s="17"/>
      <c r="P1040" s="12"/>
      <c r="Q1040" s="13"/>
    </row>
    <row r="1041" spans="1:17" ht="15.75" customHeight="1">
      <c r="A1041" s="6" t="s">
        <v>14</v>
      </c>
      <c r="B1041" s="6">
        <v>1185732</v>
      </c>
      <c r="C1041" s="7">
        <v>44328</v>
      </c>
      <c r="D1041" s="6" t="s">
        <v>33</v>
      </c>
      <c r="E1041" s="6" t="s">
        <v>54</v>
      </c>
      <c r="F1041" s="6" t="s">
        <v>55</v>
      </c>
      <c r="G1041" s="6" t="s">
        <v>20</v>
      </c>
      <c r="H1041" s="8">
        <v>0.35000000000000003</v>
      </c>
      <c r="I1041" s="9">
        <v>250</v>
      </c>
      <c r="J1041" s="10">
        <f t="shared" si="0"/>
        <v>87.500000000000014</v>
      </c>
      <c r="K1041" s="10">
        <f t="shared" si="1"/>
        <v>35.000000000000007</v>
      </c>
      <c r="L1041" s="11">
        <v>0.4</v>
      </c>
      <c r="N1041" s="16"/>
      <c r="O1041" s="17"/>
      <c r="P1041" s="12"/>
      <c r="Q1041" s="13"/>
    </row>
    <row r="1042" spans="1:17" ht="15.75" customHeight="1">
      <c r="A1042" s="6" t="s">
        <v>14</v>
      </c>
      <c r="B1042" s="6">
        <v>1185732</v>
      </c>
      <c r="C1042" s="7">
        <v>44328</v>
      </c>
      <c r="D1042" s="6" t="s">
        <v>33</v>
      </c>
      <c r="E1042" s="6" t="s">
        <v>54</v>
      </c>
      <c r="F1042" s="6" t="s">
        <v>55</v>
      </c>
      <c r="G1042" s="6" t="s">
        <v>21</v>
      </c>
      <c r="H1042" s="8">
        <v>0.49999999999999994</v>
      </c>
      <c r="I1042" s="9">
        <v>500</v>
      </c>
      <c r="J1042" s="10">
        <f t="shared" si="0"/>
        <v>249.99999999999997</v>
      </c>
      <c r="K1042" s="10">
        <f t="shared" si="1"/>
        <v>87.499999999999986</v>
      </c>
      <c r="L1042" s="11">
        <v>0.35</v>
      </c>
      <c r="N1042" s="16"/>
      <c r="O1042" s="17"/>
      <c r="P1042" s="12"/>
      <c r="Q1042" s="13"/>
    </row>
    <row r="1043" spans="1:17" ht="15.75" customHeight="1">
      <c r="A1043" s="6" t="s">
        <v>14</v>
      </c>
      <c r="B1043" s="6">
        <v>1185732</v>
      </c>
      <c r="C1043" s="7">
        <v>44328</v>
      </c>
      <c r="D1043" s="6" t="s">
        <v>33</v>
      </c>
      <c r="E1043" s="6" t="s">
        <v>54</v>
      </c>
      <c r="F1043" s="6" t="s">
        <v>55</v>
      </c>
      <c r="G1043" s="6" t="s">
        <v>22</v>
      </c>
      <c r="H1043" s="8">
        <v>0.54999999999999993</v>
      </c>
      <c r="I1043" s="9">
        <v>1500</v>
      </c>
      <c r="J1043" s="10">
        <f t="shared" si="0"/>
        <v>824.99999999999989</v>
      </c>
      <c r="K1043" s="10">
        <f t="shared" si="1"/>
        <v>412.49999999999994</v>
      </c>
      <c r="L1043" s="11">
        <v>0.5</v>
      </c>
      <c r="N1043" s="16"/>
      <c r="O1043" s="17"/>
      <c r="P1043" s="12"/>
      <c r="Q1043" s="13"/>
    </row>
    <row r="1044" spans="1:17" ht="15.75" customHeight="1">
      <c r="A1044" s="6" t="s">
        <v>14</v>
      </c>
      <c r="B1044" s="6">
        <v>1185732</v>
      </c>
      <c r="C1044" s="7">
        <v>44358</v>
      </c>
      <c r="D1044" s="6" t="s">
        <v>33</v>
      </c>
      <c r="E1044" s="6" t="s">
        <v>54</v>
      </c>
      <c r="F1044" s="6" t="s">
        <v>55</v>
      </c>
      <c r="G1044" s="6" t="s">
        <v>17</v>
      </c>
      <c r="H1044" s="8">
        <v>0.4</v>
      </c>
      <c r="I1044" s="9">
        <v>4000</v>
      </c>
      <c r="J1044" s="10">
        <f t="shared" si="0"/>
        <v>1600</v>
      </c>
      <c r="K1044" s="10">
        <f t="shared" si="1"/>
        <v>640</v>
      </c>
      <c r="L1044" s="11">
        <v>0.4</v>
      </c>
      <c r="N1044" s="16"/>
      <c r="O1044" s="17"/>
      <c r="P1044" s="12"/>
      <c r="Q1044" s="13"/>
    </row>
    <row r="1045" spans="1:17" ht="15.75" customHeight="1">
      <c r="A1045" s="6" t="s">
        <v>14</v>
      </c>
      <c r="B1045" s="6">
        <v>1185732</v>
      </c>
      <c r="C1045" s="7">
        <v>44358</v>
      </c>
      <c r="D1045" s="6" t="s">
        <v>33</v>
      </c>
      <c r="E1045" s="6" t="s">
        <v>54</v>
      </c>
      <c r="F1045" s="6" t="s">
        <v>55</v>
      </c>
      <c r="G1045" s="6" t="s">
        <v>18</v>
      </c>
      <c r="H1045" s="8">
        <v>0.35000000000000009</v>
      </c>
      <c r="I1045" s="9">
        <v>1500</v>
      </c>
      <c r="J1045" s="10">
        <f t="shared" si="0"/>
        <v>525.00000000000011</v>
      </c>
      <c r="K1045" s="10">
        <f t="shared" si="1"/>
        <v>183.75000000000003</v>
      </c>
      <c r="L1045" s="11">
        <v>0.35</v>
      </c>
      <c r="N1045" s="16"/>
      <c r="O1045" s="17"/>
      <c r="P1045" s="12"/>
      <c r="Q1045" s="13"/>
    </row>
    <row r="1046" spans="1:17" ht="15.75" customHeight="1">
      <c r="A1046" s="6" t="s">
        <v>14</v>
      </c>
      <c r="B1046" s="6">
        <v>1185732</v>
      </c>
      <c r="C1046" s="7">
        <v>44358</v>
      </c>
      <c r="D1046" s="6" t="s">
        <v>33</v>
      </c>
      <c r="E1046" s="6" t="s">
        <v>54</v>
      </c>
      <c r="F1046" s="6" t="s">
        <v>55</v>
      </c>
      <c r="G1046" s="6" t="s">
        <v>19</v>
      </c>
      <c r="H1046" s="8">
        <v>0.30000000000000004</v>
      </c>
      <c r="I1046" s="9">
        <v>1750</v>
      </c>
      <c r="J1046" s="10">
        <f t="shared" si="0"/>
        <v>525.00000000000011</v>
      </c>
      <c r="K1046" s="10">
        <f t="shared" si="1"/>
        <v>183.75000000000003</v>
      </c>
      <c r="L1046" s="11">
        <v>0.35</v>
      </c>
      <c r="N1046" s="16"/>
      <c r="O1046" s="17"/>
      <c r="P1046" s="12"/>
      <c r="Q1046" s="13"/>
    </row>
    <row r="1047" spans="1:17" ht="15.75" customHeight="1">
      <c r="A1047" s="6" t="s">
        <v>14</v>
      </c>
      <c r="B1047" s="6">
        <v>1185732</v>
      </c>
      <c r="C1047" s="7">
        <v>44358</v>
      </c>
      <c r="D1047" s="6" t="s">
        <v>33</v>
      </c>
      <c r="E1047" s="6" t="s">
        <v>54</v>
      </c>
      <c r="F1047" s="6" t="s">
        <v>55</v>
      </c>
      <c r="G1047" s="6" t="s">
        <v>20</v>
      </c>
      <c r="H1047" s="8">
        <v>0.30000000000000004</v>
      </c>
      <c r="I1047" s="9">
        <v>1500</v>
      </c>
      <c r="J1047" s="10">
        <f t="shared" si="0"/>
        <v>450.00000000000006</v>
      </c>
      <c r="K1047" s="10">
        <f t="shared" si="1"/>
        <v>180.00000000000003</v>
      </c>
      <c r="L1047" s="11">
        <v>0.4</v>
      </c>
      <c r="N1047" s="16"/>
      <c r="O1047" s="17"/>
      <c r="P1047" s="12"/>
      <c r="Q1047" s="13"/>
    </row>
    <row r="1048" spans="1:17" ht="15.75" customHeight="1">
      <c r="A1048" s="6" t="s">
        <v>14</v>
      </c>
      <c r="B1048" s="6">
        <v>1185732</v>
      </c>
      <c r="C1048" s="7">
        <v>44358</v>
      </c>
      <c r="D1048" s="6" t="s">
        <v>33</v>
      </c>
      <c r="E1048" s="6" t="s">
        <v>54</v>
      </c>
      <c r="F1048" s="6" t="s">
        <v>55</v>
      </c>
      <c r="G1048" s="6" t="s">
        <v>21</v>
      </c>
      <c r="H1048" s="8">
        <v>0.45</v>
      </c>
      <c r="I1048" s="9">
        <v>1500</v>
      </c>
      <c r="J1048" s="10">
        <f t="shared" si="0"/>
        <v>675</v>
      </c>
      <c r="K1048" s="10">
        <f t="shared" si="1"/>
        <v>236.24999999999997</v>
      </c>
      <c r="L1048" s="11">
        <v>0.35</v>
      </c>
      <c r="N1048" s="16"/>
      <c r="O1048" s="17"/>
      <c r="P1048" s="12"/>
      <c r="Q1048" s="13"/>
    </row>
    <row r="1049" spans="1:17" ht="15.75" customHeight="1">
      <c r="A1049" s="6" t="s">
        <v>14</v>
      </c>
      <c r="B1049" s="6">
        <v>1185732</v>
      </c>
      <c r="C1049" s="7">
        <v>44358</v>
      </c>
      <c r="D1049" s="6" t="s">
        <v>33</v>
      </c>
      <c r="E1049" s="6" t="s">
        <v>54</v>
      </c>
      <c r="F1049" s="6" t="s">
        <v>55</v>
      </c>
      <c r="G1049" s="6" t="s">
        <v>22</v>
      </c>
      <c r="H1049" s="8">
        <v>0.5</v>
      </c>
      <c r="I1049" s="9">
        <v>3250</v>
      </c>
      <c r="J1049" s="10">
        <f t="shared" si="0"/>
        <v>1625</v>
      </c>
      <c r="K1049" s="10">
        <f t="shared" si="1"/>
        <v>812.5</v>
      </c>
      <c r="L1049" s="11">
        <v>0.5</v>
      </c>
      <c r="N1049" s="16"/>
      <c r="O1049" s="17"/>
      <c r="P1049" s="12"/>
      <c r="Q1049" s="13"/>
    </row>
    <row r="1050" spans="1:17" ht="15.75" customHeight="1">
      <c r="A1050" s="6" t="s">
        <v>14</v>
      </c>
      <c r="B1050" s="6">
        <v>1185732</v>
      </c>
      <c r="C1050" s="7">
        <v>44387</v>
      </c>
      <c r="D1050" s="6" t="s">
        <v>33</v>
      </c>
      <c r="E1050" s="6" t="s">
        <v>54</v>
      </c>
      <c r="F1050" s="6" t="s">
        <v>55</v>
      </c>
      <c r="G1050" s="6" t="s">
        <v>17</v>
      </c>
      <c r="H1050" s="8">
        <v>0.45</v>
      </c>
      <c r="I1050" s="9">
        <v>5500</v>
      </c>
      <c r="J1050" s="10">
        <f t="shared" si="0"/>
        <v>2475</v>
      </c>
      <c r="K1050" s="10">
        <f t="shared" si="1"/>
        <v>990</v>
      </c>
      <c r="L1050" s="11">
        <v>0.4</v>
      </c>
      <c r="N1050" s="16"/>
      <c r="O1050" s="17"/>
      <c r="P1050" s="12"/>
      <c r="Q1050" s="13"/>
    </row>
    <row r="1051" spans="1:17" ht="15.75" customHeight="1">
      <c r="A1051" s="6" t="s">
        <v>14</v>
      </c>
      <c r="B1051" s="6">
        <v>1185732</v>
      </c>
      <c r="C1051" s="7">
        <v>44387</v>
      </c>
      <c r="D1051" s="6" t="s">
        <v>33</v>
      </c>
      <c r="E1051" s="6" t="s">
        <v>54</v>
      </c>
      <c r="F1051" s="6" t="s">
        <v>55</v>
      </c>
      <c r="G1051" s="6" t="s">
        <v>18</v>
      </c>
      <c r="H1051" s="8">
        <v>0.40000000000000008</v>
      </c>
      <c r="I1051" s="9">
        <v>3000</v>
      </c>
      <c r="J1051" s="10">
        <f t="shared" si="0"/>
        <v>1200.0000000000002</v>
      </c>
      <c r="K1051" s="10">
        <f t="shared" si="1"/>
        <v>420.00000000000006</v>
      </c>
      <c r="L1051" s="11">
        <v>0.35</v>
      </c>
      <c r="N1051" s="16"/>
      <c r="O1051" s="17"/>
      <c r="P1051" s="12"/>
      <c r="Q1051" s="13"/>
    </row>
    <row r="1052" spans="1:17" ht="15.75" customHeight="1">
      <c r="A1052" s="6" t="s">
        <v>14</v>
      </c>
      <c r="B1052" s="6">
        <v>1185732</v>
      </c>
      <c r="C1052" s="7">
        <v>44387</v>
      </c>
      <c r="D1052" s="6" t="s">
        <v>33</v>
      </c>
      <c r="E1052" s="6" t="s">
        <v>54</v>
      </c>
      <c r="F1052" s="6" t="s">
        <v>55</v>
      </c>
      <c r="G1052" s="6" t="s">
        <v>19</v>
      </c>
      <c r="H1052" s="8">
        <v>0.35000000000000003</v>
      </c>
      <c r="I1052" s="9">
        <v>2250</v>
      </c>
      <c r="J1052" s="10">
        <f t="shared" si="0"/>
        <v>787.50000000000011</v>
      </c>
      <c r="K1052" s="10">
        <f t="shared" si="1"/>
        <v>275.625</v>
      </c>
      <c r="L1052" s="11">
        <v>0.35</v>
      </c>
      <c r="N1052" s="16"/>
      <c r="O1052" s="17"/>
      <c r="P1052" s="12"/>
      <c r="Q1052" s="13"/>
    </row>
    <row r="1053" spans="1:17" ht="15.75" customHeight="1">
      <c r="A1053" s="6" t="s">
        <v>14</v>
      </c>
      <c r="B1053" s="6">
        <v>1185732</v>
      </c>
      <c r="C1053" s="7">
        <v>44387</v>
      </c>
      <c r="D1053" s="6" t="s">
        <v>33</v>
      </c>
      <c r="E1053" s="6" t="s">
        <v>54</v>
      </c>
      <c r="F1053" s="6" t="s">
        <v>55</v>
      </c>
      <c r="G1053" s="6" t="s">
        <v>20</v>
      </c>
      <c r="H1053" s="8">
        <v>0.35000000000000003</v>
      </c>
      <c r="I1053" s="9">
        <v>1750</v>
      </c>
      <c r="J1053" s="10">
        <f t="shared" si="0"/>
        <v>612.50000000000011</v>
      </c>
      <c r="K1053" s="10">
        <f t="shared" si="1"/>
        <v>245.00000000000006</v>
      </c>
      <c r="L1053" s="11">
        <v>0.4</v>
      </c>
      <c r="N1053" s="16"/>
      <c r="O1053" s="17"/>
      <c r="P1053" s="12"/>
      <c r="Q1053" s="13"/>
    </row>
    <row r="1054" spans="1:17" ht="15.75" customHeight="1">
      <c r="A1054" s="6" t="s">
        <v>14</v>
      </c>
      <c r="B1054" s="6">
        <v>1185732</v>
      </c>
      <c r="C1054" s="7">
        <v>44387</v>
      </c>
      <c r="D1054" s="6" t="s">
        <v>33</v>
      </c>
      <c r="E1054" s="6" t="s">
        <v>54</v>
      </c>
      <c r="F1054" s="6" t="s">
        <v>55</v>
      </c>
      <c r="G1054" s="6" t="s">
        <v>21</v>
      </c>
      <c r="H1054" s="8">
        <v>0.45</v>
      </c>
      <c r="I1054" s="9">
        <v>1750</v>
      </c>
      <c r="J1054" s="10">
        <f t="shared" si="0"/>
        <v>787.5</v>
      </c>
      <c r="K1054" s="10">
        <f t="shared" si="1"/>
        <v>275.625</v>
      </c>
      <c r="L1054" s="11">
        <v>0.35</v>
      </c>
      <c r="N1054" s="16"/>
      <c r="O1054" s="17"/>
      <c r="P1054" s="12"/>
      <c r="Q1054" s="13"/>
    </row>
    <row r="1055" spans="1:17" ht="15.75" customHeight="1">
      <c r="A1055" s="6" t="s">
        <v>14</v>
      </c>
      <c r="B1055" s="6">
        <v>1185732</v>
      </c>
      <c r="C1055" s="7">
        <v>44387</v>
      </c>
      <c r="D1055" s="6" t="s">
        <v>33</v>
      </c>
      <c r="E1055" s="6" t="s">
        <v>54</v>
      </c>
      <c r="F1055" s="6" t="s">
        <v>55</v>
      </c>
      <c r="G1055" s="6" t="s">
        <v>22</v>
      </c>
      <c r="H1055" s="8">
        <v>0.5</v>
      </c>
      <c r="I1055" s="9">
        <v>3500</v>
      </c>
      <c r="J1055" s="10">
        <f t="shared" si="0"/>
        <v>1750</v>
      </c>
      <c r="K1055" s="10">
        <f t="shared" si="1"/>
        <v>875</v>
      </c>
      <c r="L1055" s="11">
        <v>0.5</v>
      </c>
      <c r="N1055" s="16"/>
      <c r="O1055" s="17"/>
      <c r="P1055" s="12"/>
      <c r="Q1055" s="13"/>
    </row>
    <row r="1056" spans="1:17" ht="15.75" customHeight="1">
      <c r="A1056" s="6" t="s">
        <v>14</v>
      </c>
      <c r="B1056" s="6">
        <v>1185732</v>
      </c>
      <c r="C1056" s="7">
        <v>44419</v>
      </c>
      <c r="D1056" s="6" t="s">
        <v>33</v>
      </c>
      <c r="E1056" s="6" t="s">
        <v>54</v>
      </c>
      <c r="F1056" s="6" t="s">
        <v>55</v>
      </c>
      <c r="G1056" s="6" t="s">
        <v>17</v>
      </c>
      <c r="H1056" s="8">
        <v>0.45</v>
      </c>
      <c r="I1056" s="9">
        <v>5000</v>
      </c>
      <c r="J1056" s="10">
        <f t="shared" si="0"/>
        <v>2250</v>
      </c>
      <c r="K1056" s="10">
        <f t="shared" si="1"/>
        <v>900</v>
      </c>
      <c r="L1056" s="11">
        <v>0.4</v>
      </c>
      <c r="N1056" s="16"/>
      <c r="O1056" s="17"/>
      <c r="P1056" s="12"/>
      <c r="Q1056" s="13"/>
    </row>
    <row r="1057" spans="1:17" ht="15.75" customHeight="1">
      <c r="A1057" s="6" t="s">
        <v>14</v>
      </c>
      <c r="B1057" s="6">
        <v>1185732</v>
      </c>
      <c r="C1057" s="7">
        <v>44419</v>
      </c>
      <c r="D1057" s="6" t="s">
        <v>33</v>
      </c>
      <c r="E1057" s="6" t="s">
        <v>54</v>
      </c>
      <c r="F1057" s="6" t="s">
        <v>55</v>
      </c>
      <c r="G1057" s="6" t="s">
        <v>18</v>
      </c>
      <c r="H1057" s="8">
        <v>0.45000000000000007</v>
      </c>
      <c r="I1057" s="9">
        <v>2750</v>
      </c>
      <c r="J1057" s="10">
        <f t="shared" si="0"/>
        <v>1237.5000000000002</v>
      </c>
      <c r="K1057" s="10">
        <f t="shared" si="1"/>
        <v>433.12500000000006</v>
      </c>
      <c r="L1057" s="11">
        <v>0.35</v>
      </c>
      <c r="N1057" s="16"/>
      <c r="O1057" s="17"/>
      <c r="P1057" s="12"/>
      <c r="Q1057" s="13"/>
    </row>
    <row r="1058" spans="1:17" ht="15.75" customHeight="1">
      <c r="A1058" s="6" t="s">
        <v>14</v>
      </c>
      <c r="B1058" s="6">
        <v>1185732</v>
      </c>
      <c r="C1058" s="7">
        <v>44419</v>
      </c>
      <c r="D1058" s="6" t="s">
        <v>33</v>
      </c>
      <c r="E1058" s="6" t="s">
        <v>54</v>
      </c>
      <c r="F1058" s="6" t="s">
        <v>55</v>
      </c>
      <c r="G1058" s="6" t="s">
        <v>19</v>
      </c>
      <c r="H1058" s="8">
        <v>0.4</v>
      </c>
      <c r="I1058" s="9">
        <v>2000</v>
      </c>
      <c r="J1058" s="10">
        <f t="shared" si="0"/>
        <v>800</v>
      </c>
      <c r="K1058" s="10">
        <f t="shared" si="1"/>
        <v>280</v>
      </c>
      <c r="L1058" s="11">
        <v>0.35</v>
      </c>
      <c r="N1058" s="16"/>
      <c r="O1058" s="17"/>
      <c r="P1058" s="12"/>
      <c r="Q1058" s="13"/>
    </row>
    <row r="1059" spans="1:17" ht="15.75" customHeight="1">
      <c r="A1059" s="6" t="s">
        <v>14</v>
      </c>
      <c r="B1059" s="6">
        <v>1185732</v>
      </c>
      <c r="C1059" s="7">
        <v>44419</v>
      </c>
      <c r="D1059" s="6" t="s">
        <v>33</v>
      </c>
      <c r="E1059" s="6" t="s">
        <v>54</v>
      </c>
      <c r="F1059" s="6" t="s">
        <v>55</v>
      </c>
      <c r="G1059" s="6" t="s">
        <v>20</v>
      </c>
      <c r="H1059" s="8">
        <v>0.30000000000000004</v>
      </c>
      <c r="I1059" s="9">
        <v>1250</v>
      </c>
      <c r="J1059" s="10">
        <f t="shared" si="0"/>
        <v>375.00000000000006</v>
      </c>
      <c r="K1059" s="10">
        <f t="shared" si="1"/>
        <v>150.00000000000003</v>
      </c>
      <c r="L1059" s="11">
        <v>0.4</v>
      </c>
      <c r="N1059" s="16"/>
      <c r="O1059" s="17"/>
      <c r="P1059" s="12"/>
      <c r="Q1059" s="13"/>
    </row>
    <row r="1060" spans="1:17" ht="15.75" customHeight="1">
      <c r="A1060" s="6" t="s">
        <v>14</v>
      </c>
      <c r="B1060" s="6">
        <v>1185732</v>
      </c>
      <c r="C1060" s="7">
        <v>44419</v>
      </c>
      <c r="D1060" s="6" t="s">
        <v>33</v>
      </c>
      <c r="E1060" s="6" t="s">
        <v>54</v>
      </c>
      <c r="F1060" s="6" t="s">
        <v>55</v>
      </c>
      <c r="G1060" s="6" t="s">
        <v>21</v>
      </c>
      <c r="H1060" s="8">
        <v>0.4</v>
      </c>
      <c r="I1060" s="9">
        <v>1000</v>
      </c>
      <c r="J1060" s="10">
        <f t="shared" si="0"/>
        <v>400</v>
      </c>
      <c r="K1060" s="10">
        <f t="shared" si="1"/>
        <v>140</v>
      </c>
      <c r="L1060" s="11">
        <v>0.35</v>
      </c>
      <c r="N1060" s="16"/>
      <c r="O1060" s="17"/>
      <c r="P1060" s="12"/>
      <c r="Q1060" s="13"/>
    </row>
    <row r="1061" spans="1:17" ht="15.75" customHeight="1">
      <c r="A1061" s="6" t="s">
        <v>14</v>
      </c>
      <c r="B1061" s="6">
        <v>1185732</v>
      </c>
      <c r="C1061" s="7">
        <v>44419</v>
      </c>
      <c r="D1061" s="6" t="s">
        <v>33</v>
      </c>
      <c r="E1061" s="6" t="s">
        <v>54</v>
      </c>
      <c r="F1061" s="6" t="s">
        <v>55</v>
      </c>
      <c r="G1061" s="6" t="s">
        <v>22</v>
      </c>
      <c r="H1061" s="8">
        <v>0.45</v>
      </c>
      <c r="I1061" s="9">
        <v>2750</v>
      </c>
      <c r="J1061" s="10">
        <f t="shared" si="0"/>
        <v>1237.5</v>
      </c>
      <c r="K1061" s="10">
        <f t="shared" si="1"/>
        <v>618.75</v>
      </c>
      <c r="L1061" s="11">
        <v>0.5</v>
      </c>
      <c r="N1061" s="16"/>
      <c r="O1061" s="17"/>
      <c r="P1061" s="12"/>
      <c r="Q1061" s="13"/>
    </row>
    <row r="1062" spans="1:17" ht="15.75" customHeight="1">
      <c r="A1062" s="6" t="s">
        <v>14</v>
      </c>
      <c r="B1062" s="6">
        <v>1185732</v>
      </c>
      <c r="C1062" s="7">
        <v>44451</v>
      </c>
      <c r="D1062" s="6" t="s">
        <v>33</v>
      </c>
      <c r="E1062" s="6" t="s">
        <v>54</v>
      </c>
      <c r="F1062" s="6" t="s">
        <v>55</v>
      </c>
      <c r="G1062" s="6" t="s">
        <v>17</v>
      </c>
      <c r="H1062" s="8">
        <v>0.4</v>
      </c>
      <c r="I1062" s="9">
        <v>4000</v>
      </c>
      <c r="J1062" s="10">
        <f t="shared" si="0"/>
        <v>1600</v>
      </c>
      <c r="K1062" s="10">
        <f t="shared" si="1"/>
        <v>640</v>
      </c>
      <c r="L1062" s="11">
        <v>0.4</v>
      </c>
      <c r="N1062" s="16"/>
      <c r="O1062" s="17"/>
      <c r="P1062" s="12"/>
      <c r="Q1062" s="13"/>
    </row>
    <row r="1063" spans="1:17" ht="15.75" customHeight="1">
      <c r="A1063" s="6" t="s">
        <v>14</v>
      </c>
      <c r="B1063" s="6">
        <v>1185732</v>
      </c>
      <c r="C1063" s="7">
        <v>44451</v>
      </c>
      <c r="D1063" s="6" t="s">
        <v>33</v>
      </c>
      <c r="E1063" s="6" t="s">
        <v>54</v>
      </c>
      <c r="F1063" s="6" t="s">
        <v>55</v>
      </c>
      <c r="G1063" s="6" t="s">
        <v>18</v>
      </c>
      <c r="H1063" s="8">
        <v>0.35000000000000009</v>
      </c>
      <c r="I1063" s="9">
        <v>2000</v>
      </c>
      <c r="J1063" s="10">
        <f t="shared" si="0"/>
        <v>700.00000000000023</v>
      </c>
      <c r="K1063" s="10">
        <f t="shared" si="1"/>
        <v>245.00000000000006</v>
      </c>
      <c r="L1063" s="11">
        <v>0.35</v>
      </c>
      <c r="N1063" s="16"/>
      <c r="O1063" s="17"/>
      <c r="P1063" s="12"/>
      <c r="Q1063" s="13"/>
    </row>
    <row r="1064" spans="1:17" ht="15.75" customHeight="1">
      <c r="A1064" s="6" t="s">
        <v>14</v>
      </c>
      <c r="B1064" s="6">
        <v>1185732</v>
      </c>
      <c r="C1064" s="7">
        <v>44451</v>
      </c>
      <c r="D1064" s="6" t="s">
        <v>33</v>
      </c>
      <c r="E1064" s="6" t="s">
        <v>54</v>
      </c>
      <c r="F1064" s="6" t="s">
        <v>55</v>
      </c>
      <c r="G1064" s="6" t="s">
        <v>19</v>
      </c>
      <c r="H1064" s="8">
        <v>0.2</v>
      </c>
      <c r="I1064" s="9">
        <v>1000</v>
      </c>
      <c r="J1064" s="10">
        <f t="shared" si="0"/>
        <v>200</v>
      </c>
      <c r="K1064" s="10">
        <f t="shared" si="1"/>
        <v>70</v>
      </c>
      <c r="L1064" s="11">
        <v>0.35</v>
      </c>
      <c r="N1064" s="16"/>
      <c r="O1064" s="17"/>
      <c r="P1064" s="12"/>
      <c r="Q1064" s="13"/>
    </row>
    <row r="1065" spans="1:17" ht="15.75" customHeight="1">
      <c r="A1065" s="6" t="s">
        <v>14</v>
      </c>
      <c r="B1065" s="6">
        <v>1185732</v>
      </c>
      <c r="C1065" s="7">
        <v>44451</v>
      </c>
      <c r="D1065" s="6" t="s">
        <v>33</v>
      </c>
      <c r="E1065" s="6" t="s">
        <v>54</v>
      </c>
      <c r="F1065" s="6" t="s">
        <v>55</v>
      </c>
      <c r="G1065" s="6" t="s">
        <v>20</v>
      </c>
      <c r="H1065" s="8">
        <v>0.2</v>
      </c>
      <c r="I1065" s="9">
        <v>750</v>
      </c>
      <c r="J1065" s="10">
        <f t="shared" si="0"/>
        <v>150</v>
      </c>
      <c r="K1065" s="10">
        <f t="shared" si="1"/>
        <v>60</v>
      </c>
      <c r="L1065" s="11">
        <v>0.4</v>
      </c>
      <c r="N1065" s="16"/>
      <c r="O1065" s="17"/>
      <c r="P1065" s="12"/>
      <c r="Q1065" s="13"/>
    </row>
    <row r="1066" spans="1:17" ht="15.75" customHeight="1">
      <c r="A1066" s="6" t="s">
        <v>14</v>
      </c>
      <c r="B1066" s="6">
        <v>1185732</v>
      </c>
      <c r="C1066" s="7">
        <v>44451</v>
      </c>
      <c r="D1066" s="6" t="s">
        <v>33</v>
      </c>
      <c r="E1066" s="6" t="s">
        <v>54</v>
      </c>
      <c r="F1066" s="6" t="s">
        <v>55</v>
      </c>
      <c r="G1066" s="6" t="s">
        <v>21</v>
      </c>
      <c r="H1066" s="8">
        <v>0.3</v>
      </c>
      <c r="I1066" s="9">
        <v>750</v>
      </c>
      <c r="J1066" s="10">
        <f t="shared" si="0"/>
        <v>225</v>
      </c>
      <c r="K1066" s="10">
        <f t="shared" si="1"/>
        <v>78.75</v>
      </c>
      <c r="L1066" s="11">
        <v>0.35</v>
      </c>
      <c r="N1066" s="16"/>
      <c r="O1066" s="17"/>
      <c r="P1066" s="12"/>
      <c r="Q1066" s="13"/>
    </row>
    <row r="1067" spans="1:17" ht="15.75" customHeight="1">
      <c r="A1067" s="6" t="s">
        <v>14</v>
      </c>
      <c r="B1067" s="6">
        <v>1185732</v>
      </c>
      <c r="C1067" s="7">
        <v>44451</v>
      </c>
      <c r="D1067" s="6" t="s">
        <v>33</v>
      </c>
      <c r="E1067" s="6" t="s">
        <v>54</v>
      </c>
      <c r="F1067" s="6" t="s">
        <v>55</v>
      </c>
      <c r="G1067" s="6" t="s">
        <v>22</v>
      </c>
      <c r="H1067" s="8">
        <v>0.35000000000000003</v>
      </c>
      <c r="I1067" s="9">
        <v>1500</v>
      </c>
      <c r="J1067" s="10">
        <f t="shared" si="0"/>
        <v>525</v>
      </c>
      <c r="K1067" s="10">
        <f t="shared" si="1"/>
        <v>262.5</v>
      </c>
      <c r="L1067" s="11">
        <v>0.5</v>
      </c>
      <c r="N1067" s="16"/>
      <c r="O1067" s="17"/>
      <c r="P1067" s="12"/>
      <c r="Q1067" s="13"/>
    </row>
    <row r="1068" spans="1:17" ht="15.75" customHeight="1">
      <c r="A1068" s="6" t="s">
        <v>14</v>
      </c>
      <c r="B1068" s="6">
        <v>1185732</v>
      </c>
      <c r="C1068" s="7">
        <v>44480</v>
      </c>
      <c r="D1068" s="6" t="s">
        <v>33</v>
      </c>
      <c r="E1068" s="6" t="s">
        <v>54</v>
      </c>
      <c r="F1068" s="6" t="s">
        <v>55</v>
      </c>
      <c r="G1068" s="6" t="s">
        <v>17</v>
      </c>
      <c r="H1068" s="8">
        <v>0.39999999999999997</v>
      </c>
      <c r="I1068" s="9">
        <v>3250</v>
      </c>
      <c r="J1068" s="10">
        <f t="shared" si="0"/>
        <v>1300</v>
      </c>
      <c r="K1068" s="10">
        <f t="shared" si="1"/>
        <v>520</v>
      </c>
      <c r="L1068" s="11">
        <v>0.4</v>
      </c>
      <c r="N1068" s="16"/>
      <c r="O1068" s="17"/>
      <c r="P1068" s="12"/>
      <c r="Q1068" s="13"/>
    </row>
    <row r="1069" spans="1:17" ht="15.75" customHeight="1">
      <c r="A1069" s="6" t="s">
        <v>14</v>
      </c>
      <c r="B1069" s="6">
        <v>1185732</v>
      </c>
      <c r="C1069" s="7">
        <v>44480</v>
      </c>
      <c r="D1069" s="6" t="s">
        <v>33</v>
      </c>
      <c r="E1069" s="6" t="s">
        <v>54</v>
      </c>
      <c r="F1069" s="6" t="s">
        <v>55</v>
      </c>
      <c r="G1069" s="6" t="s">
        <v>18</v>
      </c>
      <c r="H1069" s="8">
        <v>0.3</v>
      </c>
      <c r="I1069" s="9">
        <v>1500</v>
      </c>
      <c r="J1069" s="10">
        <f t="shared" si="0"/>
        <v>450</v>
      </c>
      <c r="K1069" s="10">
        <f t="shared" si="1"/>
        <v>157.5</v>
      </c>
      <c r="L1069" s="11">
        <v>0.35</v>
      </c>
      <c r="N1069" s="16"/>
      <c r="O1069" s="17"/>
      <c r="P1069" s="12"/>
      <c r="Q1069" s="13"/>
    </row>
    <row r="1070" spans="1:17" ht="15.75" customHeight="1">
      <c r="A1070" s="6" t="s">
        <v>14</v>
      </c>
      <c r="B1070" s="6">
        <v>1185732</v>
      </c>
      <c r="C1070" s="7">
        <v>44480</v>
      </c>
      <c r="D1070" s="6" t="s">
        <v>33</v>
      </c>
      <c r="E1070" s="6" t="s">
        <v>54</v>
      </c>
      <c r="F1070" s="6" t="s">
        <v>55</v>
      </c>
      <c r="G1070" s="6" t="s">
        <v>19</v>
      </c>
      <c r="H1070" s="8">
        <v>0.3</v>
      </c>
      <c r="I1070" s="9">
        <v>500</v>
      </c>
      <c r="J1070" s="10">
        <f t="shared" si="0"/>
        <v>150</v>
      </c>
      <c r="K1070" s="10">
        <f t="shared" si="1"/>
        <v>52.5</v>
      </c>
      <c r="L1070" s="11">
        <v>0.35</v>
      </c>
      <c r="N1070" s="16"/>
      <c r="O1070" s="17"/>
      <c r="P1070" s="12"/>
      <c r="Q1070" s="13"/>
    </row>
    <row r="1071" spans="1:17" ht="15.75" customHeight="1">
      <c r="A1071" s="6" t="s">
        <v>14</v>
      </c>
      <c r="B1071" s="6">
        <v>1185732</v>
      </c>
      <c r="C1071" s="7">
        <v>44480</v>
      </c>
      <c r="D1071" s="6" t="s">
        <v>33</v>
      </c>
      <c r="E1071" s="6" t="s">
        <v>54</v>
      </c>
      <c r="F1071" s="6" t="s">
        <v>55</v>
      </c>
      <c r="G1071" s="6" t="s">
        <v>20</v>
      </c>
      <c r="H1071" s="8">
        <v>0.3</v>
      </c>
      <c r="I1071" s="9">
        <v>250</v>
      </c>
      <c r="J1071" s="10">
        <f t="shared" si="0"/>
        <v>75</v>
      </c>
      <c r="K1071" s="10">
        <f t="shared" si="1"/>
        <v>30</v>
      </c>
      <c r="L1071" s="11">
        <v>0.4</v>
      </c>
      <c r="N1071" s="16"/>
      <c r="O1071" s="17"/>
      <c r="P1071" s="12"/>
      <c r="Q1071" s="13"/>
    </row>
    <row r="1072" spans="1:17" ht="15.75" customHeight="1">
      <c r="A1072" s="6" t="s">
        <v>14</v>
      </c>
      <c r="B1072" s="6">
        <v>1185732</v>
      </c>
      <c r="C1072" s="7">
        <v>44480</v>
      </c>
      <c r="D1072" s="6" t="s">
        <v>33</v>
      </c>
      <c r="E1072" s="6" t="s">
        <v>54</v>
      </c>
      <c r="F1072" s="6" t="s">
        <v>55</v>
      </c>
      <c r="G1072" s="6" t="s">
        <v>21</v>
      </c>
      <c r="H1072" s="8">
        <v>0.39999999999999997</v>
      </c>
      <c r="I1072" s="9">
        <v>250</v>
      </c>
      <c r="J1072" s="10">
        <f t="shared" si="0"/>
        <v>99.999999999999986</v>
      </c>
      <c r="K1072" s="10">
        <f t="shared" si="1"/>
        <v>34.999999999999993</v>
      </c>
      <c r="L1072" s="11">
        <v>0.35</v>
      </c>
      <c r="N1072" s="16"/>
      <c r="O1072" s="17"/>
      <c r="P1072" s="12"/>
      <c r="Q1072" s="13"/>
    </row>
    <row r="1073" spans="1:17" ht="15.75" customHeight="1">
      <c r="A1073" s="6" t="s">
        <v>14</v>
      </c>
      <c r="B1073" s="6">
        <v>1185732</v>
      </c>
      <c r="C1073" s="7">
        <v>44480</v>
      </c>
      <c r="D1073" s="6" t="s">
        <v>33</v>
      </c>
      <c r="E1073" s="6" t="s">
        <v>54</v>
      </c>
      <c r="F1073" s="6" t="s">
        <v>55</v>
      </c>
      <c r="G1073" s="6" t="s">
        <v>22</v>
      </c>
      <c r="H1073" s="8">
        <v>0.4499999999999999</v>
      </c>
      <c r="I1073" s="9">
        <v>1500</v>
      </c>
      <c r="J1073" s="10">
        <f t="shared" si="0"/>
        <v>674.99999999999989</v>
      </c>
      <c r="K1073" s="10">
        <f t="shared" si="1"/>
        <v>337.49999999999994</v>
      </c>
      <c r="L1073" s="11">
        <v>0.5</v>
      </c>
      <c r="N1073" s="16"/>
      <c r="O1073" s="17"/>
      <c r="P1073" s="12"/>
      <c r="Q1073" s="13"/>
    </row>
    <row r="1074" spans="1:17" ht="15.75" customHeight="1">
      <c r="A1074" s="6" t="s">
        <v>14</v>
      </c>
      <c r="B1074" s="6">
        <v>1185732</v>
      </c>
      <c r="C1074" s="7">
        <v>44511</v>
      </c>
      <c r="D1074" s="6" t="s">
        <v>33</v>
      </c>
      <c r="E1074" s="6" t="s">
        <v>54</v>
      </c>
      <c r="F1074" s="6" t="s">
        <v>55</v>
      </c>
      <c r="G1074" s="6" t="s">
        <v>17</v>
      </c>
      <c r="H1074" s="8">
        <v>0.4</v>
      </c>
      <c r="I1074" s="9">
        <v>3000</v>
      </c>
      <c r="J1074" s="10">
        <f t="shared" si="0"/>
        <v>1200</v>
      </c>
      <c r="K1074" s="10">
        <f t="shared" si="1"/>
        <v>480</v>
      </c>
      <c r="L1074" s="11">
        <v>0.4</v>
      </c>
      <c r="N1074" s="16"/>
      <c r="O1074" s="17"/>
      <c r="P1074" s="12"/>
      <c r="Q1074" s="13"/>
    </row>
    <row r="1075" spans="1:17" ht="15.75" customHeight="1">
      <c r="A1075" s="6" t="s">
        <v>14</v>
      </c>
      <c r="B1075" s="6">
        <v>1185732</v>
      </c>
      <c r="C1075" s="7">
        <v>44511</v>
      </c>
      <c r="D1075" s="6" t="s">
        <v>33</v>
      </c>
      <c r="E1075" s="6" t="s">
        <v>54</v>
      </c>
      <c r="F1075" s="6" t="s">
        <v>55</v>
      </c>
      <c r="G1075" s="6" t="s">
        <v>18</v>
      </c>
      <c r="H1075" s="8">
        <v>0.30000000000000004</v>
      </c>
      <c r="I1075" s="9">
        <v>1500</v>
      </c>
      <c r="J1075" s="10">
        <f t="shared" si="0"/>
        <v>450.00000000000006</v>
      </c>
      <c r="K1075" s="10">
        <f t="shared" si="1"/>
        <v>157.5</v>
      </c>
      <c r="L1075" s="11">
        <v>0.35</v>
      </c>
      <c r="N1075" s="16"/>
      <c r="O1075" s="17"/>
      <c r="P1075" s="12"/>
      <c r="Q1075" s="13"/>
    </row>
    <row r="1076" spans="1:17" ht="15.75" customHeight="1">
      <c r="A1076" s="6" t="s">
        <v>14</v>
      </c>
      <c r="B1076" s="6">
        <v>1185732</v>
      </c>
      <c r="C1076" s="7">
        <v>44511</v>
      </c>
      <c r="D1076" s="6" t="s">
        <v>33</v>
      </c>
      <c r="E1076" s="6" t="s">
        <v>54</v>
      </c>
      <c r="F1076" s="6" t="s">
        <v>55</v>
      </c>
      <c r="G1076" s="6" t="s">
        <v>19</v>
      </c>
      <c r="H1076" s="8">
        <v>0.30000000000000004</v>
      </c>
      <c r="I1076" s="9">
        <v>950</v>
      </c>
      <c r="J1076" s="10">
        <f t="shared" si="0"/>
        <v>285.00000000000006</v>
      </c>
      <c r="K1076" s="10">
        <f t="shared" si="1"/>
        <v>99.750000000000014</v>
      </c>
      <c r="L1076" s="11">
        <v>0.35</v>
      </c>
      <c r="N1076" s="16"/>
      <c r="O1076" s="17"/>
      <c r="P1076" s="12"/>
      <c r="Q1076" s="13"/>
    </row>
    <row r="1077" spans="1:17" ht="15.75" customHeight="1">
      <c r="A1077" s="6" t="s">
        <v>14</v>
      </c>
      <c r="B1077" s="6">
        <v>1185732</v>
      </c>
      <c r="C1077" s="7">
        <v>44511</v>
      </c>
      <c r="D1077" s="6" t="s">
        <v>33</v>
      </c>
      <c r="E1077" s="6" t="s">
        <v>54</v>
      </c>
      <c r="F1077" s="6" t="s">
        <v>55</v>
      </c>
      <c r="G1077" s="6" t="s">
        <v>20</v>
      </c>
      <c r="H1077" s="8">
        <v>0.30000000000000004</v>
      </c>
      <c r="I1077" s="9">
        <v>1250</v>
      </c>
      <c r="J1077" s="10">
        <f t="shared" si="0"/>
        <v>375.00000000000006</v>
      </c>
      <c r="K1077" s="10">
        <f t="shared" si="1"/>
        <v>150.00000000000003</v>
      </c>
      <c r="L1077" s="11">
        <v>0.4</v>
      </c>
      <c r="N1077" s="16"/>
      <c r="O1077" s="17"/>
      <c r="P1077" s="12"/>
      <c r="Q1077" s="13"/>
    </row>
    <row r="1078" spans="1:17" ht="15.75" customHeight="1">
      <c r="A1078" s="6" t="s">
        <v>14</v>
      </c>
      <c r="B1078" s="6">
        <v>1185732</v>
      </c>
      <c r="C1078" s="7">
        <v>44511</v>
      </c>
      <c r="D1078" s="6" t="s">
        <v>33</v>
      </c>
      <c r="E1078" s="6" t="s">
        <v>54</v>
      </c>
      <c r="F1078" s="6" t="s">
        <v>55</v>
      </c>
      <c r="G1078" s="6" t="s">
        <v>21</v>
      </c>
      <c r="H1078" s="8">
        <v>0.49999999999999994</v>
      </c>
      <c r="I1078" s="9">
        <v>1000</v>
      </c>
      <c r="J1078" s="10">
        <f t="shared" si="0"/>
        <v>499.99999999999994</v>
      </c>
      <c r="K1078" s="10">
        <f t="shared" si="1"/>
        <v>174.99999999999997</v>
      </c>
      <c r="L1078" s="11">
        <v>0.35</v>
      </c>
      <c r="N1078" s="16"/>
      <c r="O1078" s="17"/>
      <c r="P1078" s="12"/>
      <c r="Q1078" s="13"/>
    </row>
    <row r="1079" spans="1:17" ht="15.75" customHeight="1">
      <c r="A1079" s="6" t="s">
        <v>14</v>
      </c>
      <c r="B1079" s="6">
        <v>1185732</v>
      </c>
      <c r="C1079" s="7">
        <v>44511</v>
      </c>
      <c r="D1079" s="6" t="s">
        <v>33</v>
      </c>
      <c r="E1079" s="6" t="s">
        <v>54</v>
      </c>
      <c r="F1079" s="6" t="s">
        <v>55</v>
      </c>
      <c r="G1079" s="6" t="s">
        <v>22</v>
      </c>
      <c r="H1079" s="8">
        <v>0.54999999999999982</v>
      </c>
      <c r="I1079" s="9">
        <v>2000</v>
      </c>
      <c r="J1079" s="10">
        <f t="shared" si="0"/>
        <v>1099.9999999999995</v>
      </c>
      <c r="K1079" s="10">
        <f t="shared" si="1"/>
        <v>549.99999999999977</v>
      </c>
      <c r="L1079" s="11">
        <v>0.5</v>
      </c>
      <c r="N1079" s="16"/>
      <c r="O1079" s="17"/>
      <c r="P1079" s="12"/>
      <c r="Q1079" s="13"/>
    </row>
    <row r="1080" spans="1:17" ht="15.75" customHeight="1">
      <c r="A1080" s="6" t="s">
        <v>14</v>
      </c>
      <c r="B1080" s="6">
        <v>1185732</v>
      </c>
      <c r="C1080" s="7">
        <v>44540</v>
      </c>
      <c r="D1080" s="6" t="s">
        <v>33</v>
      </c>
      <c r="E1080" s="6" t="s">
        <v>54</v>
      </c>
      <c r="F1080" s="6" t="s">
        <v>55</v>
      </c>
      <c r="G1080" s="6" t="s">
        <v>17</v>
      </c>
      <c r="H1080" s="8">
        <v>0.49999999999999994</v>
      </c>
      <c r="I1080" s="9">
        <v>4500</v>
      </c>
      <c r="J1080" s="10">
        <f t="shared" si="0"/>
        <v>2249.9999999999995</v>
      </c>
      <c r="K1080" s="10">
        <f t="shared" si="1"/>
        <v>899.99999999999989</v>
      </c>
      <c r="L1080" s="11">
        <v>0.4</v>
      </c>
      <c r="N1080" s="16"/>
      <c r="O1080" s="17"/>
      <c r="P1080" s="12"/>
      <c r="Q1080" s="13"/>
    </row>
    <row r="1081" spans="1:17" ht="15.75" customHeight="1">
      <c r="A1081" s="6" t="s">
        <v>14</v>
      </c>
      <c r="B1081" s="6">
        <v>1185732</v>
      </c>
      <c r="C1081" s="7">
        <v>44540</v>
      </c>
      <c r="D1081" s="6" t="s">
        <v>33</v>
      </c>
      <c r="E1081" s="6" t="s">
        <v>54</v>
      </c>
      <c r="F1081" s="6" t="s">
        <v>55</v>
      </c>
      <c r="G1081" s="6" t="s">
        <v>18</v>
      </c>
      <c r="H1081" s="8">
        <v>0.4</v>
      </c>
      <c r="I1081" s="9">
        <v>2500</v>
      </c>
      <c r="J1081" s="10">
        <f t="shared" si="0"/>
        <v>1000</v>
      </c>
      <c r="K1081" s="10">
        <f t="shared" si="1"/>
        <v>350</v>
      </c>
      <c r="L1081" s="11">
        <v>0.35</v>
      </c>
      <c r="N1081" s="16"/>
      <c r="O1081" s="17"/>
      <c r="P1081" s="12"/>
      <c r="Q1081" s="13"/>
    </row>
    <row r="1082" spans="1:17" ht="15.75" customHeight="1">
      <c r="A1082" s="6" t="s">
        <v>14</v>
      </c>
      <c r="B1082" s="6">
        <v>1185732</v>
      </c>
      <c r="C1082" s="7">
        <v>44540</v>
      </c>
      <c r="D1082" s="6" t="s">
        <v>33</v>
      </c>
      <c r="E1082" s="6" t="s">
        <v>54</v>
      </c>
      <c r="F1082" s="6" t="s">
        <v>55</v>
      </c>
      <c r="G1082" s="6" t="s">
        <v>19</v>
      </c>
      <c r="H1082" s="8">
        <v>0.4</v>
      </c>
      <c r="I1082" s="9">
        <v>2000</v>
      </c>
      <c r="J1082" s="10">
        <f t="shared" si="0"/>
        <v>800</v>
      </c>
      <c r="K1082" s="10">
        <f t="shared" si="1"/>
        <v>280</v>
      </c>
      <c r="L1082" s="11">
        <v>0.35</v>
      </c>
      <c r="N1082" s="16"/>
      <c r="O1082" s="17"/>
      <c r="P1082" s="12"/>
      <c r="Q1082" s="13"/>
    </row>
    <row r="1083" spans="1:17" ht="15.75" customHeight="1">
      <c r="A1083" s="6" t="s">
        <v>14</v>
      </c>
      <c r="B1083" s="6">
        <v>1185732</v>
      </c>
      <c r="C1083" s="7">
        <v>44540</v>
      </c>
      <c r="D1083" s="6" t="s">
        <v>33</v>
      </c>
      <c r="E1083" s="6" t="s">
        <v>54</v>
      </c>
      <c r="F1083" s="6" t="s">
        <v>55</v>
      </c>
      <c r="G1083" s="6" t="s">
        <v>20</v>
      </c>
      <c r="H1083" s="8">
        <v>0.4</v>
      </c>
      <c r="I1083" s="9">
        <v>1500</v>
      </c>
      <c r="J1083" s="10">
        <f t="shared" si="0"/>
        <v>600</v>
      </c>
      <c r="K1083" s="10">
        <f t="shared" si="1"/>
        <v>240</v>
      </c>
      <c r="L1083" s="11">
        <v>0.4</v>
      </c>
      <c r="N1083" s="16"/>
      <c r="O1083" s="17"/>
      <c r="P1083" s="12"/>
      <c r="Q1083" s="13"/>
    </row>
    <row r="1084" spans="1:17" ht="15.75" customHeight="1">
      <c r="A1084" s="6" t="s">
        <v>14</v>
      </c>
      <c r="B1084" s="6">
        <v>1185732</v>
      </c>
      <c r="C1084" s="7">
        <v>44540</v>
      </c>
      <c r="D1084" s="6" t="s">
        <v>33</v>
      </c>
      <c r="E1084" s="6" t="s">
        <v>54</v>
      </c>
      <c r="F1084" s="6" t="s">
        <v>55</v>
      </c>
      <c r="G1084" s="6" t="s">
        <v>21</v>
      </c>
      <c r="H1084" s="8">
        <v>0.49999999999999994</v>
      </c>
      <c r="I1084" s="9">
        <v>1500</v>
      </c>
      <c r="J1084" s="10">
        <f t="shared" si="0"/>
        <v>749.99999999999989</v>
      </c>
      <c r="K1084" s="10">
        <f t="shared" si="1"/>
        <v>262.49999999999994</v>
      </c>
      <c r="L1084" s="11">
        <v>0.35</v>
      </c>
      <c r="N1084" s="16"/>
      <c r="O1084" s="17"/>
      <c r="P1084" s="12"/>
      <c r="Q1084" s="13"/>
    </row>
    <row r="1085" spans="1:17" ht="15.75" customHeight="1">
      <c r="A1085" s="6" t="s">
        <v>14</v>
      </c>
      <c r="B1085" s="6">
        <v>1185732</v>
      </c>
      <c r="C1085" s="7">
        <v>44540</v>
      </c>
      <c r="D1085" s="6" t="s">
        <v>33</v>
      </c>
      <c r="E1085" s="6" t="s">
        <v>54</v>
      </c>
      <c r="F1085" s="6" t="s">
        <v>55</v>
      </c>
      <c r="G1085" s="6" t="s">
        <v>22</v>
      </c>
      <c r="H1085" s="8">
        <v>0.54999999999999982</v>
      </c>
      <c r="I1085" s="9">
        <v>2500</v>
      </c>
      <c r="J1085" s="10">
        <f t="shared" si="0"/>
        <v>1374.9999999999995</v>
      </c>
      <c r="K1085" s="10">
        <f t="shared" si="1"/>
        <v>687.49999999999977</v>
      </c>
      <c r="L1085" s="11">
        <v>0.5</v>
      </c>
      <c r="N1085" s="16"/>
      <c r="O1085" s="17"/>
      <c r="P1085" s="12"/>
      <c r="Q1085" s="13"/>
    </row>
    <row r="1086" spans="1:17" ht="15.75" customHeight="1">
      <c r="A1086" s="6" t="s">
        <v>23</v>
      </c>
      <c r="B1086" s="6">
        <v>1197831</v>
      </c>
      <c r="C1086" s="7">
        <v>44198</v>
      </c>
      <c r="D1086" s="6" t="s">
        <v>24</v>
      </c>
      <c r="E1086" s="6" t="s">
        <v>56</v>
      </c>
      <c r="F1086" s="6" t="s">
        <v>57</v>
      </c>
      <c r="G1086" s="6" t="s">
        <v>17</v>
      </c>
      <c r="H1086" s="8">
        <v>0.2</v>
      </c>
      <c r="I1086" s="9">
        <v>6750</v>
      </c>
      <c r="J1086" s="10">
        <f t="shared" si="0"/>
        <v>1350</v>
      </c>
      <c r="K1086" s="10">
        <f t="shared" si="1"/>
        <v>540</v>
      </c>
      <c r="L1086" s="11">
        <v>0.39999999999999997</v>
      </c>
      <c r="N1086" s="16"/>
      <c r="O1086" s="17"/>
      <c r="P1086" s="12"/>
      <c r="Q1086" s="13"/>
    </row>
    <row r="1087" spans="1:17" ht="15.75" customHeight="1">
      <c r="A1087" s="6" t="s">
        <v>23</v>
      </c>
      <c r="B1087" s="6">
        <v>1197831</v>
      </c>
      <c r="C1087" s="7">
        <v>44198</v>
      </c>
      <c r="D1087" s="6" t="s">
        <v>24</v>
      </c>
      <c r="E1087" s="6" t="s">
        <v>56</v>
      </c>
      <c r="F1087" s="6" t="s">
        <v>57</v>
      </c>
      <c r="G1087" s="6" t="s">
        <v>18</v>
      </c>
      <c r="H1087" s="8">
        <v>0.3</v>
      </c>
      <c r="I1087" s="9">
        <v>6750</v>
      </c>
      <c r="J1087" s="10">
        <f t="shared" si="0"/>
        <v>2025</v>
      </c>
      <c r="K1087" s="10">
        <f t="shared" si="1"/>
        <v>809.99999999999989</v>
      </c>
      <c r="L1087" s="11">
        <v>0.39999999999999997</v>
      </c>
      <c r="N1087" s="16"/>
      <c r="O1087" s="17"/>
      <c r="P1087" s="12"/>
      <c r="Q1087" s="13"/>
    </row>
    <row r="1088" spans="1:17" ht="15.75" customHeight="1">
      <c r="A1088" s="6" t="s">
        <v>23</v>
      </c>
      <c r="B1088" s="6">
        <v>1197831</v>
      </c>
      <c r="C1088" s="7">
        <v>44198</v>
      </c>
      <c r="D1088" s="6" t="s">
        <v>24</v>
      </c>
      <c r="E1088" s="6" t="s">
        <v>56</v>
      </c>
      <c r="F1088" s="6" t="s">
        <v>57</v>
      </c>
      <c r="G1088" s="6" t="s">
        <v>19</v>
      </c>
      <c r="H1088" s="8">
        <v>0.3</v>
      </c>
      <c r="I1088" s="9">
        <v>4750</v>
      </c>
      <c r="J1088" s="10">
        <f t="shared" si="0"/>
        <v>1425</v>
      </c>
      <c r="K1088" s="10">
        <f t="shared" si="1"/>
        <v>570</v>
      </c>
      <c r="L1088" s="11">
        <v>0.39999999999999997</v>
      </c>
      <c r="N1088" s="16"/>
      <c r="O1088" s="17"/>
      <c r="P1088" s="12"/>
      <c r="Q1088" s="13"/>
    </row>
    <row r="1089" spans="1:17" ht="15.75" customHeight="1">
      <c r="A1089" s="6" t="s">
        <v>23</v>
      </c>
      <c r="B1089" s="6">
        <v>1197831</v>
      </c>
      <c r="C1089" s="7">
        <v>44198</v>
      </c>
      <c r="D1089" s="6" t="s">
        <v>24</v>
      </c>
      <c r="E1089" s="6" t="s">
        <v>56</v>
      </c>
      <c r="F1089" s="6" t="s">
        <v>57</v>
      </c>
      <c r="G1089" s="6" t="s">
        <v>20</v>
      </c>
      <c r="H1089" s="8">
        <v>0.35</v>
      </c>
      <c r="I1089" s="9">
        <v>4750</v>
      </c>
      <c r="J1089" s="10">
        <f t="shared" si="0"/>
        <v>1662.5</v>
      </c>
      <c r="K1089" s="10">
        <f t="shared" si="1"/>
        <v>831.25</v>
      </c>
      <c r="L1089" s="11">
        <v>0.5</v>
      </c>
      <c r="N1089" s="16"/>
      <c r="O1089" s="17"/>
      <c r="P1089" s="12"/>
      <c r="Q1089" s="13"/>
    </row>
    <row r="1090" spans="1:17" ht="15.75" customHeight="1">
      <c r="A1090" s="6" t="s">
        <v>23</v>
      </c>
      <c r="B1090" s="6">
        <v>1197831</v>
      </c>
      <c r="C1090" s="7">
        <v>44198</v>
      </c>
      <c r="D1090" s="6" t="s">
        <v>24</v>
      </c>
      <c r="E1090" s="6" t="s">
        <v>56</v>
      </c>
      <c r="F1090" s="6" t="s">
        <v>57</v>
      </c>
      <c r="G1090" s="6" t="s">
        <v>21</v>
      </c>
      <c r="H1090" s="8">
        <v>0.4</v>
      </c>
      <c r="I1090" s="9">
        <v>3250</v>
      </c>
      <c r="J1090" s="10">
        <f t="shared" si="0"/>
        <v>1300</v>
      </c>
      <c r="K1090" s="10">
        <f t="shared" si="1"/>
        <v>454.99999999999994</v>
      </c>
      <c r="L1090" s="11">
        <v>0.35</v>
      </c>
      <c r="N1090" s="16"/>
      <c r="O1090" s="17"/>
      <c r="P1090" s="12"/>
      <c r="Q1090" s="13"/>
    </row>
    <row r="1091" spans="1:17" ht="15.75" customHeight="1">
      <c r="A1091" s="6" t="s">
        <v>23</v>
      </c>
      <c r="B1091" s="6">
        <v>1197831</v>
      </c>
      <c r="C1091" s="7">
        <v>44198</v>
      </c>
      <c r="D1091" s="6" t="s">
        <v>24</v>
      </c>
      <c r="E1091" s="6" t="s">
        <v>56</v>
      </c>
      <c r="F1091" s="6" t="s">
        <v>57</v>
      </c>
      <c r="G1091" s="6" t="s">
        <v>22</v>
      </c>
      <c r="H1091" s="8">
        <v>0.35</v>
      </c>
      <c r="I1091" s="9">
        <v>4750</v>
      </c>
      <c r="J1091" s="10">
        <f t="shared" si="0"/>
        <v>1662.5</v>
      </c>
      <c r="K1091" s="10">
        <f t="shared" si="1"/>
        <v>914.37500000000011</v>
      </c>
      <c r="L1091" s="11">
        <v>0.55000000000000004</v>
      </c>
      <c r="N1091" s="16"/>
      <c r="O1091" s="17"/>
      <c r="P1091" s="12"/>
      <c r="Q1091" s="13"/>
    </row>
    <row r="1092" spans="1:17" ht="15.75" customHeight="1">
      <c r="A1092" s="6" t="s">
        <v>23</v>
      </c>
      <c r="B1092" s="6">
        <v>1197831</v>
      </c>
      <c r="C1092" s="7">
        <v>44228</v>
      </c>
      <c r="D1092" s="6" t="s">
        <v>24</v>
      </c>
      <c r="E1092" s="6" t="s">
        <v>56</v>
      </c>
      <c r="F1092" s="6" t="s">
        <v>57</v>
      </c>
      <c r="G1092" s="6" t="s">
        <v>17</v>
      </c>
      <c r="H1092" s="8">
        <v>0.25</v>
      </c>
      <c r="I1092" s="9">
        <v>6250</v>
      </c>
      <c r="J1092" s="10">
        <f t="shared" si="0"/>
        <v>1562.5</v>
      </c>
      <c r="K1092" s="10">
        <f t="shared" si="1"/>
        <v>625</v>
      </c>
      <c r="L1092" s="11">
        <v>0.39999999999999997</v>
      </c>
      <c r="N1092" s="16"/>
      <c r="O1092" s="17"/>
      <c r="P1092" s="12"/>
      <c r="Q1092" s="13"/>
    </row>
    <row r="1093" spans="1:17" ht="15.75" customHeight="1">
      <c r="A1093" s="6" t="s">
        <v>23</v>
      </c>
      <c r="B1093" s="6">
        <v>1197831</v>
      </c>
      <c r="C1093" s="7">
        <v>44228</v>
      </c>
      <c r="D1093" s="6" t="s">
        <v>24</v>
      </c>
      <c r="E1093" s="6" t="s">
        <v>56</v>
      </c>
      <c r="F1093" s="6" t="s">
        <v>57</v>
      </c>
      <c r="G1093" s="6" t="s">
        <v>18</v>
      </c>
      <c r="H1093" s="8">
        <v>0.35</v>
      </c>
      <c r="I1093" s="9">
        <v>6000</v>
      </c>
      <c r="J1093" s="10">
        <f t="shared" si="0"/>
        <v>2100</v>
      </c>
      <c r="K1093" s="10">
        <f t="shared" si="1"/>
        <v>839.99999999999989</v>
      </c>
      <c r="L1093" s="11">
        <v>0.39999999999999997</v>
      </c>
      <c r="N1093" s="16"/>
      <c r="O1093" s="17"/>
      <c r="P1093" s="12"/>
      <c r="Q1093" s="13"/>
    </row>
    <row r="1094" spans="1:17" ht="15.75" customHeight="1">
      <c r="A1094" s="6" t="s">
        <v>23</v>
      </c>
      <c r="B1094" s="6">
        <v>1197831</v>
      </c>
      <c r="C1094" s="7">
        <v>44228</v>
      </c>
      <c r="D1094" s="6" t="s">
        <v>24</v>
      </c>
      <c r="E1094" s="6" t="s">
        <v>56</v>
      </c>
      <c r="F1094" s="6" t="s">
        <v>57</v>
      </c>
      <c r="G1094" s="6" t="s">
        <v>19</v>
      </c>
      <c r="H1094" s="8">
        <v>0.35</v>
      </c>
      <c r="I1094" s="9">
        <v>4250</v>
      </c>
      <c r="J1094" s="10">
        <f t="shared" si="0"/>
        <v>1487.5</v>
      </c>
      <c r="K1094" s="10">
        <f t="shared" si="1"/>
        <v>595</v>
      </c>
      <c r="L1094" s="11">
        <v>0.39999999999999997</v>
      </c>
      <c r="N1094" s="16"/>
      <c r="O1094" s="17"/>
      <c r="P1094" s="12"/>
      <c r="Q1094" s="13"/>
    </row>
    <row r="1095" spans="1:17" ht="15.75" customHeight="1">
      <c r="A1095" s="6" t="s">
        <v>23</v>
      </c>
      <c r="B1095" s="6">
        <v>1197831</v>
      </c>
      <c r="C1095" s="7">
        <v>44228</v>
      </c>
      <c r="D1095" s="6" t="s">
        <v>24</v>
      </c>
      <c r="E1095" s="6" t="s">
        <v>56</v>
      </c>
      <c r="F1095" s="6" t="s">
        <v>57</v>
      </c>
      <c r="G1095" s="6" t="s">
        <v>20</v>
      </c>
      <c r="H1095" s="8">
        <v>0.35</v>
      </c>
      <c r="I1095" s="9">
        <v>3750</v>
      </c>
      <c r="J1095" s="10">
        <f t="shared" si="0"/>
        <v>1312.5</v>
      </c>
      <c r="K1095" s="10">
        <f t="shared" si="1"/>
        <v>656.25</v>
      </c>
      <c r="L1095" s="11">
        <v>0.5</v>
      </c>
      <c r="N1095" s="16"/>
      <c r="O1095" s="17"/>
      <c r="P1095" s="12"/>
      <c r="Q1095" s="13"/>
    </row>
    <row r="1096" spans="1:17" ht="15.75" customHeight="1">
      <c r="A1096" s="6" t="s">
        <v>23</v>
      </c>
      <c r="B1096" s="6">
        <v>1197831</v>
      </c>
      <c r="C1096" s="7">
        <v>44228</v>
      </c>
      <c r="D1096" s="6" t="s">
        <v>24</v>
      </c>
      <c r="E1096" s="6" t="s">
        <v>56</v>
      </c>
      <c r="F1096" s="6" t="s">
        <v>57</v>
      </c>
      <c r="G1096" s="6" t="s">
        <v>21</v>
      </c>
      <c r="H1096" s="8">
        <v>0.4</v>
      </c>
      <c r="I1096" s="9">
        <v>2500</v>
      </c>
      <c r="J1096" s="10">
        <f t="shared" si="0"/>
        <v>1000</v>
      </c>
      <c r="K1096" s="10">
        <f t="shared" si="1"/>
        <v>350</v>
      </c>
      <c r="L1096" s="11">
        <v>0.35</v>
      </c>
      <c r="N1096" s="16"/>
      <c r="O1096" s="17"/>
      <c r="P1096" s="12"/>
      <c r="Q1096" s="13"/>
    </row>
    <row r="1097" spans="1:17" ht="15.75" customHeight="1">
      <c r="A1097" s="6" t="s">
        <v>23</v>
      </c>
      <c r="B1097" s="6">
        <v>1197831</v>
      </c>
      <c r="C1097" s="7">
        <v>44228</v>
      </c>
      <c r="D1097" s="6" t="s">
        <v>24</v>
      </c>
      <c r="E1097" s="6" t="s">
        <v>56</v>
      </c>
      <c r="F1097" s="6" t="s">
        <v>57</v>
      </c>
      <c r="G1097" s="6" t="s">
        <v>22</v>
      </c>
      <c r="H1097" s="8">
        <v>0.35</v>
      </c>
      <c r="I1097" s="9">
        <v>4500</v>
      </c>
      <c r="J1097" s="10">
        <f t="shared" si="0"/>
        <v>1575</v>
      </c>
      <c r="K1097" s="10">
        <f t="shared" si="1"/>
        <v>866.25000000000011</v>
      </c>
      <c r="L1097" s="11">
        <v>0.55000000000000004</v>
      </c>
      <c r="N1097" s="16"/>
      <c r="O1097" s="17"/>
      <c r="P1097" s="12"/>
      <c r="Q1097" s="13"/>
    </row>
    <row r="1098" spans="1:17" ht="15.75" customHeight="1">
      <c r="A1098" s="6" t="s">
        <v>23</v>
      </c>
      <c r="B1098" s="6">
        <v>1197831</v>
      </c>
      <c r="C1098" s="7">
        <v>44258</v>
      </c>
      <c r="D1098" s="6" t="s">
        <v>24</v>
      </c>
      <c r="E1098" s="6" t="s">
        <v>56</v>
      </c>
      <c r="F1098" s="6" t="s">
        <v>57</v>
      </c>
      <c r="G1098" s="6" t="s">
        <v>17</v>
      </c>
      <c r="H1098" s="8">
        <v>0.3</v>
      </c>
      <c r="I1098" s="9">
        <v>6250</v>
      </c>
      <c r="J1098" s="10">
        <f t="shared" si="0"/>
        <v>1875</v>
      </c>
      <c r="K1098" s="10">
        <f t="shared" si="1"/>
        <v>843.74999999999989</v>
      </c>
      <c r="L1098" s="11">
        <v>0.44999999999999996</v>
      </c>
      <c r="N1098" s="16"/>
      <c r="O1098" s="17"/>
      <c r="P1098" s="12"/>
      <c r="Q1098" s="13"/>
    </row>
    <row r="1099" spans="1:17" ht="15.75" customHeight="1">
      <c r="A1099" s="6" t="s">
        <v>23</v>
      </c>
      <c r="B1099" s="6">
        <v>1197831</v>
      </c>
      <c r="C1099" s="7">
        <v>44258</v>
      </c>
      <c r="D1099" s="6" t="s">
        <v>24</v>
      </c>
      <c r="E1099" s="6" t="s">
        <v>56</v>
      </c>
      <c r="F1099" s="6" t="s">
        <v>57</v>
      </c>
      <c r="G1099" s="6" t="s">
        <v>18</v>
      </c>
      <c r="H1099" s="8">
        <v>0.4</v>
      </c>
      <c r="I1099" s="9">
        <v>6250</v>
      </c>
      <c r="J1099" s="10">
        <f t="shared" si="0"/>
        <v>2500</v>
      </c>
      <c r="K1099" s="10">
        <f t="shared" si="1"/>
        <v>1125</v>
      </c>
      <c r="L1099" s="11">
        <v>0.44999999999999996</v>
      </c>
      <c r="N1099" s="16"/>
      <c r="O1099" s="17"/>
      <c r="P1099" s="12"/>
      <c r="Q1099" s="13"/>
    </row>
    <row r="1100" spans="1:17" ht="15.75" customHeight="1">
      <c r="A1100" s="6" t="s">
        <v>23</v>
      </c>
      <c r="B1100" s="6">
        <v>1197831</v>
      </c>
      <c r="C1100" s="7">
        <v>44258</v>
      </c>
      <c r="D1100" s="6" t="s">
        <v>24</v>
      </c>
      <c r="E1100" s="6" t="s">
        <v>56</v>
      </c>
      <c r="F1100" s="6" t="s">
        <v>57</v>
      </c>
      <c r="G1100" s="6" t="s">
        <v>19</v>
      </c>
      <c r="H1100" s="8">
        <v>0.3</v>
      </c>
      <c r="I1100" s="9">
        <v>4500</v>
      </c>
      <c r="J1100" s="10">
        <f t="shared" si="0"/>
        <v>1350</v>
      </c>
      <c r="K1100" s="10">
        <f t="shared" si="1"/>
        <v>607.49999999999989</v>
      </c>
      <c r="L1100" s="11">
        <v>0.44999999999999996</v>
      </c>
      <c r="N1100" s="16"/>
      <c r="O1100" s="17"/>
      <c r="P1100" s="12"/>
      <c r="Q1100" s="13"/>
    </row>
    <row r="1101" spans="1:17" ht="15.75" customHeight="1">
      <c r="A1101" s="6" t="s">
        <v>23</v>
      </c>
      <c r="B1101" s="6">
        <v>1197831</v>
      </c>
      <c r="C1101" s="7">
        <v>44258</v>
      </c>
      <c r="D1101" s="6" t="s">
        <v>24</v>
      </c>
      <c r="E1101" s="6" t="s">
        <v>56</v>
      </c>
      <c r="F1101" s="6" t="s">
        <v>57</v>
      </c>
      <c r="G1101" s="6" t="s">
        <v>20</v>
      </c>
      <c r="H1101" s="8">
        <v>0.35000000000000003</v>
      </c>
      <c r="I1101" s="9">
        <v>3500</v>
      </c>
      <c r="J1101" s="10">
        <f t="shared" si="0"/>
        <v>1225.0000000000002</v>
      </c>
      <c r="K1101" s="10">
        <f t="shared" si="1"/>
        <v>673.75000000000023</v>
      </c>
      <c r="L1101" s="11">
        <v>0.55000000000000004</v>
      </c>
      <c r="N1101" s="16"/>
      <c r="O1101" s="17"/>
      <c r="P1101" s="12"/>
      <c r="Q1101" s="13"/>
    </row>
    <row r="1102" spans="1:17" ht="15.75" customHeight="1">
      <c r="A1102" s="6" t="s">
        <v>23</v>
      </c>
      <c r="B1102" s="6">
        <v>1197831</v>
      </c>
      <c r="C1102" s="7">
        <v>44258</v>
      </c>
      <c r="D1102" s="6" t="s">
        <v>24</v>
      </c>
      <c r="E1102" s="6" t="s">
        <v>56</v>
      </c>
      <c r="F1102" s="6" t="s">
        <v>57</v>
      </c>
      <c r="G1102" s="6" t="s">
        <v>21</v>
      </c>
      <c r="H1102" s="8">
        <v>0.4</v>
      </c>
      <c r="I1102" s="9">
        <v>2500</v>
      </c>
      <c r="J1102" s="10">
        <f t="shared" si="0"/>
        <v>1000</v>
      </c>
      <c r="K1102" s="10">
        <f t="shared" si="1"/>
        <v>399.99999999999994</v>
      </c>
      <c r="L1102" s="11">
        <v>0.39999999999999997</v>
      </c>
      <c r="N1102" s="16"/>
      <c r="O1102" s="17"/>
      <c r="P1102" s="12"/>
      <c r="Q1102" s="13"/>
    </row>
    <row r="1103" spans="1:17" ht="15.75" customHeight="1">
      <c r="A1103" s="6" t="s">
        <v>23</v>
      </c>
      <c r="B1103" s="6">
        <v>1197831</v>
      </c>
      <c r="C1103" s="7">
        <v>44258</v>
      </c>
      <c r="D1103" s="6" t="s">
        <v>24</v>
      </c>
      <c r="E1103" s="6" t="s">
        <v>56</v>
      </c>
      <c r="F1103" s="6" t="s">
        <v>57</v>
      </c>
      <c r="G1103" s="6" t="s">
        <v>22</v>
      </c>
      <c r="H1103" s="8">
        <v>0.35000000000000003</v>
      </c>
      <c r="I1103" s="9">
        <v>4000</v>
      </c>
      <c r="J1103" s="10">
        <f t="shared" si="0"/>
        <v>1400.0000000000002</v>
      </c>
      <c r="K1103" s="10">
        <f t="shared" si="1"/>
        <v>840.00000000000023</v>
      </c>
      <c r="L1103" s="11">
        <v>0.60000000000000009</v>
      </c>
      <c r="N1103" s="16"/>
      <c r="O1103" s="17"/>
      <c r="P1103" s="12"/>
      <c r="Q1103" s="13"/>
    </row>
    <row r="1104" spans="1:17" ht="15.75" customHeight="1">
      <c r="A1104" s="6" t="s">
        <v>23</v>
      </c>
      <c r="B1104" s="6">
        <v>1197831</v>
      </c>
      <c r="C1104" s="7">
        <v>44288</v>
      </c>
      <c r="D1104" s="6" t="s">
        <v>24</v>
      </c>
      <c r="E1104" s="6" t="s">
        <v>56</v>
      </c>
      <c r="F1104" s="6" t="s">
        <v>57</v>
      </c>
      <c r="G1104" s="6" t="s">
        <v>17</v>
      </c>
      <c r="H1104" s="8">
        <v>0.19999999999999998</v>
      </c>
      <c r="I1104" s="9">
        <v>6500</v>
      </c>
      <c r="J1104" s="10">
        <f t="shared" si="0"/>
        <v>1300</v>
      </c>
      <c r="K1104" s="10">
        <f t="shared" si="1"/>
        <v>584.99999999999989</v>
      </c>
      <c r="L1104" s="11">
        <v>0.44999999999999996</v>
      </c>
      <c r="N1104" s="16"/>
      <c r="O1104" s="17"/>
      <c r="P1104" s="12"/>
      <c r="Q1104" s="13"/>
    </row>
    <row r="1105" spans="1:17" ht="15.75" customHeight="1">
      <c r="A1105" s="6" t="s">
        <v>23</v>
      </c>
      <c r="B1105" s="6">
        <v>1197831</v>
      </c>
      <c r="C1105" s="7">
        <v>44288</v>
      </c>
      <c r="D1105" s="6" t="s">
        <v>24</v>
      </c>
      <c r="E1105" s="6" t="s">
        <v>56</v>
      </c>
      <c r="F1105" s="6" t="s">
        <v>57</v>
      </c>
      <c r="G1105" s="6" t="s">
        <v>18</v>
      </c>
      <c r="H1105" s="8">
        <v>0.20000000000000007</v>
      </c>
      <c r="I1105" s="9">
        <v>6500</v>
      </c>
      <c r="J1105" s="10">
        <f t="shared" si="0"/>
        <v>1300.0000000000005</v>
      </c>
      <c r="K1105" s="10">
        <f t="shared" si="1"/>
        <v>585.00000000000011</v>
      </c>
      <c r="L1105" s="11">
        <v>0.44999999999999996</v>
      </c>
      <c r="N1105" s="16"/>
      <c r="O1105" s="17"/>
      <c r="P1105" s="12"/>
      <c r="Q1105" s="13"/>
    </row>
    <row r="1106" spans="1:17" ht="15.75" customHeight="1">
      <c r="A1106" s="6" t="s">
        <v>23</v>
      </c>
      <c r="B1106" s="6">
        <v>1197831</v>
      </c>
      <c r="C1106" s="7">
        <v>44288</v>
      </c>
      <c r="D1106" s="6" t="s">
        <v>24</v>
      </c>
      <c r="E1106" s="6" t="s">
        <v>56</v>
      </c>
      <c r="F1106" s="6" t="s">
        <v>57</v>
      </c>
      <c r="G1106" s="6" t="s">
        <v>19</v>
      </c>
      <c r="H1106" s="8">
        <v>0.14999999999999997</v>
      </c>
      <c r="I1106" s="9">
        <v>4750</v>
      </c>
      <c r="J1106" s="10">
        <f t="shared" si="0"/>
        <v>712.49999999999989</v>
      </c>
      <c r="K1106" s="10">
        <f t="shared" si="1"/>
        <v>320.62499999999994</v>
      </c>
      <c r="L1106" s="11">
        <v>0.44999999999999996</v>
      </c>
      <c r="N1106" s="16"/>
      <c r="O1106" s="17"/>
      <c r="P1106" s="12"/>
      <c r="Q1106" s="13"/>
    </row>
    <row r="1107" spans="1:17" ht="15.75" customHeight="1">
      <c r="A1107" s="6" t="s">
        <v>23</v>
      </c>
      <c r="B1107" s="6">
        <v>1197831</v>
      </c>
      <c r="C1107" s="7">
        <v>44288</v>
      </c>
      <c r="D1107" s="6" t="s">
        <v>24</v>
      </c>
      <c r="E1107" s="6" t="s">
        <v>56</v>
      </c>
      <c r="F1107" s="6" t="s">
        <v>57</v>
      </c>
      <c r="G1107" s="6" t="s">
        <v>20</v>
      </c>
      <c r="H1107" s="8">
        <v>0.20000000000000007</v>
      </c>
      <c r="I1107" s="9">
        <v>3750</v>
      </c>
      <c r="J1107" s="10">
        <f t="shared" si="0"/>
        <v>750.00000000000023</v>
      </c>
      <c r="K1107" s="10">
        <f t="shared" si="1"/>
        <v>412.50000000000017</v>
      </c>
      <c r="L1107" s="11">
        <v>0.55000000000000004</v>
      </c>
      <c r="N1107" s="16"/>
      <c r="O1107" s="17"/>
      <c r="P1107" s="12"/>
      <c r="Q1107" s="13"/>
    </row>
    <row r="1108" spans="1:17" ht="15.75" customHeight="1">
      <c r="A1108" s="6" t="s">
        <v>23</v>
      </c>
      <c r="B1108" s="6">
        <v>1197831</v>
      </c>
      <c r="C1108" s="7">
        <v>44288</v>
      </c>
      <c r="D1108" s="6" t="s">
        <v>24</v>
      </c>
      <c r="E1108" s="6" t="s">
        <v>56</v>
      </c>
      <c r="F1108" s="6" t="s">
        <v>57</v>
      </c>
      <c r="G1108" s="6" t="s">
        <v>21</v>
      </c>
      <c r="H1108" s="8">
        <v>0.25</v>
      </c>
      <c r="I1108" s="9">
        <v>2750</v>
      </c>
      <c r="J1108" s="10">
        <f t="shared" si="0"/>
        <v>687.5</v>
      </c>
      <c r="K1108" s="10">
        <f t="shared" si="1"/>
        <v>275</v>
      </c>
      <c r="L1108" s="11">
        <v>0.39999999999999997</v>
      </c>
      <c r="N1108" s="16"/>
      <c r="O1108" s="17"/>
      <c r="P1108" s="12"/>
      <c r="Q1108" s="13"/>
    </row>
    <row r="1109" spans="1:17" ht="15.75" customHeight="1">
      <c r="A1109" s="6" t="s">
        <v>23</v>
      </c>
      <c r="B1109" s="6">
        <v>1197831</v>
      </c>
      <c r="C1109" s="7">
        <v>44288</v>
      </c>
      <c r="D1109" s="6" t="s">
        <v>24</v>
      </c>
      <c r="E1109" s="6" t="s">
        <v>56</v>
      </c>
      <c r="F1109" s="6" t="s">
        <v>57</v>
      </c>
      <c r="G1109" s="6" t="s">
        <v>22</v>
      </c>
      <c r="H1109" s="8">
        <v>0.20000000000000007</v>
      </c>
      <c r="I1109" s="9">
        <v>5500</v>
      </c>
      <c r="J1109" s="10">
        <f t="shared" si="0"/>
        <v>1100.0000000000005</v>
      </c>
      <c r="K1109" s="10">
        <f t="shared" si="1"/>
        <v>660.00000000000034</v>
      </c>
      <c r="L1109" s="11">
        <v>0.60000000000000009</v>
      </c>
      <c r="N1109" s="16"/>
      <c r="O1109" s="17"/>
      <c r="P1109" s="12"/>
      <c r="Q1109" s="13"/>
    </row>
    <row r="1110" spans="1:17" ht="15.75" customHeight="1">
      <c r="A1110" s="6" t="s">
        <v>23</v>
      </c>
      <c r="B1110" s="6">
        <v>1197831</v>
      </c>
      <c r="C1110" s="7">
        <v>44318</v>
      </c>
      <c r="D1110" s="6" t="s">
        <v>24</v>
      </c>
      <c r="E1110" s="6" t="s">
        <v>56</v>
      </c>
      <c r="F1110" s="6" t="s">
        <v>57</v>
      </c>
      <c r="G1110" s="6" t="s">
        <v>17</v>
      </c>
      <c r="H1110" s="8">
        <v>9.9999999999999964E-2</v>
      </c>
      <c r="I1110" s="9">
        <v>7000</v>
      </c>
      <c r="J1110" s="10">
        <f t="shared" si="0"/>
        <v>699.99999999999977</v>
      </c>
      <c r="K1110" s="10">
        <f t="shared" si="1"/>
        <v>314.99999999999989</v>
      </c>
      <c r="L1110" s="11">
        <v>0.44999999999999996</v>
      </c>
      <c r="N1110" s="16"/>
      <c r="O1110" s="17"/>
      <c r="P1110" s="12"/>
      <c r="Q1110" s="13"/>
    </row>
    <row r="1111" spans="1:17" ht="15.75" customHeight="1">
      <c r="A1111" s="6" t="s">
        <v>23</v>
      </c>
      <c r="B1111" s="6">
        <v>1197831</v>
      </c>
      <c r="C1111" s="7">
        <v>44318</v>
      </c>
      <c r="D1111" s="6" t="s">
        <v>24</v>
      </c>
      <c r="E1111" s="6" t="s">
        <v>56</v>
      </c>
      <c r="F1111" s="6" t="s">
        <v>57</v>
      </c>
      <c r="G1111" s="6" t="s">
        <v>18</v>
      </c>
      <c r="H1111" s="8">
        <v>0.20000000000000007</v>
      </c>
      <c r="I1111" s="9">
        <v>7250</v>
      </c>
      <c r="J1111" s="10">
        <f t="shared" si="0"/>
        <v>1450.0000000000005</v>
      </c>
      <c r="K1111" s="10">
        <f t="shared" si="1"/>
        <v>652.50000000000011</v>
      </c>
      <c r="L1111" s="11">
        <v>0.44999999999999996</v>
      </c>
      <c r="N1111" s="16"/>
      <c r="O1111" s="17"/>
      <c r="P1111" s="12"/>
      <c r="Q1111" s="13"/>
    </row>
    <row r="1112" spans="1:17" ht="15.75" customHeight="1">
      <c r="A1112" s="6" t="s">
        <v>23</v>
      </c>
      <c r="B1112" s="6">
        <v>1197831</v>
      </c>
      <c r="C1112" s="7">
        <v>44318</v>
      </c>
      <c r="D1112" s="6" t="s">
        <v>24</v>
      </c>
      <c r="E1112" s="6" t="s">
        <v>56</v>
      </c>
      <c r="F1112" s="6" t="s">
        <v>57</v>
      </c>
      <c r="G1112" s="6" t="s">
        <v>19</v>
      </c>
      <c r="H1112" s="8">
        <v>0.14999999999999997</v>
      </c>
      <c r="I1112" s="9">
        <v>5750</v>
      </c>
      <c r="J1112" s="10">
        <f t="shared" si="0"/>
        <v>862.49999999999977</v>
      </c>
      <c r="K1112" s="10">
        <f t="shared" si="1"/>
        <v>388.12499999999989</v>
      </c>
      <c r="L1112" s="11">
        <v>0.44999999999999996</v>
      </c>
      <c r="N1112" s="16"/>
      <c r="O1112" s="17"/>
      <c r="P1112" s="12"/>
      <c r="Q1112" s="13"/>
    </row>
    <row r="1113" spans="1:17" ht="15.75" customHeight="1">
      <c r="A1113" s="6" t="s">
        <v>23</v>
      </c>
      <c r="B1113" s="6">
        <v>1197831</v>
      </c>
      <c r="C1113" s="7">
        <v>44318</v>
      </c>
      <c r="D1113" s="6" t="s">
        <v>24</v>
      </c>
      <c r="E1113" s="6" t="s">
        <v>56</v>
      </c>
      <c r="F1113" s="6" t="s">
        <v>57</v>
      </c>
      <c r="G1113" s="6" t="s">
        <v>20</v>
      </c>
      <c r="H1113" s="8">
        <v>0.35000000000000003</v>
      </c>
      <c r="I1113" s="9">
        <v>5000</v>
      </c>
      <c r="J1113" s="10">
        <f t="shared" si="0"/>
        <v>1750.0000000000002</v>
      </c>
      <c r="K1113" s="10">
        <f t="shared" si="1"/>
        <v>962.50000000000023</v>
      </c>
      <c r="L1113" s="11">
        <v>0.55000000000000004</v>
      </c>
      <c r="N1113" s="16"/>
      <c r="O1113" s="17"/>
      <c r="P1113" s="12"/>
      <c r="Q1113" s="13"/>
    </row>
    <row r="1114" spans="1:17" ht="15.75" customHeight="1">
      <c r="A1114" s="6" t="s">
        <v>23</v>
      </c>
      <c r="B1114" s="6">
        <v>1197831</v>
      </c>
      <c r="C1114" s="7">
        <v>44318</v>
      </c>
      <c r="D1114" s="6" t="s">
        <v>24</v>
      </c>
      <c r="E1114" s="6" t="s">
        <v>56</v>
      </c>
      <c r="F1114" s="6" t="s">
        <v>57</v>
      </c>
      <c r="G1114" s="6" t="s">
        <v>21</v>
      </c>
      <c r="H1114" s="8">
        <v>0.5</v>
      </c>
      <c r="I1114" s="9">
        <v>4000</v>
      </c>
      <c r="J1114" s="10">
        <f t="shared" si="0"/>
        <v>2000</v>
      </c>
      <c r="K1114" s="10">
        <f t="shared" si="1"/>
        <v>799.99999999999989</v>
      </c>
      <c r="L1114" s="11">
        <v>0.39999999999999997</v>
      </c>
      <c r="N1114" s="16"/>
      <c r="O1114" s="17"/>
      <c r="P1114" s="12"/>
      <c r="Q1114" s="13"/>
    </row>
    <row r="1115" spans="1:17" ht="15.75" customHeight="1">
      <c r="A1115" s="6" t="s">
        <v>23</v>
      </c>
      <c r="B1115" s="6">
        <v>1197831</v>
      </c>
      <c r="C1115" s="7">
        <v>44318</v>
      </c>
      <c r="D1115" s="6" t="s">
        <v>24</v>
      </c>
      <c r="E1115" s="6" t="s">
        <v>56</v>
      </c>
      <c r="F1115" s="6" t="s">
        <v>57</v>
      </c>
      <c r="G1115" s="6" t="s">
        <v>22</v>
      </c>
      <c r="H1115" s="8">
        <v>0.45</v>
      </c>
      <c r="I1115" s="9">
        <v>7500</v>
      </c>
      <c r="J1115" s="10">
        <f t="shared" si="0"/>
        <v>3375</v>
      </c>
      <c r="K1115" s="10">
        <f t="shared" si="1"/>
        <v>2025.0000000000002</v>
      </c>
      <c r="L1115" s="11">
        <v>0.60000000000000009</v>
      </c>
      <c r="N1115" s="16"/>
      <c r="O1115" s="17"/>
      <c r="P1115" s="12"/>
      <c r="Q1115" s="13"/>
    </row>
    <row r="1116" spans="1:17" ht="15.75" customHeight="1">
      <c r="A1116" s="6" t="s">
        <v>23</v>
      </c>
      <c r="B1116" s="6">
        <v>1197831</v>
      </c>
      <c r="C1116" s="7">
        <v>44348</v>
      </c>
      <c r="D1116" s="6" t="s">
        <v>24</v>
      </c>
      <c r="E1116" s="6" t="s">
        <v>56</v>
      </c>
      <c r="F1116" s="6" t="s">
        <v>57</v>
      </c>
      <c r="G1116" s="6" t="s">
        <v>17</v>
      </c>
      <c r="H1116" s="8">
        <v>0.45</v>
      </c>
      <c r="I1116" s="9">
        <v>7500</v>
      </c>
      <c r="J1116" s="10">
        <f t="shared" si="0"/>
        <v>3375</v>
      </c>
      <c r="K1116" s="10">
        <f t="shared" si="1"/>
        <v>1518.7499999999998</v>
      </c>
      <c r="L1116" s="11">
        <v>0.44999999999999996</v>
      </c>
      <c r="N1116" s="16"/>
      <c r="O1116" s="17"/>
      <c r="P1116" s="12"/>
      <c r="Q1116" s="13"/>
    </row>
    <row r="1117" spans="1:17" ht="15.75" customHeight="1">
      <c r="A1117" s="6" t="s">
        <v>23</v>
      </c>
      <c r="B1117" s="6">
        <v>1197831</v>
      </c>
      <c r="C1117" s="7">
        <v>44348</v>
      </c>
      <c r="D1117" s="6" t="s">
        <v>24</v>
      </c>
      <c r="E1117" s="6" t="s">
        <v>56</v>
      </c>
      <c r="F1117" s="6" t="s">
        <v>57</v>
      </c>
      <c r="G1117" s="6" t="s">
        <v>18</v>
      </c>
      <c r="H1117" s="8">
        <v>0.5</v>
      </c>
      <c r="I1117" s="9">
        <v>7500</v>
      </c>
      <c r="J1117" s="10">
        <f t="shared" si="0"/>
        <v>3750</v>
      </c>
      <c r="K1117" s="10">
        <f t="shared" si="1"/>
        <v>1687.4999999999998</v>
      </c>
      <c r="L1117" s="11">
        <v>0.44999999999999996</v>
      </c>
      <c r="N1117" s="16"/>
      <c r="O1117" s="17"/>
      <c r="P1117" s="12"/>
      <c r="Q1117" s="13"/>
    </row>
    <row r="1118" spans="1:17" ht="15.75" customHeight="1">
      <c r="A1118" s="6" t="s">
        <v>23</v>
      </c>
      <c r="B1118" s="6">
        <v>1197831</v>
      </c>
      <c r="C1118" s="7">
        <v>44348</v>
      </c>
      <c r="D1118" s="6" t="s">
        <v>24</v>
      </c>
      <c r="E1118" s="6" t="s">
        <v>56</v>
      </c>
      <c r="F1118" s="6" t="s">
        <v>57</v>
      </c>
      <c r="G1118" s="6" t="s">
        <v>19</v>
      </c>
      <c r="H1118" s="8">
        <v>0.45</v>
      </c>
      <c r="I1118" s="9">
        <v>6500</v>
      </c>
      <c r="J1118" s="10">
        <f t="shared" si="0"/>
        <v>2925</v>
      </c>
      <c r="K1118" s="10">
        <f t="shared" si="1"/>
        <v>1316.2499999999998</v>
      </c>
      <c r="L1118" s="11">
        <v>0.44999999999999996</v>
      </c>
      <c r="N1118" s="16"/>
      <c r="O1118" s="17"/>
      <c r="P1118" s="12"/>
      <c r="Q1118" s="13"/>
    </row>
    <row r="1119" spans="1:17" ht="15.75" customHeight="1">
      <c r="A1119" s="6" t="s">
        <v>23</v>
      </c>
      <c r="B1119" s="6">
        <v>1197831</v>
      </c>
      <c r="C1119" s="7">
        <v>44348</v>
      </c>
      <c r="D1119" s="6" t="s">
        <v>24</v>
      </c>
      <c r="E1119" s="6" t="s">
        <v>56</v>
      </c>
      <c r="F1119" s="6" t="s">
        <v>57</v>
      </c>
      <c r="G1119" s="6" t="s">
        <v>20</v>
      </c>
      <c r="H1119" s="8">
        <v>0.45</v>
      </c>
      <c r="I1119" s="9">
        <v>6000</v>
      </c>
      <c r="J1119" s="10">
        <f t="shared" si="0"/>
        <v>2700</v>
      </c>
      <c r="K1119" s="10">
        <f t="shared" si="1"/>
        <v>1485.0000000000002</v>
      </c>
      <c r="L1119" s="11">
        <v>0.55000000000000004</v>
      </c>
      <c r="N1119" s="16"/>
      <c r="O1119" s="17"/>
      <c r="P1119" s="12"/>
      <c r="Q1119" s="13"/>
    </row>
    <row r="1120" spans="1:17" ht="15.75" customHeight="1">
      <c r="A1120" s="6" t="s">
        <v>23</v>
      </c>
      <c r="B1120" s="6">
        <v>1197831</v>
      </c>
      <c r="C1120" s="7">
        <v>44348</v>
      </c>
      <c r="D1120" s="6" t="s">
        <v>24</v>
      </c>
      <c r="E1120" s="6" t="s">
        <v>56</v>
      </c>
      <c r="F1120" s="6" t="s">
        <v>57</v>
      </c>
      <c r="G1120" s="6" t="s">
        <v>21</v>
      </c>
      <c r="H1120" s="8">
        <v>0.5</v>
      </c>
      <c r="I1120" s="9">
        <v>5000</v>
      </c>
      <c r="J1120" s="10">
        <f t="shared" si="0"/>
        <v>2500</v>
      </c>
      <c r="K1120" s="10">
        <f t="shared" si="1"/>
        <v>999.99999999999989</v>
      </c>
      <c r="L1120" s="11">
        <v>0.39999999999999997</v>
      </c>
      <c r="N1120" s="16"/>
      <c r="O1120" s="17"/>
      <c r="P1120" s="12"/>
      <c r="Q1120" s="13"/>
    </row>
    <row r="1121" spans="1:17" ht="15.75" customHeight="1">
      <c r="A1121" s="6" t="s">
        <v>23</v>
      </c>
      <c r="B1121" s="6">
        <v>1197831</v>
      </c>
      <c r="C1121" s="7">
        <v>44348</v>
      </c>
      <c r="D1121" s="6" t="s">
        <v>24</v>
      </c>
      <c r="E1121" s="6" t="s">
        <v>56</v>
      </c>
      <c r="F1121" s="6" t="s">
        <v>57</v>
      </c>
      <c r="G1121" s="6" t="s">
        <v>22</v>
      </c>
      <c r="H1121" s="8">
        <v>0.55000000000000004</v>
      </c>
      <c r="I1121" s="9">
        <v>8750</v>
      </c>
      <c r="J1121" s="10">
        <f t="shared" si="0"/>
        <v>4812.5</v>
      </c>
      <c r="K1121" s="10">
        <f t="shared" si="1"/>
        <v>2887.5000000000005</v>
      </c>
      <c r="L1121" s="11">
        <v>0.60000000000000009</v>
      </c>
      <c r="N1121" s="16"/>
      <c r="O1121" s="17"/>
      <c r="P1121" s="12"/>
      <c r="Q1121" s="13"/>
    </row>
    <row r="1122" spans="1:17" ht="15.75" customHeight="1">
      <c r="A1122" s="6" t="s">
        <v>23</v>
      </c>
      <c r="B1122" s="6">
        <v>1197831</v>
      </c>
      <c r="C1122" s="7">
        <v>44380</v>
      </c>
      <c r="D1122" s="6" t="s">
        <v>24</v>
      </c>
      <c r="E1122" s="6" t="s">
        <v>56</v>
      </c>
      <c r="F1122" s="6" t="s">
        <v>57</v>
      </c>
      <c r="G1122" s="6" t="s">
        <v>17</v>
      </c>
      <c r="H1122" s="8">
        <v>0.45</v>
      </c>
      <c r="I1122" s="9">
        <v>8250</v>
      </c>
      <c r="J1122" s="10">
        <f t="shared" si="0"/>
        <v>3712.5</v>
      </c>
      <c r="K1122" s="10">
        <f t="shared" si="1"/>
        <v>1856.2499999999998</v>
      </c>
      <c r="L1122" s="11">
        <v>0.49999999999999994</v>
      </c>
      <c r="N1122" s="16"/>
      <c r="O1122" s="17"/>
      <c r="P1122" s="12"/>
      <c r="Q1122" s="13"/>
    </row>
    <row r="1123" spans="1:17" ht="15.75" customHeight="1">
      <c r="A1123" s="6" t="s">
        <v>23</v>
      </c>
      <c r="B1123" s="6">
        <v>1197831</v>
      </c>
      <c r="C1123" s="7">
        <v>44380</v>
      </c>
      <c r="D1123" s="6" t="s">
        <v>24</v>
      </c>
      <c r="E1123" s="6" t="s">
        <v>56</v>
      </c>
      <c r="F1123" s="6" t="s">
        <v>57</v>
      </c>
      <c r="G1123" s="6" t="s">
        <v>18</v>
      </c>
      <c r="H1123" s="8">
        <v>0.5</v>
      </c>
      <c r="I1123" s="9">
        <v>8250</v>
      </c>
      <c r="J1123" s="10">
        <f t="shared" si="0"/>
        <v>4125</v>
      </c>
      <c r="K1123" s="10">
        <f t="shared" si="1"/>
        <v>2062.4999999999995</v>
      </c>
      <c r="L1123" s="11">
        <v>0.49999999999999994</v>
      </c>
      <c r="N1123" s="16"/>
      <c r="O1123" s="17"/>
      <c r="P1123" s="12"/>
      <c r="Q1123" s="13"/>
    </row>
    <row r="1124" spans="1:17" ht="15.75" customHeight="1">
      <c r="A1124" s="6" t="s">
        <v>23</v>
      </c>
      <c r="B1124" s="6">
        <v>1197831</v>
      </c>
      <c r="C1124" s="7">
        <v>44380</v>
      </c>
      <c r="D1124" s="6" t="s">
        <v>24</v>
      </c>
      <c r="E1124" s="6" t="s">
        <v>56</v>
      </c>
      <c r="F1124" s="6" t="s">
        <v>57</v>
      </c>
      <c r="G1124" s="6" t="s">
        <v>19</v>
      </c>
      <c r="H1124" s="8">
        <v>0.45</v>
      </c>
      <c r="I1124" s="9">
        <v>9750</v>
      </c>
      <c r="J1124" s="10">
        <f t="shared" si="0"/>
        <v>4387.5</v>
      </c>
      <c r="K1124" s="10">
        <f t="shared" si="1"/>
        <v>2193.7499999999995</v>
      </c>
      <c r="L1124" s="11">
        <v>0.49999999999999994</v>
      </c>
      <c r="N1124" s="16"/>
      <c r="O1124" s="17"/>
      <c r="P1124" s="12"/>
      <c r="Q1124" s="13"/>
    </row>
    <row r="1125" spans="1:17" ht="15.75" customHeight="1">
      <c r="A1125" s="6" t="s">
        <v>23</v>
      </c>
      <c r="B1125" s="6">
        <v>1197831</v>
      </c>
      <c r="C1125" s="7">
        <v>44380</v>
      </c>
      <c r="D1125" s="6" t="s">
        <v>24</v>
      </c>
      <c r="E1125" s="6" t="s">
        <v>56</v>
      </c>
      <c r="F1125" s="6" t="s">
        <v>57</v>
      </c>
      <c r="G1125" s="6" t="s">
        <v>20</v>
      </c>
      <c r="H1125" s="8">
        <v>0.45</v>
      </c>
      <c r="I1125" s="9">
        <v>5750</v>
      </c>
      <c r="J1125" s="10">
        <f t="shared" si="0"/>
        <v>2587.5</v>
      </c>
      <c r="K1125" s="10">
        <f t="shared" si="1"/>
        <v>1552.5000000000002</v>
      </c>
      <c r="L1125" s="11">
        <v>0.60000000000000009</v>
      </c>
      <c r="N1125" s="16"/>
      <c r="O1125" s="17"/>
      <c r="P1125" s="12"/>
      <c r="Q1125" s="13"/>
    </row>
    <row r="1126" spans="1:17" ht="15.75" customHeight="1">
      <c r="A1126" s="6" t="s">
        <v>23</v>
      </c>
      <c r="B1126" s="6">
        <v>1197831</v>
      </c>
      <c r="C1126" s="7">
        <v>44380</v>
      </c>
      <c r="D1126" s="6" t="s">
        <v>24</v>
      </c>
      <c r="E1126" s="6" t="s">
        <v>56</v>
      </c>
      <c r="F1126" s="6" t="s">
        <v>57</v>
      </c>
      <c r="G1126" s="6" t="s">
        <v>21</v>
      </c>
      <c r="H1126" s="8">
        <v>0.5</v>
      </c>
      <c r="I1126" s="9">
        <v>5250</v>
      </c>
      <c r="J1126" s="10">
        <f t="shared" si="0"/>
        <v>2625</v>
      </c>
      <c r="K1126" s="10">
        <f t="shared" si="1"/>
        <v>1181.2499999999998</v>
      </c>
      <c r="L1126" s="11">
        <v>0.44999999999999996</v>
      </c>
      <c r="N1126" s="16"/>
      <c r="O1126" s="17"/>
      <c r="P1126" s="12"/>
      <c r="Q1126" s="13"/>
    </row>
    <row r="1127" spans="1:17" ht="15.75" customHeight="1">
      <c r="A1127" s="6" t="s">
        <v>23</v>
      </c>
      <c r="B1127" s="6">
        <v>1197831</v>
      </c>
      <c r="C1127" s="7">
        <v>44380</v>
      </c>
      <c r="D1127" s="6" t="s">
        <v>24</v>
      </c>
      <c r="E1127" s="6" t="s">
        <v>56</v>
      </c>
      <c r="F1127" s="6" t="s">
        <v>57</v>
      </c>
      <c r="G1127" s="6" t="s">
        <v>22</v>
      </c>
      <c r="H1127" s="8">
        <v>0.6</v>
      </c>
      <c r="I1127" s="9">
        <v>8000</v>
      </c>
      <c r="J1127" s="10">
        <f t="shared" si="0"/>
        <v>4800</v>
      </c>
      <c r="K1127" s="10">
        <f t="shared" si="1"/>
        <v>3120.0000000000005</v>
      </c>
      <c r="L1127" s="11">
        <v>0.65000000000000013</v>
      </c>
      <c r="N1127" s="16"/>
      <c r="O1127" s="17"/>
      <c r="P1127" s="12"/>
      <c r="Q1127" s="13"/>
    </row>
    <row r="1128" spans="1:17" ht="15.75" customHeight="1">
      <c r="A1128" s="6" t="s">
        <v>23</v>
      </c>
      <c r="B1128" s="6">
        <v>1197831</v>
      </c>
      <c r="C1128" s="7">
        <v>44413</v>
      </c>
      <c r="D1128" s="6" t="s">
        <v>24</v>
      </c>
      <c r="E1128" s="6" t="s">
        <v>56</v>
      </c>
      <c r="F1128" s="6" t="s">
        <v>57</v>
      </c>
      <c r="G1128" s="6" t="s">
        <v>17</v>
      </c>
      <c r="H1128" s="8">
        <v>0.4</v>
      </c>
      <c r="I1128" s="9">
        <v>7500</v>
      </c>
      <c r="J1128" s="10">
        <f t="shared" si="0"/>
        <v>3000</v>
      </c>
      <c r="K1128" s="10">
        <f t="shared" si="1"/>
        <v>1499.9999999999998</v>
      </c>
      <c r="L1128" s="11">
        <v>0.49999999999999994</v>
      </c>
      <c r="N1128" s="16"/>
      <c r="O1128" s="17"/>
      <c r="P1128" s="12"/>
      <c r="Q1128" s="13"/>
    </row>
    <row r="1129" spans="1:17" ht="15.75" customHeight="1">
      <c r="A1129" s="6" t="s">
        <v>23</v>
      </c>
      <c r="B1129" s="6">
        <v>1197831</v>
      </c>
      <c r="C1129" s="7">
        <v>44413</v>
      </c>
      <c r="D1129" s="6" t="s">
        <v>24</v>
      </c>
      <c r="E1129" s="6" t="s">
        <v>56</v>
      </c>
      <c r="F1129" s="6" t="s">
        <v>57</v>
      </c>
      <c r="G1129" s="6" t="s">
        <v>18</v>
      </c>
      <c r="H1129" s="8">
        <v>0.55000000000000004</v>
      </c>
      <c r="I1129" s="9">
        <v>7500</v>
      </c>
      <c r="J1129" s="10">
        <f t="shared" si="0"/>
        <v>4125</v>
      </c>
      <c r="K1129" s="10">
        <f t="shared" si="1"/>
        <v>2062.4999999999995</v>
      </c>
      <c r="L1129" s="11">
        <v>0.49999999999999994</v>
      </c>
      <c r="N1129" s="16"/>
      <c r="O1129" s="17"/>
      <c r="P1129" s="12"/>
      <c r="Q1129" s="13"/>
    </row>
    <row r="1130" spans="1:17" ht="15.75" customHeight="1">
      <c r="A1130" s="6" t="s">
        <v>23</v>
      </c>
      <c r="B1130" s="6">
        <v>1197831</v>
      </c>
      <c r="C1130" s="7">
        <v>44413</v>
      </c>
      <c r="D1130" s="6" t="s">
        <v>24</v>
      </c>
      <c r="E1130" s="6" t="s">
        <v>56</v>
      </c>
      <c r="F1130" s="6" t="s">
        <v>57</v>
      </c>
      <c r="G1130" s="6" t="s">
        <v>19</v>
      </c>
      <c r="H1130" s="8">
        <v>0.55000000000000004</v>
      </c>
      <c r="I1130" s="9">
        <v>9250</v>
      </c>
      <c r="J1130" s="10">
        <f t="shared" si="0"/>
        <v>5087.5</v>
      </c>
      <c r="K1130" s="10">
        <f t="shared" si="1"/>
        <v>2543.7499999999995</v>
      </c>
      <c r="L1130" s="11">
        <v>0.49999999999999994</v>
      </c>
      <c r="N1130" s="16"/>
      <c r="O1130" s="17"/>
      <c r="P1130" s="12"/>
      <c r="Q1130" s="13"/>
    </row>
    <row r="1131" spans="1:17" ht="15.75" customHeight="1">
      <c r="A1131" s="6" t="s">
        <v>23</v>
      </c>
      <c r="B1131" s="6">
        <v>1197831</v>
      </c>
      <c r="C1131" s="7">
        <v>44413</v>
      </c>
      <c r="D1131" s="6" t="s">
        <v>24</v>
      </c>
      <c r="E1131" s="6" t="s">
        <v>56</v>
      </c>
      <c r="F1131" s="6" t="s">
        <v>57</v>
      </c>
      <c r="G1131" s="6" t="s">
        <v>20</v>
      </c>
      <c r="H1131" s="8">
        <v>0.5</v>
      </c>
      <c r="I1131" s="9">
        <v>4250</v>
      </c>
      <c r="J1131" s="10">
        <f t="shared" si="0"/>
        <v>2125</v>
      </c>
      <c r="K1131" s="10">
        <f t="shared" si="1"/>
        <v>1275.0000000000002</v>
      </c>
      <c r="L1131" s="11">
        <v>0.60000000000000009</v>
      </c>
      <c r="N1131" s="16"/>
      <c r="O1131" s="17"/>
      <c r="P1131" s="12"/>
      <c r="Q1131" s="13"/>
    </row>
    <row r="1132" spans="1:17" ht="15.75" customHeight="1">
      <c r="A1132" s="6" t="s">
        <v>23</v>
      </c>
      <c r="B1132" s="6">
        <v>1197831</v>
      </c>
      <c r="C1132" s="7">
        <v>44413</v>
      </c>
      <c r="D1132" s="6" t="s">
        <v>24</v>
      </c>
      <c r="E1132" s="6" t="s">
        <v>56</v>
      </c>
      <c r="F1132" s="6" t="s">
        <v>57</v>
      </c>
      <c r="G1132" s="6" t="s">
        <v>21</v>
      </c>
      <c r="H1132" s="8">
        <v>0.55000000000000004</v>
      </c>
      <c r="I1132" s="9">
        <v>4250</v>
      </c>
      <c r="J1132" s="10">
        <f t="shared" si="0"/>
        <v>2337.5</v>
      </c>
      <c r="K1132" s="10">
        <f t="shared" si="1"/>
        <v>1051.875</v>
      </c>
      <c r="L1132" s="11">
        <v>0.44999999999999996</v>
      </c>
      <c r="N1132" s="16"/>
      <c r="O1132" s="17"/>
      <c r="P1132" s="12"/>
      <c r="Q1132" s="13"/>
    </row>
    <row r="1133" spans="1:17" ht="15.75" customHeight="1">
      <c r="A1133" s="6" t="s">
        <v>23</v>
      </c>
      <c r="B1133" s="6">
        <v>1197831</v>
      </c>
      <c r="C1133" s="7">
        <v>44413</v>
      </c>
      <c r="D1133" s="6" t="s">
        <v>24</v>
      </c>
      <c r="E1133" s="6" t="s">
        <v>56</v>
      </c>
      <c r="F1133" s="6" t="s">
        <v>57</v>
      </c>
      <c r="G1133" s="6" t="s">
        <v>22</v>
      </c>
      <c r="H1133" s="8">
        <v>0.6</v>
      </c>
      <c r="I1133" s="9">
        <v>6750</v>
      </c>
      <c r="J1133" s="10">
        <f t="shared" si="0"/>
        <v>4050</v>
      </c>
      <c r="K1133" s="10">
        <f t="shared" si="1"/>
        <v>2632.5000000000005</v>
      </c>
      <c r="L1133" s="11">
        <v>0.65000000000000013</v>
      </c>
      <c r="N1133" s="16"/>
      <c r="O1133" s="17"/>
      <c r="P1133" s="12"/>
      <c r="Q1133" s="13"/>
    </row>
    <row r="1134" spans="1:17" ht="15.75" customHeight="1">
      <c r="A1134" s="6" t="s">
        <v>23</v>
      </c>
      <c r="B1134" s="6">
        <v>1197831</v>
      </c>
      <c r="C1134" s="7">
        <v>44441</v>
      </c>
      <c r="D1134" s="6" t="s">
        <v>24</v>
      </c>
      <c r="E1134" s="6" t="s">
        <v>56</v>
      </c>
      <c r="F1134" s="6" t="s">
        <v>57</v>
      </c>
      <c r="G1134" s="6" t="s">
        <v>17</v>
      </c>
      <c r="H1134" s="8">
        <v>0.55000000000000004</v>
      </c>
      <c r="I1134" s="9">
        <v>6250</v>
      </c>
      <c r="J1134" s="10">
        <f t="shared" si="0"/>
        <v>3437.5000000000005</v>
      </c>
      <c r="K1134" s="10">
        <f t="shared" si="1"/>
        <v>1718.75</v>
      </c>
      <c r="L1134" s="11">
        <v>0.49999999999999994</v>
      </c>
      <c r="N1134" s="16"/>
      <c r="O1134" s="17"/>
      <c r="P1134" s="12"/>
      <c r="Q1134" s="13"/>
    </row>
    <row r="1135" spans="1:17" ht="15.75" customHeight="1">
      <c r="A1135" s="6" t="s">
        <v>23</v>
      </c>
      <c r="B1135" s="6">
        <v>1197831</v>
      </c>
      <c r="C1135" s="7">
        <v>44441</v>
      </c>
      <c r="D1135" s="6" t="s">
        <v>24</v>
      </c>
      <c r="E1135" s="6" t="s">
        <v>56</v>
      </c>
      <c r="F1135" s="6" t="s">
        <v>57</v>
      </c>
      <c r="G1135" s="6" t="s">
        <v>18</v>
      </c>
      <c r="H1135" s="8">
        <v>0.55000000000000004</v>
      </c>
      <c r="I1135" s="9">
        <v>5750</v>
      </c>
      <c r="J1135" s="10">
        <f t="shared" si="0"/>
        <v>3162.5000000000005</v>
      </c>
      <c r="K1135" s="10">
        <f t="shared" si="1"/>
        <v>1581.25</v>
      </c>
      <c r="L1135" s="11">
        <v>0.49999999999999994</v>
      </c>
      <c r="N1135" s="16"/>
      <c r="O1135" s="17"/>
      <c r="P1135" s="12"/>
      <c r="Q1135" s="13"/>
    </row>
    <row r="1136" spans="1:17" ht="15.75" customHeight="1">
      <c r="A1136" s="6" t="s">
        <v>23</v>
      </c>
      <c r="B1136" s="6">
        <v>1197831</v>
      </c>
      <c r="C1136" s="7">
        <v>44441</v>
      </c>
      <c r="D1136" s="6" t="s">
        <v>24</v>
      </c>
      <c r="E1136" s="6" t="s">
        <v>56</v>
      </c>
      <c r="F1136" s="6" t="s">
        <v>57</v>
      </c>
      <c r="G1136" s="6" t="s">
        <v>19</v>
      </c>
      <c r="H1136" s="8">
        <v>0.6</v>
      </c>
      <c r="I1136" s="9">
        <v>6250</v>
      </c>
      <c r="J1136" s="10">
        <f t="shared" si="0"/>
        <v>3750</v>
      </c>
      <c r="K1136" s="10">
        <f t="shared" si="1"/>
        <v>1874.9999999999998</v>
      </c>
      <c r="L1136" s="11">
        <v>0.49999999999999994</v>
      </c>
      <c r="N1136" s="16"/>
      <c r="O1136" s="17"/>
      <c r="P1136" s="12"/>
      <c r="Q1136" s="13"/>
    </row>
    <row r="1137" spans="1:17" ht="15.75" customHeight="1">
      <c r="A1137" s="6" t="s">
        <v>23</v>
      </c>
      <c r="B1137" s="6">
        <v>1197831</v>
      </c>
      <c r="C1137" s="7">
        <v>44441</v>
      </c>
      <c r="D1137" s="6" t="s">
        <v>24</v>
      </c>
      <c r="E1137" s="6" t="s">
        <v>56</v>
      </c>
      <c r="F1137" s="6" t="s">
        <v>57</v>
      </c>
      <c r="G1137" s="6" t="s">
        <v>20</v>
      </c>
      <c r="H1137" s="8">
        <v>0.6</v>
      </c>
      <c r="I1137" s="9">
        <v>3500</v>
      </c>
      <c r="J1137" s="10">
        <f t="shared" si="0"/>
        <v>2100</v>
      </c>
      <c r="K1137" s="10">
        <f t="shared" si="1"/>
        <v>1260.0000000000002</v>
      </c>
      <c r="L1137" s="11">
        <v>0.60000000000000009</v>
      </c>
      <c r="N1137" s="16"/>
      <c r="O1137" s="17"/>
      <c r="P1137" s="12"/>
      <c r="Q1137" s="13"/>
    </row>
    <row r="1138" spans="1:17" ht="15.75" customHeight="1">
      <c r="A1138" s="6" t="s">
        <v>23</v>
      </c>
      <c r="B1138" s="6">
        <v>1197831</v>
      </c>
      <c r="C1138" s="7">
        <v>44441</v>
      </c>
      <c r="D1138" s="6" t="s">
        <v>24</v>
      </c>
      <c r="E1138" s="6" t="s">
        <v>56</v>
      </c>
      <c r="F1138" s="6" t="s">
        <v>57</v>
      </c>
      <c r="G1138" s="6" t="s">
        <v>21</v>
      </c>
      <c r="H1138" s="8">
        <v>0.45</v>
      </c>
      <c r="I1138" s="9">
        <v>3500</v>
      </c>
      <c r="J1138" s="10">
        <f t="shared" si="0"/>
        <v>1575</v>
      </c>
      <c r="K1138" s="10">
        <f t="shared" si="1"/>
        <v>708.74999999999989</v>
      </c>
      <c r="L1138" s="11">
        <v>0.44999999999999996</v>
      </c>
      <c r="N1138" s="16"/>
      <c r="O1138" s="17"/>
      <c r="P1138" s="12"/>
      <c r="Q1138" s="13"/>
    </row>
    <row r="1139" spans="1:17" ht="15.75" customHeight="1">
      <c r="A1139" s="6" t="s">
        <v>23</v>
      </c>
      <c r="B1139" s="6">
        <v>1197831</v>
      </c>
      <c r="C1139" s="7">
        <v>44441</v>
      </c>
      <c r="D1139" s="6" t="s">
        <v>24</v>
      </c>
      <c r="E1139" s="6" t="s">
        <v>56</v>
      </c>
      <c r="F1139" s="6" t="s">
        <v>57</v>
      </c>
      <c r="G1139" s="6" t="s">
        <v>22</v>
      </c>
      <c r="H1139" s="8">
        <v>0.4</v>
      </c>
      <c r="I1139" s="9">
        <v>5750</v>
      </c>
      <c r="J1139" s="10">
        <f t="shared" si="0"/>
        <v>2300</v>
      </c>
      <c r="K1139" s="10">
        <f t="shared" si="1"/>
        <v>1495.0000000000002</v>
      </c>
      <c r="L1139" s="11">
        <v>0.65000000000000013</v>
      </c>
      <c r="N1139" s="16"/>
      <c r="O1139" s="17"/>
      <c r="P1139" s="12"/>
      <c r="Q1139" s="13"/>
    </row>
    <row r="1140" spans="1:17" ht="15.75" customHeight="1">
      <c r="A1140" s="6" t="s">
        <v>23</v>
      </c>
      <c r="B1140" s="6">
        <v>1197831</v>
      </c>
      <c r="C1140" s="7">
        <v>44470</v>
      </c>
      <c r="D1140" s="6" t="s">
        <v>24</v>
      </c>
      <c r="E1140" s="6" t="s">
        <v>56</v>
      </c>
      <c r="F1140" s="6" t="s">
        <v>57</v>
      </c>
      <c r="G1140" s="6" t="s">
        <v>17</v>
      </c>
      <c r="H1140" s="8">
        <v>0.30000000000000004</v>
      </c>
      <c r="I1140" s="9">
        <v>5250</v>
      </c>
      <c r="J1140" s="10">
        <f t="shared" si="0"/>
        <v>1575.0000000000002</v>
      </c>
      <c r="K1140" s="10">
        <f t="shared" si="1"/>
        <v>787.5</v>
      </c>
      <c r="L1140" s="11">
        <v>0.49999999999999994</v>
      </c>
      <c r="N1140" s="16"/>
      <c r="O1140" s="17"/>
      <c r="P1140" s="12"/>
      <c r="Q1140" s="13"/>
    </row>
    <row r="1141" spans="1:17" ht="15.75" customHeight="1">
      <c r="A1141" s="6" t="s">
        <v>23</v>
      </c>
      <c r="B1141" s="6">
        <v>1197831</v>
      </c>
      <c r="C1141" s="7">
        <v>44470</v>
      </c>
      <c r="D1141" s="6" t="s">
        <v>24</v>
      </c>
      <c r="E1141" s="6" t="s">
        <v>56</v>
      </c>
      <c r="F1141" s="6" t="s">
        <v>57</v>
      </c>
      <c r="G1141" s="6" t="s">
        <v>18</v>
      </c>
      <c r="H1141" s="8">
        <v>0.30000000000000004</v>
      </c>
      <c r="I1141" s="9">
        <v>5250</v>
      </c>
      <c r="J1141" s="10">
        <f t="shared" si="0"/>
        <v>1575.0000000000002</v>
      </c>
      <c r="K1141" s="10">
        <f t="shared" si="1"/>
        <v>787.5</v>
      </c>
      <c r="L1141" s="11">
        <v>0.49999999999999994</v>
      </c>
      <c r="N1141" s="16"/>
      <c r="O1141" s="17"/>
      <c r="P1141" s="12"/>
      <c r="Q1141" s="13"/>
    </row>
    <row r="1142" spans="1:17" ht="15.75" customHeight="1">
      <c r="A1142" s="6" t="s">
        <v>23</v>
      </c>
      <c r="B1142" s="6">
        <v>1197831</v>
      </c>
      <c r="C1142" s="7">
        <v>44470</v>
      </c>
      <c r="D1142" s="6" t="s">
        <v>24</v>
      </c>
      <c r="E1142" s="6" t="s">
        <v>56</v>
      </c>
      <c r="F1142" s="6" t="s">
        <v>57</v>
      </c>
      <c r="G1142" s="6" t="s">
        <v>19</v>
      </c>
      <c r="H1142" s="8">
        <v>0.35000000000000003</v>
      </c>
      <c r="I1142" s="9">
        <v>4750</v>
      </c>
      <c r="J1142" s="10">
        <f t="shared" si="0"/>
        <v>1662.5000000000002</v>
      </c>
      <c r="K1142" s="10">
        <f t="shared" si="1"/>
        <v>831.25</v>
      </c>
      <c r="L1142" s="11">
        <v>0.49999999999999994</v>
      </c>
      <c r="N1142" s="16"/>
      <c r="O1142" s="17"/>
      <c r="P1142" s="12"/>
      <c r="Q1142" s="13"/>
    </row>
    <row r="1143" spans="1:17" ht="15.75" customHeight="1">
      <c r="A1143" s="6" t="s">
        <v>23</v>
      </c>
      <c r="B1143" s="6">
        <v>1197831</v>
      </c>
      <c r="C1143" s="7">
        <v>44470</v>
      </c>
      <c r="D1143" s="6" t="s">
        <v>24</v>
      </c>
      <c r="E1143" s="6" t="s">
        <v>56</v>
      </c>
      <c r="F1143" s="6" t="s">
        <v>57</v>
      </c>
      <c r="G1143" s="6" t="s">
        <v>20</v>
      </c>
      <c r="H1143" s="8">
        <v>0.35000000000000003</v>
      </c>
      <c r="I1143" s="9">
        <v>3250</v>
      </c>
      <c r="J1143" s="10">
        <f t="shared" si="0"/>
        <v>1137.5</v>
      </c>
      <c r="K1143" s="10">
        <f t="shared" si="1"/>
        <v>682.50000000000011</v>
      </c>
      <c r="L1143" s="11">
        <v>0.60000000000000009</v>
      </c>
      <c r="N1143" s="16"/>
      <c r="O1143" s="17"/>
      <c r="P1143" s="12"/>
      <c r="Q1143" s="13"/>
    </row>
    <row r="1144" spans="1:17" ht="15.75" customHeight="1">
      <c r="A1144" s="6" t="s">
        <v>23</v>
      </c>
      <c r="B1144" s="6">
        <v>1197831</v>
      </c>
      <c r="C1144" s="7">
        <v>44470</v>
      </c>
      <c r="D1144" s="6" t="s">
        <v>24</v>
      </c>
      <c r="E1144" s="6" t="s">
        <v>56</v>
      </c>
      <c r="F1144" s="6" t="s">
        <v>57</v>
      </c>
      <c r="G1144" s="6" t="s">
        <v>21</v>
      </c>
      <c r="H1144" s="8">
        <v>0.30000000000000004</v>
      </c>
      <c r="I1144" s="9">
        <v>3000</v>
      </c>
      <c r="J1144" s="10">
        <f t="shared" si="0"/>
        <v>900.00000000000011</v>
      </c>
      <c r="K1144" s="10">
        <f t="shared" si="1"/>
        <v>405</v>
      </c>
      <c r="L1144" s="11">
        <v>0.44999999999999996</v>
      </c>
      <c r="N1144" s="16"/>
      <c r="O1144" s="17"/>
      <c r="P1144" s="12"/>
      <c r="Q1144" s="13"/>
    </row>
    <row r="1145" spans="1:17" ht="15.75" customHeight="1">
      <c r="A1145" s="6" t="s">
        <v>23</v>
      </c>
      <c r="B1145" s="6">
        <v>1197831</v>
      </c>
      <c r="C1145" s="7">
        <v>44470</v>
      </c>
      <c r="D1145" s="6" t="s">
        <v>24</v>
      </c>
      <c r="E1145" s="6" t="s">
        <v>56</v>
      </c>
      <c r="F1145" s="6" t="s">
        <v>57</v>
      </c>
      <c r="G1145" s="6" t="s">
        <v>22</v>
      </c>
      <c r="H1145" s="8">
        <v>0.4</v>
      </c>
      <c r="I1145" s="9">
        <v>4750</v>
      </c>
      <c r="J1145" s="10">
        <f t="shared" si="0"/>
        <v>1900</v>
      </c>
      <c r="K1145" s="10">
        <f t="shared" si="1"/>
        <v>1235.0000000000002</v>
      </c>
      <c r="L1145" s="11">
        <v>0.65000000000000013</v>
      </c>
      <c r="N1145" s="16"/>
      <c r="O1145" s="17"/>
      <c r="P1145" s="12"/>
      <c r="Q1145" s="13"/>
    </row>
    <row r="1146" spans="1:17" ht="15.75" customHeight="1">
      <c r="A1146" s="6" t="s">
        <v>23</v>
      </c>
      <c r="B1146" s="6">
        <v>1197831</v>
      </c>
      <c r="C1146" s="7">
        <v>44502</v>
      </c>
      <c r="D1146" s="6" t="s">
        <v>24</v>
      </c>
      <c r="E1146" s="6" t="s">
        <v>56</v>
      </c>
      <c r="F1146" s="6" t="s">
        <v>57</v>
      </c>
      <c r="G1146" s="6" t="s">
        <v>17</v>
      </c>
      <c r="H1146" s="8">
        <v>0.20000000000000004</v>
      </c>
      <c r="I1146" s="9">
        <v>6250</v>
      </c>
      <c r="J1146" s="10">
        <f t="shared" si="0"/>
        <v>1250.0000000000002</v>
      </c>
      <c r="K1146" s="10">
        <f t="shared" si="1"/>
        <v>625</v>
      </c>
      <c r="L1146" s="11">
        <v>0.49999999999999994</v>
      </c>
      <c r="N1146" s="16"/>
      <c r="O1146" s="17"/>
      <c r="P1146" s="12"/>
      <c r="Q1146" s="13"/>
    </row>
    <row r="1147" spans="1:17" ht="15.75" customHeight="1">
      <c r="A1147" s="6" t="s">
        <v>23</v>
      </c>
      <c r="B1147" s="6">
        <v>1197831</v>
      </c>
      <c r="C1147" s="7">
        <v>44502</v>
      </c>
      <c r="D1147" s="6" t="s">
        <v>24</v>
      </c>
      <c r="E1147" s="6" t="s">
        <v>56</v>
      </c>
      <c r="F1147" s="6" t="s">
        <v>57</v>
      </c>
      <c r="G1147" s="6" t="s">
        <v>18</v>
      </c>
      <c r="H1147" s="8">
        <v>0.20000000000000004</v>
      </c>
      <c r="I1147" s="9">
        <v>6250</v>
      </c>
      <c r="J1147" s="10">
        <f t="shared" si="0"/>
        <v>1250.0000000000002</v>
      </c>
      <c r="K1147" s="10">
        <f t="shared" si="1"/>
        <v>625</v>
      </c>
      <c r="L1147" s="11">
        <v>0.49999999999999994</v>
      </c>
      <c r="N1147" s="16"/>
      <c r="O1147" s="17"/>
      <c r="P1147" s="12"/>
      <c r="Q1147" s="13"/>
    </row>
    <row r="1148" spans="1:17" ht="15.75" customHeight="1">
      <c r="A1148" s="6" t="s">
        <v>23</v>
      </c>
      <c r="B1148" s="6">
        <v>1197831</v>
      </c>
      <c r="C1148" s="7">
        <v>44502</v>
      </c>
      <c r="D1148" s="6" t="s">
        <v>24</v>
      </c>
      <c r="E1148" s="6" t="s">
        <v>56</v>
      </c>
      <c r="F1148" s="6" t="s">
        <v>57</v>
      </c>
      <c r="G1148" s="6" t="s">
        <v>19</v>
      </c>
      <c r="H1148" s="8">
        <v>0.45000000000000007</v>
      </c>
      <c r="I1148" s="9">
        <v>5750</v>
      </c>
      <c r="J1148" s="10">
        <f t="shared" si="0"/>
        <v>2587.5000000000005</v>
      </c>
      <c r="K1148" s="10">
        <f t="shared" si="1"/>
        <v>1293.75</v>
      </c>
      <c r="L1148" s="11">
        <v>0.49999999999999994</v>
      </c>
      <c r="N1148" s="16"/>
      <c r="O1148" s="17"/>
      <c r="P1148" s="12"/>
      <c r="Q1148" s="13"/>
    </row>
    <row r="1149" spans="1:17" ht="15.75" customHeight="1">
      <c r="A1149" s="6" t="s">
        <v>23</v>
      </c>
      <c r="B1149" s="6">
        <v>1197831</v>
      </c>
      <c r="C1149" s="7">
        <v>44502</v>
      </c>
      <c r="D1149" s="6" t="s">
        <v>24</v>
      </c>
      <c r="E1149" s="6" t="s">
        <v>56</v>
      </c>
      <c r="F1149" s="6" t="s">
        <v>57</v>
      </c>
      <c r="G1149" s="6" t="s">
        <v>20</v>
      </c>
      <c r="H1149" s="8">
        <v>0.45000000000000007</v>
      </c>
      <c r="I1149" s="9">
        <v>4500</v>
      </c>
      <c r="J1149" s="10">
        <f t="shared" si="0"/>
        <v>2025.0000000000002</v>
      </c>
      <c r="K1149" s="10">
        <f t="shared" si="1"/>
        <v>1215.0000000000002</v>
      </c>
      <c r="L1149" s="11">
        <v>0.60000000000000009</v>
      </c>
      <c r="N1149" s="16"/>
      <c r="O1149" s="17"/>
      <c r="P1149" s="12"/>
      <c r="Q1149" s="13"/>
    </row>
    <row r="1150" spans="1:17" ht="15.75" customHeight="1">
      <c r="A1150" s="6" t="s">
        <v>23</v>
      </c>
      <c r="B1150" s="6">
        <v>1197831</v>
      </c>
      <c r="C1150" s="7">
        <v>44502</v>
      </c>
      <c r="D1150" s="6" t="s">
        <v>24</v>
      </c>
      <c r="E1150" s="6" t="s">
        <v>56</v>
      </c>
      <c r="F1150" s="6" t="s">
        <v>57</v>
      </c>
      <c r="G1150" s="6" t="s">
        <v>21</v>
      </c>
      <c r="H1150" s="8">
        <v>0.49999999999999994</v>
      </c>
      <c r="I1150" s="9">
        <v>4250</v>
      </c>
      <c r="J1150" s="10">
        <f t="shared" si="0"/>
        <v>2124.9999999999995</v>
      </c>
      <c r="K1150" s="10">
        <f t="shared" si="1"/>
        <v>956.24999999999966</v>
      </c>
      <c r="L1150" s="11">
        <v>0.44999999999999996</v>
      </c>
      <c r="N1150" s="16"/>
      <c r="O1150" s="17"/>
      <c r="P1150" s="12"/>
      <c r="Q1150" s="13"/>
    </row>
    <row r="1151" spans="1:17" ht="15.75" customHeight="1">
      <c r="A1151" s="6" t="s">
        <v>23</v>
      </c>
      <c r="B1151" s="6">
        <v>1197831</v>
      </c>
      <c r="C1151" s="7">
        <v>44502</v>
      </c>
      <c r="D1151" s="6" t="s">
        <v>24</v>
      </c>
      <c r="E1151" s="6" t="s">
        <v>56</v>
      </c>
      <c r="F1151" s="6" t="s">
        <v>57</v>
      </c>
      <c r="G1151" s="6" t="s">
        <v>22</v>
      </c>
      <c r="H1151" s="8">
        <v>0.6</v>
      </c>
      <c r="I1151" s="9">
        <v>6250</v>
      </c>
      <c r="J1151" s="10">
        <f t="shared" si="0"/>
        <v>3750</v>
      </c>
      <c r="K1151" s="10">
        <f t="shared" si="1"/>
        <v>2437.5000000000005</v>
      </c>
      <c r="L1151" s="11">
        <v>0.65000000000000013</v>
      </c>
      <c r="N1151" s="16"/>
      <c r="O1151" s="17"/>
      <c r="P1151" s="12"/>
      <c r="Q1151" s="13"/>
    </row>
    <row r="1152" spans="1:17" ht="15.75" customHeight="1">
      <c r="A1152" s="6" t="s">
        <v>23</v>
      </c>
      <c r="B1152" s="6">
        <v>1197831</v>
      </c>
      <c r="C1152" s="7">
        <v>44531</v>
      </c>
      <c r="D1152" s="6" t="s">
        <v>24</v>
      </c>
      <c r="E1152" s="6" t="s">
        <v>56</v>
      </c>
      <c r="F1152" s="6" t="s">
        <v>57</v>
      </c>
      <c r="G1152" s="6" t="s">
        <v>17</v>
      </c>
      <c r="H1152" s="8">
        <v>0.6</v>
      </c>
      <c r="I1152" s="9">
        <v>7750</v>
      </c>
      <c r="J1152" s="10">
        <f t="shared" si="0"/>
        <v>4650</v>
      </c>
      <c r="K1152" s="10">
        <f t="shared" si="1"/>
        <v>2324.9999999999995</v>
      </c>
      <c r="L1152" s="11">
        <v>0.49999999999999994</v>
      </c>
      <c r="N1152" s="16"/>
      <c r="O1152" s="17"/>
      <c r="P1152" s="12"/>
      <c r="Q1152" s="13"/>
    </row>
    <row r="1153" spans="1:17" ht="15.75" customHeight="1">
      <c r="A1153" s="6" t="s">
        <v>23</v>
      </c>
      <c r="B1153" s="6">
        <v>1197831</v>
      </c>
      <c r="C1153" s="7">
        <v>44531</v>
      </c>
      <c r="D1153" s="6" t="s">
        <v>24</v>
      </c>
      <c r="E1153" s="6" t="s">
        <v>56</v>
      </c>
      <c r="F1153" s="6" t="s">
        <v>57</v>
      </c>
      <c r="G1153" s="6" t="s">
        <v>18</v>
      </c>
      <c r="H1153" s="8">
        <v>0.6</v>
      </c>
      <c r="I1153" s="9">
        <v>7750</v>
      </c>
      <c r="J1153" s="10">
        <f t="shared" si="0"/>
        <v>4650</v>
      </c>
      <c r="K1153" s="10">
        <f t="shared" si="1"/>
        <v>2324.9999999999995</v>
      </c>
      <c r="L1153" s="11">
        <v>0.49999999999999994</v>
      </c>
      <c r="N1153" s="16"/>
      <c r="O1153" s="17"/>
      <c r="P1153" s="12"/>
      <c r="Q1153" s="13"/>
    </row>
    <row r="1154" spans="1:17" ht="15.75" customHeight="1">
      <c r="A1154" s="6" t="s">
        <v>23</v>
      </c>
      <c r="B1154" s="6">
        <v>1197831</v>
      </c>
      <c r="C1154" s="7">
        <v>44531</v>
      </c>
      <c r="D1154" s="6" t="s">
        <v>24</v>
      </c>
      <c r="E1154" s="6" t="s">
        <v>56</v>
      </c>
      <c r="F1154" s="6" t="s">
        <v>57</v>
      </c>
      <c r="G1154" s="6" t="s">
        <v>19</v>
      </c>
      <c r="H1154" s="8">
        <v>0.65</v>
      </c>
      <c r="I1154" s="9">
        <v>7000</v>
      </c>
      <c r="J1154" s="10">
        <f t="shared" si="0"/>
        <v>4550</v>
      </c>
      <c r="K1154" s="10">
        <f t="shared" si="1"/>
        <v>2274.9999999999995</v>
      </c>
      <c r="L1154" s="11">
        <v>0.49999999999999994</v>
      </c>
      <c r="N1154" s="16"/>
      <c r="O1154" s="17"/>
      <c r="P1154" s="12"/>
      <c r="Q1154" s="13"/>
    </row>
    <row r="1155" spans="1:17" ht="15.75" customHeight="1">
      <c r="A1155" s="6" t="s">
        <v>23</v>
      </c>
      <c r="B1155" s="6">
        <v>1197831</v>
      </c>
      <c r="C1155" s="7">
        <v>44531</v>
      </c>
      <c r="D1155" s="6" t="s">
        <v>24</v>
      </c>
      <c r="E1155" s="6" t="s">
        <v>56</v>
      </c>
      <c r="F1155" s="6" t="s">
        <v>57</v>
      </c>
      <c r="G1155" s="6" t="s">
        <v>20</v>
      </c>
      <c r="H1155" s="8">
        <v>0.65</v>
      </c>
      <c r="I1155" s="9">
        <v>5500</v>
      </c>
      <c r="J1155" s="10">
        <f t="shared" si="0"/>
        <v>3575</v>
      </c>
      <c r="K1155" s="10">
        <f t="shared" si="1"/>
        <v>2145.0000000000005</v>
      </c>
      <c r="L1155" s="11">
        <v>0.60000000000000009</v>
      </c>
      <c r="N1155" s="16"/>
      <c r="O1155" s="17"/>
      <c r="P1155" s="12"/>
      <c r="Q1155" s="13"/>
    </row>
    <row r="1156" spans="1:17" ht="15.75" customHeight="1">
      <c r="A1156" s="6" t="s">
        <v>23</v>
      </c>
      <c r="B1156" s="6">
        <v>1197831</v>
      </c>
      <c r="C1156" s="7">
        <v>44531</v>
      </c>
      <c r="D1156" s="6" t="s">
        <v>24</v>
      </c>
      <c r="E1156" s="6" t="s">
        <v>56</v>
      </c>
      <c r="F1156" s="6" t="s">
        <v>57</v>
      </c>
      <c r="G1156" s="6" t="s">
        <v>21</v>
      </c>
      <c r="H1156" s="8">
        <v>0.6</v>
      </c>
      <c r="I1156" s="9">
        <v>5000</v>
      </c>
      <c r="J1156" s="10">
        <f t="shared" si="0"/>
        <v>3000</v>
      </c>
      <c r="K1156" s="10">
        <f t="shared" si="1"/>
        <v>1349.9999999999998</v>
      </c>
      <c r="L1156" s="11">
        <v>0.44999999999999996</v>
      </c>
      <c r="N1156" s="16"/>
      <c r="O1156" s="17"/>
      <c r="P1156" s="12"/>
      <c r="Q1156" s="13"/>
    </row>
    <row r="1157" spans="1:17" ht="15.75" customHeight="1">
      <c r="A1157" s="6" t="s">
        <v>23</v>
      </c>
      <c r="B1157" s="6">
        <v>1197831</v>
      </c>
      <c r="C1157" s="7">
        <v>44531</v>
      </c>
      <c r="D1157" s="6" t="s">
        <v>24</v>
      </c>
      <c r="E1157" s="6" t="s">
        <v>56</v>
      </c>
      <c r="F1157" s="6" t="s">
        <v>57</v>
      </c>
      <c r="G1157" s="6" t="s">
        <v>22</v>
      </c>
      <c r="H1157" s="8">
        <v>0.70000000000000007</v>
      </c>
      <c r="I1157" s="9">
        <v>7500</v>
      </c>
      <c r="J1157" s="10">
        <f t="shared" si="0"/>
        <v>5250.0000000000009</v>
      </c>
      <c r="K1157" s="10">
        <f t="shared" si="1"/>
        <v>3412.5000000000014</v>
      </c>
      <c r="L1157" s="11">
        <v>0.65000000000000013</v>
      </c>
      <c r="N1157" s="16"/>
      <c r="O1157" s="17"/>
      <c r="P1157" s="12"/>
      <c r="Q1157" s="13"/>
    </row>
    <row r="1158" spans="1:17" ht="15.75" customHeight="1">
      <c r="A1158" s="6" t="s">
        <v>14</v>
      </c>
      <c r="B1158" s="6">
        <v>1185732</v>
      </c>
      <c r="C1158" s="7">
        <v>44217</v>
      </c>
      <c r="D1158" s="6" t="s">
        <v>15</v>
      </c>
      <c r="E1158" s="6" t="s">
        <v>58</v>
      </c>
      <c r="F1158" s="6" t="s">
        <v>59</v>
      </c>
      <c r="G1158" s="6" t="s">
        <v>17</v>
      </c>
      <c r="H1158" s="8">
        <v>0.4</v>
      </c>
      <c r="I1158" s="9">
        <v>4500</v>
      </c>
      <c r="J1158" s="10">
        <f t="shared" si="0"/>
        <v>1800</v>
      </c>
      <c r="K1158" s="10">
        <f t="shared" si="1"/>
        <v>630</v>
      </c>
      <c r="L1158" s="11">
        <v>0.35</v>
      </c>
      <c r="N1158" s="16"/>
      <c r="O1158" s="17"/>
      <c r="P1158" s="12"/>
      <c r="Q1158" s="13"/>
    </row>
    <row r="1159" spans="1:17" ht="15.75" customHeight="1">
      <c r="A1159" s="6" t="s">
        <v>14</v>
      </c>
      <c r="B1159" s="6">
        <v>1185732</v>
      </c>
      <c r="C1159" s="7">
        <v>44217</v>
      </c>
      <c r="D1159" s="6" t="s">
        <v>15</v>
      </c>
      <c r="E1159" s="6" t="s">
        <v>58</v>
      </c>
      <c r="F1159" s="6" t="s">
        <v>59</v>
      </c>
      <c r="G1159" s="6" t="s">
        <v>18</v>
      </c>
      <c r="H1159" s="8">
        <v>0.4</v>
      </c>
      <c r="I1159" s="9">
        <v>2500</v>
      </c>
      <c r="J1159" s="10">
        <f t="shared" si="0"/>
        <v>1000</v>
      </c>
      <c r="K1159" s="10">
        <f t="shared" si="1"/>
        <v>350</v>
      </c>
      <c r="L1159" s="11">
        <v>0.35</v>
      </c>
      <c r="N1159" s="16"/>
      <c r="O1159" s="17"/>
      <c r="P1159" s="12"/>
      <c r="Q1159" s="13"/>
    </row>
    <row r="1160" spans="1:17" ht="15.75" customHeight="1">
      <c r="A1160" s="6" t="s">
        <v>14</v>
      </c>
      <c r="B1160" s="6">
        <v>1185732</v>
      </c>
      <c r="C1160" s="7">
        <v>44217</v>
      </c>
      <c r="D1160" s="6" t="s">
        <v>15</v>
      </c>
      <c r="E1160" s="6" t="s">
        <v>58</v>
      </c>
      <c r="F1160" s="6" t="s">
        <v>59</v>
      </c>
      <c r="G1160" s="6" t="s">
        <v>19</v>
      </c>
      <c r="H1160" s="8">
        <v>0.30000000000000004</v>
      </c>
      <c r="I1160" s="9">
        <v>2500</v>
      </c>
      <c r="J1160" s="10">
        <f t="shared" si="0"/>
        <v>750.00000000000011</v>
      </c>
      <c r="K1160" s="10">
        <f t="shared" si="1"/>
        <v>300</v>
      </c>
      <c r="L1160" s="11">
        <v>0.39999999999999997</v>
      </c>
      <c r="N1160" s="16"/>
      <c r="O1160" s="17"/>
      <c r="P1160" s="12"/>
      <c r="Q1160" s="13"/>
    </row>
    <row r="1161" spans="1:17" ht="15.75" customHeight="1">
      <c r="A1161" s="6" t="s">
        <v>14</v>
      </c>
      <c r="B1161" s="6">
        <v>1185732</v>
      </c>
      <c r="C1161" s="7">
        <v>44217</v>
      </c>
      <c r="D1161" s="6" t="s">
        <v>15</v>
      </c>
      <c r="E1161" s="6" t="s">
        <v>58</v>
      </c>
      <c r="F1161" s="6" t="s">
        <v>59</v>
      </c>
      <c r="G1161" s="6" t="s">
        <v>20</v>
      </c>
      <c r="H1161" s="8">
        <v>0.35</v>
      </c>
      <c r="I1161" s="9">
        <v>1000</v>
      </c>
      <c r="J1161" s="10">
        <f t="shared" si="0"/>
        <v>350</v>
      </c>
      <c r="K1161" s="10">
        <f t="shared" si="1"/>
        <v>105</v>
      </c>
      <c r="L1161" s="11">
        <v>0.3</v>
      </c>
      <c r="N1161" s="16"/>
      <c r="O1161" s="17"/>
      <c r="P1161" s="12"/>
      <c r="Q1161" s="13"/>
    </row>
    <row r="1162" spans="1:17" ht="15.75" customHeight="1">
      <c r="A1162" s="6" t="s">
        <v>14</v>
      </c>
      <c r="B1162" s="6">
        <v>1185732</v>
      </c>
      <c r="C1162" s="7">
        <v>44217</v>
      </c>
      <c r="D1162" s="6" t="s">
        <v>15</v>
      </c>
      <c r="E1162" s="6" t="s">
        <v>58</v>
      </c>
      <c r="F1162" s="6" t="s">
        <v>59</v>
      </c>
      <c r="G1162" s="6" t="s">
        <v>21</v>
      </c>
      <c r="H1162" s="8">
        <v>0.5</v>
      </c>
      <c r="I1162" s="9">
        <v>1500</v>
      </c>
      <c r="J1162" s="10">
        <f t="shared" si="0"/>
        <v>750</v>
      </c>
      <c r="K1162" s="10">
        <f t="shared" si="1"/>
        <v>187.5</v>
      </c>
      <c r="L1162" s="11">
        <v>0.25</v>
      </c>
      <c r="N1162" s="16"/>
      <c r="O1162" s="17"/>
      <c r="P1162" s="12"/>
      <c r="Q1162" s="13"/>
    </row>
    <row r="1163" spans="1:17" ht="15.75" customHeight="1">
      <c r="A1163" s="6" t="s">
        <v>14</v>
      </c>
      <c r="B1163" s="6">
        <v>1185732</v>
      </c>
      <c r="C1163" s="7">
        <v>44217</v>
      </c>
      <c r="D1163" s="6" t="s">
        <v>15</v>
      </c>
      <c r="E1163" s="6" t="s">
        <v>58</v>
      </c>
      <c r="F1163" s="6" t="s">
        <v>59</v>
      </c>
      <c r="G1163" s="6" t="s">
        <v>22</v>
      </c>
      <c r="H1163" s="8">
        <v>0.4</v>
      </c>
      <c r="I1163" s="9">
        <v>2500</v>
      </c>
      <c r="J1163" s="10">
        <f t="shared" si="0"/>
        <v>1000</v>
      </c>
      <c r="K1163" s="10">
        <f t="shared" si="1"/>
        <v>400</v>
      </c>
      <c r="L1163" s="11">
        <v>0.4</v>
      </c>
      <c r="N1163" s="16"/>
      <c r="O1163" s="17"/>
      <c r="P1163" s="12"/>
      <c r="Q1163" s="13"/>
    </row>
    <row r="1164" spans="1:17" ht="15.75" customHeight="1">
      <c r="A1164" s="6" t="s">
        <v>14</v>
      </c>
      <c r="B1164" s="6">
        <v>1185732</v>
      </c>
      <c r="C1164" s="7">
        <v>44246</v>
      </c>
      <c r="D1164" s="6" t="s">
        <v>15</v>
      </c>
      <c r="E1164" s="6" t="s">
        <v>58</v>
      </c>
      <c r="F1164" s="6" t="s">
        <v>59</v>
      </c>
      <c r="G1164" s="6" t="s">
        <v>17</v>
      </c>
      <c r="H1164" s="8">
        <v>0.4</v>
      </c>
      <c r="I1164" s="9">
        <v>5000</v>
      </c>
      <c r="J1164" s="10">
        <f t="shared" si="0"/>
        <v>2000</v>
      </c>
      <c r="K1164" s="10">
        <f t="shared" si="1"/>
        <v>700</v>
      </c>
      <c r="L1164" s="11">
        <v>0.35</v>
      </c>
      <c r="N1164" s="16"/>
      <c r="O1164" s="17"/>
      <c r="P1164" s="12"/>
      <c r="Q1164" s="13"/>
    </row>
    <row r="1165" spans="1:17" ht="15.75" customHeight="1">
      <c r="A1165" s="6" t="s">
        <v>14</v>
      </c>
      <c r="B1165" s="6">
        <v>1185732</v>
      </c>
      <c r="C1165" s="7">
        <v>44246</v>
      </c>
      <c r="D1165" s="6" t="s">
        <v>15</v>
      </c>
      <c r="E1165" s="6" t="s">
        <v>58</v>
      </c>
      <c r="F1165" s="6" t="s">
        <v>59</v>
      </c>
      <c r="G1165" s="6" t="s">
        <v>18</v>
      </c>
      <c r="H1165" s="8">
        <v>0.4</v>
      </c>
      <c r="I1165" s="9">
        <v>1500</v>
      </c>
      <c r="J1165" s="10">
        <f t="shared" si="0"/>
        <v>600</v>
      </c>
      <c r="K1165" s="10">
        <f t="shared" si="1"/>
        <v>210</v>
      </c>
      <c r="L1165" s="11">
        <v>0.35</v>
      </c>
      <c r="N1165" s="16"/>
      <c r="O1165" s="17"/>
      <c r="P1165" s="12"/>
      <c r="Q1165" s="13"/>
    </row>
    <row r="1166" spans="1:17" ht="15.75" customHeight="1">
      <c r="A1166" s="6" t="s">
        <v>14</v>
      </c>
      <c r="B1166" s="6">
        <v>1185732</v>
      </c>
      <c r="C1166" s="7">
        <v>44246</v>
      </c>
      <c r="D1166" s="6" t="s">
        <v>15</v>
      </c>
      <c r="E1166" s="6" t="s">
        <v>58</v>
      </c>
      <c r="F1166" s="6" t="s">
        <v>59</v>
      </c>
      <c r="G1166" s="6" t="s">
        <v>19</v>
      </c>
      <c r="H1166" s="8">
        <v>0.30000000000000004</v>
      </c>
      <c r="I1166" s="9">
        <v>2000</v>
      </c>
      <c r="J1166" s="10">
        <f t="shared" si="0"/>
        <v>600.00000000000011</v>
      </c>
      <c r="K1166" s="10">
        <f t="shared" si="1"/>
        <v>240.00000000000003</v>
      </c>
      <c r="L1166" s="11">
        <v>0.39999999999999997</v>
      </c>
      <c r="N1166" s="16"/>
      <c r="O1166" s="17"/>
      <c r="P1166" s="12"/>
      <c r="Q1166" s="13"/>
    </row>
    <row r="1167" spans="1:17" ht="15.75" customHeight="1">
      <c r="A1167" s="6" t="s">
        <v>14</v>
      </c>
      <c r="B1167" s="6">
        <v>1185732</v>
      </c>
      <c r="C1167" s="7">
        <v>44246</v>
      </c>
      <c r="D1167" s="6" t="s">
        <v>15</v>
      </c>
      <c r="E1167" s="6" t="s">
        <v>58</v>
      </c>
      <c r="F1167" s="6" t="s">
        <v>59</v>
      </c>
      <c r="G1167" s="6" t="s">
        <v>20</v>
      </c>
      <c r="H1167" s="8">
        <v>0.35</v>
      </c>
      <c r="I1167" s="9">
        <v>750</v>
      </c>
      <c r="J1167" s="10">
        <f t="shared" si="0"/>
        <v>262.5</v>
      </c>
      <c r="K1167" s="10">
        <f t="shared" si="1"/>
        <v>78.75</v>
      </c>
      <c r="L1167" s="11">
        <v>0.3</v>
      </c>
      <c r="N1167" s="16"/>
      <c r="O1167" s="17"/>
      <c r="P1167" s="12"/>
      <c r="Q1167" s="13"/>
    </row>
    <row r="1168" spans="1:17" ht="15.75" customHeight="1">
      <c r="A1168" s="6" t="s">
        <v>14</v>
      </c>
      <c r="B1168" s="6">
        <v>1185732</v>
      </c>
      <c r="C1168" s="7">
        <v>44246</v>
      </c>
      <c r="D1168" s="6" t="s">
        <v>15</v>
      </c>
      <c r="E1168" s="6" t="s">
        <v>58</v>
      </c>
      <c r="F1168" s="6" t="s">
        <v>59</v>
      </c>
      <c r="G1168" s="6" t="s">
        <v>21</v>
      </c>
      <c r="H1168" s="8">
        <v>0.5</v>
      </c>
      <c r="I1168" s="9">
        <v>1500</v>
      </c>
      <c r="J1168" s="10">
        <f t="shared" si="0"/>
        <v>750</v>
      </c>
      <c r="K1168" s="10">
        <f t="shared" si="1"/>
        <v>187.5</v>
      </c>
      <c r="L1168" s="11">
        <v>0.25</v>
      </c>
      <c r="N1168" s="16"/>
      <c r="O1168" s="17"/>
      <c r="P1168" s="12"/>
      <c r="Q1168" s="13"/>
    </row>
    <row r="1169" spans="1:17" ht="15.75" customHeight="1">
      <c r="A1169" s="6" t="s">
        <v>14</v>
      </c>
      <c r="B1169" s="6">
        <v>1185732</v>
      </c>
      <c r="C1169" s="7">
        <v>44246</v>
      </c>
      <c r="D1169" s="6" t="s">
        <v>15</v>
      </c>
      <c r="E1169" s="6" t="s">
        <v>58</v>
      </c>
      <c r="F1169" s="6" t="s">
        <v>59</v>
      </c>
      <c r="G1169" s="6" t="s">
        <v>22</v>
      </c>
      <c r="H1169" s="8">
        <v>0.4</v>
      </c>
      <c r="I1169" s="9">
        <v>2500</v>
      </c>
      <c r="J1169" s="10">
        <f t="shared" si="0"/>
        <v>1000</v>
      </c>
      <c r="K1169" s="10">
        <f t="shared" si="1"/>
        <v>400</v>
      </c>
      <c r="L1169" s="11">
        <v>0.4</v>
      </c>
      <c r="N1169" s="16"/>
      <c r="O1169" s="17"/>
      <c r="P1169" s="12"/>
      <c r="Q1169" s="13"/>
    </row>
    <row r="1170" spans="1:17" ht="15.75" customHeight="1">
      <c r="A1170" s="6" t="s">
        <v>14</v>
      </c>
      <c r="B1170" s="6">
        <v>1185732</v>
      </c>
      <c r="C1170" s="7">
        <v>44272</v>
      </c>
      <c r="D1170" s="6" t="s">
        <v>15</v>
      </c>
      <c r="E1170" s="6" t="s">
        <v>58</v>
      </c>
      <c r="F1170" s="6" t="s">
        <v>59</v>
      </c>
      <c r="G1170" s="6" t="s">
        <v>17</v>
      </c>
      <c r="H1170" s="8">
        <v>0.4</v>
      </c>
      <c r="I1170" s="9">
        <v>4700</v>
      </c>
      <c r="J1170" s="10">
        <f t="shared" si="0"/>
        <v>1880</v>
      </c>
      <c r="K1170" s="10">
        <f t="shared" si="1"/>
        <v>658</v>
      </c>
      <c r="L1170" s="11">
        <v>0.35</v>
      </c>
      <c r="N1170" s="16"/>
      <c r="O1170" s="17"/>
      <c r="P1170" s="12"/>
      <c r="Q1170" s="13"/>
    </row>
    <row r="1171" spans="1:17" ht="15.75" customHeight="1">
      <c r="A1171" s="6" t="s">
        <v>14</v>
      </c>
      <c r="B1171" s="6">
        <v>1185732</v>
      </c>
      <c r="C1171" s="7">
        <v>44272</v>
      </c>
      <c r="D1171" s="6" t="s">
        <v>15</v>
      </c>
      <c r="E1171" s="6" t="s">
        <v>58</v>
      </c>
      <c r="F1171" s="6" t="s">
        <v>59</v>
      </c>
      <c r="G1171" s="6" t="s">
        <v>18</v>
      </c>
      <c r="H1171" s="8">
        <v>0.4</v>
      </c>
      <c r="I1171" s="9">
        <v>1750</v>
      </c>
      <c r="J1171" s="10">
        <f t="shared" si="0"/>
        <v>700</v>
      </c>
      <c r="K1171" s="10">
        <f t="shared" si="1"/>
        <v>244.99999999999997</v>
      </c>
      <c r="L1171" s="11">
        <v>0.35</v>
      </c>
      <c r="N1171" s="16"/>
      <c r="O1171" s="17"/>
      <c r="P1171" s="12"/>
      <c r="Q1171" s="13"/>
    </row>
    <row r="1172" spans="1:17" ht="15.75" customHeight="1">
      <c r="A1172" s="6" t="s">
        <v>14</v>
      </c>
      <c r="B1172" s="6">
        <v>1185732</v>
      </c>
      <c r="C1172" s="7">
        <v>44272</v>
      </c>
      <c r="D1172" s="6" t="s">
        <v>15</v>
      </c>
      <c r="E1172" s="6" t="s">
        <v>58</v>
      </c>
      <c r="F1172" s="6" t="s">
        <v>59</v>
      </c>
      <c r="G1172" s="6" t="s">
        <v>19</v>
      </c>
      <c r="H1172" s="8">
        <v>0.30000000000000004</v>
      </c>
      <c r="I1172" s="9">
        <v>2000</v>
      </c>
      <c r="J1172" s="10">
        <f t="shared" si="0"/>
        <v>600.00000000000011</v>
      </c>
      <c r="K1172" s="10">
        <f t="shared" si="1"/>
        <v>240.00000000000003</v>
      </c>
      <c r="L1172" s="11">
        <v>0.39999999999999997</v>
      </c>
      <c r="N1172" s="16"/>
      <c r="O1172" s="17"/>
      <c r="P1172" s="12"/>
      <c r="Q1172" s="13"/>
    </row>
    <row r="1173" spans="1:17" ht="15.75" customHeight="1">
      <c r="A1173" s="6" t="s">
        <v>14</v>
      </c>
      <c r="B1173" s="6">
        <v>1185732</v>
      </c>
      <c r="C1173" s="7">
        <v>44272</v>
      </c>
      <c r="D1173" s="6" t="s">
        <v>15</v>
      </c>
      <c r="E1173" s="6" t="s">
        <v>58</v>
      </c>
      <c r="F1173" s="6" t="s">
        <v>59</v>
      </c>
      <c r="G1173" s="6" t="s">
        <v>20</v>
      </c>
      <c r="H1173" s="8">
        <v>0.35</v>
      </c>
      <c r="I1173" s="9">
        <v>500</v>
      </c>
      <c r="J1173" s="10">
        <f t="shared" si="0"/>
        <v>175</v>
      </c>
      <c r="K1173" s="10">
        <f t="shared" si="1"/>
        <v>52.5</v>
      </c>
      <c r="L1173" s="11">
        <v>0.3</v>
      </c>
      <c r="N1173" s="16"/>
      <c r="O1173" s="17"/>
      <c r="P1173" s="12"/>
      <c r="Q1173" s="13"/>
    </row>
    <row r="1174" spans="1:17" ht="15.75" customHeight="1">
      <c r="A1174" s="6" t="s">
        <v>14</v>
      </c>
      <c r="B1174" s="6">
        <v>1185732</v>
      </c>
      <c r="C1174" s="7">
        <v>44272</v>
      </c>
      <c r="D1174" s="6" t="s">
        <v>15</v>
      </c>
      <c r="E1174" s="6" t="s">
        <v>58</v>
      </c>
      <c r="F1174" s="6" t="s">
        <v>59</v>
      </c>
      <c r="G1174" s="6" t="s">
        <v>21</v>
      </c>
      <c r="H1174" s="8">
        <v>0.5</v>
      </c>
      <c r="I1174" s="9">
        <v>1000</v>
      </c>
      <c r="J1174" s="10">
        <f t="shared" si="0"/>
        <v>500</v>
      </c>
      <c r="K1174" s="10">
        <f t="shared" si="1"/>
        <v>125</v>
      </c>
      <c r="L1174" s="11">
        <v>0.25</v>
      </c>
      <c r="N1174" s="16"/>
      <c r="O1174" s="17"/>
      <c r="P1174" s="12"/>
      <c r="Q1174" s="13"/>
    </row>
    <row r="1175" spans="1:17" ht="15.75" customHeight="1">
      <c r="A1175" s="6" t="s">
        <v>14</v>
      </c>
      <c r="B1175" s="6">
        <v>1185732</v>
      </c>
      <c r="C1175" s="7">
        <v>44272</v>
      </c>
      <c r="D1175" s="6" t="s">
        <v>15</v>
      </c>
      <c r="E1175" s="6" t="s">
        <v>58</v>
      </c>
      <c r="F1175" s="6" t="s">
        <v>59</v>
      </c>
      <c r="G1175" s="6" t="s">
        <v>22</v>
      </c>
      <c r="H1175" s="8">
        <v>0.4</v>
      </c>
      <c r="I1175" s="9">
        <v>2000</v>
      </c>
      <c r="J1175" s="10">
        <f t="shared" si="0"/>
        <v>800</v>
      </c>
      <c r="K1175" s="10">
        <f t="shared" si="1"/>
        <v>320</v>
      </c>
      <c r="L1175" s="11">
        <v>0.4</v>
      </c>
      <c r="N1175" s="16"/>
      <c r="O1175" s="17"/>
      <c r="P1175" s="12"/>
      <c r="Q1175" s="13"/>
    </row>
    <row r="1176" spans="1:17" ht="15.75" customHeight="1">
      <c r="A1176" s="6" t="s">
        <v>14</v>
      </c>
      <c r="B1176" s="6">
        <v>1185732</v>
      </c>
      <c r="C1176" s="7">
        <v>44304</v>
      </c>
      <c r="D1176" s="6" t="s">
        <v>15</v>
      </c>
      <c r="E1176" s="6" t="s">
        <v>58</v>
      </c>
      <c r="F1176" s="6" t="s">
        <v>59</v>
      </c>
      <c r="G1176" s="6" t="s">
        <v>17</v>
      </c>
      <c r="H1176" s="8">
        <v>0.4</v>
      </c>
      <c r="I1176" s="9">
        <v>4500</v>
      </c>
      <c r="J1176" s="10">
        <f t="shared" si="0"/>
        <v>1800</v>
      </c>
      <c r="K1176" s="10">
        <f t="shared" si="1"/>
        <v>630</v>
      </c>
      <c r="L1176" s="11">
        <v>0.35</v>
      </c>
      <c r="N1176" s="16"/>
      <c r="O1176" s="17"/>
      <c r="P1176" s="12"/>
      <c r="Q1176" s="13"/>
    </row>
    <row r="1177" spans="1:17" ht="15.75" customHeight="1">
      <c r="A1177" s="6" t="s">
        <v>14</v>
      </c>
      <c r="B1177" s="6">
        <v>1185732</v>
      </c>
      <c r="C1177" s="7">
        <v>44304</v>
      </c>
      <c r="D1177" s="6" t="s">
        <v>15</v>
      </c>
      <c r="E1177" s="6" t="s">
        <v>58</v>
      </c>
      <c r="F1177" s="6" t="s">
        <v>59</v>
      </c>
      <c r="G1177" s="6" t="s">
        <v>18</v>
      </c>
      <c r="H1177" s="8">
        <v>0.4</v>
      </c>
      <c r="I1177" s="9">
        <v>1500</v>
      </c>
      <c r="J1177" s="10">
        <f t="shared" si="0"/>
        <v>600</v>
      </c>
      <c r="K1177" s="10">
        <f t="shared" si="1"/>
        <v>210</v>
      </c>
      <c r="L1177" s="11">
        <v>0.35</v>
      </c>
      <c r="N1177" s="16"/>
      <c r="O1177" s="17"/>
      <c r="P1177" s="12"/>
      <c r="Q1177" s="13"/>
    </row>
    <row r="1178" spans="1:17" ht="15.75" customHeight="1">
      <c r="A1178" s="6" t="s">
        <v>14</v>
      </c>
      <c r="B1178" s="6">
        <v>1185732</v>
      </c>
      <c r="C1178" s="7">
        <v>44304</v>
      </c>
      <c r="D1178" s="6" t="s">
        <v>15</v>
      </c>
      <c r="E1178" s="6" t="s">
        <v>58</v>
      </c>
      <c r="F1178" s="6" t="s">
        <v>59</v>
      </c>
      <c r="G1178" s="6" t="s">
        <v>19</v>
      </c>
      <c r="H1178" s="8">
        <v>0.30000000000000004</v>
      </c>
      <c r="I1178" s="9">
        <v>1500</v>
      </c>
      <c r="J1178" s="10">
        <f t="shared" si="0"/>
        <v>450.00000000000006</v>
      </c>
      <c r="K1178" s="10">
        <f t="shared" si="1"/>
        <v>180</v>
      </c>
      <c r="L1178" s="11">
        <v>0.39999999999999997</v>
      </c>
      <c r="N1178" s="16"/>
      <c r="O1178" s="17"/>
      <c r="P1178" s="12"/>
      <c r="Q1178" s="13"/>
    </row>
    <row r="1179" spans="1:17" ht="15.75" customHeight="1">
      <c r="A1179" s="6" t="s">
        <v>14</v>
      </c>
      <c r="B1179" s="6">
        <v>1185732</v>
      </c>
      <c r="C1179" s="7">
        <v>44304</v>
      </c>
      <c r="D1179" s="6" t="s">
        <v>15</v>
      </c>
      <c r="E1179" s="6" t="s">
        <v>58</v>
      </c>
      <c r="F1179" s="6" t="s">
        <v>59</v>
      </c>
      <c r="G1179" s="6" t="s">
        <v>20</v>
      </c>
      <c r="H1179" s="8">
        <v>0.35</v>
      </c>
      <c r="I1179" s="9">
        <v>750</v>
      </c>
      <c r="J1179" s="10">
        <f t="shared" si="0"/>
        <v>262.5</v>
      </c>
      <c r="K1179" s="10">
        <f t="shared" si="1"/>
        <v>78.75</v>
      </c>
      <c r="L1179" s="11">
        <v>0.3</v>
      </c>
      <c r="N1179" s="16"/>
      <c r="O1179" s="17"/>
      <c r="P1179" s="12"/>
      <c r="Q1179" s="13"/>
    </row>
    <row r="1180" spans="1:17" ht="15.75" customHeight="1">
      <c r="A1180" s="6" t="s">
        <v>14</v>
      </c>
      <c r="B1180" s="6">
        <v>1185732</v>
      </c>
      <c r="C1180" s="7">
        <v>44304</v>
      </c>
      <c r="D1180" s="6" t="s">
        <v>15</v>
      </c>
      <c r="E1180" s="6" t="s">
        <v>58</v>
      </c>
      <c r="F1180" s="6" t="s">
        <v>59</v>
      </c>
      <c r="G1180" s="6" t="s">
        <v>21</v>
      </c>
      <c r="H1180" s="8">
        <v>0.5</v>
      </c>
      <c r="I1180" s="9">
        <v>750</v>
      </c>
      <c r="J1180" s="10">
        <f t="shared" si="0"/>
        <v>375</v>
      </c>
      <c r="K1180" s="10">
        <f t="shared" si="1"/>
        <v>93.75</v>
      </c>
      <c r="L1180" s="11">
        <v>0.25</v>
      </c>
      <c r="N1180" s="16"/>
      <c r="O1180" s="17"/>
      <c r="P1180" s="12"/>
      <c r="Q1180" s="13"/>
    </row>
    <row r="1181" spans="1:17" ht="15.75" customHeight="1">
      <c r="A1181" s="6" t="s">
        <v>14</v>
      </c>
      <c r="B1181" s="6">
        <v>1185732</v>
      </c>
      <c r="C1181" s="7">
        <v>44304</v>
      </c>
      <c r="D1181" s="6" t="s">
        <v>15</v>
      </c>
      <c r="E1181" s="6" t="s">
        <v>58</v>
      </c>
      <c r="F1181" s="6" t="s">
        <v>59</v>
      </c>
      <c r="G1181" s="6" t="s">
        <v>22</v>
      </c>
      <c r="H1181" s="8">
        <v>0.4</v>
      </c>
      <c r="I1181" s="9">
        <v>2250</v>
      </c>
      <c r="J1181" s="10">
        <f t="shared" si="0"/>
        <v>900</v>
      </c>
      <c r="K1181" s="10">
        <f t="shared" si="1"/>
        <v>360</v>
      </c>
      <c r="L1181" s="11">
        <v>0.4</v>
      </c>
      <c r="N1181" s="16"/>
      <c r="O1181" s="17"/>
      <c r="P1181" s="12"/>
      <c r="Q1181" s="13"/>
    </row>
    <row r="1182" spans="1:17" ht="15.75" customHeight="1">
      <c r="A1182" s="6" t="s">
        <v>14</v>
      </c>
      <c r="B1182" s="6">
        <v>1185732</v>
      </c>
      <c r="C1182" s="7">
        <v>44333</v>
      </c>
      <c r="D1182" s="6" t="s">
        <v>15</v>
      </c>
      <c r="E1182" s="6" t="s">
        <v>58</v>
      </c>
      <c r="F1182" s="6" t="s">
        <v>59</v>
      </c>
      <c r="G1182" s="6" t="s">
        <v>17</v>
      </c>
      <c r="H1182" s="8">
        <v>0.54999999999999993</v>
      </c>
      <c r="I1182" s="9">
        <v>4950</v>
      </c>
      <c r="J1182" s="10">
        <f t="shared" si="0"/>
        <v>2722.4999999999995</v>
      </c>
      <c r="K1182" s="10">
        <f t="shared" si="1"/>
        <v>952.87499999999977</v>
      </c>
      <c r="L1182" s="11">
        <v>0.35</v>
      </c>
      <c r="N1182" s="16"/>
      <c r="O1182" s="17"/>
      <c r="P1182" s="12"/>
      <c r="Q1182" s="13"/>
    </row>
    <row r="1183" spans="1:17" ht="15.75" customHeight="1">
      <c r="A1183" s="6" t="s">
        <v>14</v>
      </c>
      <c r="B1183" s="6">
        <v>1185732</v>
      </c>
      <c r="C1183" s="7">
        <v>44333</v>
      </c>
      <c r="D1183" s="6" t="s">
        <v>15</v>
      </c>
      <c r="E1183" s="6" t="s">
        <v>58</v>
      </c>
      <c r="F1183" s="6" t="s">
        <v>59</v>
      </c>
      <c r="G1183" s="6" t="s">
        <v>18</v>
      </c>
      <c r="H1183" s="8">
        <v>0.5</v>
      </c>
      <c r="I1183" s="9">
        <v>2000</v>
      </c>
      <c r="J1183" s="10">
        <f t="shared" si="0"/>
        <v>1000</v>
      </c>
      <c r="K1183" s="10">
        <f t="shared" si="1"/>
        <v>350</v>
      </c>
      <c r="L1183" s="11">
        <v>0.35</v>
      </c>
      <c r="N1183" s="16"/>
      <c r="O1183" s="17"/>
      <c r="P1183" s="12"/>
      <c r="Q1183" s="13"/>
    </row>
    <row r="1184" spans="1:17" ht="15.75" customHeight="1">
      <c r="A1184" s="6" t="s">
        <v>14</v>
      </c>
      <c r="B1184" s="6">
        <v>1185732</v>
      </c>
      <c r="C1184" s="7">
        <v>44333</v>
      </c>
      <c r="D1184" s="6" t="s">
        <v>15</v>
      </c>
      <c r="E1184" s="6" t="s">
        <v>58</v>
      </c>
      <c r="F1184" s="6" t="s">
        <v>59</v>
      </c>
      <c r="G1184" s="6" t="s">
        <v>19</v>
      </c>
      <c r="H1184" s="8">
        <v>0.45</v>
      </c>
      <c r="I1184" s="9">
        <v>1750</v>
      </c>
      <c r="J1184" s="10">
        <f t="shared" si="0"/>
        <v>787.5</v>
      </c>
      <c r="K1184" s="10">
        <f t="shared" si="1"/>
        <v>315</v>
      </c>
      <c r="L1184" s="11">
        <v>0.39999999999999997</v>
      </c>
      <c r="N1184" s="16"/>
      <c r="O1184" s="17"/>
      <c r="P1184" s="12"/>
      <c r="Q1184" s="13"/>
    </row>
    <row r="1185" spans="1:17" ht="15.75" customHeight="1">
      <c r="A1185" s="6" t="s">
        <v>14</v>
      </c>
      <c r="B1185" s="6">
        <v>1185732</v>
      </c>
      <c r="C1185" s="7">
        <v>44333</v>
      </c>
      <c r="D1185" s="6" t="s">
        <v>15</v>
      </c>
      <c r="E1185" s="6" t="s">
        <v>58</v>
      </c>
      <c r="F1185" s="6" t="s">
        <v>59</v>
      </c>
      <c r="G1185" s="6" t="s">
        <v>20</v>
      </c>
      <c r="H1185" s="8">
        <v>0.45</v>
      </c>
      <c r="I1185" s="9">
        <v>1250</v>
      </c>
      <c r="J1185" s="10">
        <f t="shared" si="0"/>
        <v>562.5</v>
      </c>
      <c r="K1185" s="10">
        <f t="shared" si="1"/>
        <v>168.75</v>
      </c>
      <c r="L1185" s="11">
        <v>0.3</v>
      </c>
      <c r="N1185" s="16"/>
      <c r="O1185" s="17"/>
      <c r="P1185" s="12"/>
      <c r="Q1185" s="13"/>
    </row>
    <row r="1186" spans="1:17" ht="15.75" customHeight="1">
      <c r="A1186" s="6" t="s">
        <v>14</v>
      </c>
      <c r="B1186" s="6">
        <v>1185732</v>
      </c>
      <c r="C1186" s="7">
        <v>44333</v>
      </c>
      <c r="D1186" s="6" t="s">
        <v>15</v>
      </c>
      <c r="E1186" s="6" t="s">
        <v>58</v>
      </c>
      <c r="F1186" s="6" t="s">
        <v>59</v>
      </c>
      <c r="G1186" s="6" t="s">
        <v>21</v>
      </c>
      <c r="H1186" s="8">
        <v>0.54999999999999993</v>
      </c>
      <c r="I1186" s="9">
        <v>1500</v>
      </c>
      <c r="J1186" s="10">
        <f t="shared" si="0"/>
        <v>824.99999999999989</v>
      </c>
      <c r="K1186" s="10">
        <f t="shared" si="1"/>
        <v>206.24999999999997</v>
      </c>
      <c r="L1186" s="11">
        <v>0.25</v>
      </c>
      <c r="N1186" s="16"/>
      <c r="O1186" s="17"/>
      <c r="P1186" s="12"/>
      <c r="Q1186" s="13"/>
    </row>
    <row r="1187" spans="1:17" ht="15.75" customHeight="1">
      <c r="A1187" s="6" t="s">
        <v>14</v>
      </c>
      <c r="B1187" s="6">
        <v>1185732</v>
      </c>
      <c r="C1187" s="7">
        <v>44333</v>
      </c>
      <c r="D1187" s="6" t="s">
        <v>15</v>
      </c>
      <c r="E1187" s="6" t="s">
        <v>58</v>
      </c>
      <c r="F1187" s="6" t="s">
        <v>59</v>
      </c>
      <c r="G1187" s="6" t="s">
        <v>22</v>
      </c>
      <c r="H1187" s="8">
        <v>0.6</v>
      </c>
      <c r="I1187" s="9">
        <v>2750</v>
      </c>
      <c r="J1187" s="10">
        <f t="shared" si="0"/>
        <v>1650</v>
      </c>
      <c r="K1187" s="10">
        <f t="shared" si="1"/>
        <v>660</v>
      </c>
      <c r="L1187" s="11">
        <v>0.4</v>
      </c>
      <c r="N1187" s="16"/>
      <c r="O1187" s="17"/>
      <c r="P1187" s="12"/>
      <c r="Q1187" s="13"/>
    </row>
    <row r="1188" spans="1:17" ht="15.75" customHeight="1">
      <c r="A1188" s="6" t="s">
        <v>14</v>
      </c>
      <c r="B1188" s="6">
        <v>1185732</v>
      </c>
      <c r="C1188" s="7">
        <v>44366</v>
      </c>
      <c r="D1188" s="6" t="s">
        <v>15</v>
      </c>
      <c r="E1188" s="6" t="s">
        <v>58</v>
      </c>
      <c r="F1188" s="6" t="s">
        <v>59</v>
      </c>
      <c r="G1188" s="6" t="s">
        <v>17</v>
      </c>
      <c r="H1188" s="8">
        <v>0.54999999999999993</v>
      </c>
      <c r="I1188" s="9">
        <v>5250</v>
      </c>
      <c r="J1188" s="10">
        <f t="shared" si="0"/>
        <v>2887.4999999999995</v>
      </c>
      <c r="K1188" s="10">
        <f t="shared" si="1"/>
        <v>1010.6249999999998</v>
      </c>
      <c r="L1188" s="11">
        <v>0.35</v>
      </c>
      <c r="N1188" s="16"/>
      <c r="O1188" s="17"/>
      <c r="P1188" s="12"/>
      <c r="Q1188" s="13"/>
    </row>
    <row r="1189" spans="1:17" ht="15.75" customHeight="1">
      <c r="A1189" s="6" t="s">
        <v>14</v>
      </c>
      <c r="B1189" s="6">
        <v>1185732</v>
      </c>
      <c r="C1189" s="7">
        <v>44366</v>
      </c>
      <c r="D1189" s="6" t="s">
        <v>15</v>
      </c>
      <c r="E1189" s="6" t="s">
        <v>58</v>
      </c>
      <c r="F1189" s="6" t="s">
        <v>59</v>
      </c>
      <c r="G1189" s="6" t="s">
        <v>18</v>
      </c>
      <c r="H1189" s="8">
        <v>0.5</v>
      </c>
      <c r="I1189" s="9">
        <v>2750</v>
      </c>
      <c r="J1189" s="10">
        <f t="shared" si="0"/>
        <v>1375</v>
      </c>
      <c r="K1189" s="10">
        <f t="shared" si="1"/>
        <v>481.24999999999994</v>
      </c>
      <c r="L1189" s="11">
        <v>0.35</v>
      </c>
      <c r="N1189" s="16"/>
      <c r="O1189" s="17"/>
      <c r="P1189" s="12"/>
      <c r="Q1189" s="13"/>
    </row>
    <row r="1190" spans="1:17" ht="15.75" customHeight="1">
      <c r="A1190" s="6" t="s">
        <v>14</v>
      </c>
      <c r="B1190" s="6">
        <v>1185732</v>
      </c>
      <c r="C1190" s="7">
        <v>44366</v>
      </c>
      <c r="D1190" s="6" t="s">
        <v>15</v>
      </c>
      <c r="E1190" s="6" t="s">
        <v>58</v>
      </c>
      <c r="F1190" s="6" t="s">
        <v>59</v>
      </c>
      <c r="G1190" s="6" t="s">
        <v>19</v>
      </c>
      <c r="H1190" s="8">
        <v>0.45</v>
      </c>
      <c r="I1190" s="9">
        <v>2000</v>
      </c>
      <c r="J1190" s="10">
        <f t="shared" si="0"/>
        <v>900</v>
      </c>
      <c r="K1190" s="10">
        <f t="shared" si="1"/>
        <v>359.99999999999994</v>
      </c>
      <c r="L1190" s="11">
        <v>0.39999999999999997</v>
      </c>
      <c r="N1190" s="16"/>
      <c r="O1190" s="17"/>
      <c r="P1190" s="12"/>
      <c r="Q1190" s="13"/>
    </row>
    <row r="1191" spans="1:17" ht="15.75" customHeight="1">
      <c r="A1191" s="6" t="s">
        <v>14</v>
      </c>
      <c r="B1191" s="6">
        <v>1185732</v>
      </c>
      <c r="C1191" s="7">
        <v>44366</v>
      </c>
      <c r="D1191" s="6" t="s">
        <v>15</v>
      </c>
      <c r="E1191" s="6" t="s">
        <v>58</v>
      </c>
      <c r="F1191" s="6" t="s">
        <v>59</v>
      </c>
      <c r="G1191" s="6" t="s">
        <v>20</v>
      </c>
      <c r="H1191" s="8">
        <v>0.45</v>
      </c>
      <c r="I1191" s="9">
        <v>1750</v>
      </c>
      <c r="J1191" s="10">
        <f t="shared" si="0"/>
        <v>787.5</v>
      </c>
      <c r="K1191" s="10">
        <f t="shared" si="1"/>
        <v>236.25</v>
      </c>
      <c r="L1191" s="11">
        <v>0.3</v>
      </c>
      <c r="N1191" s="16"/>
      <c r="O1191" s="17"/>
      <c r="P1191" s="12"/>
      <c r="Q1191" s="13"/>
    </row>
    <row r="1192" spans="1:17" ht="15.75" customHeight="1">
      <c r="A1192" s="6" t="s">
        <v>14</v>
      </c>
      <c r="B1192" s="6">
        <v>1185732</v>
      </c>
      <c r="C1192" s="7">
        <v>44366</v>
      </c>
      <c r="D1192" s="6" t="s">
        <v>15</v>
      </c>
      <c r="E1192" s="6" t="s">
        <v>58</v>
      </c>
      <c r="F1192" s="6" t="s">
        <v>59</v>
      </c>
      <c r="G1192" s="6" t="s">
        <v>21</v>
      </c>
      <c r="H1192" s="8">
        <v>0.54999999999999993</v>
      </c>
      <c r="I1192" s="9">
        <v>1750</v>
      </c>
      <c r="J1192" s="10">
        <f t="shared" si="0"/>
        <v>962.49999999999989</v>
      </c>
      <c r="K1192" s="10">
        <f t="shared" si="1"/>
        <v>240.62499999999997</v>
      </c>
      <c r="L1192" s="11">
        <v>0.25</v>
      </c>
      <c r="N1192" s="16"/>
      <c r="O1192" s="17"/>
      <c r="P1192" s="12"/>
      <c r="Q1192" s="13"/>
    </row>
    <row r="1193" spans="1:17" ht="15.75" customHeight="1">
      <c r="A1193" s="6" t="s">
        <v>14</v>
      </c>
      <c r="B1193" s="6">
        <v>1185732</v>
      </c>
      <c r="C1193" s="7">
        <v>44366</v>
      </c>
      <c r="D1193" s="6" t="s">
        <v>15</v>
      </c>
      <c r="E1193" s="6" t="s">
        <v>58</v>
      </c>
      <c r="F1193" s="6" t="s">
        <v>59</v>
      </c>
      <c r="G1193" s="6" t="s">
        <v>22</v>
      </c>
      <c r="H1193" s="8">
        <v>0.6</v>
      </c>
      <c r="I1193" s="9">
        <v>3250</v>
      </c>
      <c r="J1193" s="10">
        <f t="shared" si="0"/>
        <v>1950</v>
      </c>
      <c r="K1193" s="10">
        <f t="shared" si="1"/>
        <v>780</v>
      </c>
      <c r="L1193" s="11">
        <v>0.4</v>
      </c>
      <c r="N1193" s="16"/>
      <c r="O1193" s="17"/>
      <c r="P1193" s="12"/>
      <c r="Q1193" s="13"/>
    </row>
    <row r="1194" spans="1:17" ht="15.75" customHeight="1">
      <c r="A1194" s="6" t="s">
        <v>14</v>
      </c>
      <c r="B1194" s="6">
        <v>1185732</v>
      </c>
      <c r="C1194" s="7">
        <v>44394</v>
      </c>
      <c r="D1194" s="6" t="s">
        <v>15</v>
      </c>
      <c r="E1194" s="6" t="s">
        <v>58</v>
      </c>
      <c r="F1194" s="6" t="s">
        <v>59</v>
      </c>
      <c r="G1194" s="6" t="s">
        <v>17</v>
      </c>
      <c r="H1194" s="8">
        <v>0.54999999999999993</v>
      </c>
      <c r="I1194" s="9">
        <v>5500</v>
      </c>
      <c r="J1194" s="10">
        <f t="shared" si="0"/>
        <v>3024.9999999999995</v>
      </c>
      <c r="K1194" s="10">
        <f t="shared" si="1"/>
        <v>1058.7499999999998</v>
      </c>
      <c r="L1194" s="11">
        <v>0.35</v>
      </c>
      <c r="N1194" s="16"/>
      <c r="O1194" s="17"/>
      <c r="P1194" s="12"/>
      <c r="Q1194" s="13"/>
    </row>
    <row r="1195" spans="1:17" ht="15.75" customHeight="1">
      <c r="A1195" s="6" t="s">
        <v>14</v>
      </c>
      <c r="B1195" s="6">
        <v>1185732</v>
      </c>
      <c r="C1195" s="7">
        <v>44394</v>
      </c>
      <c r="D1195" s="6" t="s">
        <v>15</v>
      </c>
      <c r="E1195" s="6" t="s">
        <v>58</v>
      </c>
      <c r="F1195" s="6" t="s">
        <v>59</v>
      </c>
      <c r="G1195" s="6" t="s">
        <v>18</v>
      </c>
      <c r="H1195" s="8">
        <v>0.5</v>
      </c>
      <c r="I1195" s="9">
        <v>3000</v>
      </c>
      <c r="J1195" s="10">
        <f t="shared" si="0"/>
        <v>1500</v>
      </c>
      <c r="K1195" s="10">
        <f t="shared" si="1"/>
        <v>525</v>
      </c>
      <c r="L1195" s="11">
        <v>0.35</v>
      </c>
      <c r="N1195" s="16"/>
      <c r="O1195" s="17"/>
      <c r="P1195" s="12"/>
      <c r="Q1195" s="13"/>
    </row>
    <row r="1196" spans="1:17" ht="15.75" customHeight="1">
      <c r="A1196" s="6" t="s">
        <v>14</v>
      </c>
      <c r="B1196" s="6">
        <v>1185732</v>
      </c>
      <c r="C1196" s="7">
        <v>44394</v>
      </c>
      <c r="D1196" s="6" t="s">
        <v>15</v>
      </c>
      <c r="E1196" s="6" t="s">
        <v>58</v>
      </c>
      <c r="F1196" s="6" t="s">
        <v>59</v>
      </c>
      <c r="G1196" s="6" t="s">
        <v>19</v>
      </c>
      <c r="H1196" s="8">
        <v>0.45</v>
      </c>
      <c r="I1196" s="9">
        <v>2250</v>
      </c>
      <c r="J1196" s="10">
        <f t="shared" si="0"/>
        <v>1012.5</v>
      </c>
      <c r="K1196" s="10">
        <f t="shared" si="1"/>
        <v>404.99999999999994</v>
      </c>
      <c r="L1196" s="11">
        <v>0.39999999999999997</v>
      </c>
      <c r="N1196" s="16"/>
      <c r="O1196" s="17"/>
      <c r="P1196" s="12"/>
      <c r="Q1196" s="13"/>
    </row>
    <row r="1197" spans="1:17" ht="15.75" customHeight="1">
      <c r="A1197" s="6" t="s">
        <v>14</v>
      </c>
      <c r="B1197" s="6">
        <v>1185732</v>
      </c>
      <c r="C1197" s="7">
        <v>44394</v>
      </c>
      <c r="D1197" s="6" t="s">
        <v>15</v>
      </c>
      <c r="E1197" s="6" t="s">
        <v>58</v>
      </c>
      <c r="F1197" s="6" t="s">
        <v>59</v>
      </c>
      <c r="G1197" s="6" t="s">
        <v>20</v>
      </c>
      <c r="H1197" s="8">
        <v>0.45</v>
      </c>
      <c r="I1197" s="9">
        <v>1750</v>
      </c>
      <c r="J1197" s="10">
        <f t="shared" si="0"/>
        <v>787.5</v>
      </c>
      <c r="K1197" s="10">
        <f t="shared" si="1"/>
        <v>236.25</v>
      </c>
      <c r="L1197" s="11">
        <v>0.3</v>
      </c>
      <c r="N1197" s="16"/>
      <c r="O1197" s="17"/>
      <c r="P1197" s="12"/>
      <c r="Q1197" s="13"/>
    </row>
    <row r="1198" spans="1:17" ht="15.75" customHeight="1">
      <c r="A1198" s="6" t="s">
        <v>14</v>
      </c>
      <c r="B1198" s="6">
        <v>1185732</v>
      </c>
      <c r="C1198" s="7">
        <v>44394</v>
      </c>
      <c r="D1198" s="6" t="s">
        <v>15</v>
      </c>
      <c r="E1198" s="6" t="s">
        <v>58</v>
      </c>
      <c r="F1198" s="6" t="s">
        <v>59</v>
      </c>
      <c r="G1198" s="6" t="s">
        <v>21</v>
      </c>
      <c r="H1198" s="8">
        <v>0.54999999999999993</v>
      </c>
      <c r="I1198" s="9">
        <v>2000</v>
      </c>
      <c r="J1198" s="10">
        <f t="shared" si="0"/>
        <v>1099.9999999999998</v>
      </c>
      <c r="K1198" s="10">
        <f t="shared" si="1"/>
        <v>274.99999999999994</v>
      </c>
      <c r="L1198" s="11">
        <v>0.25</v>
      </c>
      <c r="N1198" s="16"/>
      <c r="O1198" s="17"/>
      <c r="P1198" s="12"/>
      <c r="Q1198" s="13"/>
    </row>
    <row r="1199" spans="1:17" ht="15.75" customHeight="1">
      <c r="A1199" s="6" t="s">
        <v>14</v>
      </c>
      <c r="B1199" s="6">
        <v>1185732</v>
      </c>
      <c r="C1199" s="7">
        <v>44394</v>
      </c>
      <c r="D1199" s="6" t="s">
        <v>15</v>
      </c>
      <c r="E1199" s="6" t="s">
        <v>58</v>
      </c>
      <c r="F1199" s="6" t="s">
        <v>59</v>
      </c>
      <c r="G1199" s="6" t="s">
        <v>22</v>
      </c>
      <c r="H1199" s="8">
        <v>0.6</v>
      </c>
      <c r="I1199" s="9">
        <v>3750</v>
      </c>
      <c r="J1199" s="10">
        <f t="shared" si="0"/>
        <v>2250</v>
      </c>
      <c r="K1199" s="10">
        <f t="shared" si="1"/>
        <v>900</v>
      </c>
      <c r="L1199" s="11">
        <v>0.4</v>
      </c>
      <c r="N1199" s="16"/>
      <c r="O1199" s="17"/>
      <c r="P1199" s="12"/>
      <c r="Q1199" s="13"/>
    </row>
    <row r="1200" spans="1:17" ht="15.75" customHeight="1">
      <c r="A1200" s="6" t="s">
        <v>14</v>
      </c>
      <c r="B1200" s="6">
        <v>1185732</v>
      </c>
      <c r="C1200" s="7">
        <v>44426</v>
      </c>
      <c r="D1200" s="6" t="s">
        <v>15</v>
      </c>
      <c r="E1200" s="6" t="s">
        <v>58</v>
      </c>
      <c r="F1200" s="6" t="s">
        <v>59</v>
      </c>
      <c r="G1200" s="6" t="s">
        <v>17</v>
      </c>
      <c r="H1200" s="8">
        <v>0.54999999999999993</v>
      </c>
      <c r="I1200" s="9">
        <v>5250</v>
      </c>
      <c r="J1200" s="10">
        <f t="shared" si="0"/>
        <v>2887.4999999999995</v>
      </c>
      <c r="K1200" s="10">
        <f t="shared" si="1"/>
        <v>1010.6249999999998</v>
      </c>
      <c r="L1200" s="11">
        <v>0.35</v>
      </c>
      <c r="N1200" s="16"/>
      <c r="O1200" s="17"/>
      <c r="P1200" s="12"/>
      <c r="Q1200" s="13"/>
    </row>
    <row r="1201" spans="1:17" ht="15.75" customHeight="1">
      <c r="A1201" s="6" t="s">
        <v>14</v>
      </c>
      <c r="B1201" s="6">
        <v>1185732</v>
      </c>
      <c r="C1201" s="7">
        <v>44426</v>
      </c>
      <c r="D1201" s="6" t="s">
        <v>15</v>
      </c>
      <c r="E1201" s="6" t="s">
        <v>58</v>
      </c>
      <c r="F1201" s="6" t="s">
        <v>59</v>
      </c>
      <c r="G1201" s="6" t="s">
        <v>18</v>
      </c>
      <c r="H1201" s="8">
        <v>0.5</v>
      </c>
      <c r="I1201" s="9">
        <v>3000</v>
      </c>
      <c r="J1201" s="10">
        <f t="shared" si="0"/>
        <v>1500</v>
      </c>
      <c r="K1201" s="10">
        <f t="shared" si="1"/>
        <v>525</v>
      </c>
      <c r="L1201" s="11">
        <v>0.35</v>
      </c>
      <c r="N1201" s="16"/>
      <c r="O1201" s="17"/>
      <c r="P1201" s="12"/>
      <c r="Q1201" s="13"/>
    </row>
    <row r="1202" spans="1:17" ht="15.75" customHeight="1">
      <c r="A1202" s="6" t="s">
        <v>14</v>
      </c>
      <c r="B1202" s="6">
        <v>1185732</v>
      </c>
      <c r="C1202" s="7">
        <v>44426</v>
      </c>
      <c r="D1202" s="6" t="s">
        <v>15</v>
      </c>
      <c r="E1202" s="6" t="s">
        <v>58</v>
      </c>
      <c r="F1202" s="6" t="s">
        <v>59</v>
      </c>
      <c r="G1202" s="6" t="s">
        <v>19</v>
      </c>
      <c r="H1202" s="8">
        <v>0.45</v>
      </c>
      <c r="I1202" s="9">
        <v>2250</v>
      </c>
      <c r="J1202" s="10">
        <f t="shared" si="0"/>
        <v>1012.5</v>
      </c>
      <c r="K1202" s="10">
        <f t="shared" si="1"/>
        <v>404.99999999999994</v>
      </c>
      <c r="L1202" s="11">
        <v>0.39999999999999997</v>
      </c>
      <c r="N1202" s="16"/>
      <c r="O1202" s="17"/>
      <c r="P1202" s="12"/>
      <c r="Q1202" s="13"/>
    </row>
    <row r="1203" spans="1:17" ht="15.75" customHeight="1">
      <c r="A1203" s="6" t="s">
        <v>14</v>
      </c>
      <c r="B1203" s="6">
        <v>1185732</v>
      </c>
      <c r="C1203" s="7">
        <v>44426</v>
      </c>
      <c r="D1203" s="6" t="s">
        <v>15</v>
      </c>
      <c r="E1203" s="6" t="s">
        <v>58</v>
      </c>
      <c r="F1203" s="6" t="s">
        <v>59</v>
      </c>
      <c r="G1203" s="6" t="s">
        <v>20</v>
      </c>
      <c r="H1203" s="8">
        <v>0.45</v>
      </c>
      <c r="I1203" s="9">
        <v>1750</v>
      </c>
      <c r="J1203" s="10">
        <f t="shared" si="0"/>
        <v>787.5</v>
      </c>
      <c r="K1203" s="10">
        <f t="shared" si="1"/>
        <v>236.25</v>
      </c>
      <c r="L1203" s="11">
        <v>0.3</v>
      </c>
      <c r="N1203" s="16"/>
      <c r="O1203" s="17"/>
      <c r="P1203" s="12"/>
      <c r="Q1203" s="13"/>
    </row>
    <row r="1204" spans="1:17" ht="15.75" customHeight="1">
      <c r="A1204" s="6" t="s">
        <v>14</v>
      </c>
      <c r="B1204" s="6">
        <v>1185732</v>
      </c>
      <c r="C1204" s="7">
        <v>44426</v>
      </c>
      <c r="D1204" s="6" t="s">
        <v>15</v>
      </c>
      <c r="E1204" s="6" t="s">
        <v>58</v>
      </c>
      <c r="F1204" s="6" t="s">
        <v>59</v>
      </c>
      <c r="G1204" s="6" t="s">
        <v>21</v>
      </c>
      <c r="H1204" s="8">
        <v>0.54999999999999993</v>
      </c>
      <c r="I1204" s="9">
        <v>1500</v>
      </c>
      <c r="J1204" s="10">
        <f t="shared" si="0"/>
        <v>824.99999999999989</v>
      </c>
      <c r="K1204" s="10">
        <f t="shared" si="1"/>
        <v>206.24999999999997</v>
      </c>
      <c r="L1204" s="11">
        <v>0.25</v>
      </c>
      <c r="N1204" s="16"/>
      <c r="O1204" s="17"/>
      <c r="P1204" s="12"/>
      <c r="Q1204" s="13"/>
    </row>
    <row r="1205" spans="1:17" ht="15.75" customHeight="1">
      <c r="A1205" s="6" t="s">
        <v>14</v>
      </c>
      <c r="B1205" s="6">
        <v>1185732</v>
      </c>
      <c r="C1205" s="7">
        <v>44426</v>
      </c>
      <c r="D1205" s="6" t="s">
        <v>15</v>
      </c>
      <c r="E1205" s="6" t="s">
        <v>58</v>
      </c>
      <c r="F1205" s="6" t="s">
        <v>59</v>
      </c>
      <c r="G1205" s="6" t="s">
        <v>22</v>
      </c>
      <c r="H1205" s="8">
        <v>0.6</v>
      </c>
      <c r="I1205" s="9">
        <v>3250</v>
      </c>
      <c r="J1205" s="10">
        <f t="shared" si="0"/>
        <v>1950</v>
      </c>
      <c r="K1205" s="10">
        <f t="shared" si="1"/>
        <v>780</v>
      </c>
      <c r="L1205" s="11">
        <v>0.4</v>
      </c>
      <c r="N1205" s="16"/>
      <c r="O1205" s="17"/>
      <c r="P1205" s="12"/>
      <c r="Q1205" s="13"/>
    </row>
    <row r="1206" spans="1:17" ht="15.75" customHeight="1">
      <c r="A1206" s="6" t="s">
        <v>14</v>
      </c>
      <c r="B1206" s="6">
        <v>1185732</v>
      </c>
      <c r="C1206" s="7">
        <v>44456</v>
      </c>
      <c r="D1206" s="6" t="s">
        <v>15</v>
      </c>
      <c r="E1206" s="6" t="s">
        <v>58</v>
      </c>
      <c r="F1206" s="6" t="s">
        <v>59</v>
      </c>
      <c r="G1206" s="6" t="s">
        <v>17</v>
      </c>
      <c r="H1206" s="8">
        <v>0.54999999999999993</v>
      </c>
      <c r="I1206" s="9">
        <v>4500</v>
      </c>
      <c r="J1206" s="10">
        <f t="shared" si="0"/>
        <v>2474.9999999999995</v>
      </c>
      <c r="K1206" s="10">
        <f t="shared" si="1"/>
        <v>866.24999999999977</v>
      </c>
      <c r="L1206" s="11">
        <v>0.35</v>
      </c>
      <c r="N1206" s="16"/>
      <c r="O1206" s="17"/>
      <c r="P1206" s="12"/>
      <c r="Q1206" s="13"/>
    </row>
    <row r="1207" spans="1:17" ht="15.75" customHeight="1">
      <c r="A1207" s="6" t="s">
        <v>14</v>
      </c>
      <c r="B1207" s="6">
        <v>1185732</v>
      </c>
      <c r="C1207" s="7">
        <v>44456</v>
      </c>
      <c r="D1207" s="6" t="s">
        <v>15</v>
      </c>
      <c r="E1207" s="6" t="s">
        <v>58</v>
      </c>
      <c r="F1207" s="6" t="s">
        <v>59</v>
      </c>
      <c r="G1207" s="6" t="s">
        <v>18</v>
      </c>
      <c r="H1207" s="8">
        <v>0.5</v>
      </c>
      <c r="I1207" s="9">
        <v>2500</v>
      </c>
      <c r="J1207" s="10">
        <f t="shared" si="0"/>
        <v>1250</v>
      </c>
      <c r="K1207" s="10">
        <f t="shared" si="1"/>
        <v>437.5</v>
      </c>
      <c r="L1207" s="11">
        <v>0.35</v>
      </c>
      <c r="N1207" s="16"/>
      <c r="O1207" s="17"/>
      <c r="P1207" s="12"/>
      <c r="Q1207" s="13"/>
    </row>
    <row r="1208" spans="1:17" ht="15.75" customHeight="1">
      <c r="A1208" s="6" t="s">
        <v>14</v>
      </c>
      <c r="B1208" s="6">
        <v>1185732</v>
      </c>
      <c r="C1208" s="7">
        <v>44456</v>
      </c>
      <c r="D1208" s="6" t="s">
        <v>15</v>
      </c>
      <c r="E1208" s="6" t="s">
        <v>58</v>
      </c>
      <c r="F1208" s="6" t="s">
        <v>59</v>
      </c>
      <c r="G1208" s="6" t="s">
        <v>19</v>
      </c>
      <c r="H1208" s="8">
        <v>0.45</v>
      </c>
      <c r="I1208" s="9">
        <v>1500</v>
      </c>
      <c r="J1208" s="10">
        <f t="shared" si="0"/>
        <v>675</v>
      </c>
      <c r="K1208" s="10">
        <f t="shared" si="1"/>
        <v>270</v>
      </c>
      <c r="L1208" s="11">
        <v>0.39999999999999997</v>
      </c>
      <c r="N1208" s="16"/>
      <c r="O1208" s="17"/>
      <c r="P1208" s="12"/>
      <c r="Q1208" s="13"/>
    </row>
    <row r="1209" spans="1:17" ht="15.75" customHeight="1">
      <c r="A1209" s="6" t="s">
        <v>14</v>
      </c>
      <c r="B1209" s="6">
        <v>1185732</v>
      </c>
      <c r="C1209" s="7">
        <v>44456</v>
      </c>
      <c r="D1209" s="6" t="s">
        <v>15</v>
      </c>
      <c r="E1209" s="6" t="s">
        <v>58</v>
      </c>
      <c r="F1209" s="6" t="s">
        <v>59</v>
      </c>
      <c r="G1209" s="6" t="s">
        <v>20</v>
      </c>
      <c r="H1209" s="8">
        <v>0.45</v>
      </c>
      <c r="I1209" s="9">
        <v>1250</v>
      </c>
      <c r="J1209" s="10">
        <f t="shared" si="0"/>
        <v>562.5</v>
      </c>
      <c r="K1209" s="10">
        <f t="shared" si="1"/>
        <v>168.75</v>
      </c>
      <c r="L1209" s="11">
        <v>0.3</v>
      </c>
      <c r="N1209" s="16"/>
      <c r="O1209" s="17"/>
      <c r="P1209" s="12"/>
      <c r="Q1209" s="13"/>
    </row>
    <row r="1210" spans="1:17" ht="15.75" customHeight="1">
      <c r="A1210" s="6" t="s">
        <v>14</v>
      </c>
      <c r="B1210" s="6">
        <v>1185732</v>
      </c>
      <c r="C1210" s="7">
        <v>44456</v>
      </c>
      <c r="D1210" s="6" t="s">
        <v>15</v>
      </c>
      <c r="E1210" s="6" t="s">
        <v>58</v>
      </c>
      <c r="F1210" s="6" t="s">
        <v>59</v>
      </c>
      <c r="G1210" s="6" t="s">
        <v>21</v>
      </c>
      <c r="H1210" s="8">
        <v>0.54999999999999993</v>
      </c>
      <c r="I1210" s="9">
        <v>1250</v>
      </c>
      <c r="J1210" s="10">
        <f t="shared" si="0"/>
        <v>687.49999999999989</v>
      </c>
      <c r="K1210" s="10">
        <f t="shared" si="1"/>
        <v>171.87499999999997</v>
      </c>
      <c r="L1210" s="11">
        <v>0.25</v>
      </c>
      <c r="N1210" s="16"/>
      <c r="O1210" s="17"/>
      <c r="P1210" s="12"/>
      <c r="Q1210" s="13"/>
    </row>
    <row r="1211" spans="1:17" ht="15.75" customHeight="1">
      <c r="A1211" s="6" t="s">
        <v>14</v>
      </c>
      <c r="B1211" s="6">
        <v>1185732</v>
      </c>
      <c r="C1211" s="7">
        <v>44456</v>
      </c>
      <c r="D1211" s="6" t="s">
        <v>15</v>
      </c>
      <c r="E1211" s="6" t="s">
        <v>58</v>
      </c>
      <c r="F1211" s="6" t="s">
        <v>59</v>
      </c>
      <c r="G1211" s="6" t="s">
        <v>22</v>
      </c>
      <c r="H1211" s="8">
        <v>0.6</v>
      </c>
      <c r="I1211" s="9">
        <v>2250</v>
      </c>
      <c r="J1211" s="10">
        <f t="shared" si="0"/>
        <v>1350</v>
      </c>
      <c r="K1211" s="10">
        <f t="shared" si="1"/>
        <v>540</v>
      </c>
      <c r="L1211" s="11">
        <v>0.4</v>
      </c>
      <c r="N1211" s="16"/>
      <c r="O1211" s="17"/>
      <c r="P1211" s="12"/>
      <c r="Q1211" s="13"/>
    </row>
    <row r="1212" spans="1:17" ht="15.75" customHeight="1">
      <c r="A1212" s="6" t="s">
        <v>14</v>
      </c>
      <c r="B1212" s="6">
        <v>1185732</v>
      </c>
      <c r="C1212" s="7">
        <v>44488</v>
      </c>
      <c r="D1212" s="6" t="s">
        <v>15</v>
      </c>
      <c r="E1212" s="6" t="s">
        <v>58</v>
      </c>
      <c r="F1212" s="6" t="s">
        <v>59</v>
      </c>
      <c r="G1212" s="6" t="s">
        <v>17</v>
      </c>
      <c r="H1212" s="8">
        <v>0.6</v>
      </c>
      <c r="I1212" s="9">
        <v>4000</v>
      </c>
      <c r="J1212" s="10">
        <f t="shared" si="0"/>
        <v>2400</v>
      </c>
      <c r="K1212" s="10">
        <f t="shared" si="1"/>
        <v>840</v>
      </c>
      <c r="L1212" s="11">
        <v>0.35</v>
      </c>
      <c r="N1212" s="16"/>
      <c r="O1212" s="17"/>
      <c r="P1212" s="12"/>
      <c r="Q1212" s="13"/>
    </row>
    <row r="1213" spans="1:17" ht="15.75" customHeight="1">
      <c r="A1213" s="6" t="s">
        <v>14</v>
      </c>
      <c r="B1213" s="6">
        <v>1185732</v>
      </c>
      <c r="C1213" s="7">
        <v>44488</v>
      </c>
      <c r="D1213" s="6" t="s">
        <v>15</v>
      </c>
      <c r="E1213" s="6" t="s">
        <v>58</v>
      </c>
      <c r="F1213" s="6" t="s">
        <v>59</v>
      </c>
      <c r="G1213" s="6" t="s">
        <v>18</v>
      </c>
      <c r="H1213" s="8">
        <v>0.55000000000000004</v>
      </c>
      <c r="I1213" s="9">
        <v>2250</v>
      </c>
      <c r="J1213" s="10">
        <f t="shared" si="0"/>
        <v>1237.5</v>
      </c>
      <c r="K1213" s="10">
        <f t="shared" si="1"/>
        <v>433.125</v>
      </c>
      <c r="L1213" s="11">
        <v>0.35</v>
      </c>
      <c r="N1213" s="16"/>
      <c r="O1213" s="17"/>
      <c r="P1213" s="12"/>
      <c r="Q1213" s="13"/>
    </row>
    <row r="1214" spans="1:17" ht="15.75" customHeight="1">
      <c r="A1214" s="6" t="s">
        <v>14</v>
      </c>
      <c r="B1214" s="6">
        <v>1185732</v>
      </c>
      <c r="C1214" s="7">
        <v>44488</v>
      </c>
      <c r="D1214" s="6" t="s">
        <v>15</v>
      </c>
      <c r="E1214" s="6" t="s">
        <v>58</v>
      </c>
      <c r="F1214" s="6" t="s">
        <v>59</v>
      </c>
      <c r="G1214" s="6" t="s">
        <v>19</v>
      </c>
      <c r="H1214" s="8">
        <v>0.55000000000000004</v>
      </c>
      <c r="I1214" s="9">
        <v>1250</v>
      </c>
      <c r="J1214" s="10">
        <f t="shared" si="0"/>
        <v>687.5</v>
      </c>
      <c r="K1214" s="10">
        <f t="shared" si="1"/>
        <v>275</v>
      </c>
      <c r="L1214" s="11">
        <v>0.39999999999999997</v>
      </c>
      <c r="N1214" s="16"/>
      <c r="O1214" s="17"/>
      <c r="P1214" s="12"/>
      <c r="Q1214" s="13"/>
    </row>
    <row r="1215" spans="1:17" ht="15.75" customHeight="1">
      <c r="A1215" s="6" t="s">
        <v>14</v>
      </c>
      <c r="B1215" s="6">
        <v>1185732</v>
      </c>
      <c r="C1215" s="7">
        <v>44488</v>
      </c>
      <c r="D1215" s="6" t="s">
        <v>15</v>
      </c>
      <c r="E1215" s="6" t="s">
        <v>58</v>
      </c>
      <c r="F1215" s="6" t="s">
        <v>59</v>
      </c>
      <c r="G1215" s="6" t="s">
        <v>20</v>
      </c>
      <c r="H1215" s="8">
        <v>0.55000000000000004</v>
      </c>
      <c r="I1215" s="9">
        <v>1000</v>
      </c>
      <c r="J1215" s="10">
        <f t="shared" si="0"/>
        <v>550</v>
      </c>
      <c r="K1215" s="10">
        <f t="shared" si="1"/>
        <v>165</v>
      </c>
      <c r="L1215" s="11">
        <v>0.3</v>
      </c>
      <c r="N1215" s="16"/>
      <c r="O1215" s="17"/>
      <c r="P1215" s="12"/>
      <c r="Q1215" s="13"/>
    </row>
    <row r="1216" spans="1:17" ht="15.75" customHeight="1">
      <c r="A1216" s="6" t="s">
        <v>14</v>
      </c>
      <c r="B1216" s="6">
        <v>1185732</v>
      </c>
      <c r="C1216" s="7">
        <v>44488</v>
      </c>
      <c r="D1216" s="6" t="s">
        <v>15</v>
      </c>
      <c r="E1216" s="6" t="s">
        <v>58</v>
      </c>
      <c r="F1216" s="6" t="s">
        <v>59</v>
      </c>
      <c r="G1216" s="6" t="s">
        <v>21</v>
      </c>
      <c r="H1216" s="8">
        <v>0.65</v>
      </c>
      <c r="I1216" s="9">
        <v>1000</v>
      </c>
      <c r="J1216" s="10">
        <f t="shared" si="0"/>
        <v>650</v>
      </c>
      <c r="K1216" s="10">
        <f t="shared" si="1"/>
        <v>162.5</v>
      </c>
      <c r="L1216" s="11">
        <v>0.25</v>
      </c>
      <c r="N1216" s="16"/>
      <c r="O1216" s="17"/>
      <c r="P1216" s="12"/>
      <c r="Q1216" s="13"/>
    </row>
    <row r="1217" spans="1:17" ht="15.75" customHeight="1">
      <c r="A1217" s="6" t="s">
        <v>14</v>
      </c>
      <c r="B1217" s="6">
        <v>1185732</v>
      </c>
      <c r="C1217" s="7">
        <v>44488</v>
      </c>
      <c r="D1217" s="6" t="s">
        <v>15</v>
      </c>
      <c r="E1217" s="6" t="s">
        <v>58</v>
      </c>
      <c r="F1217" s="6" t="s">
        <v>59</v>
      </c>
      <c r="G1217" s="6" t="s">
        <v>22</v>
      </c>
      <c r="H1217" s="8">
        <v>0.7</v>
      </c>
      <c r="I1217" s="9">
        <v>2250</v>
      </c>
      <c r="J1217" s="10">
        <f t="shared" si="0"/>
        <v>1575</v>
      </c>
      <c r="K1217" s="10">
        <f t="shared" si="1"/>
        <v>630</v>
      </c>
      <c r="L1217" s="11">
        <v>0.4</v>
      </c>
      <c r="N1217" s="16"/>
      <c r="O1217" s="17"/>
      <c r="P1217" s="12"/>
      <c r="Q1217" s="13"/>
    </row>
    <row r="1218" spans="1:17" ht="15.75" customHeight="1">
      <c r="A1218" s="6" t="s">
        <v>14</v>
      </c>
      <c r="B1218" s="6">
        <v>1185732</v>
      </c>
      <c r="C1218" s="7">
        <v>44518</v>
      </c>
      <c r="D1218" s="6" t="s">
        <v>15</v>
      </c>
      <c r="E1218" s="6" t="s">
        <v>58</v>
      </c>
      <c r="F1218" s="6" t="s">
        <v>59</v>
      </c>
      <c r="G1218" s="6" t="s">
        <v>17</v>
      </c>
      <c r="H1218" s="8">
        <v>0.65</v>
      </c>
      <c r="I1218" s="9">
        <v>3750</v>
      </c>
      <c r="J1218" s="10">
        <f t="shared" si="0"/>
        <v>2437.5</v>
      </c>
      <c r="K1218" s="10">
        <f t="shared" si="1"/>
        <v>853.125</v>
      </c>
      <c r="L1218" s="11">
        <v>0.35</v>
      </c>
      <c r="N1218" s="16"/>
      <c r="O1218" s="17"/>
      <c r="P1218" s="12"/>
      <c r="Q1218" s="13"/>
    </row>
    <row r="1219" spans="1:17" ht="15.75" customHeight="1">
      <c r="A1219" s="6" t="s">
        <v>14</v>
      </c>
      <c r="B1219" s="6">
        <v>1185732</v>
      </c>
      <c r="C1219" s="7">
        <v>44518</v>
      </c>
      <c r="D1219" s="6" t="s">
        <v>15</v>
      </c>
      <c r="E1219" s="6" t="s">
        <v>58</v>
      </c>
      <c r="F1219" s="6" t="s">
        <v>59</v>
      </c>
      <c r="G1219" s="6" t="s">
        <v>18</v>
      </c>
      <c r="H1219" s="8">
        <v>0.55000000000000004</v>
      </c>
      <c r="I1219" s="9">
        <v>2000</v>
      </c>
      <c r="J1219" s="10">
        <f t="shared" si="0"/>
        <v>1100</v>
      </c>
      <c r="K1219" s="10">
        <f t="shared" si="1"/>
        <v>385</v>
      </c>
      <c r="L1219" s="11">
        <v>0.35</v>
      </c>
      <c r="N1219" s="16"/>
      <c r="O1219" s="17"/>
      <c r="P1219" s="12"/>
      <c r="Q1219" s="13"/>
    </row>
    <row r="1220" spans="1:17" ht="15.75" customHeight="1">
      <c r="A1220" s="6" t="s">
        <v>14</v>
      </c>
      <c r="B1220" s="6">
        <v>1185732</v>
      </c>
      <c r="C1220" s="7">
        <v>44518</v>
      </c>
      <c r="D1220" s="6" t="s">
        <v>15</v>
      </c>
      <c r="E1220" s="6" t="s">
        <v>58</v>
      </c>
      <c r="F1220" s="6" t="s">
        <v>59</v>
      </c>
      <c r="G1220" s="6" t="s">
        <v>19</v>
      </c>
      <c r="H1220" s="8">
        <v>0.55000000000000004</v>
      </c>
      <c r="I1220" s="9">
        <v>1950</v>
      </c>
      <c r="J1220" s="10">
        <f t="shared" si="0"/>
        <v>1072.5</v>
      </c>
      <c r="K1220" s="10">
        <f t="shared" si="1"/>
        <v>428.99999999999994</v>
      </c>
      <c r="L1220" s="11">
        <v>0.39999999999999997</v>
      </c>
      <c r="N1220" s="16"/>
      <c r="O1220" s="17"/>
      <c r="P1220" s="12"/>
      <c r="Q1220" s="13"/>
    </row>
    <row r="1221" spans="1:17" ht="15.75" customHeight="1">
      <c r="A1221" s="6" t="s">
        <v>14</v>
      </c>
      <c r="B1221" s="6">
        <v>1185732</v>
      </c>
      <c r="C1221" s="7">
        <v>44518</v>
      </c>
      <c r="D1221" s="6" t="s">
        <v>15</v>
      </c>
      <c r="E1221" s="6" t="s">
        <v>58</v>
      </c>
      <c r="F1221" s="6" t="s">
        <v>59</v>
      </c>
      <c r="G1221" s="6" t="s">
        <v>20</v>
      </c>
      <c r="H1221" s="8">
        <v>0.55000000000000004</v>
      </c>
      <c r="I1221" s="9">
        <v>1750</v>
      </c>
      <c r="J1221" s="10">
        <f t="shared" si="0"/>
        <v>962.50000000000011</v>
      </c>
      <c r="K1221" s="10">
        <f t="shared" si="1"/>
        <v>288.75</v>
      </c>
      <c r="L1221" s="11">
        <v>0.3</v>
      </c>
      <c r="N1221" s="16"/>
      <c r="O1221" s="17"/>
      <c r="P1221" s="12"/>
      <c r="Q1221" s="13"/>
    </row>
    <row r="1222" spans="1:17" ht="15.75" customHeight="1">
      <c r="A1222" s="6" t="s">
        <v>14</v>
      </c>
      <c r="B1222" s="6">
        <v>1185732</v>
      </c>
      <c r="C1222" s="7">
        <v>44518</v>
      </c>
      <c r="D1222" s="6" t="s">
        <v>15</v>
      </c>
      <c r="E1222" s="6" t="s">
        <v>58</v>
      </c>
      <c r="F1222" s="6" t="s">
        <v>59</v>
      </c>
      <c r="G1222" s="6" t="s">
        <v>21</v>
      </c>
      <c r="H1222" s="8">
        <v>0.65</v>
      </c>
      <c r="I1222" s="9">
        <v>1500</v>
      </c>
      <c r="J1222" s="10">
        <f t="shared" si="0"/>
        <v>975</v>
      </c>
      <c r="K1222" s="10">
        <f t="shared" si="1"/>
        <v>243.75</v>
      </c>
      <c r="L1222" s="11">
        <v>0.25</v>
      </c>
      <c r="N1222" s="16"/>
      <c r="O1222" s="17"/>
      <c r="P1222" s="12"/>
      <c r="Q1222" s="13"/>
    </row>
    <row r="1223" spans="1:17" ht="15.75" customHeight="1">
      <c r="A1223" s="6" t="s">
        <v>14</v>
      </c>
      <c r="B1223" s="6">
        <v>1185732</v>
      </c>
      <c r="C1223" s="7">
        <v>44518</v>
      </c>
      <c r="D1223" s="6" t="s">
        <v>15</v>
      </c>
      <c r="E1223" s="6" t="s">
        <v>58</v>
      </c>
      <c r="F1223" s="6" t="s">
        <v>59</v>
      </c>
      <c r="G1223" s="6" t="s">
        <v>22</v>
      </c>
      <c r="H1223" s="8">
        <v>0.7</v>
      </c>
      <c r="I1223" s="9">
        <v>2500</v>
      </c>
      <c r="J1223" s="10">
        <f t="shared" si="0"/>
        <v>1750</v>
      </c>
      <c r="K1223" s="10">
        <f t="shared" si="1"/>
        <v>700</v>
      </c>
      <c r="L1223" s="11">
        <v>0.4</v>
      </c>
      <c r="N1223" s="16"/>
      <c r="O1223" s="17"/>
      <c r="P1223" s="12"/>
      <c r="Q1223" s="13"/>
    </row>
    <row r="1224" spans="1:17" ht="15.75" customHeight="1">
      <c r="A1224" s="6" t="s">
        <v>14</v>
      </c>
      <c r="B1224" s="6">
        <v>1185732</v>
      </c>
      <c r="C1224" s="7">
        <v>44547</v>
      </c>
      <c r="D1224" s="6" t="s">
        <v>15</v>
      </c>
      <c r="E1224" s="6" t="s">
        <v>58</v>
      </c>
      <c r="F1224" s="6" t="s">
        <v>59</v>
      </c>
      <c r="G1224" s="6" t="s">
        <v>17</v>
      </c>
      <c r="H1224" s="8">
        <v>0.65</v>
      </c>
      <c r="I1224" s="9">
        <v>4750</v>
      </c>
      <c r="J1224" s="10">
        <f t="shared" si="0"/>
        <v>3087.5</v>
      </c>
      <c r="K1224" s="10">
        <f t="shared" si="1"/>
        <v>1080.625</v>
      </c>
      <c r="L1224" s="11">
        <v>0.35</v>
      </c>
      <c r="N1224" s="16"/>
      <c r="O1224" s="17"/>
      <c r="P1224" s="12"/>
      <c r="Q1224" s="13"/>
    </row>
    <row r="1225" spans="1:17" ht="15.75" customHeight="1">
      <c r="A1225" s="6" t="s">
        <v>14</v>
      </c>
      <c r="B1225" s="6">
        <v>1185732</v>
      </c>
      <c r="C1225" s="7">
        <v>44547</v>
      </c>
      <c r="D1225" s="6" t="s">
        <v>15</v>
      </c>
      <c r="E1225" s="6" t="s">
        <v>58</v>
      </c>
      <c r="F1225" s="6" t="s">
        <v>59</v>
      </c>
      <c r="G1225" s="6" t="s">
        <v>18</v>
      </c>
      <c r="H1225" s="8">
        <v>0.55000000000000004</v>
      </c>
      <c r="I1225" s="9">
        <v>2750</v>
      </c>
      <c r="J1225" s="10">
        <f t="shared" si="0"/>
        <v>1512.5000000000002</v>
      </c>
      <c r="K1225" s="10">
        <f t="shared" si="1"/>
        <v>529.375</v>
      </c>
      <c r="L1225" s="11">
        <v>0.35</v>
      </c>
      <c r="N1225" s="16"/>
      <c r="O1225" s="17"/>
      <c r="P1225" s="12"/>
      <c r="Q1225" s="13"/>
    </row>
    <row r="1226" spans="1:17" ht="15.75" customHeight="1">
      <c r="A1226" s="6" t="s">
        <v>14</v>
      </c>
      <c r="B1226" s="6">
        <v>1185732</v>
      </c>
      <c r="C1226" s="7">
        <v>44547</v>
      </c>
      <c r="D1226" s="6" t="s">
        <v>15</v>
      </c>
      <c r="E1226" s="6" t="s">
        <v>58</v>
      </c>
      <c r="F1226" s="6" t="s">
        <v>59</v>
      </c>
      <c r="G1226" s="6" t="s">
        <v>19</v>
      </c>
      <c r="H1226" s="8">
        <v>0.55000000000000004</v>
      </c>
      <c r="I1226" s="9">
        <v>2500</v>
      </c>
      <c r="J1226" s="10">
        <f t="shared" si="0"/>
        <v>1375</v>
      </c>
      <c r="K1226" s="10">
        <f t="shared" si="1"/>
        <v>550</v>
      </c>
      <c r="L1226" s="11">
        <v>0.39999999999999997</v>
      </c>
      <c r="N1226" s="16"/>
      <c r="O1226" s="17"/>
      <c r="P1226" s="12"/>
      <c r="Q1226" s="13"/>
    </row>
    <row r="1227" spans="1:17" ht="15.75" customHeight="1">
      <c r="A1227" s="6" t="s">
        <v>14</v>
      </c>
      <c r="B1227" s="6">
        <v>1185732</v>
      </c>
      <c r="C1227" s="7">
        <v>44547</v>
      </c>
      <c r="D1227" s="6" t="s">
        <v>15</v>
      </c>
      <c r="E1227" s="6" t="s">
        <v>58</v>
      </c>
      <c r="F1227" s="6" t="s">
        <v>59</v>
      </c>
      <c r="G1227" s="6" t="s">
        <v>20</v>
      </c>
      <c r="H1227" s="8">
        <v>0.55000000000000004</v>
      </c>
      <c r="I1227" s="9">
        <v>2000</v>
      </c>
      <c r="J1227" s="10">
        <f t="shared" si="0"/>
        <v>1100</v>
      </c>
      <c r="K1227" s="10">
        <f t="shared" si="1"/>
        <v>330</v>
      </c>
      <c r="L1227" s="11">
        <v>0.3</v>
      </c>
      <c r="N1227" s="16"/>
      <c r="O1227" s="17"/>
      <c r="P1227" s="12"/>
      <c r="Q1227" s="13"/>
    </row>
    <row r="1228" spans="1:17" ht="15.75" customHeight="1">
      <c r="A1228" s="6" t="s">
        <v>14</v>
      </c>
      <c r="B1228" s="6">
        <v>1185732</v>
      </c>
      <c r="C1228" s="7">
        <v>44547</v>
      </c>
      <c r="D1228" s="6" t="s">
        <v>15</v>
      </c>
      <c r="E1228" s="6" t="s">
        <v>58</v>
      </c>
      <c r="F1228" s="6" t="s">
        <v>59</v>
      </c>
      <c r="G1228" s="6" t="s">
        <v>21</v>
      </c>
      <c r="H1228" s="8">
        <v>0.65</v>
      </c>
      <c r="I1228" s="9">
        <v>2000</v>
      </c>
      <c r="J1228" s="10">
        <f t="shared" si="0"/>
        <v>1300</v>
      </c>
      <c r="K1228" s="10">
        <f t="shared" si="1"/>
        <v>325</v>
      </c>
      <c r="L1228" s="11">
        <v>0.25</v>
      </c>
      <c r="N1228" s="16"/>
      <c r="O1228" s="17"/>
      <c r="P1228" s="12"/>
      <c r="Q1228" s="13"/>
    </row>
    <row r="1229" spans="1:17" ht="15.75" customHeight="1">
      <c r="A1229" s="6" t="s">
        <v>14</v>
      </c>
      <c r="B1229" s="6">
        <v>1185732</v>
      </c>
      <c r="C1229" s="7">
        <v>44547</v>
      </c>
      <c r="D1229" s="6" t="s">
        <v>15</v>
      </c>
      <c r="E1229" s="6" t="s">
        <v>58</v>
      </c>
      <c r="F1229" s="6" t="s">
        <v>59</v>
      </c>
      <c r="G1229" s="6" t="s">
        <v>22</v>
      </c>
      <c r="H1229" s="8">
        <v>0.7</v>
      </c>
      <c r="I1229" s="9">
        <v>3000</v>
      </c>
      <c r="J1229" s="10">
        <f t="shared" si="0"/>
        <v>2100</v>
      </c>
      <c r="K1229" s="10">
        <f t="shared" si="1"/>
        <v>840</v>
      </c>
      <c r="L1229" s="11">
        <v>0.4</v>
      </c>
      <c r="N1229" s="16"/>
      <c r="O1229" s="17"/>
      <c r="P1229" s="12"/>
      <c r="Q1229" s="13"/>
    </row>
    <row r="1230" spans="1:17" ht="15.75" customHeight="1">
      <c r="A1230" s="6" t="s">
        <v>27</v>
      </c>
      <c r="B1230" s="6">
        <v>1128299</v>
      </c>
      <c r="C1230" s="7">
        <v>44206</v>
      </c>
      <c r="D1230" s="6" t="s">
        <v>28</v>
      </c>
      <c r="E1230" s="6" t="s">
        <v>60</v>
      </c>
      <c r="F1230" s="6" t="s">
        <v>61</v>
      </c>
      <c r="G1230" s="6" t="s">
        <v>17</v>
      </c>
      <c r="H1230" s="8">
        <v>0.35000000000000003</v>
      </c>
      <c r="I1230" s="9">
        <v>3750</v>
      </c>
      <c r="J1230" s="10">
        <f t="shared" si="0"/>
        <v>1312.5000000000002</v>
      </c>
      <c r="K1230" s="10">
        <f t="shared" si="1"/>
        <v>328.12500000000006</v>
      </c>
      <c r="L1230" s="11">
        <v>0.25</v>
      </c>
      <c r="N1230" s="16"/>
      <c r="O1230" s="17"/>
      <c r="P1230" s="12"/>
      <c r="Q1230" s="13"/>
    </row>
    <row r="1231" spans="1:17" ht="15.75" customHeight="1">
      <c r="A1231" s="6" t="s">
        <v>27</v>
      </c>
      <c r="B1231" s="6">
        <v>1128299</v>
      </c>
      <c r="C1231" s="7">
        <v>44206</v>
      </c>
      <c r="D1231" s="6" t="s">
        <v>28</v>
      </c>
      <c r="E1231" s="6" t="s">
        <v>60</v>
      </c>
      <c r="F1231" s="6" t="s">
        <v>61</v>
      </c>
      <c r="G1231" s="6" t="s">
        <v>18</v>
      </c>
      <c r="H1231" s="8">
        <v>0.45</v>
      </c>
      <c r="I1231" s="9">
        <v>3750</v>
      </c>
      <c r="J1231" s="10">
        <f t="shared" si="0"/>
        <v>1687.5</v>
      </c>
      <c r="K1231" s="10">
        <f t="shared" si="1"/>
        <v>337.5</v>
      </c>
      <c r="L1231" s="11">
        <v>0.2</v>
      </c>
      <c r="N1231" s="16"/>
      <c r="O1231" s="17"/>
      <c r="P1231" s="12"/>
      <c r="Q1231" s="13"/>
    </row>
    <row r="1232" spans="1:17" ht="15.75" customHeight="1">
      <c r="A1232" s="6" t="s">
        <v>27</v>
      </c>
      <c r="B1232" s="6">
        <v>1128299</v>
      </c>
      <c r="C1232" s="7">
        <v>44206</v>
      </c>
      <c r="D1232" s="6" t="s">
        <v>28</v>
      </c>
      <c r="E1232" s="6" t="s">
        <v>60</v>
      </c>
      <c r="F1232" s="6" t="s">
        <v>61</v>
      </c>
      <c r="G1232" s="6" t="s">
        <v>19</v>
      </c>
      <c r="H1232" s="8">
        <v>0.45</v>
      </c>
      <c r="I1232" s="9">
        <v>3750</v>
      </c>
      <c r="J1232" s="10">
        <f t="shared" si="0"/>
        <v>1687.5</v>
      </c>
      <c r="K1232" s="10">
        <f t="shared" si="1"/>
        <v>421.875</v>
      </c>
      <c r="L1232" s="11">
        <v>0.25</v>
      </c>
      <c r="N1232" s="16"/>
      <c r="O1232" s="17"/>
      <c r="P1232" s="12"/>
      <c r="Q1232" s="13"/>
    </row>
    <row r="1233" spans="1:17" ht="15.75" customHeight="1">
      <c r="A1233" s="6" t="s">
        <v>27</v>
      </c>
      <c r="B1233" s="6">
        <v>1128299</v>
      </c>
      <c r="C1233" s="7">
        <v>44206</v>
      </c>
      <c r="D1233" s="6" t="s">
        <v>28</v>
      </c>
      <c r="E1233" s="6" t="s">
        <v>60</v>
      </c>
      <c r="F1233" s="6" t="s">
        <v>61</v>
      </c>
      <c r="G1233" s="6" t="s">
        <v>20</v>
      </c>
      <c r="H1233" s="8">
        <v>0.45</v>
      </c>
      <c r="I1233" s="9">
        <v>2250</v>
      </c>
      <c r="J1233" s="10">
        <f t="shared" si="0"/>
        <v>1012.5</v>
      </c>
      <c r="K1233" s="10">
        <f t="shared" si="1"/>
        <v>253.125</v>
      </c>
      <c r="L1233" s="11">
        <v>0.25</v>
      </c>
      <c r="N1233" s="16"/>
      <c r="O1233" s="17"/>
      <c r="P1233" s="12"/>
      <c r="Q1233" s="13"/>
    </row>
    <row r="1234" spans="1:17" ht="15.75" customHeight="1">
      <c r="A1234" s="6" t="s">
        <v>27</v>
      </c>
      <c r="B1234" s="6">
        <v>1128299</v>
      </c>
      <c r="C1234" s="7">
        <v>44206</v>
      </c>
      <c r="D1234" s="6" t="s">
        <v>28</v>
      </c>
      <c r="E1234" s="6" t="s">
        <v>60</v>
      </c>
      <c r="F1234" s="6" t="s">
        <v>61</v>
      </c>
      <c r="G1234" s="6" t="s">
        <v>21</v>
      </c>
      <c r="H1234" s="8">
        <v>0.5</v>
      </c>
      <c r="I1234" s="9">
        <v>1750</v>
      </c>
      <c r="J1234" s="10">
        <f t="shared" si="0"/>
        <v>875</v>
      </c>
      <c r="K1234" s="10">
        <f t="shared" si="1"/>
        <v>131.25</v>
      </c>
      <c r="L1234" s="11">
        <v>0.15</v>
      </c>
      <c r="N1234" s="16"/>
      <c r="O1234" s="17"/>
      <c r="P1234" s="12"/>
      <c r="Q1234" s="13"/>
    </row>
    <row r="1235" spans="1:17" ht="15.75" customHeight="1">
      <c r="A1235" s="6" t="s">
        <v>27</v>
      </c>
      <c r="B1235" s="6">
        <v>1128299</v>
      </c>
      <c r="C1235" s="7">
        <v>44206</v>
      </c>
      <c r="D1235" s="6" t="s">
        <v>28</v>
      </c>
      <c r="E1235" s="6" t="s">
        <v>60</v>
      </c>
      <c r="F1235" s="6" t="s">
        <v>61</v>
      </c>
      <c r="G1235" s="6" t="s">
        <v>22</v>
      </c>
      <c r="H1235" s="8">
        <v>0.45</v>
      </c>
      <c r="I1235" s="9">
        <v>4250</v>
      </c>
      <c r="J1235" s="10">
        <f t="shared" si="0"/>
        <v>1912.5</v>
      </c>
      <c r="K1235" s="10">
        <f t="shared" si="1"/>
        <v>765</v>
      </c>
      <c r="L1235" s="11">
        <v>0.4</v>
      </c>
      <c r="N1235" s="16"/>
      <c r="O1235" s="17"/>
      <c r="P1235" s="12"/>
      <c r="Q1235" s="13"/>
    </row>
    <row r="1236" spans="1:17" ht="15.75" customHeight="1">
      <c r="A1236" s="6" t="s">
        <v>27</v>
      </c>
      <c r="B1236" s="6">
        <v>1128299</v>
      </c>
      <c r="C1236" s="7">
        <v>44237</v>
      </c>
      <c r="D1236" s="6" t="s">
        <v>28</v>
      </c>
      <c r="E1236" s="6" t="s">
        <v>60</v>
      </c>
      <c r="F1236" s="6" t="s">
        <v>61</v>
      </c>
      <c r="G1236" s="6" t="s">
        <v>17</v>
      </c>
      <c r="H1236" s="8">
        <v>0.35000000000000003</v>
      </c>
      <c r="I1236" s="9">
        <v>4750</v>
      </c>
      <c r="J1236" s="10">
        <f t="shared" si="0"/>
        <v>1662.5000000000002</v>
      </c>
      <c r="K1236" s="10">
        <f t="shared" si="1"/>
        <v>415.62500000000006</v>
      </c>
      <c r="L1236" s="11">
        <v>0.25</v>
      </c>
      <c r="N1236" s="16"/>
      <c r="O1236" s="17"/>
      <c r="P1236" s="12"/>
      <c r="Q1236" s="13"/>
    </row>
    <row r="1237" spans="1:17" ht="15.75" customHeight="1">
      <c r="A1237" s="6" t="s">
        <v>27</v>
      </c>
      <c r="B1237" s="6">
        <v>1128299</v>
      </c>
      <c r="C1237" s="7">
        <v>44237</v>
      </c>
      <c r="D1237" s="6" t="s">
        <v>28</v>
      </c>
      <c r="E1237" s="6" t="s">
        <v>60</v>
      </c>
      <c r="F1237" s="6" t="s">
        <v>61</v>
      </c>
      <c r="G1237" s="6" t="s">
        <v>18</v>
      </c>
      <c r="H1237" s="8">
        <v>0.45</v>
      </c>
      <c r="I1237" s="9">
        <v>3750</v>
      </c>
      <c r="J1237" s="10">
        <f t="shared" si="0"/>
        <v>1687.5</v>
      </c>
      <c r="K1237" s="10">
        <f t="shared" si="1"/>
        <v>337.5</v>
      </c>
      <c r="L1237" s="11">
        <v>0.2</v>
      </c>
      <c r="N1237" s="16"/>
      <c r="O1237" s="17"/>
      <c r="P1237" s="12"/>
      <c r="Q1237" s="13"/>
    </row>
    <row r="1238" spans="1:17" ht="15.75" customHeight="1">
      <c r="A1238" s="6" t="s">
        <v>27</v>
      </c>
      <c r="B1238" s="6">
        <v>1128299</v>
      </c>
      <c r="C1238" s="7">
        <v>44237</v>
      </c>
      <c r="D1238" s="6" t="s">
        <v>28</v>
      </c>
      <c r="E1238" s="6" t="s">
        <v>60</v>
      </c>
      <c r="F1238" s="6" t="s">
        <v>61</v>
      </c>
      <c r="G1238" s="6" t="s">
        <v>19</v>
      </c>
      <c r="H1238" s="8">
        <v>0.45</v>
      </c>
      <c r="I1238" s="9">
        <v>3750</v>
      </c>
      <c r="J1238" s="10">
        <f t="shared" si="0"/>
        <v>1687.5</v>
      </c>
      <c r="K1238" s="10">
        <f t="shared" si="1"/>
        <v>421.875</v>
      </c>
      <c r="L1238" s="11">
        <v>0.25</v>
      </c>
      <c r="N1238" s="16"/>
      <c r="O1238" s="17"/>
      <c r="P1238" s="12"/>
      <c r="Q1238" s="13"/>
    </row>
    <row r="1239" spans="1:17" ht="15.75" customHeight="1">
      <c r="A1239" s="6" t="s">
        <v>27</v>
      </c>
      <c r="B1239" s="6">
        <v>1128299</v>
      </c>
      <c r="C1239" s="7">
        <v>44237</v>
      </c>
      <c r="D1239" s="6" t="s">
        <v>28</v>
      </c>
      <c r="E1239" s="6" t="s">
        <v>60</v>
      </c>
      <c r="F1239" s="6" t="s">
        <v>61</v>
      </c>
      <c r="G1239" s="6" t="s">
        <v>20</v>
      </c>
      <c r="H1239" s="8">
        <v>0.45</v>
      </c>
      <c r="I1239" s="9">
        <v>2250</v>
      </c>
      <c r="J1239" s="10">
        <f t="shared" si="0"/>
        <v>1012.5</v>
      </c>
      <c r="K1239" s="10">
        <f t="shared" si="1"/>
        <v>253.125</v>
      </c>
      <c r="L1239" s="11">
        <v>0.25</v>
      </c>
      <c r="N1239" s="16"/>
      <c r="O1239" s="17"/>
      <c r="P1239" s="12"/>
      <c r="Q1239" s="13"/>
    </row>
    <row r="1240" spans="1:17" ht="15.75" customHeight="1">
      <c r="A1240" s="6" t="s">
        <v>27</v>
      </c>
      <c r="B1240" s="6">
        <v>1128299</v>
      </c>
      <c r="C1240" s="7">
        <v>44237</v>
      </c>
      <c r="D1240" s="6" t="s">
        <v>28</v>
      </c>
      <c r="E1240" s="6" t="s">
        <v>60</v>
      </c>
      <c r="F1240" s="6" t="s">
        <v>61</v>
      </c>
      <c r="G1240" s="6" t="s">
        <v>21</v>
      </c>
      <c r="H1240" s="8">
        <v>0.5</v>
      </c>
      <c r="I1240" s="9">
        <v>1500</v>
      </c>
      <c r="J1240" s="10">
        <f t="shared" si="0"/>
        <v>750</v>
      </c>
      <c r="K1240" s="10">
        <f t="shared" si="1"/>
        <v>112.5</v>
      </c>
      <c r="L1240" s="11">
        <v>0.15</v>
      </c>
      <c r="N1240" s="16"/>
      <c r="O1240" s="17"/>
      <c r="P1240" s="12"/>
      <c r="Q1240" s="13"/>
    </row>
    <row r="1241" spans="1:17" ht="15.75" customHeight="1">
      <c r="A1241" s="6" t="s">
        <v>27</v>
      </c>
      <c r="B1241" s="6">
        <v>1128299</v>
      </c>
      <c r="C1241" s="7">
        <v>44237</v>
      </c>
      <c r="D1241" s="6" t="s">
        <v>28</v>
      </c>
      <c r="E1241" s="6" t="s">
        <v>60</v>
      </c>
      <c r="F1241" s="6" t="s">
        <v>61</v>
      </c>
      <c r="G1241" s="6" t="s">
        <v>22</v>
      </c>
      <c r="H1241" s="8">
        <v>0.45</v>
      </c>
      <c r="I1241" s="9">
        <v>3500</v>
      </c>
      <c r="J1241" s="10">
        <f t="shared" si="0"/>
        <v>1575</v>
      </c>
      <c r="K1241" s="10">
        <f t="shared" si="1"/>
        <v>630</v>
      </c>
      <c r="L1241" s="11">
        <v>0.4</v>
      </c>
      <c r="N1241" s="16"/>
      <c r="O1241" s="17"/>
      <c r="P1241" s="12"/>
      <c r="Q1241" s="13"/>
    </row>
    <row r="1242" spans="1:17" ht="15.75" customHeight="1">
      <c r="A1242" s="6" t="s">
        <v>27</v>
      </c>
      <c r="B1242" s="6">
        <v>1128299</v>
      </c>
      <c r="C1242" s="7">
        <v>44264</v>
      </c>
      <c r="D1242" s="6" t="s">
        <v>28</v>
      </c>
      <c r="E1242" s="6" t="s">
        <v>60</v>
      </c>
      <c r="F1242" s="6" t="s">
        <v>61</v>
      </c>
      <c r="G1242" s="6" t="s">
        <v>17</v>
      </c>
      <c r="H1242" s="8">
        <v>0.45</v>
      </c>
      <c r="I1242" s="9">
        <v>5000</v>
      </c>
      <c r="J1242" s="10">
        <f t="shared" si="0"/>
        <v>2250</v>
      </c>
      <c r="K1242" s="10">
        <f t="shared" si="1"/>
        <v>562.5</v>
      </c>
      <c r="L1242" s="11">
        <v>0.25</v>
      </c>
      <c r="N1242" s="16"/>
      <c r="O1242" s="17"/>
      <c r="P1242" s="12"/>
      <c r="Q1242" s="13"/>
    </row>
    <row r="1243" spans="1:17" ht="15.75" customHeight="1">
      <c r="A1243" s="6" t="s">
        <v>27</v>
      </c>
      <c r="B1243" s="6">
        <v>1128299</v>
      </c>
      <c r="C1243" s="7">
        <v>44264</v>
      </c>
      <c r="D1243" s="6" t="s">
        <v>28</v>
      </c>
      <c r="E1243" s="6" t="s">
        <v>60</v>
      </c>
      <c r="F1243" s="6" t="s">
        <v>61</v>
      </c>
      <c r="G1243" s="6" t="s">
        <v>18</v>
      </c>
      <c r="H1243" s="8">
        <v>0.54999999999999993</v>
      </c>
      <c r="I1243" s="9">
        <v>3500</v>
      </c>
      <c r="J1243" s="10">
        <f t="shared" si="0"/>
        <v>1924.9999999999998</v>
      </c>
      <c r="K1243" s="10">
        <f t="shared" si="1"/>
        <v>385</v>
      </c>
      <c r="L1243" s="11">
        <v>0.2</v>
      </c>
      <c r="N1243" s="16"/>
      <c r="O1243" s="17"/>
      <c r="P1243" s="12"/>
      <c r="Q1243" s="13"/>
    </row>
    <row r="1244" spans="1:17" ht="15.75" customHeight="1">
      <c r="A1244" s="6" t="s">
        <v>27</v>
      </c>
      <c r="B1244" s="6">
        <v>1128299</v>
      </c>
      <c r="C1244" s="7">
        <v>44264</v>
      </c>
      <c r="D1244" s="6" t="s">
        <v>28</v>
      </c>
      <c r="E1244" s="6" t="s">
        <v>60</v>
      </c>
      <c r="F1244" s="6" t="s">
        <v>61</v>
      </c>
      <c r="G1244" s="6" t="s">
        <v>19</v>
      </c>
      <c r="H1244" s="8">
        <v>0.59999999999999987</v>
      </c>
      <c r="I1244" s="9">
        <v>3750</v>
      </c>
      <c r="J1244" s="10">
        <f t="shared" si="0"/>
        <v>2249.9999999999995</v>
      </c>
      <c r="K1244" s="10">
        <f t="shared" si="1"/>
        <v>562.49999999999989</v>
      </c>
      <c r="L1244" s="11">
        <v>0.25</v>
      </c>
      <c r="N1244" s="16"/>
      <c r="O1244" s="17"/>
      <c r="P1244" s="12"/>
      <c r="Q1244" s="13"/>
    </row>
    <row r="1245" spans="1:17" ht="15.75" customHeight="1">
      <c r="A1245" s="6" t="s">
        <v>27</v>
      </c>
      <c r="B1245" s="6">
        <v>1128299</v>
      </c>
      <c r="C1245" s="7">
        <v>44264</v>
      </c>
      <c r="D1245" s="6" t="s">
        <v>28</v>
      </c>
      <c r="E1245" s="6" t="s">
        <v>60</v>
      </c>
      <c r="F1245" s="6" t="s">
        <v>61</v>
      </c>
      <c r="G1245" s="6" t="s">
        <v>20</v>
      </c>
      <c r="H1245" s="8">
        <v>0.54999999999999993</v>
      </c>
      <c r="I1245" s="9">
        <v>2750</v>
      </c>
      <c r="J1245" s="10">
        <f t="shared" si="0"/>
        <v>1512.4999999999998</v>
      </c>
      <c r="K1245" s="10">
        <f t="shared" si="1"/>
        <v>378.12499999999994</v>
      </c>
      <c r="L1245" s="11">
        <v>0.25</v>
      </c>
      <c r="N1245" s="16"/>
      <c r="O1245" s="17"/>
      <c r="P1245" s="12"/>
      <c r="Q1245" s="13"/>
    </row>
    <row r="1246" spans="1:17" ht="15.75" customHeight="1">
      <c r="A1246" s="6" t="s">
        <v>27</v>
      </c>
      <c r="B1246" s="6">
        <v>1128299</v>
      </c>
      <c r="C1246" s="7">
        <v>44264</v>
      </c>
      <c r="D1246" s="6" t="s">
        <v>28</v>
      </c>
      <c r="E1246" s="6" t="s">
        <v>60</v>
      </c>
      <c r="F1246" s="6" t="s">
        <v>61</v>
      </c>
      <c r="G1246" s="6" t="s">
        <v>21</v>
      </c>
      <c r="H1246" s="8">
        <v>0.6</v>
      </c>
      <c r="I1246" s="9">
        <v>1250</v>
      </c>
      <c r="J1246" s="10">
        <f t="shared" si="0"/>
        <v>750</v>
      </c>
      <c r="K1246" s="10">
        <f t="shared" si="1"/>
        <v>112.5</v>
      </c>
      <c r="L1246" s="11">
        <v>0.15</v>
      </c>
      <c r="N1246" s="16"/>
      <c r="O1246" s="17"/>
      <c r="P1246" s="12"/>
      <c r="Q1246" s="13"/>
    </row>
    <row r="1247" spans="1:17" ht="15.75" customHeight="1">
      <c r="A1247" s="6" t="s">
        <v>27</v>
      </c>
      <c r="B1247" s="6">
        <v>1128299</v>
      </c>
      <c r="C1247" s="7">
        <v>44264</v>
      </c>
      <c r="D1247" s="6" t="s">
        <v>28</v>
      </c>
      <c r="E1247" s="6" t="s">
        <v>60</v>
      </c>
      <c r="F1247" s="6" t="s">
        <v>61</v>
      </c>
      <c r="G1247" s="6" t="s">
        <v>22</v>
      </c>
      <c r="H1247" s="8">
        <v>0.54999999999999993</v>
      </c>
      <c r="I1247" s="9">
        <v>3250</v>
      </c>
      <c r="J1247" s="10">
        <f t="shared" si="0"/>
        <v>1787.4999999999998</v>
      </c>
      <c r="K1247" s="10">
        <f t="shared" si="1"/>
        <v>715</v>
      </c>
      <c r="L1247" s="11">
        <v>0.4</v>
      </c>
      <c r="N1247" s="16"/>
      <c r="O1247" s="17"/>
      <c r="P1247" s="12"/>
      <c r="Q1247" s="13"/>
    </row>
    <row r="1248" spans="1:17" ht="15.75" customHeight="1">
      <c r="A1248" s="6" t="s">
        <v>27</v>
      </c>
      <c r="B1248" s="6">
        <v>1128299</v>
      </c>
      <c r="C1248" s="7">
        <v>44296</v>
      </c>
      <c r="D1248" s="6" t="s">
        <v>28</v>
      </c>
      <c r="E1248" s="6" t="s">
        <v>60</v>
      </c>
      <c r="F1248" s="6" t="s">
        <v>61</v>
      </c>
      <c r="G1248" s="6" t="s">
        <v>17</v>
      </c>
      <c r="H1248" s="8">
        <v>0.6</v>
      </c>
      <c r="I1248" s="9">
        <v>5000</v>
      </c>
      <c r="J1248" s="10">
        <f t="shared" si="0"/>
        <v>3000</v>
      </c>
      <c r="K1248" s="10">
        <f t="shared" si="1"/>
        <v>750</v>
      </c>
      <c r="L1248" s="11">
        <v>0.25</v>
      </c>
      <c r="N1248" s="16"/>
      <c r="O1248" s="17"/>
      <c r="P1248" s="12"/>
      <c r="Q1248" s="13"/>
    </row>
    <row r="1249" spans="1:17" ht="15.75" customHeight="1">
      <c r="A1249" s="6" t="s">
        <v>27</v>
      </c>
      <c r="B1249" s="6">
        <v>1128299</v>
      </c>
      <c r="C1249" s="7">
        <v>44296</v>
      </c>
      <c r="D1249" s="6" t="s">
        <v>28</v>
      </c>
      <c r="E1249" s="6" t="s">
        <v>60</v>
      </c>
      <c r="F1249" s="6" t="s">
        <v>61</v>
      </c>
      <c r="G1249" s="6" t="s">
        <v>18</v>
      </c>
      <c r="H1249" s="8">
        <v>0.65</v>
      </c>
      <c r="I1249" s="9">
        <v>3000</v>
      </c>
      <c r="J1249" s="10">
        <f t="shared" si="0"/>
        <v>1950</v>
      </c>
      <c r="K1249" s="10">
        <f t="shared" si="1"/>
        <v>390</v>
      </c>
      <c r="L1249" s="11">
        <v>0.2</v>
      </c>
      <c r="N1249" s="16"/>
      <c r="O1249" s="17"/>
      <c r="P1249" s="12"/>
      <c r="Q1249" s="13"/>
    </row>
    <row r="1250" spans="1:17" ht="15.75" customHeight="1">
      <c r="A1250" s="6" t="s">
        <v>27</v>
      </c>
      <c r="B1250" s="6">
        <v>1128299</v>
      </c>
      <c r="C1250" s="7">
        <v>44296</v>
      </c>
      <c r="D1250" s="6" t="s">
        <v>28</v>
      </c>
      <c r="E1250" s="6" t="s">
        <v>60</v>
      </c>
      <c r="F1250" s="6" t="s">
        <v>61</v>
      </c>
      <c r="G1250" s="6" t="s">
        <v>19</v>
      </c>
      <c r="H1250" s="8">
        <v>0.65</v>
      </c>
      <c r="I1250" s="9">
        <v>3500</v>
      </c>
      <c r="J1250" s="10">
        <f t="shared" si="0"/>
        <v>2275</v>
      </c>
      <c r="K1250" s="10">
        <f t="shared" si="1"/>
        <v>568.75</v>
      </c>
      <c r="L1250" s="11">
        <v>0.25</v>
      </c>
      <c r="N1250" s="16"/>
      <c r="O1250" s="17"/>
      <c r="P1250" s="12"/>
      <c r="Q1250" s="13"/>
    </row>
    <row r="1251" spans="1:17" ht="15.75" customHeight="1">
      <c r="A1251" s="6" t="s">
        <v>27</v>
      </c>
      <c r="B1251" s="6">
        <v>1128299</v>
      </c>
      <c r="C1251" s="7">
        <v>44296</v>
      </c>
      <c r="D1251" s="6" t="s">
        <v>28</v>
      </c>
      <c r="E1251" s="6" t="s">
        <v>60</v>
      </c>
      <c r="F1251" s="6" t="s">
        <v>61</v>
      </c>
      <c r="G1251" s="6" t="s">
        <v>20</v>
      </c>
      <c r="H1251" s="8">
        <v>0.5</v>
      </c>
      <c r="I1251" s="9">
        <v>2500</v>
      </c>
      <c r="J1251" s="10">
        <f t="shared" si="0"/>
        <v>1250</v>
      </c>
      <c r="K1251" s="10">
        <f t="shared" si="1"/>
        <v>312.5</v>
      </c>
      <c r="L1251" s="11">
        <v>0.25</v>
      </c>
      <c r="N1251" s="16"/>
      <c r="O1251" s="17"/>
      <c r="P1251" s="12"/>
      <c r="Q1251" s="13"/>
    </row>
    <row r="1252" spans="1:17" ht="15.75" customHeight="1">
      <c r="A1252" s="6" t="s">
        <v>27</v>
      </c>
      <c r="B1252" s="6">
        <v>1128299</v>
      </c>
      <c r="C1252" s="7">
        <v>44296</v>
      </c>
      <c r="D1252" s="6" t="s">
        <v>28</v>
      </c>
      <c r="E1252" s="6" t="s">
        <v>60</v>
      </c>
      <c r="F1252" s="6" t="s">
        <v>61</v>
      </c>
      <c r="G1252" s="6" t="s">
        <v>21</v>
      </c>
      <c r="H1252" s="8">
        <v>0.55000000000000004</v>
      </c>
      <c r="I1252" s="9">
        <v>1500</v>
      </c>
      <c r="J1252" s="10">
        <f t="shared" si="0"/>
        <v>825.00000000000011</v>
      </c>
      <c r="K1252" s="10">
        <f t="shared" si="1"/>
        <v>123.75000000000001</v>
      </c>
      <c r="L1252" s="11">
        <v>0.15</v>
      </c>
      <c r="N1252" s="16"/>
      <c r="O1252" s="17"/>
      <c r="P1252" s="12"/>
      <c r="Q1252" s="13"/>
    </row>
    <row r="1253" spans="1:17" ht="15.75" customHeight="1">
      <c r="A1253" s="6" t="s">
        <v>27</v>
      </c>
      <c r="B1253" s="6">
        <v>1128299</v>
      </c>
      <c r="C1253" s="7">
        <v>44296</v>
      </c>
      <c r="D1253" s="6" t="s">
        <v>28</v>
      </c>
      <c r="E1253" s="6" t="s">
        <v>60</v>
      </c>
      <c r="F1253" s="6" t="s">
        <v>61</v>
      </c>
      <c r="G1253" s="6" t="s">
        <v>22</v>
      </c>
      <c r="H1253" s="8">
        <v>0.70000000000000007</v>
      </c>
      <c r="I1253" s="9">
        <v>3250</v>
      </c>
      <c r="J1253" s="10">
        <f t="shared" si="0"/>
        <v>2275</v>
      </c>
      <c r="K1253" s="10">
        <f t="shared" si="1"/>
        <v>910</v>
      </c>
      <c r="L1253" s="11">
        <v>0.4</v>
      </c>
      <c r="N1253" s="16"/>
      <c r="O1253" s="17"/>
      <c r="P1253" s="12"/>
      <c r="Q1253" s="13"/>
    </row>
    <row r="1254" spans="1:17" ht="15.75" customHeight="1">
      <c r="A1254" s="6" t="s">
        <v>27</v>
      </c>
      <c r="B1254" s="6">
        <v>1128299</v>
      </c>
      <c r="C1254" s="7">
        <v>44327</v>
      </c>
      <c r="D1254" s="6" t="s">
        <v>28</v>
      </c>
      <c r="E1254" s="6" t="s">
        <v>60</v>
      </c>
      <c r="F1254" s="6" t="s">
        <v>61</v>
      </c>
      <c r="G1254" s="6" t="s">
        <v>17</v>
      </c>
      <c r="H1254" s="8">
        <v>0.54999999999999993</v>
      </c>
      <c r="I1254" s="9">
        <v>5250</v>
      </c>
      <c r="J1254" s="10">
        <f t="shared" si="0"/>
        <v>2887.4999999999995</v>
      </c>
      <c r="K1254" s="10">
        <f t="shared" si="1"/>
        <v>721.87499999999989</v>
      </c>
      <c r="L1254" s="11">
        <v>0.25</v>
      </c>
      <c r="N1254" s="16"/>
      <c r="O1254" s="17"/>
      <c r="P1254" s="12"/>
      <c r="Q1254" s="13"/>
    </row>
    <row r="1255" spans="1:17" ht="15.75" customHeight="1">
      <c r="A1255" s="6" t="s">
        <v>27</v>
      </c>
      <c r="B1255" s="6">
        <v>1128299</v>
      </c>
      <c r="C1255" s="7">
        <v>44327</v>
      </c>
      <c r="D1255" s="6" t="s">
        <v>28</v>
      </c>
      <c r="E1255" s="6" t="s">
        <v>60</v>
      </c>
      <c r="F1255" s="6" t="s">
        <v>61</v>
      </c>
      <c r="G1255" s="6" t="s">
        <v>18</v>
      </c>
      <c r="H1255" s="8">
        <v>0.6</v>
      </c>
      <c r="I1255" s="9">
        <v>3750</v>
      </c>
      <c r="J1255" s="10">
        <f t="shared" si="0"/>
        <v>2250</v>
      </c>
      <c r="K1255" s="10">
        <f t="shared" si="1"/>
        <v>450</v>
      </c>
      <c r="L1255" s="11">
        <v>0.2</v>
      </c>
      <c r="N1255" s="16"/>
      <c r="O1255" s="17"/>
      <c r="P1255" s="12"/>
      <c r="Q1255" s="13"/>
    </row>
    <row r="1256" spans="1:17" ht="15.75" customHeight="1">
      <c r="A1256" s="6" t="s">
        <v>27</v>
      </c>
      <c r="B1256" s="6">
        <v>1128299</v>
      </c>
      <c r="C1256" s="7">
        <v>44327</v>
      </c>
      <c r="D1256" s="6" t="s">
        <v>28</v>
      </c>
      <c r="E1256" s="6" t="s">
        <v>60</v>
      </c>
      <c r="F1256" s="6" t="s">
        <v>61</v>
      </c>
      <c r="G1256" s="6" t="s">
        <v>19</v>
      </c>
      <c r="H1256" s="8">
        <v>0.6</v>
      </c>
      <c r="I1256" s="9">
        <v>3750</v>
      </c>
      <c r="J1256" s="10">
        <f t="shared" si="0"/>
        <v>2250</v>
      </c>
      <c r="K1256" s="10">
        <f t="shared" si="1"/>
        <v>562.5</v>
      </c>
      <c r="L1256" s="11">
        <v>0.25</v>
      </c>
      <c r="N1256" s="16"/>
      <c r="O1256" s="17"/>
      <c r="P1256" s="12"/>
      <c r="Q1256" s="13"/>
    </row>
    <row r="1257" spans="1:17" ht="15.75" customHeight="1">
      <c r="A1257" s="6" t="s">
        <v>27</v>
      </c>
      <c r="B1257" s="6">
        <v>1128299</v>
      </c>
      <c r="C1257" s="7">
        <v>44327</v>
      </c>
      <c r="D1257" s="6" t="s">
        <v>28</v>
      </c>
      <c r="E1257" s="6" t="s">
        <v>60</v>
      </c>
      <c r="F1257" s="6" t="s">
        <v>61</v>
      </c>
      <c r="G1257" s="6" t="s">
        <v>20</v>
      </c>
      <c r="H1257" s="8">
        <v>0.54999999999999993</v>
      </c>
      <c r="I1257" s="9">
        <v>2750</v>
      </c>
      <c r="J1257" s="10">
        <f t="shared" si="0"/>
        <v>1512.4999999999998</v>
      </c>
      <c r="K1257" s="10">
        <f t="shared" si="1"/>
        <v>378.12499999999994</v>
      </c>
      <c r="L1257" s="11">
        <v>0.25</v>
      </c>
      <c r="N1257" s="16"/>
      <c r="O1257" s="17"/>
      <c r="P1257" s="12"/>
      <c r="Q1257" s="13"/>
    </row>
    <row r="1258" spans="1:17" ht="15.75" customHeight="1">
      <c r="A1258" s="6" t="s">
        <v>27</v>
      </c>
      <c r="B1258" s="6">
        <v>1128299</v>
      </c>
      <c r="C1258" s="7">
        <v>44327</v>
      </c>
      <c r="D1258" s="6" t="s">
        <v>28</v>
      </c>
      <c r="E1258" s="6" t="s">
        <v>60</v>
      </c>
      <c r="F1258" s="6" t="s">
        <v>61</v>
      </c>
      <c r="G1258" s="6" t="s">
        <v>21</v>
      </c>
      <c r="H1258" s="8">
        <v>0.6</v>
      </c>
      <c r="I1258" s="9">
        <v>1750</v>
      </c>
      <c r="J1258" s="10">
        <f t="shared" si="0"/>
        <v>1050</v>
      </c>
      <c r="K1258" s="10">
        <f t="shared" si="1"/>
        <v>157.5</v>
      </c>
      <c r="L1258" s="11">
        <v>0.15</v>
      </c>
      <c r="N1258" s="16"/>
      <c r="O1258" s="17"/>
      <c r="P1258" s="12"/>
      <c r="Q1258" s="13"/>
    </row>
    <row r="1259" spans="1:17" ht="15.75" customHeight="1">
      <c r="A1259" s="6" t="s">
        <v>27</v>
      </c>
      <c r="B1259" s="6">
        <v>1128299</v>
      </c>
      <c r="C1259" s="7">
        <v>44327</v>
      </c>
      <c r="D1259" s="6" t="s">
        <v>28</v>
      </c>
      <c r="E1259" s="6" t="s">
        <v>60</v>
      </c>
      <c r="F1259" s="6" t="s">
        <v>61</v>
      </c>
      <c r="G1259" s="6" t="s">
        <v>22</v>
      </c>
      <c r="H1259" s="8">
        <v>0.75</v>
      </c>
      <c r="I1259" s="9">
        <v>4750</v>
      </c>
      <c r="J1259" s="10">
        <f t="shared" si="0"/>
        <v>3562.5</v>
      </c>
      <c r="K1259" s="10">
        <f t="shared" si="1"/>
        <v>1425</v>
      </c>
      <c r="L1259" s="11">
        <v>0.4</v>
      </c>
      <c r="N1259" s="16"/>
      <c r="O1259" s="17"/>
      <c r="P1259" s="12"/>
      <c r="Q1259" s="13"/>
    </row>
    <row r="1260" spans="1:17" ht="15.75" customHeight="1">
      <c r="A1260" s="6" t="s">
        <v>27</v>
      </c>
      <c r="B1260" s="6">
        <v>1128299</v>
      </c>
      <c r="C1260" s="7">
        <v>44357</v>
      </c>
      <c r="D1260" s="6" t="s">
        <v>28</v>
      </c>
      <c r="E1260" s="6" t="s">
        <v>60</v>
      </c>
      <c r="F1260" s="6" t="s">
        <v>61</v>
      </c>
      <c r="G1260" s="6" t="s">
        <v>17</v>
      </c>
      <c r="H1260" s="8">
        <v>0.7</v>
      </c>
      <c r="I1260" s="9">
        <v>7250</v>
      </c>
      <c r="J1260" s="10">
        <f t="shared" si="0"/>
        <v>5075</v>
      </c>
      <c r="K1260" s="10">
        <f t="shared" si="1"/>
        <v>1268.75</v>
      </c>
      <c r="L1260" s="11">
        <v>0.25</v>
      </c>
      <c r="N1260" s="16"/>
      <c r="O1260" s="17"/>
      <c r="P1260" s="12"/>
      <c r="Q1260" s="13"/>
    </row>
    <row r="1261" spans="1:17" ht="15.75" customHeight="1">
      <c r="A1261" s="6" t="s">
        <v>27</v>
      </c>
      <c r="B1261" s="6">
        <v>1128299</v>
      </c>
      <c r="C1261" s="7">
        <v>44357</v>
      </c>
      <c r="D1261" s="6" t="s">
        <v>28</v>
      </c>
      <c r="E1261" s="6" t="s">
        <v>60</v>
      </c>
      <c r="F1261" s="6" t="s">
        <v>61</v>
      </c>
      <c r="G1261" s="6" t="s">
        <v>18</v>
      </c>
      <c r="H1261" s="8">
        <v>0.75</v>
      </c>
      <c r="I1261" s="9">
        <v>6000</v>
      </c>
      <c r="J1261" s="10">
        <f t="shared" si="0"/>
        <v>4500</v>
      </c>
      <c r="K1261" s="10">
        <f t="shared" si="1"/>
        <v>900</v>
      </c>
      <c r="L1261" s="11">
        <v>0.2</v>
      </c>
      <c r="N1261" s="16"/>
      <c r="O1261" s="17"/>
      <c r="P1261" s="12"/>
      <c r="Q1261" s="13"/>
    </row>
    <row r="1262" spans="1:17" ht="15.75" customHeight="1">
      <c r="A1262" s="6" t="s">
        <v>27</v>
      </c>
      <c r="B1262" s="6">
        <v>1128299</v>
      </c>
      <c r="C1262" s="7">
        <v>44357</v>
      </c>
      <c r="D1262" s="6" t="s">
        <v>28</v>
      </c>
      <c r="E1262" s="6" t="s">
        <v>60</v>
      </c>
      <c r="F1262" s="6" t="s">
        <v>61</v>
      </c>
      <c r="G1262" s="6" t="s">
        <v>19</v>
      </c>
      <c r="H1262" s="8">
        <v>0.75</v>
      </c>
      <c r="I1262" s="9">
        <v>6000</v>
      </c>
      <c r="J1262" s="10">
        <f t="shared" si="0"/>
        <v>4500</v>
      </c>
      <c r="K1262" s="10">
        <f t="shared" si="1"/>
        <v>1125</v>
      </c>
      <c r="L1262" s="11">
        <v>0.25</v>
      </c>
      <c r="N1262" s="16"/>
      <c r="O1262" s="17"/>
      <c r="P1262" s="12"/>
      <c r="Q1262" s="13"/>
    </row>
    <row r="1263" spans="1:17" ht="15.75" customHeight="1">
      <c r="A1263" s="6" t="s">
        <v>27</v>
      </c>
      <c r="B1263" s="6">
        <v>1128299</v>
      </c>
      <c r="C1263" s="7">
        <v>44357</v>
      </c>
      <c r="D1263" s="6" t="s">
        <v>28</v>
      </c>
      <c r="E1263" s="6" t="s">
        <v>60</v>
      </c>
      <c r="F1263" s="6" t="s">
        <v>61</v>
      </c>
      <c r="G1263" s="6" t="s">
        <v>20</v>
      </c>
      <c r="H1263" s="8">
        <v>0.75</v>
      </c>
      <c r="I1263" s="9">
        <v>4750</v>
      </c>
      <c r="J1263" s="10">
        <f t="shared" si="0"/>
        <v>3562.5</v>
      </c>
      <c r="K1263" s="10">
        <f t="shared" si="1"/>
        <v>890.625</v>
      </c>
      <c r="L1263" s="11">
        <v>0.25</v>
      </c>
      <c r="N1263" s="16"/>
      <c r="O1263" s="17"/>
      <c r="P1263" s="12"/>
      <c r="Q1263" s="13"/>
    </row>
    <row r="1264" spans="1:17" ht="15.75" customHeight="1">
      <c r="A1264" s="6" t="s">
        <v>27</v>
      </c>
      <c r="B1264" s="6">
        <v>1128299</v>
      </c>
      <c r="C1264" s="7">
        <v>44357</v>
      </c>
      <c r="D1264" s="6" t="s">
        <v>28</v>
      </c>
      <c r="E1264" s="6" t="s">
        <v>60</v>
      </c>
      <c r="F1264" s="6" t="s">
        <v>61</v>
      </c>
      <c r="G1264" s="6" t="s">
        <v>21</v>
      </c>
      <c r="H1264" s="8">
        <v>0.85000000000000009</v>
      </c>
      <c r="I1264" s="9">
        <v>3500</v>
      </c>
      <c r="J1264" s="10">
        <f t="shared" si="0"/>
        <v>2975.0000000000005</v>
      </c>
      <c r="K1264" s="10">
        <f t="shared" si="1"/>
        <v>446.25000000000006</v>
      </c>
      <c r="L1264" s="11">
        <v>0.15</v>
      </c>
      <c r="N1264" s="16"/>
      <c r="O1264" s="17"/>
      <c r="P1264" s="12"/>
      <c r="Q1264" s="13"/>
    </row>
    <row r="1265" spans="1:17" ht="15.75" customHeight="1">
      <c r="A1265" s="6" t="s">
        <v>27</v>
      </c>
      <c r="B1265" s="6">
        <v>1128299</v>
      </c>
      <c r="C1265" s="7">
        <v>44357</v>
      </c>
      <c r="D1265" s="6" t="s">
        <v>28</v>
      </c>
      <c r="E1265" s="6" t="s">
        <v>60</v>
      </c>
      <c r="F1265" s="6" t="s">
        <v>61</v>
      </c>
      <c r="G1265" s="6" t="s">
        <v>22</v>
      </c>
      <c r="H1265" s="8">
        <v>1</v>
      </c>
      <c r="I1265" s="9">
        <v>6500</v>
      </c>
      <c r="J1265" s="10">
        <f t="shared" si="0"/>
        <v>6500</v>
      </c>
      <c r="K1265" s="10">
        <f t="shared" si="1"/>
        <v>2600</v>
      </c>
      <c r="L1265" s="11">
        <v>0.4</v>
      </c>
      <c r="N1265" s="16"/>
      <c r="O1265" s="17"/>
      <c r="P1265" s="12"/>
      <c r="Q1265" s="13"/>
    </row>
    <row r="1266" spans="1:17" ht="15.75" customHeight="1">
      <c r="A1266" s="6" t="s">
        <v>27</v>
      </c>
      <c r="B1266" s="6">
        <v>1128299</v>
      </c>
      <c r="C1266" s="7">
        <v>44386</v>
      </c>
      <c r="D1266" s="6" t="s">
        <v>28</v>
      </c>
      <c r="E1266" s="6" t="s">
        <v>60</v>
      </c>
      <c r="F1266" s="6" t="s">
        <v>61</v>
      </c>
      <c r="G1266" s="6" t="s">
        <v>17</v>
      </c>
      <c r="H1266" s="8">
        <v>0.8</v>
      </c>
      <c r="I1266" s="9">
        <v>8000</v>
      </c>
      <c r="J1266" s="10">
        <f t="shared" si="0"/>
        <v>6400</v>
      </c>
      <c r="K1266" s="10">
        <f t="shared" si="1"/>
        <v>1600</v>
      </c>
      <c r="L1266" s="11">
        <v>0.25</v>
      </c>
      <c r="N1266" s="16"/>
      <c r="O1266" s="17"/>
      <c r="P1266" s="12"/>
      <c r="Q1266" s="13"/>
    </row>
    <row r="1267" spans="1:17" ht="15.75" customHeight="1">
      <c r="A1267" s="6" t="s">
        <v>27</v>
      </c>
      <c r="B1267" s="6">
        <v>1128299</v>
      </c>
      <c r="C1267" s="7">
        <v>44386</v>
      </c>
      <c r="D1267" s="6" t="s">
        <v>28</v>
      </c>
      <c r="E1267" s="6" t="s">
        <v>60</v>
      </c>
      <c r="F1267" s="6" t="s">
        <v>61</v>
      </c>
      <c r="G1267" s="6" t="s">
        <v>18</v>
      </c>
      <c r="H1267" s="8">
        <v>0.85000000000000009</v>
      </c>
      <c r="I1267" s="9">
        <v>6500</v>
      </c>
      <c r="J1267" s="10">
        <f t="shared" si="0"/>
        <v>5525.0000000000009</v>
      </c>
      <c r="K1267" s="10">
        <f t="shared" si="1"/>
        <v>1105.0000000000002</v>
      </c>
      <c r="L1267" s="11">
        <v>0.2</v>
      </c>
      <c r="N1267" s="16"/>
      <c r="O1267" s="17"/>
      <c r="P1267" s="12"/>
      <c r="Q1267" s="13"/>
    </row>
    <row r="1268" spans="1:17" ht="15.75" customHeight="1">
      <c r="A1268" s="6" t="s">
        <v>27</v>
      </c>
      <c r="B1268" s="6">
        <v>1128299</v>
      </c>
      <c r="C1268" s="7">
        <v>44386</v>
      </c>
      <c r="D1268" s="6" t="s">
        <v>28</v>
      </c>
      <c r="E1268" s="6" t="s">
        <v>60</v>
      </c>
      <c r="F1268" s="6" t="s">
        <v>61</v>
      </c>
      <c r="G1268" s="6" t="s">
        <v>19</v>
      </c>
      <c r="H1268" s="8">
        <v>0.85000000000000009</v>
      </c>
      <c r="I1268" s="9">
        <v>6000</v>
      </c>
      <c r="J1268" s="10">
        <f t="shared" si="0"/>
        <v>5100.0000000000009</v>
      </c>
      <c r="K1268" s="10">
        <f t="shared" si="1"/>
        <v>1275.0000000000002</v>
      </c>
      <c r="L1268" s="11">
        <v>0.25</v>
      </c>
      <c r="N1268" s="16"/>
      <c r="O1268" s="17"/>
      <c r="P1268" s="12"/>
      <c r="Q1268" s="13"/>
    </row>
    <row r="1269" spans="1:17" ht="15.75" customHeight="1">
      <c r="A1269" s="6" t="s">
        <v>27</v>
      </c>
      <c r="B1269" s="6">
        <v>1128299</v>
      </c>
      <c r="C1269" s="7">
        <v>44386</v>
      </c>
      <c r="D1269" s="6" t="s">
        <v>28</v>
      </c>
      <c r="E1269" s="6" t="s">
        <v>60</v>
      </c>
      <c r="F1269" s="6" t="s">
        <v>61</v>
      </c>
      <c r="G1269" s="6" t="s">
        <v>20</v>
      </c>
      <c r="H1269" s="8">
        <v>0.8</v>
      </c>
      <c r="I1269" s="9">
        <v>5000</v>
      </c>
      <c r="J1269" s="10">
        <f t="shared" si="0"/>
        <v>4000</v>
      </c>
      <c r="K1269" s="10">
        <f t="shared" si="1"/>
        <v>1000</v>
      </c>
      <c r="L1269" s="11">
        <v>0.25</v>
      </c>
      <c r="N1269" s="16"/>
      <c r="O1269" s="17"/>
      <c r="P1269" s="12"/>
      <c r="Q1269" s="13"/>
    </row>
    <row r="1270" spans="1:17" ht="15.75" customHeight="1">
      <c r="A1270" s="6" t="s">
        <v>27</v>
      </c>
      <c r="B1270" s="6">
        <v>1128299</v>
      </c>
      <c r="C1270" s="7">
        <v>44386</v>
      </c>
      <c r="D1270" s="6" t="s">
        <v>28</v>
      </c>
      <c r="E1270" s="6" t="s">
        <v>60</v>
      </c>
      <c r="F1270" s="6" t="s">
        <v>61</v>
      </c>
      <c r="G1270" s="6" t="s">
        <v>21</v>
      </c>
      <c r="H1270" s="8">
        <v>0.85000000000000009</v>
      </c>
      <c r="I1270" s="9">
        <v>5500</v>
      </c>
      <c r="J1270" s="10">
        <f t="shared" si="0"/>
        <v>4675.0000000000009</v>
      </c>
      <c r="K1270" s="10">
        <f t="shared" si="1"/>
        <v>701.25000000000011</v>
      </c>
      <c r="L1270" s="11">
        <v>0.15</v>
      </c>
      <c r="N1270" s="16"/>
      <c r="O1270" s="17"/>
      <c r="P1270" s="12"/>
      <c r="Q1270" s="13"/>
    </row>
    <row r="1271" spans="1:17" ht="15.75" customHeight="1">
      <c r="A1271" s="6" t="s">
        <v>27</v>
      </c>
      <c r="B1271" s="6">
        <v>1128299</v>
      </c>
      <c r="C1271" s="7">
        <v>44386</v>
      </c>
      <c r="D1271" s="6" t="s">
        <v>28</v>
      </c>
      <c r="E1271" s="6" t="s">
        <v>60</v>
      </c>
      <c r="F1271" s="6" t="s">
        <v>61</v>
      </c>
      <c r="G1271" s="6" t="s">
        <v>22</v>
      </c>
      <c r="H1271" s="8">
        <v>1</v>
      </c>
      <c r="I1271" s="9">
        <v>5500</v>
      </c>
      <c r="J1271" s="10">
        <f t="shared" si="0"/>
        <v>5500</v>
      </c>
      <c r="K1271" s="10">
        <f t="shared" si="1"/>
        <v>2200</v>
      </c>
      <c r="L1271" s="11">
        <v>0.4</v>
      </c>
      <c r="N1271" s="16"/>
      <c r="O1271" s="17"/>
      <c r="P1271" s="12"/>
      <c r="Q1271" s="13"/>
    </row>
    <row r="1272" spans="1:17" ht="15.75" customHeight="1">
      <c r="A1272" s="6" t="s">
        <v>27</v>
      </c>
      <c r="B1272" s="6">
        <v>1128299</v>
      </c>
      <c r="C1272" s="7">
        <v>44418</v>
      </c>
      <c r="D1272" s="6" t="s">
        <v>28</v>
      </c>
      <c r="E1272" s="6" t="s">
        <v>60</v>
      </c>
      <c r="F1272" s="6" t="s">
        <v>61</v>
      </c>
      <c r="G1272" s="6" t="s">
        <v>17</v>
      </c>
      <c r="H1272" s="8">
        <v>0.85000000000000009</v>
      </c>
      <c r="I1272" s="9">
        <v>7500</v>
      </c>
      <c r="J1272" s="10">
        <f t="shared" si="0"/>
        <v>6375.0000000000009</v>
      </c>
      <c r="K1272" s="10">
        <f t="shared" si="1"/>
        <v>1593.7500000000002</v>
      </c>
      <c r="L1272" s="11">
        <v>0.25</v>
      </c>
      <c r="N1272" s="16"/>
      <c r="O1272" s="17"/>
      <c r="P1272" s="12"/>
      <c r="Q1272" s="13"/>
    </row>
    <row r="1273" spans="1:17" ht="15.75" customHeight="1">
      <c r="A1273" s="6" t="s">
        <v>27</v>
      </c>
      <c r="B1273" s="6">
        <v>1128299</v>
      </c>
      <c r="C1273" s="7">
        <v>44418</v>
      </c>
      <c r="D1273" s="6" t="s">
        <v>28</v>
      </c>
      <c r="E1273" s="6" t="s">
        <v>60</v>
      </c>
      <c r="F1273" s="6" t="s">
        <v>61</v>
      </c>
      <c r="G1273" s="6" t="s">
        <v>18</v>
      </c>
      <c r="H1273" s="8">
        <v>0.75000000000000011</v>
      </c>
      <c r="I1273" s="9">
        <v>7250</v>
      </c>
      <c r="J1273" s="10">
        <f t="shared" si="0"/>
        <v>5437.5000000000009</v>
      </c>
      <c r="K1273" s="10">
        <f t="shared" si="1"/>
        <v>1087.5000000000002</v>
      </c>
      <c r="L1273" s="11">
        <v>0.2</v>
      </c>
      <c r="N1273" s="16"/>
      <c r="O1273" s="17"/>
      <c r="P1273" s="12"/>
      <c r="Q1273" s="13"/>
    </row>
    <row r="1274" spans="1:17" ht="15.75" customHeight="1">
      <c r="A1274" s="6" t="s">
        <v>27</v>
      </c>
      <c r="B1274" s="6">
        <v>1128299</v>
      </c>
      <c r="C1274" s="7">
        <v>44418</v>
      </c>
      <c r="D1274" s="6" t="s">
        <v>28</v>
      </c>
      <c r="E1274" s="6" t="s">
        <v>60</v>
      </c>
      <c r="F1274" s="6" t="s">
        <v>61</v>
      </c>
      <c r="G1274" s="6" t="s">
        <v>19</v>
      </c>
      <c r="H1274" s="8">
        <v>0.70000000000000007</v>
      </c>
      <c r="I1274" s="9">
        <v>6000</v>
      </c>
      <c r="J1274" s="10">
        <f t="shared" si="0"/>
        <v>4200</v>
      </c>
      <c r="K1274" s="10">
        <f t="shared" si="1"/>
        <v>1050</v>
      </c>
      <c r="L1274" s="11">
        <v>0.25</v>
      </c>
      <c r="N1274" s="16"/>
      <c r="O1274" s="17"/>
      <c r="P1274" s="12"/>
      <c r="Q1274" s="13"/>
    </row>
    <row r="1275" spans="1:17" ht="15.75" customHeight="1">
      <c r="A1275" s="6" t="s">
        <v>27</v>
      </c>
      <c r="B1275" s="6">
        <v>1128299</v>
      </c>
      <c r="C1275" s="7">
        <v>44418</v>
      </c>
      <c r="D1275" s="6" t="s">
        <v>28</v>
      </c>
      <c r="E1275" s="6" t="s">
        <v>60</v>
      </c>
      <c r="F1275" s="6" t="s">
        <v>61</v>
      </c>
      <c r="G1275" s="6" t="s">
        <v>20</v>
      </c>
      <c r="H1275" s="8">
        <v>0.70000000000000007</v>
      </c>
      <c r="I1275" s="9">
        <v>5250</v>
      </c>
      <c r="J1275" s="10">
        <f t="shared" si="0"/>
        <v>3675.0000000000005</v>
      </c>
      <c r="K1275" s="10">
        <f t="shared" si="1"/>
        <v>918.75000000000011</v>
      </c>
      <c r="L1275" s="11">
        <v>0.25</v>
      </c>
      <c r="N1275" s="16"/>
      <c r="O1275" s="17"/>
      <c r="P1275" s="12"/>
      <c r="Q1275" s="13"/>
    </row>
    <row r="1276" spans="1:17" ht="15.75" customHeight="1">
      <c r="A1276" s="6" t="s">
        <v>27</v>
      </c>
      <c r="B1276" s="6">
        <v>1128299</v>
      </c>
      <c r="C1276" s="7">
        <v>44418</v>
      </c>
      <c r="D1276" s="6" t="s">
        <v>28</v>
      </c>
      <c r="E1276" s="6" t="s">
        <v>60</v>
      </c>
      <c r="F1276" s="6" t="s">
        <v>61</v>
      </c>
      <c r="G1276" s="6" t="s">
        <v>21</v>
      </c>
      <c r="H1276" s="8">
        <v>0.7</v>
      </c>
      <c r="I1276" s="9">
        <v>5250</v>
      </c>
      <c r="J1276" s="10">
        <f t="shared" si="0"/>
        <v>3674.9999999999995</v>
      </c>
      <c r="K1276" s="10">
        <f t="shared" si="1"/>
        <v>551.24999999999989</v>
      </c>
      <c r="L1276" s="11">
        <v>0.15</v>
      </c>
      <c r="N1276" s="16"/>
      <c r="O1276" s="17"/>
      <c r="P1276" s="12"/>
      <c r="Q1276" s="13"/>
    </row>
    <row r="1277" spans="1:17" ht="15.75" customHeight="1">
      <c r="A1277" s="6" t="s">
        <v>27</v>
      </c>
      <c r="B1277" s="6">
        <v>1128299</v>
      </c>
      <c r="C1277" s="7">
        <v>44418</v>
      </c>
      <c r="D1277" s="6" t="s">
        <v>28</v>
      </c>
      <c r="E1277" s="6" t="s">
        <v>60</v>
      </c>
      <c r="F1277" s="6" t="s">
        <v>61</v>
      </c>
      <c r="G1277" s="6" t="s">
        <v>22</v>
      </c>
      <c r="H1277" s="8">
        <v>0.75</v>
      </c>
      <c r="I1277" s="9">
        <v>3500</v>
      </c>
      <c r="J1277" s="10">
        <f t="shared" si="0"/>
        <v>2625</v>
      </c>
      <c r="K1277" s="10">
        <f t="shared" si="1"/>
        <v>1050</v>
      </c>
      <c r="L1277" s="11">
        <v>0.4</v>
      </c>
      <c r="N1277" s="16"/>
      <c r="O1277" s="17"/>
      <c r="P1277" s="12"/>
      <c r="Q1277" s="13"/>
    </row>
    <row r="1278" spans="1:17" ht="15.75" customHeight="1">
      <c r="A1278" s="6" t="s">
        <v>27</v>
      </c>
      <c r="B1278" s="6">
        <v>1128299</v>
      </c>
      <c r="C1278" s="7">
        <v>44450</v>
      </c>
      <c r="D1278" s="6" t="s">
        <v>28</v>
      </c>
      <c r="E1278" s="6" t="s">
        <v>60</v>
      </c>
      <c r="F1278" s="6" t="s">
        <v>61</v>
      </c>
      <c r="G1278" s="6" t="s">
        <v>17</v>
      </c>
      <c r="H1278" s="8">
        <v>0.65000000000000013</v>
      </c>
      <c r="I1278" s="9">
        <v>5500</v>
      </c>
      <c r="J1278" s="10">
        <f t="shared" si="0"/>
        <v>3575.0000000000009</v>
      </c>
      <c r="K1278" s="10">
        <f t="shared" si="1"/>
        <v>893.75000000000023</v>
      </c>
      <c r="L1278" s="11">
        <v>0.25</v>
      </c>
      <c r="N1278" s="16"/>
      <c r="O1278" s="17"/>
      <c r="P1278" s="12"/>
      <c r="Q1278" s="13"/>
    </row>
    <row r="1279" spans="1:17" ht="15.75" customHeight="1">
      <c r="A1279" s="6" t="s">
        <v>27</v>
      </c>
      <c r="B1279" s="6">
        <v>1128299</v>
      </c>
      <c r="C1279" s="7">
        <v>44450</v>
      </c>
      <c r="D1279" s="6" t="s">
        <v>28</v>
      </c>
      <c r="E1279" s="6" t="s">
        <v>60</v>
      </c>
      <c r="F1279" s="6" t="s">
        <v>61</v>
      </c>
      <c r="G1279" s="6" t="s">
        <v>18</v>
      </c>
      <c r="H1279" s="8">
        <v>0.70000000000000018</v>
      </c>
      <c r="I1279" s="9">
        <v>5500</v>
      </c>
      <c r="J1279" s="10">
        <f t="shared" si="0"/>
        <v>3850.0000000000009</v>
      </c>
      <c r="K1279" s="10">
        <f t="shared" si="1"/>
        <v>770.00000000000023</v>
      </c>
      <c r="L1279" s="11">
        <v>0.2</v>
      </c>
      <c r="N1279" s="16"/>
      <c r="O1279" s="17"/>
      <c r="P1279" s="12"/>
      <c r="Q1279" s="13"/>
    </row>
    <row r="1280" spans="1:17" ht="15.75" customHeight="1">
      <c r="A1280" s="6" t="s">
        <v>27</v>
      </c>
      <c r="B1280" s="6">
        <v>1128299</v>
      </c>
      <c r="C1280" s="7">
        <v>44450</v>
      </c>
      <c r="D1280" s="6" t="s">
        <v>28</v>
      </c>
      <c r="E1280" s="6" t="s">
        <v>60</v>
      </c>
      <c r="F1280" s="6" t="s">
        <v>61</v>
      </c>
      <c r="G1280" s="6" t="s">
        <v>19</v>
      </c>
      <c r="H1280" s="8">
        <v>0.65000000000000013</v>
      </c>
      <c r="I1280" s="9">
        <v>3750</v>
      </c>
      <c r="J1280" s="10">
        <f t="shared" si="0"/>
        <v>2437.5000000000005</v>
      </c>
      <c r="K1280" s="10">
        <f t="shared" si="1"/>
        <v>609.37500000000011</v>
      </c>
      <c r="L1280" s="11">
        <v>0.25</v>
      </c>
      <c r="N1280" s="16"/>
      <c r="O1280" s="17"/>
      <c r="P1280" s="12"/>
      <c r="Q1280" s="13"/>
    </row>
    <row r="1281" spans="1:17" ht="15.75" customHeight="1">
      <c r="A1281" s="6" t="s">
        <v>27</v>
      </c>
      <c r="B1281" s="6">
        <v>1128299</v>
      </c>
      <c r="C1281" s="7">
        <v>44450</v>
      </c>
      <c r="D1281" s="6" t="s">
        <v>28</v>
      </c>
      <c r="E1281" s="6" t="s">
        <v>60</v>
      </c>
      <c r="F1281" s="6" t="s">
        <v>61</v>
      </c>
      <c r="G1281" s="6" t="s">
        <v>20</v>
      </c>
      <c r="H1281" s="8">
        <v>0.65000000000000013</v>
      </c>
      <c r="I1281" s="9">
        <v>3250</v>
      </c>
      <c r="J1281" s="10">
        <f t="shared" si="0"/>
        <v>2112.5000000000005</v>
      </c>
      <c r="K1281" s="10">
        <f t="shared" si="1"/>
        <v>528.12500000000011</v>
      </c>
      <c r="L1281" s="11">
        <v>0.25</v>
      </c>
      <c r="N1281" s="16"/>
      <c r="O1281" s="17"/>
      <c r="P1281" s="12"/>
      <c r="Q1281" s="13"/>
    </row>
    <row r="1282" spans="1:17" ht="15.75" customHeight="1">
      <c r="A1282" s="6" t="s">
        <v>27</v>
      </c>
      <c r="B1282" s="6">
        <v>1128299</v>
      </c>
      <c r="C1282" s="7">
        <v>44450</v>
      </c>
      <c r="D1282" s="6" t="s">
        <v>28</v>
      </c>
      <c r="E1282" s="6" t="s">
        <v>60</v>
      </c>
      <c r="F1282" s="6" t="s">
        <v>61</v>
      </c>
      <c r="G1282" s="6" t="s">
        <v>21</v>
      </c>
      <c r="H1282" s="8">
        <v>0.75000000000000011</v>
      </c>
      <c r="I1282" s="9">
        <v>3500</v>
      </c>
      <c r="J1282" s="10">
        <f t="shared" si="0"/>
        <v>2625.0000000000005</v>
      </c>
      <c r="K1282" s="10">
        <f t="shared" si="1"/>
        <v>393.75000000000006</v>
      </c>
      <c r="L1282" s="11">
        <v>0.15</v>
      </c>
      <c r="N1282" s="16"/>
      <c r="O1282" s="17"/>
      <c r="P1282" s="12"/>
      <c r="Q1282" s="13"/>
    </row>
    <row r="1283" spans="1:17" ht="15.75" customHeight="1">
      <c r="A1283" s="6" t="s">
        <v>27</v>
      </c>
      <c r="B1283" s="6">
        <v>1128299</v>
      </c>
      <c r="C1283" s="7">
        <v>44450</v>
      </c>
      <c r="D1283" s="6" t="s">
        <v>28</v>
      </c>
      <c r="E1283" s="6" t="s">
        <v>60</v>
      </c>
      <c r="F1283" s="6" t="s">
        <v>61</v>
      </c>
      <c r="G1283" s="6" t="s">
        <v>22</v>
      </c>
      <c r="H1283" s="8">
        <v>0.6</v>
      </c>
      <c r="I1283" s="9">
        <v>3750</v>
      </c>
      <c r="J1283" s="10">
        <f t="shared" si="0"/>
        <v>2250</v>
      </c>
      <c r="K1283" s="10">
        <f t="shared" si="1"/>
        <v>900</v>
      </c>
      <c r="L1283" s="11">
        <v>0.4</v>
      </c>
      <c r="N1283" s="16"/>
      <c r="O1283" s="17"/>
      <c r="P1283" s="12"/>
      <c r="Q1283" s="13"/>
    </row>
    <row r="1284" spans="1:17" ht="15.75" customHeight="1">
      <c r="A1284" s="6" t="s">
        <v>27</v>
      </c>
      <c r="B1284" s="6">
        <v>1128299</v>
      </c>
      <c r="C1284" s="7">
        <v>44479</v>
      </c>
      <c r="D1284" s="6" t="s">
        <v>28</v>
      </c>
      <c r="E1284" s="6" t="s">
        <v>60</v>
      </c>
      <c r="F1284" s="6" t="s">
        <v>61</v>
      </c>
      <c r="G1284" s="6" t="s">
        <v>17</v>
      </c>
      <c r="H1284" s="8">
        <v>0.55000000000000004</v>
      </c>
      <c r="I1284" s="9">
        <v>4750</v>
      </c>
      <c r="J1284" s="10">
        <f t="shared" si="0"/>
        <v>2612.5</v>
      </c>
      <c r="K1284" s="10">
        <f t="shared" si="1"/>
        <v>653.125</v>
      </c>
      <c r="L1284" s="11">
        <v>0.25</v>
      </c>
      <c r="N1284" s="16"/>
      <c r="O1284" s="17"/>
      <c r="P1284" s="12"/>
      <c r="Q1284" s="13"/>
    </row>
    <row r="1285" spans="1:17" ht="15.75" customHeight="1">
      <c r="A1285" s="6" t="s">
        <v>27</v>
      </c>
      <c r="B1285" s="6">
        <v>1128299</v>
      </c>
      <c r="C1285" s="7">
        <v>44479</v>
      </c>
      <c r="D1285" s="6" t="s">
        <v>28</v>
      </c>
      <c r="E1285" s="6" t="s">
        <v>60</v>
      </c>
      <c r="F1285" s="6" t="s">
        <v>61</v>
      </c>
      <c r="G1285" s="6" t="s">
        <v>18</v>
      </c>
      <c r="H1285" s="8">
        <v>0.65000000000000013</v>
      </c>
      <c r="I1285" s="9">
        <v>4750</v>
      </c>
      <c r="J1285" s="10">
        <f t="shared" si="0"/>
        <v>3087.5000000000005</v>
      </c>
      <c r="K1285" s="10">
        <f t="shared" si="1"/>
        <v>617.50000000000011</v>
      </c>
      <c r="L1285" s="11">
        <v>0.2</v>
      </c>
      <c r="N1285" s="16"/>
      <c r="O1285" s="17"/>
      <c r="P1285" s="12"/>
      <c r="Q1285" s="13"/>
    </row>
    <row r="1286" spans="1:17" ht="15.75" customHeight="1">
      <c r="A1286" s="6" t="s">
        <v>27</v>
      </c>
      <c r="B1286" s="6">
        <v>1128299</v>
      </c>
      <c r="C1286" s="7">
        <v>44479</v>
      </c>
      <c r="D1286" s="6" t="s">
        <v>28</v>
      </c>
      <c r="E1286" s="6" t="s">
        <v>60</v>
      </c>
      <c r="F1286" s="6" t="s">
        <v>61</v>
      </c>
      <c r="G1286" s="6" t="s">
        <v>19</v>
      </c>
      <c r="H1286" s="8">
        <v>0.60000000000000009</v>
      </c>
      <c r="I1286" s="9">
        <v>3000</v>
      </c>
      <c r="J1286" s="10">
        <f t="shared" si="0"/>
        <v>1800.0000000000002</v>
      </c>
      <c r="K1286" s="10">
        <f t="shared" si="1"/>
        <v>450.00000000000006</v>
      </c>
      <c r="L1286" s="11">
        <v>0.25</v>
      </c>
      <c r="N1286" s="16"/>
      <c r="O1286" s="17"/>
      <c r="P1286" s="12"/>
      <c r="Q1286" s="13"/>
    </row>
    <row r="1287" spans="1:17" ht="15.75" customHeight="1">
      <c r="A1287" s="6" t="s">
        <v>27</v>
      </c>
      <c r="B1287" s="6">
        <v>1128299</v>
      </c>
      <c r="C1287" s="7">
        <v>44479</v>
      </c>
      <c r="D1287" s="6" t="s">
        <v>28</v>
      </c>
      <c r="E1287" s="6" t="s">
        <v>60</v>
      </c>
      <c r="F1287" s="6" t="s">
        <v>61</v>
      </c>
      <c r="G1287" s="6" t="s">
        <v>20</v>
      </c>
      <c r="H1287" s="8">
        <v>0.55000000000000004</v>
      </c>
      <c r="I1287" s="9">
        <v>2750</v>
      </c>
      <c r="J1287" s="10">
        <f t="shared" si="0"/>
        <v>1512.5000000000002</v>
      </c>
      <c r="K1287" s="10">
        <f t="shared" si="1"/>
        <v>378.12500000000006</v>
      </c>
      <c r="L1287" s="11">
        <v>0.25</v>
      </c>
      <c r="N1287" s="16"/>
      <c r="O1287" s="17"/>
      <c r="P1287" s="12"/>
      <c r="Q1287" s="13"/>
    </row>
    <row r="1288" spans="1:17" ht="15.75" customHeight="1">
      <c r="A1288" s="6" t="s">
        <v>27</v>
      </c>
      <c r="B1288" s="6">
        <v>1128299</v>
      </c>
      <c r="C1288" s="7">
        <v>44479</v>
      </c>
      <c r="D1288" s="6" t="s">
        <v>28</v>
      </c>
      <c r="E1288" s="6" t="s">
        <v>60</v>
      </c>
      <c r="F1288" s="6" t="s">
        <v>61</v>
      </c>
      <c r="G1288" s="6" t="s">
        <v>21</v>
      </c>
      <c r="H1288" s="8">
        <v>0.65</v>
      </c>
      <c r="I1288" s="9">
        <v>2500</v>
      </c>
      <c r="J1288" s="10">
        <f t="shared" si="0"/>
        <v>1625</v>
      </c>
      <c r="K1288" s="10">
        <f t="shared" si="1"/>
        <v>243.75</v>
      </c>
      <c r="L1288" s="11">
        <v>0.15</v>
      </c>
      <c r="N1288" s="16"/>
      <c r="O1288" s="17"/>
      <c r="P1288" s="12"/>
      <c r="Q1288" s="13"/>
    </row>
    <row r="1289" spans="1:17" ht="15.75" customHeight="1">
      <c r="A1289" s="6" t="s">
        <v>27</v>
      </c>
      <c r="B1289" s="6">
        <v>1128299</v>
      </c>
      <c r="C1289" s="7">
        <v>44479</v>
      </c>
      <c r="D1289" s="6" t="s">
        <v>28</v>
      </c>
      <c r="E1289" s="6" t="s">
        <v>60</v>
      </c>
      <c r="F1289" s="6" t="s">
        <v>61</v>
      </c>
      <c r="G1289" s="6" t="s">
        <v>22</v>
      </c>
      <c r="H1289" s="8">
        <v>0.70000000000000007</v>
      </c>
      <c r="I1289" s="9">
        <v>3000</v>
      </c>
      <c r="J1289" s="10">
        <f t="shared" si="0"/>
        <v>2100</v>
      </c>
      <c r="K1289" s="10">
        <f t="shared" si="1"/>
        <v>840</v>
      </c>
      <c r="L1289" s="11">
        <v>0.4</v>
      </c>
      <c r="N1289" s="16"/>
      <c r="O1289" s="17"/>
      <c r="P1289" s="12"/>
      <c r="Q1289" s="13"/>
    </row>
    <row r="1290" spans="1:17" ht="15.75" customHeight="1">
      <c r="A1290" s="6" t="s">
        <v>27</v>
      </c>
      <c r="B1290" s="6">
        <v>1128299</v>
      </c>
      <c r="C1290" s="7">
        <v>44510</v>
      </c>
      <c r="D1290" s="6" t="s">
        <v>28</v>
      </c>
      <c r="E1290" s="6" t="s">
        <v>60</v>
      </c>
      <c r="F1290" s="6" t="s">
        <v>61</v>
      </c>
      <c r="G1290" s="6" t="s">
        <v>17</v>
      </c>
      <c r="H1290" s="8">
        <v>0.55000000000000004</v>
      </c>
      <c r="I1290" s="9">
        <v>5250</v>
      </c>
      <c r="J1290" s="10">
        <f t="shared" si="0"/>
        <v>2887.5000000000005</v>
      </c>
      <c r="K1290" s="10">
        <f t="shared" si="1"/>
        <v>721.87500000000011</v>
      </c>
      <c r="L1290" s="11">
        <v>0.25</v>
      </c>
      <c r="N1290" s="16"/>
      <c r="O1290" s="17"/>
      <c r="P1290" s="12"/>
      <c r="Q1290" s="13"/>
    </row>
    <row r="1291" spans="1:17" ht="15.75" customHeight="1">
      <c r="A1291" s="6" t="s">
        <v>27</v>
      </c>
      <c r="B1291" s="6">
        <v>1128299</v>
      </c>
      <c r="C1291" s="7">
        <v>44510</v>
      </c>
      <c r="D1291" s="6" t="s">
        <v>28</v>
      </c>
      <c r="E1291" s="6" t="s">
        <v>60</v>
      </c>
      <c r="F1291" s="6" t="s">
        <v>61</v>
      </c>
      <c r="G1291" s="6" t="s">
        <v>18</v>
      </c>
      <c r="H1291" s="8">
        <v>0.60000000000000009</v>
      </c>
      <c r="I1291" s="9">
        <v>6000</v>
      </c>
      <c r="J1291" s="10">
        <f t="shared" si="0"/>
        <v>3600.0000000000005</v>
      </c>
      <c r="K1291" s="10">
        <f t="shared" si="1"/>
        <v>720.00000000000011</v>
      </c>
      <c r="L1291" s="11">
        <v>0.2</v>
      </c>
      <c r="N1291" s="16"/>
      <c r="O1291" s="17"/>
      <c r="P1291" s="12"/>
      <c r="Q1291" s="13"/>
    </row>
    <row r="1292" spans="1:17" ht="15.75" customHeight="1">
      <c r="A1292" s="6" t="s">
        <v>27</v>
      </c>
      <c r="B1292" s="6">
        <v>1128299</v>
      </c>
      <c r="C1292" s="7">
        <v>44510</v>
      </c>
      <c r="D1292" s="6" t="s">
        <v>28</v>
      </c>
      <c r="E1292" s="6" t="s">
        <v>60</v>
      </c>
      <c r="F1292" s="6" t="s">
        <v>61</v>
      </c>
      <c r="G1292" s="6" t="s">
        <v>19</v>
      </c>
      <c r="H1292" s="8">
        <v>0.55000000000000004</v>
      </c>
      <c r="I1292" s="9">
        <v>4250</v>
      </c>
      <c r="J1292" s="10">
        <f t="shared" si="0"/>
        <v>2337.5</v>
      </c>
      <c r="K1292" s="10">
        <f t="shared" si="1"/>
        <v>584.375</v>
      </c>
      <c r="L1292" s="11">
        <v>0.25</v>
      </c>
      <c r="N1292" s="16"/>
      <c r="O1292" s="17"/>
      <c r="P1292" s="12"/>
      <c r="Q1292" s="13"/>
    </row>
    <row r="1293" spans="1:17" ht="15.75" customHeight="1">
      <c r="A1293" s="6" t="s">
        <v>27</v>
      </c>
      <c r="B1293" s="6">
        <v>1128299</v>
      </c>
      <c r="C1293" s="7">
        <v>44510</v>
      </c>
      <c r="D1293" s="6" t="s">
        <v>28</v>
      </c>
      <c r="E1293" s="6" t="s">
        <v>60</v>
      </c>
      <c r="F1293" s="6" t="s">
        <v>61</v>
      </c>
      <c r="G1293" s="6" t="s">
        <v>20</v>
      </c>
      <c r="H1293" s="8">
        <v>0.65000000000000013</v>
      </c>
      <c r="I1293" s="9">
        <v>4000</v>
      </c>
      <c r="J1293" s="10">
        <f t="shared" si="0"/>
        <v>2600.0000000000005</v>
      </c>
      <c r="K1293" s="10">
        <f t="shared" si="1"/>
        <v>650.00000000000011</v>
      </c>
      <c r="L1293" s="11">
        <v>0.25</v>
      </c>
      <c r="N1293" s="16"/>
      <c r="O1293" s="17"/>
      <c r="P1293" s="12"/>
      <c r="Q1293" s="13"/>
    </row>
    <row r="1294" spans="1:17" ht="15.75" customHeight="1">
      <c r="A1294" s="6" t="s">
        <v>27</v>
      </c>
      <c r="B1294" s="6">
        <v>1128299</v>
      </c>
      <c r="C1294" s="7">
        <v>44510</v>
      </c>
      <c r="D1294" s="6" t="s">
        <v>28</v>
      </c>
      <c r="E1294" s="6" t="s">
        <v>60</v>
      </c>
      <c r="F1294" s="6" t="s">
        <v>61</v>
      </c>
      <c r="G1294" s="6" t="s">
        <v>21</v>
      </c>
      <c r="H1294" s="8">
        <v>0.85000000000000009</v>
      </c>
      <c r="I1294" s="9">
        <v>3750</v>
      </c>
      <c r="J1294" s="10">
        <f t="shared" si="0"/>
        <v>3187.5000000000005</v>
      </c>
      <c r="K1294" s="10">
        <f t="shared" si="1"/>
        <v>478.12500000000006</v>
      </c>
      <c r="L1294" s="11">
        <v>0.15</v>
      </c>
      <c r="N1294" s="16"/>
      <c r="O1294" s="17"/>
      <c r="P1294" s="12"/>
      <c r="Q1294" s="13"/>
    </row>
    <row r="1295" spans="1:17" ht="15.75" customHeight="1">
      <c r="A1295" s="6" t="s">
        <v>27</v>
      </c>
      <c r="B1295" s="6">
        <v>1128299</v>
      </c>
      <c r="C1295" s="7">
        <v>44510</v>
      </c>
      <c r="D1295" s="6" t="s">
        <v>28</v>
      </c>
      <c r="E1295" s="6" t="s">
        <v>60</v>
      </c>
      <c r="F1295" s="6" t="s">
        <v>61</v>
      </c>
      <c r="G1295" s="6" t="s">
        <v>22</v>
      </c>
      <c r="H1295" s="8">
        <v>0.90000000000000013</v>
      </c>
      <c r="I1295" s="9">
        <v>5000</v>
      </c>
      <c r="J1295" s="10">
        <f t="shared" si="0"/>
        <v>4500.0000000000009</v>
      </c>
      <c r="K1295" s="10">
        <f t="shared" si="1"/>
        <v>1800.0000000000005</v>
      </c>
      <c r="L1295" s="11">
        <v>0.4</v>
      </c>
      <c r="N1295" s="16"/>
      <c r="O1295" s="17"/>
      <c r="P1295" s="12"/>
      <c r="Q1295" s="13"/>
    </row>
    <row r="1296" spans="1:17" ht="15.75" customHeight="1">
      <c r="A1296" s="6" t="s">
        <v>27</v>
      </c>
      <c r="B1296" s="6">
        <v>1128299</v>
      </c>
      <c r="C1296" s="7">
        <v>44539</v>
      </c>
      <c r="D1296" s="6" t="s">
        <v>28</v>
      </c>
      <c r="E1296" s="6" t="s">
        <v>60</v>
      </c>
      <c r="F1296" s="6" t="s">
        <v>61</v>
      </c>
      <c r="G1296" s="6" t="s">
        <v>17</v>
      </c>
      <c r="H1296" s="8">
        <v>0.75000000000000011</v>
      </c>
      <c r="I1296" s="9">
        <v>7000</v>
      </c>
      <c r="J1296" s="10">
        <f t="shared" si="0"/>
        <v>5250.0000000000009</v>
      </c>
      <c r="K1296" s="10">
        <f t="shared" si="1"/>
        <v>1312.5000000000002</v>
      </c>
      <c r="L1296" s="11">
        <v>0.25</v>
      </c>
      <c r="N1296" s="16"/>
      <c r="O1296" s="17"/>
      <c r="P1296" s="12"/>
      <c r="Q1296" s="13"/>
    </row>
    <row r="1297" spans="1:17" ht="15.75" customHeight="1">
      <c r="A1297" s="6" t="s">
        <v>27</v>
      </c>
      <c r="B1297" s="6">
        <v>1128299</v>
      </c>
      <c r="C1297" s="7">
        <v>44539</v>
      </c>
      <c r="D1297" s="6" t="s">
        <v>28</v>
      </c>
      <c r="E1297" s="6" t="s">
        <v>60</v>
      </c>
      <c r="F1297" s="6" t="s">
        <v>61</v>
      </c>
      <c r="G1297" s="6" t="s">
        <v>18</v>
      </c>
      <c r="H1297" s="8">
        <v>0.8500000000000002</v>
      </c>
      <c r="I1297" s="9">
        <v>7000</v>
      </c>
      <c r="J1297" s="10">
        <f t="shared" si="0"/>
        <v>5950.0000000000018</v>
      </c>
      <c r="K1297" s="10">
        <f t="shared" si="1"/>
        <v>1190.0000000000005</v>
      </c>
      <c r="L1297" s="11">
        <v>0.2</v>
      </c>
      <c r="N1297" s="16"/>
      <c r="O1297" s="17"/>
      <c r="P1297" s="12"/>
      <c r="Q1297" s="13"/>
    </row>
    <row r="1298" spans="1:17" ht="15.75" customHeight="1">
      <c r="A1298" s="6" t="s">
        <v>27</v>
      </c>
      <c r="B1298" s="6">
        <v>1128299</v>
      </c>
      <c r="C1298" s="7">
        <v>44539</v>
      </c>
      <c r="D1298" s="6" t="s">
        <v>28</v>
      </c>
      <c r="E1298" s="6" t="s">
        <v>60</v>
      </c>
      <c r="F1298" s="6" t="s">
        <v>61</v>
      </c>
      <c r="G1298" s="6" t="s">
        <v>19</v>
      </c>
      <c r="H1298" s="8">
        <v>0.80000000000000016</v>
      </c>
      <c r="I1298" s="9">
        <v>5000</v>
      </c>
      <c r="J1298" s="10">
        <f t="shared" si="0"/>
        <v>4000.0000000000009</v>
      </c>
      <c r="K1298" s="10">
        <f t="shared" si="1"/>
        <v>1000.0000000000002</v>
      </c>
      <c r="L1298" s="11">
        <v>0.25</v>
      </c>
      <c r="N1298" s="16"/>
      <c r="O1298" s="17"/>
      <c r="P1298" s="12"/>
      <c r="Q1298" s="13"/>
    </row>
    <row r="1299" spans="1:17" ht="15.75" customHeight="1">
      <c r="A1299" s="6" t="s">
        <v>27</v>
      </c>
      <c r="B1299" s="6">
        <v>1128299</v>
      </c>
      <c r="C1299" s="7">
        <v>44539</v>
      </c>
      <c r="D1299" s="6" t="s">
        <v>28</v>
      </c>
      <c r="E1299" s="6" t="s">
        <v>60</v>
      </c>
      <c r="F1299" s="6" t="s">
        <v>61</v>
      </c>
      <c r="G1299" s="6" t="s">
        <v>20</v>
      </c>
      <c r="H1299" s="8">
        <v>0.80000000000000016</v>
      </c>
      <c r="I1299" s="9">
        <v>5000</v>
      </c>
      <c r="J1299" s="10">
        <f t="shared" si="0"/>
        <v>4000.0000000000009</v>
      </c>
      <c r="K1299" s="10">
        <f t="shared" si="1"/>
        <v>1000.0000000000002</v>
      </c>
      <c r="L1299" s="11">
        <v>0.25</v>
      </c>
      <c r="N1299" s="16"/>
      <c r="O1299" s="17"/>
      <c r="P1299" s="12"/>
      <c r="Q1299" s="13"/>
    </row>
    <row r="1300" spans="1:17" ht="15.75" customHeight="1">
      <c r="A1300" s="6" t="s">
        <v>27</v>
      </c>
      <c r="B1300" s="6">
        <v>1128299</v>
      </c>
      <c r="C1300" s="7">
        <v>44539</v>
      </c>
      <c r="D1300" s="6" t="s">
        <v>28</v>
      </c>
      <c r="E1300" s="6" t="s">
        <v>60</v>
      </c>
      <c r="F1300" s="6" t="s">
        <v>61</v>
      </c>
      <c r="G1300" s="6" t="s">
        <v>21</v>
      </c>
      <c r="H1300" s="8">
        <v>0.90000000000000013</v>
      </c>
      <c r="I1300" s="9">
        <v>4250</v>
      </c>
      <c r="J1300" s="10">
        <f t="shared" si="0"/>
        <v>3825.0000000000005</v>
      </c>
      <c r="K1300" s="10">
        <f t="shared" si="1"/>
        <v>573.75</v>
      </c>
      <c r="L1300" s="11">
        <v>0.15</v>
      </c>
      <c r="N1300" s="16"/>
      <c r="O1300" s="17"/>
      <c r="P1300" s="12"/>
      <c r="Q1300" s="13"/>
    </row>
    <row r="1301" spans="1:17" ht="15.75" customHeight="1">
      <c r="A1301" s="6" t="s">
        <v>27</v>
      </c>
      <c r="B1301" s="6">
        <v>1128299</v>
      </c>
      <c r="C1301" s="7">
        <v>44539</v>
      </c>
      <c r="D1301" s="6" t="s">
        <v>28</v>
      </c>
      <c r="E1301" s="6" t="s">
        <v>60</v>
      </c>
      <c r="F1301" s="6" t="s">
        <v>61</v>
      </c>
      <c r="G1301" s="6" t="s">
        <v>22</v>
      </c>
      <c r="H1301" s="8">
        <v>0.95000000000000018</v>
      </c>
      <c r="I1301" s="9">
        <v>5250</v>
      </c>
      <c r="J1301" s="10">
        <f t="shared" si="0"/>
        <v>4987.5000000000009</v>
      </c>
      <c r="K1301" s="10">
        <f t="shared" si="1"/>
        <v>1995.0000000000005</v>
      </c>
      <c r="L1301" s="11">
        <v>0.4</v>
      </c>
      <c r="N1301" s="16"/>
      <c r="O1301" s="17"/>
      <c r="P1301" s="12"/>
      <c r="Q1301" s="13"/>
    </row>
    <row r="1302" spans="1:17" ht="15.75" customHeight="1">
      <c r="A1302" s="6" t="s">
        <v>27</v>
      </c>
      <c r="B1302" s="6">
        <v>1128299</v>
      </c>
      <c r="C1302" s="7">
        <v>44213</v>
      </c>
      <c r="D1302" s="6" t="s">
        <v>28</v>
      </c>
      <c r="E1302" s="6" t="s">
        <v>62</v>
      </c>
      <c r="F1302" s="6" t="s">
        <v>63</v>
      </c>
      <c r="G1302" s="6" t="s">
        <v>17</v>
      </c>
      <c r="H1302" s="8">
        <v>0.4</v>
      </c>
      <c r="I1302" s="9">
        <v>4250</v>
      </c>
      <c r="J1302" s="10">
        <f t="shared" si="0"/>
        <v>1700</v>
      </c>
      <c r="K1302" s="10">
        <f t="shared" si="1"/>
        <v>510</v>
      </c>
      <c r="L1302" s="11">
        <v>0.3</v>
      </c>
      <c r="N1302" s="16"/>
      <c r="O1302" s="17">
        <f>Sales_Data!$H1302+0.05</f>
        <v>0.45</v>
      </c>
      <c r="P1302" s="12">
        <f>Sales_Data!$I1302+500</f>
        <v>4750</v>
      </c>
      <c r="Q1302" s="13">
        <f>Sales_Data!$L1302+5%</f>
        <v>0.35</v>
      </c>
    </row>
    <row r="1303" spans="1:17" ht="15.75" customHeight="1">
      <c r="A1303" s="6" t="s">
        <v>27</v>
      </c>
      <c r="B1303" s="6">
        <v>1128299</v>
      </c>
      <c r="C1303" s="7">
        <v>44213</v>
      </c>
      <c r="D1303" s="6" t="s">
        <v>28</v>
      </c>
      <c r="E1303" s="6" t="s">
        <v>62</v>
      </c>
      <c r="F1303" s="6" t="s">
        <v>63</v>
      </c>
      <c r="G1303" s="6" t="s">
        <v>18</v>
      </c>
      <c r="H1303" s="8">
        <v>0.5</v>
      </c>
      <c r="I1303" s="9">
        <v>4250</v>
      </c>
      <c r="J1303" s="10">
        <f t="shared" si="0"/>
        <v>2125</v>
      </c>
      <c r="K1303" s="10">
        <f t="shared" si="1"/>
        <v>531.25</v>
      </c>
      <c r="L1303" s="11">
        <v>0.25</v>
      </c>
      <c r="N1303" s="16"/>
      <c r="O1303" s="17">
        <f>Sales_Data!$H1303+0.05</f>
        <v>0.55000000000000004</v>
      </c>
      <c r="P1303" s="12">
        <f>Sales_Data!$I1303+500</f>
        <v>4750</v>
      </c>
      <c r="Q1303" s="13">
        <f>Sales_Data!$L1303+5%</f>
        <v>0.3</v>
      </c>
    </row>
    <row r="1304" spans="1:17" ht="15.75" customHeight="1">
      <c r="A1304" s="6" t="s">
        <v>27</v>
      </c>
      <c r="B1304" s="6">
        <v>1128299</v>
      </c>
      <c r="C1304" s="7">
        <v>44213</v>
      </c>
      <c r="D1304" s="6" t="s">
        <v>28</v>
      </c>
      <c r="E1304" s="6" t="s">
        <v>62</v>
      </c>
      <c r="F1304" s="6" t="s">
        <v>63</v>
      </c>
      <c r="G1304" s="6" t="s">
        <v>19</v>
      </c>
      <c r="H1304" s="8">
        <v>0.5</v>
      </c>
      <c r="I1304" s="9">
        <v>4250</v>
      </c>
      <c r="J1304" s="10">
        <f t="shared" si="0"/>
        <v>2125</v>
      </c>
      <c r="K1304" s="10">
        <f t="shared" si="1"/>
        <v>637.5</v>
      </c>
      <c r="L1304" s="11">
        <v>0.3</v>
      </c>
      <c r="N1304" s="16"/>
      <c r="O1304" s="17">
        <f>Sales_Data!$H1304+0.05</f>
        <v>0.55000000000000004</v>
      </c>
      <c r="P1304" s="12">
        <f>Sales_Data!$I1304+500</f>
        <v>4750</v>
      </c>
      <c r="Q1304" s="13">
        <f>Sales_Data!$L1304+5%</f>
        <v>0.35</v>
      </c>
    </row>
    <row r="1305" spans="1:17" ht="15.75" customHeight="1">
      <c r="A1305" s="6" t="s">
        <v>27</v>
      </c>
      <c r="B1305" s="6">
        <v>1128299</v>
      </c>
      <c r="C1305" s="7">
        <v>44213</v>
      </c>
      <c r="D1305" s="6" t="s">
        <v>28</v>
      </c>
      <c r="E1305" s="6" t="s">
        <v>62</v>
      </c>
      <c r="F1305" s="6" t="s">
        <v>63</v>
      </c>
      <c r="G1305" s="6" t="s">
        <v>20</v>
      </c>
      <c r="H1305" s="8">
        <v>0.5</v>
      </c>
      <c r="I1305" s="9">
        <v>2750</v>
      </c>
      <c r="J1305" s="10">
        <f t="shared" si="0"/>
        <v>1375</v>
      </c>
      <c r="K1305" s="10">
        <f t="shared" si="1"/>
        <v>412.5</v>
      </c>
      <c r="L1305" s="11">
        <v>0.3</v>
      </c>
      <c r="N1305" s="16"/>
      <c r="O1305" s="17">
        <f>Sales_Data!$H1305+0.05</f>
        <v>0.55000000000000004</v>
      </c>
      <c r="P1305" s="12">
        <f>Sales_Data!$I1305+500</f>
        <v>3250</v>
      </c>
      <c r="Q1305" s="13">
        <f>Sales_Data!$L1305+5%</f>
        <v>0.35</v>
      </c>
    </row>
    <row r="1306" spans="1:17" ht="15.75" customHeight="1">
      <c r="A1306" s="6" t="s">
        <v>27</v>
      </c>
      <c r="B1306" s="6">
        <v>1128299</v>
      </c>
      <c r="C1306" s="7">
        <v>44213</v>
      </c>
      <c r="D1306" s="6" t="s">
        <v>28</v>
      </c>
      <c r="E1306" s="6" t="s">
        <v>62</v>
      </c>
      <c r="F1306" s="6" t="s">
        <v>63</v>
      </c>
      <c r="G1306" s="6" t="s">
        <v>21</v>
      </c>
      <c r="H1306" s="8">
        <v>0.55000000000000004</v>
      </c>
      <c r="I1306" s="9">
        <v>2250</v>
      </c>
      <c r="J1306" s="10">
        <f t="shared" si="0"/>
        <v>1237.5</v>
      </c>
      <c r="K1306" s="10">
        <f t="shared" si="1"/>
        <v>247.5</v>
      </c>
      <c r="L1306" s="11">
        <v>0.2</v>
      </c>
      <c r="N1306" s="16"/>
      <c r="O1306" s="17">
        <f>Sales_Data!$H1306+0.05</f>
        <v>0.60000000000000009</v>
      </c>
      <c r="P1306" s="12">
        <f>Sales_Data!$I1306+500</f>
        <v>2750</v>
      </c>
      <c r="Q1306" s="13">
        <f>Sales_Data!$L1306+5%</f>
        <v>0.25</v>
      </c>
    </row>
    <row r="1307" spans="1:17" ht="15.75" customHeight="1">
      <c r="A1307" s="6" t="s">
        <v>27</v>
      </c>
      <c r="B1307" s="6">
        <v>1128299</v>
      </c>
      <c r="C1307" s="7">
        <v>44213</v>
      </c>
      <c r="D1307" s="6" t="s">
        <v>28</v>
      </c>
      <c r="E1307" s="6" t="s">
        <v>62</v>
      </c>
      <c r="F1307" s="6" t="s">
        <v>63</v>
      </c>
      <c r="G1307" s="6" t="s">
        <v>22</v>
      </c>
      <c r="H1307" s="8">
        <v>0.5</v>
      </c>
      <c r="I1307" s="9">
        <v>4750</v>
      </c>
      <c r="J1307" s="10">
        <f t="shared" si="0"/>
        <v>2375</v>
      </c>
      <c r="K1307" s="10">
        <f t="shared" si="1"/>
        <v>1068.75</v>
      </c>
      <c r="L1307" s="11">
        <v>0.45</v>
      </c>
      <c r="N1307" s="16"/>
      <c r="O1307" s="17">
        <f>Sales_Data!$H1307+0.05</f>
        <v>0.55000000000000004</v>
      </c>
      <c r="P1307" s="12">
        <f>Sales_Data!$I1307+500</f>
        <v>5250</v>
      </c>
      <c r="Q1307" s="13">
        <f>Sales_Data!$L1307+5%</f>
        <v>0.5</v>
      </c>
    </row>
    <row r="1308" spans="1:17" ht="15.75" customHeight="1">
      <c r="A1308" s="6" t="s">
        <v>27</v>
      </c>
      <c r="B1308" s="6">
        <v>1128299</v>
      </c>
      <c r="C1308" s="7">
        <v>44244</v>
      </c>
      <c r="D1308" s="6" t="s">
        <v>28</v>
      </c>
      <c r="E1308" s="6" t="s">
        <v>62</v>
      </c>
      <c r="F1308" s="6" t="s">
        <v>63</v>
      </c>
      <c r="G1308" s="6" t="s">
        <v>17</v>
      </c>
      <c r="H1308" s="8">
        <v>0.4</v>
      </c>
      <c r="I1308" s="9">
        <v>5250</v>
      </c>
      <c r="J1308" s="10">
        <f t="shared" si="0"/>
        <v>2100</v>
      </c>
      <c r="K1308" s="10">
        <f t="shared" si="1"/>
        <v>630</v>
      </c>
      <c r="L1308" s="11">
        <v>0.3</v>
      </c>
      <c r="N1308" s="16"/>
      <c r="O1308" s="17">
        <f>Sales_Data!$H1308+0.05</f>
        <v>0.45</v>
      </c>
      <c r="P1308" s="12">
        <f>Sales_Data!$I1308+500</f>
        <v>5750</v>
      </c>
      <c r="Q1308" s="13">
        <f>Sales_Data!$L1308+5%</f>
        <v>0.35</v>
      </c>
    </row>
    <row r="1309" spans="1:17" ht="15.75" customHeight="1">
      <c r="A1309" s="6" t="s">
        <v>27</v>
      </c>
      <c r="B1309" s="6">
        <v>1128299</v>
      </c>
      <c r="C1309" s="7">
        <v>44244</v>
      </c>
      <c r="D1309" s="6" t="s">
        <v>28</v>
      </c>
      <c r="E1309" s="6" t="s">
        <v>62</v>
      </c>
      <c r="F1309" s="6" t="s">
        <v>63</v>
      </c>
      <c r="G1309" s="6" t="s">
        <v>18</v>
      </c>
      <c r="H1309" s="8">
        <v>0.5</v>
      </c>
      <c r="I1309" s="9">
        <v>4250</v>
      </c>
      <c r="J1309" s="10">
        <f t="shared" si="0"/>
        <v>2125</v>
      </c>
      <c r="K1309" s="10">
        <f t="shared" si="1"/>
        <v>531.25</v>
      </c>
      <c r="L1309" s="11">
        <v>0.25</v>
      </c>
      <c r="N1309" s="16"/>
      <c r="O1309" s="17">
        <f>Sales_Data!$H1309+0.05</f>
        <v>0.55000000000000004</v>
      </c>
      <c r="P1309" s="12">
        <f>Sales_Data!$I1309+500</f>
        <v>4750</v>
      </c>
      <c r="Q1309" s="13">
        <f>Sales_Data!$L1309+5%</f>
        <v>0.3</v>
      </c>
    </row>
    <row r="1310" spans="1:17" ht="15.75" customHeight="1">
      <c r="A1310" s="6" t="s">
        <v>27</v>
      </c>
      <c r="B1310" s="6">
        <v>1128299</v>
      </c>
      <c r="C1310" s="7">
        <v>44244</v>
      </c>
      <c r="D1310" s="6" t="s">
        <v>28</v>
      </c>
      <c r="E1310" s="6" t="s">
        <v>62</v>
      </c>
      <c r="F1310" s="6" t="s">
        <v>63</v>
      </c>
      <c r="G1310" s="6" t="s">
        <v>19</v>
      </c>
      <c r="H1310" s="8">
        <v>0.5</v>
      </c>
      <c r="I1310" s="9">
        <v>4250</v>
      </c>
      <c r="J1310" s="10">
        <f t="shared" si="0"/>
        <v>2125</v>
      </c>
      <c r="K1310" s="10">
        <f t="shared" si="1"/>
        <v>637.5</v>
      </c>
      <c r="L1310" s="11">
        <v>0.3</v>
      </c>
      <c r="N1310" s="16"/>
      <c r="O1310" s="17">
        <f>Sales_Data!$H1310+0.05</f>
        <v>0.55000000000000004</v>
      </c>
      <c r="P1310" s="12">
        <f>Sales_Data!$I1310+500</f>
        <v>4750</v>
      </c>
      <c r="Q1310" s="13">
        <f>Sales_Data!$L1310+5%</f>
        <v>0.35</v>
      </c>
    </row>
    <row r="1311" spans="1:17" ht="15.75" customHeight="1">
      <c r="A1311" s="6" t="s">
        <v>27</v>
      </c>
      <c r="B1311" s="6">
        <v>1128299</v>
      </c>
      <c r="C1311" s="7">
        <v>44244</v>
      </c>
      <c r="D1311" s="6" t="s">
        <v>28</v>
      </c>
      <c r="E1311" s="6" t="s">
        <v>62</v>
      </c>
      <c r="F1311" s="6" t="s">
        <v>63</v>
      </c>
      <c r="G1311" s="6" t="s">
        <v>20</v>
      </c>
      <c r="H1311" s="8">
        <v>0.5</v>
      </c>
      <c r="I1311" s="9">
        <v>2750</v>
      </c>
      <c r="J1311" s="10">
        <f t="shared" si="0"/>
        <v>1375</v>
      </c>
      <c r="K1311" s="10">
        <f t="shared" si="1"/>
        <v>412.5</v>
      </c>
      <c r="L1311" s="11">
        <v>0.3</v>
      </c>
      <c r="N1311" s="16"/>
      <c r="O1311" s="17">
        <f>Sales_Data!$H1311+0.05</f>
        <v>0.55000000000000004</v>
      </c>
      <c r="P1311" s="12">
        <f>Sales_Data!$I1311+500</f>
        <v>3250</v>
      </c>
      <c r="Q1311" s="13">
        <f>Sales_Data!$L1311+5%</f>
        <v>0.35</v>
      </c>
    </row>
    <row r="1312" spans="1:17" ht="15.75" customHeight="1">
      <c r="A1312" s="6" t="s">
        <v>27</v>
      </c>
      <c r="B1312" s="6">
        <v>1128299</v>
      </c>
      <c r="C1312" s="7">
        <v>44244</v>
      </c>
      <c r="D1312" s="6" t="s">
        <v>28</v>
      </c>
      <c r="E1312" s="6" t="s">
        <v>62</v>
      </c>
      <c r="F1312" s="6" t="s">
        <v>63</v>
      </c>
      <c r="G1312" s="6" t="s">
        <v>21</v>
      </c>
      <c r="H1312" s="8">
        <v>0.55000000000000004</v>
      </c>
      <c r="I1312" s="9">
        <v>2000</v>
      </c>
      <c r="J1312" s="10">
        <f t="shared" si="0"/>
        <v>1100</v>
      </c>
      <c r="K1312" s="10">
        <f t="shared" si="1"/>
        <v>220</v>
      </c>
      <c r="L1312" s="11">
        <v>0.2</v>
      </c>
      <c r="N1312" s="16"/>
      <c r="O1312" s="17">
        <f>Sales_Data!$H1312+0.05</f>
        <v>0.60000000000000009</v>
      </c>
      <c r="P1312" s="12">
        <f>Sales_Data!$I1312+500</f>
        <v>2500</v>
      </c>
      <c r="Q1312" s="13">
        <f>Sales_Data!$L1312+5%</f>
        <v>0.25</v>
      </c>
    </row>
    <row r="1313" spans="1:17" ht="15.75" customHeight="1">
      <c r="A1313" s="6" t="s">
        <v>27</v>
      </c>
      <c r="B1313" s="6">
        <v>1128299</v>
      </c>
      <c r="C1313" s="7">
        <v>44244</v>
      </c>
      <c r="D1313" s="6" t="s">
        <v>28</v>
      </c>
      <c r="E1313" s="6" t="s">
        <v>62</v>
      </c>
      <c r="F1313" s="6" t="s">
        <v>63</v>
      </c>
      <c r="G1313" s="6" t="s">
        <v>22</v>
      </c>
      <c r="H1313" s="8">
        <v>0.5</v>
      </c>
      <c r="I1313" s="9">
        <v>4000</v>
      </c>
      <c r="J1313" s="10">
        <f t="shared" si="0"/>
        <v>2000</v>
      </c>
      <c r="K1313" s="10">
        <f t="shared" si="1"/>
        <v>900</v>
      </c>
      <c r="L1313" s="11">
        <v>0.45</v>
      </c>
      <c r="N1313" s="16"/>
      <c r="O1313" s="17">
        <f>Sales_Data!$H1313+0.05</f>
        <v>0.55000000000000004</v>
      </c>
      <c r="P1313" s="12">
        <f>Sales_Data!$I1313+500</f>
        <v>4500</v>
      </c>
      <c r="Q1313" s="13">
        <f>Sales_Data!$L1313+5%</f>
        <v>0.5</v>
      </c>
    </row>
    <row r="1314" spans="1:17" ht="15.75" customHeight="1">
      <c r="A1314" s="6" t="s">
        <v>27</v>
      </c>
      <c r="B1314" s="6">
        <v>1128299</v>
      </c>
      <c r="C1314" s="7">
        <v>44271</v>
      </c>
      <c r="D1314" s="6" t="s">
        <v>28</v>
      </c>
      <c r="E1314" s="6" t="s">
        <v>62</v>
      </c>
      <c r="F1314" s="6" t="s">
        <v>63</v>
      </c>
      <c r="G1314" s="6" t="s">
        <v>17</v>
      </c>
      <c r="H1314" s="8">
        <v>0.5</v>
      </c>
      <c r="I1314" s="9">
        <v>5500</v>
      </c>
      <c r="J1314" s="10">
        <f t="shared" si="0"/>
        <v>2750</v>
      </c>
      <c r="K1314" s="10">
        <f t="shared" si="1"/>
        <v>825</v>
      </c>
      <c r="L1314" s="11">
        <v>0.3</v>
      </c>
      <c r="N1314" s="16"/>
      <c r="O1314" s="17">
        <f>Sales_Data!$H1314+0.05</f>
        <v>0.55000000000000004</v>
      </c>
      <c r="P1314" s="12">
        <f>Sales_Data!$I1314+500</f>
        <v>6000</v>
      </c>
      <c r="Q1314" s="13">
        <f>Sales_Data!$L1314+5%</f>
        <v>0.35</v>
      </c>
    </row>
    <row r="1315" spans="1:17" ht="15.75" customHeight="1">
      <c r="A1315" s="6" t="s">
        <v>27</v>
      </c>
      <c r="B1315" s="6">
        <v>1128299</v>
      </c>
      <c r="C1315" s="7">
        <v>44271</v>
      </c>
      <c r="D1315" s="6" t="s">
        <v>28</v>
      </c>
      <c r="E1315" s="6" t="s">
        <v>62</v>
      </c>
      <c r="F1315" s="6" t="s">
        <v>63</v>
      </c>
      <c r="G1315" s="6" t="s">
        <v>18</v>
      </c>
      <c r="H1315" s="8">
        <v>0.6</v>
      </c>
      <c r="I1315" s="9">
        <v>4000</v>
      </c>
      <c r="J1315" s="10">
        <f t="shared" si="0"/>
        <v>2400</v>
      </c>
      <c r="K1315" s="10">
        <f t="shared" si="1"/>
        <v>600</v>
      </c>
      <c r="L1315" s="11">
        <v>0.25</v>
      </c>
      <c r="N1315" s="16"/>
      <c r="O1315" s="17">
        <f>Sales_Data!$H1315+0.05</f>
        <v>0.65</v>
      </c>
      <c r="P1315" s="12">
        <f>Sales_Data!$I1315+500</f>
        <v>4500</v>
      </c>
      <c r="Q1315" s="13">
        <f>Sales_Data!$L1315+5%</f>
        <v>0.3</v>
      </c>
    </row>
    <row r="1316" spans="1:17" ht="15.75" customHeight="1">
      <c r="A1316" s="6" t="s">
        <v>27</v>
      </c>
      <c r="B1316" s="6">
        <v>1128299</v>
      </c>
      <c r="C1316" s="7">
        <v>44271</v>
      </c>
      <c r="D1316" s="6" t="s">
        <v>28</v>
      </c>
      <c r="E1316" s="6" t="s">
        <v>62</v>
      </c>
      <c r="F1316" s="6" t="s">
        <v>63</v>
      </c>
      <c r="G1316" s="6" t="s">
        <v>19</v>
      </c>
      <c r="H1316" s="8">
        <v>0.64999999999999991</v>
      </c>
      <c r="I1316" s="9">
        <v>4250</v>
      </c>
      <c r="J1316" s="10">
        <f t="shared" si="0"/>
        <v>2762.4999999999995</v>
      </c>
      <c r="K1316" s="10">
        <f t="shared" si="1"/>
        <v>828.74999999999989</v>
      </c>
      <c r="L1316" s="11">
        <v>0.3</v>
      </c>
      <c r="N1316" s="16"/>
      <c r="O1316" s="17">
        <f>Sales_Data!$H1316+0.05</f>
        <v>0.7</v>
      </c>
      <c r="P1316" s="12">
        <f>Sales_Data!$I1316+500</f>
        <v>4750</v>
      </c>
      <c r="Q1316" s="13">
        <f>Sales_Data!$L1316+5%</f>
        <v>0.35</v>
      </c>
    </row>
    <row r="1317" spans="1:17" ht="15.75" customHeight="1">
      <c r="A1317" s="6" t="s">
        <v>27</v>
      </c>
      <c r="B1317" s="6">
        <v>1128299</v>
      </c>
      <c r="C1317" s="7">
        <v>44271</v>
      </c>
      <c r="D1317" s="6" t="s">
        <v>28</v>
      </c>
      <c r="E1317" s="6" t="s">
        <v>62</v>
      </c>
      <c r="F1317" s="6" t="s">
        <v>63</v>
      </c>
      <c r="G1317" s="6" t="s">
        <v>20</v>
      </c>
      <c r="H1317" s="8">
        <v>0.6</v>
      </c>
      <c r="I1317" s="9">
        <v>3250</v>
      </c>
      <c r="J1317" s="10">
        <f t="shared" si="0"/>
        <v>1950</v>
      </c>
      <c r="K1317" s="10">
        <f t="shared" si="1"/>
        <v>585</v>
      </c>
      <c r="L1317" s="11">
        <v>0.3</v>
      </c>
      <c r="N1317" s="16"/>
      <c r="O1317" s="17">
        <f>Sales_Data!$H1317+0.05</f>
        <v>0.65</v>
      </c>
      <c r="P1317" s="12">
        <f>Sales_Data!$I1317+500</f>
        <v>3750</v>
      </c>
      <c r="Q1317" s="13">
        <f>Sales_Data!$L1317+5%</f>
        <v>0.35</v>
      </c>
    </row>
    <row r="1318" spans="1:17" ht="15.75" customHeight="1">
      <c r="A1318" s="6" t="s">
        <v>27</v>
      </c>
      <c r="B1318" s="6">
        <v>1128299</v>
      </c>
      <c r="C1318" s="7">
        <v>44271</v>
      </c>
      <c r="D1318" s="6" t="s">
        <v>28</v>
      </c>
      <c r="E1318" s="6" t="s">
        <v>62</v>
      </c>
      <c r="F1318" s="6" t="s">
        <v>63</v>
      </c>
      <c r="G1318" s="6" t="s">
        <v>21</v>
      </c>
      <c r="H1318" s="8">
        <v>0.65</v>
      </c>
      <c r="I1318" s="9">
        <v>1750</v>
      </c>
      <c r="J1318" s="10">
        <f t="shared" si="0"/>
        <v>1137.5</v>
      </c>
      <c r="K1318" s="10">
        <f t="shared" si="1"/>
        <v>227.5</v>
      </c>
      <c r="L1318" s="11">
        <v>0.2</v>
      </c>
      <c r="N1318" s="16"/>
      <c r="O1318" s="17">
        <f>Sales_Data!$H1318+0.05</f>
        <v>0.70000000000000007</v>
      </c>
      <c r="P1318" s="12">
        <f>Sales_Data!$I1318+500</f>
        <v>2250</v>
      </c>
      <c r="Q1318" s="13">
        <f>Sales_Data!$L1318+5%</f>
        <v>0.25</v>
      </c>
    </row>
    <row r="1319" spans="1:17" ht="15.75" customHeight="1">
      <c r="A1319" s="6" t="s">
        <v>27</v>
      </c>
      <c r="B1319" s="6">
        <v>1128299</v>
      </c>
      <c r="C1319" s="7">
        <v>44271</v>
      </c>
      <c r="D1319" s="6" t="s">
        <v>28</v>
      </c>
      <c r="E1319" s="6" t="s">
        <v>62</v>
      </c>
      <c r="F1319" s="6" t="s">
        <v>63</v>
      </c>
      <c r="G1319" s="6" t="s">
        <v>22</v>
      </c>
      <c r="H1319" s="8">
        <v>0.6</v>
      </c>
      <c r="I1319" s="9">
        <v>3750</v>
      </c>
      <c r="J1319" s="10">
        <f t="shared" si="0"/>
        <v>2250</v>
      </c>
      <c r="K1319" s="10">
        <f t="shared" si="1"/>
        <v>1012.5</v>
      </c>
      <c r="L1319" s="11">
        <v>0.45</v>
      </c>
      <c r="N1319" s="16"/>
      <c r="O1319" s="17">
        <f>Sales_Data!$H1319+0.05</f>
        <v>0.65</v>
      </c>
      <c r="P1319" s="12">
        <f>Sales_Data!$I1319+500</f>
        <v>4250</v>
      </c>
      <c r="Q1319" s="13">
        <f>Sales_Data!$L1319+5%</f>
        <v>0.5</v>
      </c>
    </row>
    <row r="1320" spans="1:17" ht="15.75" customHeight="1">
      <c r="A1320" s="6" t="s">
        <v>27</v>
      </c>
      <c r="B1320" s="6">
        <v>1128299</v>
      </c>
      <c r="C1320" s="7">
        <v>44303</v>
      </c>
      <c r="D1320" s="6" t="s">
        <v>28</v>
      </c>
      <c r="E1320" s="6" t="s">
        <v>62</v>
      </c>
      <c r="F1320" s="6" t="s">
        <v>63</v>
      </c>
      <c r="G1320" s="6" t="s">
        <v>17</v>
      </c>
      <c r="H1320" s="8">
        <v>0.65</v>
      </c>
      <c r="I1320" s="9">
        <v>5500</v>
      </c>
      <c r="J1320" s="10">
        <f t="shared" si="0"/>
        <v>3575</v>
      </c>
      <c r="K1320" s="10">
        <f t="shared" si="1"/>
        <v>1072.5</v>
      </c>
      <c r="L1320" s="11">
        <v>0.3</v>
      </c>
      <c r="N1320" s="16"/>
      <c r="O1320" s="17">
        <f>Sales_Data!$H1320+0.05</f>
        <v>0.70000000000000007</v>
      </c>
      <c r="P1320" s="12">
        <f>Sales_Data!$I1320+500</f>
        <v>6000</v>
      </c>
      <c r="Q1320" s="13">
        <f>Sales_Data!$L1320+5%</f>
        <v>0.35</v>
      </c>
    </row>
    <row r="1321" spans="1:17" ht="15.75" customHeight="1">
      <c r="A1321" s="6" t="s">
        <v>27</v>
      </c>
      <c r="B1321" s="6">
        <v>1128299</v>
      </c>
      <c r="C1321" s="7">
        <v>44303</v>
      </c>
      <c r="D1321" s="6" t="s">
        <v>28</v>
      </c>
      <c r="E1321" s="6" t="s">
        <v>62</v>
      </c>
      <c r="F1321" s="6" t="s">
        <v>63</v>
      </c>
      <c r="G1321" s="6" t="s">
        <v>18</v>
      </c>
      <c r="H1321" s="8">
        <v>0.70000000000000007</v>
      </c>
      <c r="I1321" s="9">
        <v>3500</v>
      </c>
      <c r="J1321" s="10">
        <f t="shared" si="0"/>
        <v>2450.0000000000005</v>
      </c>
      <c r="K1321" s="10">
        <f t="shared" si="1"/>
        <v>612.50000000000011</v>
      </c>
      <c r="L1321" s="11">
        <v>0.25</v>
      </c>
      <c r="N1321" s="16"/>
      <c r="O1321" s="17">
        <f>Sales_Data!$H1321+0.05</f>
        <v>0.75000000000000011</v>
      </c>
      <c r="P1321" s="12">
        <f>Sales_Data!$I1321+500</f>
        <v>4000</v>
      </c>
      <c r="Q1321" s="13">
        <f>Sales_Data!$L1321+5%</f>
        <v>0.3</v>
      </c>
    </row>
    <row r="1322" spans="1:17" ht="15.75" customHeight="1">
      <c r="A1322" s="6" t="s">
        <v>27</v>
      </c>
      <c r="B1322" s="6">
        <v>1128299</v>
      </c>
      <c r="C1322" s="7">
        <v>44303</v>
      </c>
      <c r="D1322" s="6" t="s">
        <v>28</v>
      </c>
      <c r="E1322" s="6" t="s">
        <v>62</v>
      </c>
      <c r="F1322" s="6" t="s">
        <v>63</v>
      </c>
      <c r="G1322" s="6" t="s">
        <v>19</v>
      </c>
      <c r="H1322" s="8">
        <v>0.70000000000000007</v>
      </c>
      <c r="I1322" s="9">
        <v>4000</v>
      </c>
      <c r="J1322" s="10">
        <f t="shared" si="0"/>
        <v>2800.0000000000005</v>
      </c>
      <c r="K1322" s="10">
        <f t="shared" si="1"/>
        <v>840.00000000000011</v>
      </c>
      <c r="L1322" s="11">
        <v>0.3</v>
      </c>
      <c r="N1322" s="16"/>
      <c r="O1322" s="17">
        <f>Sales_Data!$H1322+0.05</f>
        <v>0.75000000000000011</v>
      </c>
      <c r="P1322" s="12">
        <f>Sales_Data!$I1322+500</f>
        <v>4500</v>
      </c>
      <c r="Q1322" s="13">
        <f>Sales_Data!$L1322+5%</f>
        <v>0.35</v>
      </c>
    </row>
    <row r="1323" spans="1:17" ht="15.75" customHeight="1">
      <c r="A1323" s="6" t="s">
        <v>27</v>
      </c>
      <c r="B1323" s="6">
        <v>1128299</v>
      </c>
      <c r="C1323" s="7">
        <v>44303</v>
      </c>
      <c r="D1323" s="6" t="s">
        <v>28</v>
      </c>
      <c r="E1323" s="6" t="s">
        <v>62</v>
      </c>
      <c r="F1323" s="6" t="s">
        <v>63</v>
      </c>
      <c r="G1323" s="6" t="s">
        <v>20</v>
      </c>
      <c r="H1323" s="8">
        <v>0.55000000000000004</v>
      </c>
      <c r="I1323" s="9">
        <v>3000</v>
      </c>
      <c r="J1323" s="10">
        <f t="shared" si="0"/>
        <v>1650.0000000000002</v>
      </c>
      <c r="K1323" s="10">
        <f t="shared" si="1"/>
        <v>495.00000000000006</v>
      </c>
      <c r="L1323" s="11">
        <v>0.3</v>
      </c>
      <c r="N1323" s="16"/>
      <c r="O1323" s="17">
        <f>Sales_Data!$H1323+0.05</f>
        <v>0.60000000000000009</v>
      </c>
      <c r="P1323" s="12">
        <f>Sales_Data!$I1323+500</f>
        <v>3500</v>
      </c>
      <c r="Q1323" s="13">
        <f>Sales_Data!$L1323+5%</f>
        <v>0.35</v>
      </c>
    </row>
    <row r="1324" spans="1:17" ht="15.75" customHeight="1">
      <c r="A1324" s="6" t="s">
        <v>27</v>
      </c>
      <c r="B1324" s="6">
        <v>1128299</v>
      </c>
      <c r="C1324" s="7">
        <v>44303</v>
      </c>
      <c r="D1324" s="6" t="s">
        <v>28</v>
      </c>
      <c r="E1324" s="6" t="s">
        <v>62</v>
      </c>
      <c r="F1324" s="6" t="s">
        <v>63</v>
      </c>
      <c r="G1324" s="6" t="s">
        <v>21</v>
      </c>
      <c r="H1324" s="8">
        <v>0.60000000000000009</v>
      </c>
      <c r="I1324" s="9">
        <v>2000</v>
      </c>
      <c r="J1324" s="10">
        <f t="shared" si="0"/>
        <v>1200.0000000000002</v>
      </c>
      <c r="K1324" s="10">
        <f t="shared" si="1"/>
        <v>240.00000000000006</v>
      </c>
      <c r="L1324" s="11">
        <v>0.2</v>
      </c>
      <c r="N1324" s="16"/>
      <c r="O1324" s="17">
        <f>Sales_Data!$H1324+0.05</f>
        <v>0.65000000000000013</v>
      </c>
      <c r="P1324" s="12">
        <f>Sales_Data!$I1324+500</f>
        <v>2500</v>
      </c>
      <c r="Q1324" s="13">
        <f>Sales_Data!$L1324+5%</f>
        <v>0.25</v>
      </c>
    </row>
    <row r="1325" spans="1:17" ht="15.75" customHeight="1">
      <c r="A1325" s="6" t="s">
        <v>27</v>
      </c>
      <c r="B1325" s="6">
        <v>1128299</v>
      </c>
      <c r="C1325" s="7">
        <v>44303</v>
      </c>
      <c r="D1325" s="6" t="s">
        <v>28</v>
      </c>
      <c r="E1325" s="6" t="s">
        <v>62</v>
      </c>
      <c r="F1325" s="6" t="s">
        <v>63</v>
      </c>
      <c r="G1325" s="6" t="s">
        <v>22</v>
      </c>
      <c r="H1325" s="8">
        <v>0.75000000000000011</v>
      </c>
      <c r="I1325" s="9">
        <v>3750</v>
      </c>
      <c r="J1325" s="10">
        <f t="shared" si="0"/>
        <v>2812.5000000000005</v>
      </c>
      <c r="K1325" s="10">
        <f t="shared" si="1"/>
        <v>1265.6250000000002</v>
      </c>
      <c r="L1325" s="11">
        <v>0.45</v>
      </c>
      <c r="N1325" s="16"/>
      <c r="O1325" s="17">
        <f>Sales_Data!$H1325+0.05</f>
        <v>0.80000000000000016</v>
      </c>
      <c r="P1325" s="12">
        <f>Sales_Data!$I1325+500</f>
        <v>4250</v>
      </c>
      <c r="Q1325" s="13">
        <f>Sales_Data!$L1325+5%</f>
        <v>0.5</v>
      </c>
    </row>
    <row r="1326" spans="1:17" ht="15.75" customHeight="1">
      <c r="A1326" s="6" t="s">
        <v>27</v>
      </c>
      <c r="B1326" s="6">
        <v>1128299</v>
      </c>
      <c r="C1326" s="7">
        <v>44334</v>
      </c>
      <c r="D1326" s="6" t="s">
        <v>28</v>
      </c>
      <c r="E1326" s="6" t="s">
        <v>62</v>
      </c>
      <c r="F1326" s="6" t="s">
        <v>63</v>
      </c>
      <c r="G1326" s="6" t="s">
        <v>17</v>
      </c>
      <c r="H1326" s="8">
        <v>0.6</v>
      </c>
      <c r="I1326" s="9">
        <v>5750</v>
      </c>
      <c r="J1326" s="10">
        <f t="shared" si="0"/>
        <v>3450</v>
      </c>
      <c r="K1326" s="10">
        <f t="shared" si="1"/>
        <v>1035</v>
      </c>
      <c r="L1326" s="11">
        <v>0.3</v>
      </c>
      <c r="N1326" s="16"/>
      <c r="O1326" s="17">
        <f>Sales_Data!$H1326+0.05</f>
        <v>0.65</v>
      </c>
      <c r="P1326" s="12">
        <f>Sales_Data!$I1326+500</f>
        <v>6250</v>
      </c>
      <c r="Q1326" s="13">
        <f>Sales_Data!$L1326+5%</f>
        <v>0.35</v>
      </c>
    </row>
    <row r="1327" spans="1:17" ht="15.75" customHeight="1">
      <c r="A1327" s="6" t="s">
        <v>27</v>
      </c>
      <c r="B1327" s="6">
        <v>1128299</v>
      </c>
      <c r="C1327" s="7">
        <v>44334</v>
      </c>
      <c r="D1327" s="6" t="s">
        <v>28</v>
      </c>
      <c r="E1327" s="6" t="s">
        <v>62</v>
      </c>
      <c r="F1327" s="6" t="s">
        <v>63</v>
      </c>
      <c r="G1327" s="6" t="s">
        <v>18</v>
      </c>
      <c r="H1327" s="8">
        <v>0.65</v>
      </c>
      <c r="I1327" s="9">
        <v>4250</v>
      </c>
      <c r="J1327" s="10">
        <f t="shared" si="0"/>
        <v>2762.5</v>
      </c>
      <c r="K1327" s="10">
        <f t="shared" si="1"/>
        <v>690.625</v>
      </c>
      <c r="L1327" s="11">
        <v>0.25</v>
      </c>
      <c r="N1327" s="16"/>
      <c r="O1327" s="17">
        <f>Sales_Data!$H1327+0.05</f>
        <v>0.70000000000000007</v>
      </c>
      <c r="P1327" s="12">
        <f>Sales_Data!$I1327+500</f>
        <v>4750</v>
      </c>
      <c r="Q1327" s="13">
        <f>Sales_Data!$L1327+5%</f>
        <v>0.3</v>
      </c>
    </row>
    <row r="1328" spans="1:17" ht="15.75" customHeight="1">
      <c r="A1328" s="6" t="s">
        <v>27</v>
      </c>
      <c r="B1328" s="6">
        <v>1128299</v>
      </c>
      <c r="C1328" s="7">
        <v>44334</v>
      </c>
      <c r="D1328" s="6" t="s">
        <v>28</v>
      </c>
      <c r="E1328" s="6" t="s">
        <v>62</v>
      </c>
      <c r="F1328" s="6" t="s">
        <v>63</v>
      </c>
      <c r="G1328" s="6" t="s">
        <v>19</v>
      </c>
      <c r="H1328" s="8">
        <v>0.65</v>
      </c>
      <c r="I1328" s="9">
        <v>4250</v>
      </c>
      <c r="J1328" s="10">
        <f t="shared" si="0"/>
        <v>2762.5</v>
      </c>
      <c r="K1328" s="10">
        <f t="shared" si="1"/>
        <v>828.75</v>
      </c>
      <c r="L1328" s="11">
        <v>0.3</v>
      </c>
      <c r="N1328" s="16"/>
      <c r="O1328" s="17">
        <f>Sales_Data!$H1328+0.05</f>
        <v>0.70000000000000007</v>
      </c>
      <c r="P1328" s="12">
        <f>Sales_Data!$I1328+500</f>
        <v>4750</v>
      </c>
      <c r="Q1328" s="13">
        <f>Sales_Data!$L1328+5%</f>
        <v>0.35</v>
      </c>
    </row>
    <row r="1329" spans="1:17" ht="15.75" customHeight="1">
      <c r="A1329" s="6" t="s">
        <v>27</v>
      </c>
      <c r="B1329" s="6">
        <v>1128299</v>
      </c>
      <c r="C1329" s="7">
        <v>44334</v>
      </c>
      <c r="D1329" s="6" t="s">
        <v>28</v>
      </c>
      <c r="E1329" s="6" t="s">
        <v>62</v>
      </c>
      <c r="F1329" s="6" t="s">
        <v>63</v>
      </c>
      <c r="G1329" s="6" t="s">
        <v>20</v>
      </c>
      <c r="H1329" s="8">
        <v>0.6</v>
      </c>
      <c r="I1329" s="9">
        <v>3250</v>
      </c>
      <c r="J1329" s="10">
        <f t="shared" si="0"/>
        <v>1950</v>
      </c>
      <c r="K1329" s="10">
        <f t="shared" si="1"/>
        <v>585</v>
      </c>
      <c r="L1329" s="11">
        <v>0.3</v>
      </c>
      <c r="N1329" s="16"/>
      <c r="O1329" s="17">
        <f>Sales_Data!$H1329+0.05</f>
        <v>0.65</v>
      </c>
      <c r="P1329" s="12">
        <f>Sales_Data!$I1329+500</f>
        <v>3750</v>
      </c>
      <c r="Q1329" s="13">
        <f>Sales_Data!$L1329+5%</f>
        <v>0.35</v>
      </c>
    </row>
    <row r="1330" spans="1:17" ht="15.75" customHeight="1">
      <c r="A1330" s="6" t="s">
        <v>27</v>
      </c>
      <c r="B1330" s="6">
        <v>1128299</v>
      </c>
      <c r="C1330" s="7">
        <v>44334</v>
      </c>
      <c r="D1330" s="6" t="s">
        <v>28</v>
      </c>
      <c r="E1330" s="6" t="s">
        <v>62</v>
      </c>
      <c r="F1330" s="6" t="s">
        <v>63</v>
      </c>
      <c r="G1330" s="6" t="s">
        <v>21</v>
      </c>
      <c r="H1330" s="8">
        <v>0.54999999999999993</v>
      </c>
      <c r="I1330" s="9">
        <v>2250</v>
      </c>
      <c r="J1330" s="10">
        <f t="shared" si="0"/>
        <v>1237.4999999999998</v>
      </c>
      <c r="K1330" s="10">
        <f t="shared" si="1"/>
        <v>247.49999999999997</v>
      </c>
      <c r="L1330" s="11">
        <v>0.2</v>
      </c>
      <c r="N1330" s="16"/>
      <c r="O1330" s="17">
        <f>Sales_Data!$H1330-0.05</f>
        <v>0.49999999999999994</v>
      </c>
      <c r="P1330" s="12">
        <f>Sales_Data!$I1330+500</f>
        <v>2750</v>
      </c>
      <c r="Q1330" s="13">
        <f>Sales_Data!$L1330+5%</f>
        <v>0.25</v>
      </c>
    </row>
    <row r="1331" spans="1:17" ht="15.75" customHeight="1">
      <c r="A1331" s="6" t="s">
        <v>27</v>
      </c>
      <c r="B1331" s="6">
        <v>1128299</v>
      </c>
      <c r="C1331" s="7">
        <v>44334</v>
      </c>
      <c r="D1331" s="6" t="s">
        <v>28</v>
      </c>
      <c r="E1331" s="6" t="s">
        <v>62</v>
      </c>
      <c r="F1331" s="6" t="s">
        <v>63</v>
      </c>
      <c r="G1331" s="6" t="s">
        <v>22</v>
      </c>
      <c r="H1331" s="8">
        <v>0.7</v>
      </c>
      <c r="I1331" s="9">
        <v>5750</v>
      </c>
      <c r="J1331" s="10">
        <f t="shared" si="0"/>
        <v>4024.9999999999995</v>
      </c>
      <c r="K1331" s="10">
        <f t="shared" si="1"/>
        <v>1811.2499999999998</v>
      </c>
      <c r="L1331" s="11">
        <v>0.45</v>
      </c>
      <c r="N1331" s="16"/>
      <c r="O1331" s="17">
        <f>Sales_Data!$H1331-0.05</f>
        <v>0.64999999999999991</v>
      </c>
      <c r="P1331" s="12">
        <f>Sales_Data!$I1331+1000</f>
        <v>6750</v>
      </c>
      <c r="Q1331" s="13">
        <f>Sales_Data!$L1331+5%</f>
        <v>0.5</v>
      </c>
    </row>
    <row r="1332" spans="1:17" ht="15.75" customHeight="1">
      <c r="A1332" s="6" t="s">
        <v>27</v>
      </c>
      <c r="B1332" s="6">
        <v>1128299</v>
      </c>
      <c r="C1332" s="7">
        <v>44364</v>
      </c>
      <c r="D1332" s="6" t="s">
        <v>28</v>
      </c>
      <c r="E1332" s="6" t="s">
        <v>62</v>
      </c>
      <c r="F1332" s="6" t="s">
        <v>63</v>
      </c>
      <c r="G1332" s="6" t="s">
        <v>17</v>
      </c>
      <c r="H1332" s="8">
        <v>0.64999999999999991</v>
      </c>
      <c r="I1332" s="9">
        <v>8250</v>
      </c>
      <c r="J1332" s="10">
        <f t="shared" si="0"/>
        <v>5362.4999999999991</v>
      </c>
      <c r="K1332" s="10">
        <f t="shared" si="1"/>
        <v>1608.7499999999998</v>
      </c>
      <c r="L1332" s="11">
        <v>0.3</v>
      </c>
      <c r="N1332" s="16"/>
      <c r="O1332" s="17">
        <f>Sales_Data!$H1332-0.05</f>
        <v>0.59999999999999987</v>
      </c>
      <c r="P1332" s="12">
        <f>Sales_Data!$I1332+1000</f>
        <v>9250</v>
      </c>
      <c r="Q1332" s="13">
        <f>Sales_Data!$L1332+5%</f>
        <v>0.35</v>
      </c>
    </row>
    <row r="1333" spans="1:17" ht="15.75" customHeight="1">
      <c r="A1333" s="6" t="s">
        <v>27</v>
      </c>
      <c r="B1333" s="6">
        <v>1128299</v>
      </c>
      <c r="C1333" s="7">
        <v>44364</v>
      </c>
      <c r="D1333" s="6" t="s">
        <v>28</v>
      </c>
      <c r="E1333" s="6" t="s">
        <v>62</v>
      </c>
      <c r="F1333" s="6" t="s">
        <v>63</v>
      </c>
      <c r="G1333" s="6" t="s">
        <v>18</v>
      </c>
      <c r="H1333" s="8">
        <v>0.7</v>
      </c>
      <c r="I1333" s="9">
        <v>7000</v>
      </c>
      <c r="J1333" s="10">
        <f t="shared" si="0"/>
        <v>4900</v>
      </c>
      <c r="K1333" s="10">
        <f t="shared" si="1"/>
        <v>1225</v>
      </c>
      <c r="L1333" s="11">
        <v>0.25</v>
      </c>
      <c r="N1333" s="16"/>
      <c r="O1333" s="17">
        <f>Sales_Data!$H1333-0.05</f>
        <v>0.64999999999999991</v>
      </c>
      <c r="P1333" s="12">
        <f>Sales_Data!$I1333+1000</f>
        <v>8000</v>
      </c>
      <c r="Q1333" s="13">
        <f>Sales_Data!$L1333+5%</f>
        <v>0.3</v>
      </c>
    </row>
    <row r="1334" spans="1:17" ht="15.75" customHeight="1">
      <c r="A1334" s="6" t="s">
        <v>27</v>
      </c>
      <c r="B1334" s="6">
        <v>1128299</v>
      </c>
      <c r="C1334" s="7">
        <v>44364</v>
      </c>
      <c r="D1334" s="6" t="s">
        <v>28</v>
      </c>
      <c r="E1334" s="6" t="s">
        <v>62</v>
      </c>
      <c r="F1334" s="6" t="s">
        <v>63</v>
      </c>
      <c r="G1334" s="6" t="s">
        <v>19</v>
      </c>
      <c r="H1334" s="8">
        <v>0.85</v>
      </c>
      <c r="I1334" s="9">
        <v>7000</v>
      </c>
      <c r="J1334" s="10">
        <f t="shared" si="0"/>
        <v>5950</v>
      </c>
      <c r="K1334" s="10">
        <f t="shared" si="1"/>
        <v>1785</v>
      </c>
      <c r="L1334" s="11">
        <v>0.3</v>
      </c>
      <c r="N1334" s="16"/>
      <c r="O1334" s="17">
        <f>Sales_Data!$H1334+0.1</f>
        <v>0.95</v>
      </c>
      <c r="P1334" s="12">
        <f>Sales_Data!$I1334+1000</f>
        <v>8000</v>
      </c>
      <c r="Q1334" s="13">
        <f>Sales_Data!$L1334+5%</f>
        <v>0.35</v>
      </c>
    </row>
    <row r="1335" spans="1:17" ht="15.75" customHeight="1">
      <c r="A1335" s="6" t="s">
        <v>27</v>
      </c>
      <c r="B1335" s="6">
        <v>1128299</v>
      </c>
      <c r="C1335" s="7">
        <v>44364</v>
      </c>
      <c r="D1335" s="6" t="s">
        <v>28</v>
      </c>
      <c r="E1335" s="6" t="s">
        <v>62</v>
      </c>
      <c r="F1335" s="6" t="s">
        <v>63</v>
      </c>
      <c r="G1335" s="6" t="s">
        <v>20</v>
      </c>
      <c r="H1335" s="8">
        <v>0.85</v>
      </c>
      <c r="I1335" s="9">
        <v>5750</v>
      </c>
      <c r="J1335" s="10">
        <f t="shared" si="0"/>
        <v>4887.5</v>
      </c>
      <c r="K1335" s="10">
        <f t="shared" si="1"/>
        <v>1466.25</v>
      </c>
      <c r="L1335" s="11">
        <v>0.3</v>
      </c>
      <c r="N1335" s="16"/>
      <c r="O1335" s="17">
        <f>Sales_Data!$H1335+0.1</f>
        <v>0.95</v>
      </c>
      <c r="P1335" s="12">
        <f>Sales_Data!$I1335+1000</f>
        <v>6750</v>
      </c>
      <c r="Q1335" s="13">
        <f>Sales_Data!$L1335+5%</f>
        <v>0.35</v>
      </c>
    </row>
    <row r="1336" spans="1:17" ht="15.75" customHeight="1">
      <c r="A1336" s="6" t="s">
        <v>27</v>
      </c>
      <c r="B1336" s="6">
        <v>1128299</v>
      </c>
      <c r="C1336" s="7">
        <v>44364</v>
      </c>
      <c r="D1336" s="6" t="s">
        <v>28</v>
      </c>
      <c r="E1336" s="6" t="s">
        <v>62</v>
      </c>
      <c r="F1336" s="6" t="s">
        <v>63</v>
      </c>
      <c r="G1336" s="6" t="s">
        <v>21</v>
      </c>
      <c r="H1336" s="8">
        <v>0.95000000000000007</v>
      </c>
      <c r="I1336" s="9">
        <v>4500</v>
      </c>
      <c r="J1336" s="10">
        <f t="shared" si="0"/>
        <v>4275</v>
      </c>
      <c r="K1336" s="10">
        <f t="shared" si="1"/>
        <v>855</v>
      </c>
      <c r="L1336" s="11">
        <v>0.2</v>
      </c>
      <c r="N1336" s="16"/>
      <c r="O1336" s="17">
        <f>Sales_Data!$H1336+0.1</f>
        <v>1.05</v>
      </c>
      <c r="P1336" s="12">
        <f>Sales_Data!$I1336+1000</f>
        <v>5500</v>
      </c>
      <c r="Q1336" s="13">
        <f>Sales_Data!$L1336+5%</f>
        <v>0.25</v>
      </c>
    </row>
    <row r="1337" spans="1:17" ht="15.75" customHeight="1">
      <c r="A1337" s="6" t="s">
        <v>27</v>
      </c>
      <c r="B1337" s="6">
        <v>1128299</v>
      </c>
      <c r="C1337" s="7">
        <v>44364</v>
      </c>
      <c r="D1337" s="6" t="s">
        <v>28</v>
      </c>
      <c r="E1337" s="6" t="s">
        <v>62</v>
      </c>
      <c r="F1337" s="6" t="s">
        <v>63</v>
      </c>
      <c r="G1337" s="6" t="s">
        <v>22</v>
      </c>
      <c r="H1337" s="8">
        <v>1.1000000000000001</v>
      </c>
      <c r="I1337" s="9">
        <v>7500</v>
      </c>
      <c r="J1337" s="10">
        <f t="shared" si="0"/>
        <v>8250</v>
      </c>
      <c r="K1337" s="10">
        <f t="shared" si="1"/>
        <v>3712.5</v>
      </c>
      <c r="L1337" s="11">
        <v>0.45</v>
      </c>
      <c r="N1337" s="16"/>
      <c r="O1337" s="17">
        <f>Sales_Data!$H1337+0.1</f>
        <v>1.2000000000000002</v>
      </c>
      <c r="P1337" s="12">
        <f>Sales_Data!$I1337+1000</f>
        <v>8500</v>
      </c>
      <c r="Q1337" s="13">
        <f>Sales_Data!$L1337+5%</f>
        <v>0.5</v>
      </c>
    </row>
    <row r="1338" spans="1:17" ht="15.75" customHeight="1">
      <c r="A1338" s="6" t="s">
        <v>27</v>
      </c>
      <c r="B1338" s="6">
        <v>1128299</v>
      </c>
      <c r="C1338" s="7">
        <v>44393</v>
      </c>
      <c r="D1338" s="6" t="s">
        <v>28</v>
      </c>
      <c r="E1338" s="6" t="s">
        <v>62</v>
      </c>
      <c r="F1338" s="6" t="s">
        <v>63</v>
      </c>
      <c r="G1338" s="6" t="s">
        <v>17</v>
      </c>
      <c r="H1338" s="8">
        <v>0.9</v>
      </c>
      <c r="I1338" s="9">
        <v>9000</v>
      </c>
      <c r="J1338" s="10">
        <f t="shared" si="0"/>
        <v>8100</v>
      </c>
      <c r="K1338" s="10">
        <f t="shared" si="1"/>
        <v>2430</v>
      </c>
      <c r="L1338" s="11">
        <v>0.3</v>
      </c>
      <c r="N1338" s="16"/>
      <c r="O1338" s="17">
        <f>Sales_Data!$H1338+0.1</f>
        <v>1</v>
      </c>
      <c r="P1338" s="12">
        <f>Sales_Data!$I1338+1000</f>
        <v>10000</v>
      </c>
      <c r="Q1338" s="13">
        <f>Sales_Data!$L1338+5%</f>
        <v>0.35</v>
      </c>
    </row>
    <row r="1339" spans="1:17" ht="15.75" customHeight="1">
      <c r="A1339" s="6" t="s">
        <v>27</v>
      </c>
      <c r="B1339" s="6">
        <v>1128299</v>
      </c>
      <c r="C1339" s="7">
        <v>44393</v>
      </c>
      <c r="D1339" s="6" t="s">
        <v>28</v>
      </c>
      <c r="E1339" s="6" t="s">
        <v>62</v>
      </c>
      <c r="F1339" s="6" t="s">
        <v>63</v>
      </c>
      <c r="G1339" s="6" t="s">
        <v>18</v>
      </c>
      <c r="H1339" s="8">
        <v>0.95000000000000007</v>
      </c>
      <c r="I1339" s="9">
        <v>7500</v>
      </c>
      <c r="J1339" s="10">
        <f t="shared" si="0"/>
        <v>7125.0000000000009</v>
      </c>
      <c r="K1339" s="10">
        <f t="shared" si="1"/>
        <v>1781.2500000000002</v>
      </c>
      <c r="L1339" s="11">
        <v>0.25</v>
      </c>
      <c r="N1339" s="16"/>
      <c r="O1339" s="17">
        <f>Sales_Data!$H1339+0.1</f>
        <v>1.05</v>
      </c>
      <c r="P1339" s="12">
        <f>Sales_Data!$I1339+1000</f>
        <v>8500</v>
      </c>
      <c r="Q1339" s="13">
        <f>Sales_Data!$L1339+5%</f>
        <v>0.3</v>
      </c>
    </row>
    <row r="1340" spans="1:17" ht="15.75" customHeight="1">
      <c r="A1340" s="6" t="s">
        <v>27</v>
      </c>
      <c r="B1340" s="6">
        <v>1128299</v>
      </c>
      <c r="C1340" s="7">
        <v>44393</v>
      </c>
      <c r="D1340" s="6" t="s">
        <v>28</v>
      </c>
      <c r="E1340" s="6" t="s">
        <v>62</v>
      </c>
      <c r="F1340" s="6" t="s">
        <v>63</v>
      </c>
      <c r="G1340" s="6" t="s">
        <v>19</v>
      </c>
      <c r="H1340" s="8">
        <v>0.95000000000000007</v>
      </c>
      <c r="I1340" s="9">
        <v>7000</v>
      </c>
      <c r="J1340" s="10">
        <f t="shared" si="0"/>
        <v>6650.0000000000009</v>
      </c>
      <c r="K1340" s="10">
        <f t="shared" si="1"/>
        <v>1995.0000000000002</v>
      </c>
      <c r="L1340" s="11">
        <v>0.3</v>
      </c>
      <c r="N1340" s="16"/>
      <c r="O1340" s="17">
        <f>Sales_Data!$H1340+0.1</f>
        <v>1.05</v>
      </c>
      <c r="P1340" s="12">
        <f>Sales_Data!$I1340+1000</f>
        <v>8000</v>
      </c>
      <c r="Q1340" s="13">
        <f>Sales_Data!$L1340+5%</f>
        <v>0.35</v>
      </c>
    </row>
    <row r="1341" spans="1:17" ht="15.75" customHeight="1">
      <c r="A1341" s="6" t="s">
        <v>27</v>
      </c>
      <c r="B1341" s="6">
        <v>1128299</v>
      </c>
      <c r="C1341" s="7">
        <v>44393</v>
      </c>
      <c r="D1341" s="6" t="s">
        <v>28</v>
      </c>
      <c r="E1341" s="6" t="s">
        <v>62</v>
      </c>
      <c r="F1341" s="6" t="s">
        <v>63</v>
      </c>
      <c r="G1341" s="6" t="s">
        <v>20</v>
      </c>
      <c r="H1341" s="8">
        <v>0.9</v>
      </c>
      <c r="I1341" s="9">
        <v>6000</v>
      </c>
      <c r="J1341" s="10">
        <f t="shared" si="0"/>
        <v>5400</v>
      </c>
      <c r="K1341" s="10">
        <f t="shared" si="1"/>
        <v>1620</v>
      </c>
      <c r="L1341" s="11">
        <v>0.3</v>
      </c>
      <c r="N1341" s="16"/>
      <c r="O1341" s="17">
        <f>Sales_Data!$H1341+0.1</f>
        <v>1</v>
      </c>
      <c r="P1341" s="12">
        <f>Sales_Data!$I1341+1000</f>
        <v>7000</v>
      </c>
      <c r="Q1341" s="13">
        <f>Sales_Data!$L1341+5%</f>
        <v>0.35</v>
      </c>
    </row>
    <row r="1342" spans="1:17" ht="15.75" customHeight="1">
      <c r="A1342" s="6" t="s">
        <v>27</v>
      </c>
      <c r="B1342" s="6">
        <v>1128299</v>
      </c>
      <c r="C1342" s="7">
        <v>44393</v>
      </c>
      <c r="D1342" s="6" t="s">
        <v>28</v>
      </c>
      <c r="E1342" s="6" t="s">
        <v>62</v>
      </c>
      <c r="F1342" s="6" t="s">
        <v>63</v>
      </c>
      <c r="G1342" s="6" t="s">
        <v>21</v>
      </c>
      <c r="H1342" s="8">
        <v>0.95000000000000007</v>
      </c>
      <c r="I1342" s="9">
        <v>6500</v>
      </c>
      <c r="J1342" s="10">
        <f t="shared" si="0"/>
        <v>6175</v>
      </c>
      <c r="K1342" s="10">
        <f t="shared" si="1"/>
        <v>1235</v>
      </c>
      <c r="L1342" s="11">
        <v>0.2</v>
      </c>
      <c r="N1342" s="16"/>
      <c r="O1342" s="17">
        <f>Sales_Data!$H1342+0.1</f>
        <v>1.05</v>
      </c>
      <c r="P1342" s="12">
        <f>Sales_Data!$I1342+1000</f>
        <v>7500</v>
      </c>
      <c r="Q1342" s="13">
        <f>Sales_Data!$L1342+5%</f>
        <v>0.25</v>
      </c>
    </row>
    <row r="1343" spans="1:17" ht="15.75" customHeight="1">
      <c r="A1343" s="6" t="s">
        <v>27</v>
      </c>
      <c r="B1343" s="6">
        <v>1128299</v>
      </c>
      <c r="C1343" s="7">
        <v>44393</v>
      </c>
      <c r="D1343" s="6" t="s">
        <v>28</v>
      </c>
      <c r="E1343" s="6" t="s">
        <v>62</v>
      </c>
      <c r="F1343" s="6" t="s">
        <v>63</v>
      </c>
      <c r="G1343" s="6" t="s">
        <v>22</v>
      </c>
      <c r="H1343" s="8">
        <v>1.1000000000000001</v>
      </c>
      <c r="I1343" s="9">
        <v>6500</v>
      </c>
      <c r="J1343" s="10">
        <f t="shared" si="0"/>
        <v>7150.0000000000009</v>
      </c>
      <c r="K1343" s="10">
        <f t="shared" si="1"/>
        <v>3217.5000000000005</v>
      </c>
      <c r="L1343" s="11">
        <v>0.45</v>
      </c>
      <c r="N1343" s="16"/>
      <c r="O1343" s="17">
        <f>Sales_Data!$H1343+0.1</f>
        <v>1.2000000000000002</v>
      </c>
      <c r="P1343" s="12">
        <f>Sales_Data!$I1343+1000</f>
        <v>7500</v>
      </c>
      <c r="Q1343" s="13">
        <f>Sales_Data!$L1343+5%</f>
        <v>0.5</v>
      </c>
    </row>
    <row r="1344" spans="1:17" ht="15.75" customHeight="1">
      <c r="A1344" s="6" t="s">
        <v>27</v>
      </c>
      <c r="B1344" s="6">
        <v>1128299</v>
      </c>
      <c r="C1344" s="7">
        <v>44425</v>
      </c>
      <c r="D1344" s="6" t="s">
        <v>28</v>
      </c>
      <c r="E1344" s="6" t="s">
        <v>62</v>
      </c>
      <c r="F1344" s="6" t="s">
        <v>63</v>
      </c>
      <c r="G1344" s="6" t="s">
        <v>17</v>
      </c>
      <c r="H1344" s="8">
        <v>0.95000000000000007</v>
      </c>
      <c r="I1344" s="9">
        <v>8500</v>
      </c>
      <c r="J1344" s="10">
        <f t="shared" si="0"/>
        <v>8075.0000000000009</v>
      </c>
      <c r="K1344" s="10">
        <f t="shared" si="1"/>
        <v>2422.5</v>
      </c>
      <c r="L1344" s="11">
        <v>0.3</v>
      </c>
      <c r="N1344" s="16"/>
      <c r="O1344" s="17">
        <f>Sales_Data!$H1344+0.1</f>
        <v>1.05</v>
      </c>
      <c r="P1344" s="12">
        <f>Sales_Data!$I1344+1000</f>
        <v>9500</v>
      </c>
      <c r="Q1344" s="13">
        <f>Sales_Data!$L1344+5%</f>
        <v>0.35</v>
      </c>
    </row>
    <row r="1345" spans="1:17" ht="15.75" customHeight="1">
      <c r="A1345" s="6" t="s">
        <v>27</v>
      </c>
      <c r="B1345" s="6">
        <v>1128299</v>
      </c>
      <c r="C1345" s="7">
        <v>44425</v>
      </c>
      <c r="D1345" s="6" t="s">
        <v>28</v>
      </c>
      <c r="E1345" s="6" t="s">
        <v>62</v>
      </c>
      <c r="F1345" s="6" t="s">
        <v>63</v>
      </c>
      <c r="G1345" s="6" t="s">
        <v>18</v>
      </c>
      <c r="H1345" s="8">
        <v>0.85000000000000009</v>
      </c>
      <c r="I1345" s="9">
        <v>8250</v>
      </c>
      <c r="J1345" s="10">
        <f t="shared" si="0"/>
        <v>7012.5000000000009</v>
      </c>
      <c r="K1345" s="10">
        <f t="shared" si="1"/>
        <v>1753.1250000000002</v>
      </c>
      <c r="L1345" s="11">
        <v>0.25</v>
      </c>
      <c r="N1345" s="16"/>
      <c r="O1345" s="17">
        <f>Sales_Data!$H1345+0.1</f>
        <v>0.95000000000000007</v>
      </c>
      <c r="P1345" s="12">
        <f>Sales_Data!$I1345+1000</f>
        <v>9250</v>
      </c>
      <c r="Q1345" s="13">
        <f>Sales_Data!$L1345+5%</f>
        <v>0.3</v>
      </c>
    </row>
    <row r="1346" spans="1:17" ht="15.75" customHeight="1">
      <c r="A1346" s="6" t="s">
        <v>27</v>
      </c>
      <c r="B1346" s="6">
        <v>1128299</v>
      </c>
      <c r="C1346" s="7">
        <v>44425</v>
      </c>
      <c r="D1346" s="6" t="s">
        <v>28</v>
      </c>
      <c r="E1346" s="6" t="s">
        <v>62</v>
      </c>
      <c r="F1346" s="6" t="s">
        <v>63</v>
      </c>
      <c r="G1346" s="6" t="s">
        <v>19</v>
      </c>
      <c r="H1346" s="8">
        <v>0.8</v>
      </c>
      <c r="I1346" s="9">
        <v>7000</v>
      </c>
      <c r="J1346" s="10">
        <f t="shared" si="0"/>
        <v>5600</v>
      </c>
      <c r="K1346" s="10">
        <f t="shared" si="1"/>
        <v>1680</v>
      </c>
      <c r="L1346" s="11">
        <v>0.3</v>
      </c>
      <c r="N1346" s="16"/>
      <c r="O1346" s="17">
        <f>Sales_Data!$H1346+0.1</f>
        <v>0.9</v>
      </c>
      <c r="P1346" s="12">
        <f>Sales_Data!$I1346+1000</f>
        <v>8000</v>
      </c>
      <c r="Q1346" s="13">
        <f>Sales_Data!$L1346+5%</f>
        <v>0.35</v>
      </c>
    </row>
    <row r="1347" spans="1:17" ht="15.75" customHeight="1">
      <c r="A1347" s="6" t="s">
        <v>27</v>
      </c>
      <c r="B1347" s="6">
        <v>1128299</v>
      </c>
      <c r="C1347" s="7">
        <v>44425</v>
      </c>
      <c r="D1347" s="6" t="s">
        <v>28</v>
      </c>
      <c r="E1347" s="6" t="s">
        <v>62</v>
      </c>
      <c r="F1347" s="6" t="s">
        <v>63</v>
      </c>
      <c r="G1347" s="6" t="s">
        <v>20</v>
      </c>
      <c r="H1347" s="8">
        <v>0.8</v>
      </c>
      <c r="I1347" s="9">
        <v>4750</v>
      </c>
      <c r="J1347" s="10">
        <f t="shared" si="0"/>
        <v>3800</v>
      </c>
      <c r="K1347" s="10">
        <f t="shared" si="1"/>
        <v>1140</v>
      </c>
      <c r="L1347" s="11">
        <v>0.3</v>
      </c>
      <c r="N1347" s="16"/>
      <c r="O1347" s="17">
        <f>Sales_Data!$H1347+0.1</f>
        <v>0.9</v>
      </c>
      <c r="P1347" s="12">
        <f>Sales_Data!$I1347-500</f>
        <v>4250</v>
      </c>
      <c r="Q1347" s="13">
        <f>Sales_Data!$L1347+5%</f>
        <v>0.35</v>
      </c>
    </row>
    <row r="1348" spans="1:17" ht="15.75" customHeight="1">
      <c r="A1348" s="6" t="s">
        <v>27</v>
      </c>
      <c r="B1348" s="6">
        <v>1128299</v>
      </c>
      <c r="C1348" s="7">
        <v>44425</v>
      </c>
      <c r="D1348" s="6" t="s">
        <v>28</v>
      </c>
      <c r="E1348" s="6" t="s">
        <v>62</v>
      </c>
      <c r="F1348" s="6" t="s">
        <v>63</v>
      </c>
      <c r="G1348" s="6" t="s">
        <v>21</v>
      </c>
      <c r="H1348" s="8">
        <v>0.79999999999999993</v>
      </c>
      <c r="I1348" s="9">
        <v>4750</v>
      </c>
      <c r="J1348" s="10">
        <f t="shared" si="0"/>
        <v>3799.9999999999995</v>
      </c>
      <c r="K1348" s="10">
        <f t="shared" si="1"/>
        <v>760</v>
      </c>
      <c r="L1348" s="11">
        <v>0.2</v>
      </c>
      <c r="N1348" s="16"/>
      <c r="O1348" s="17">
        <f>Sales_Data!$H1348+0.1</f>
        <v>0.89999999999999991</v>
      </c>
      <c r="P1348" s="12">
        <f>Sales_Data!$I1348-500</f>
        <v>4250</v>
      </c>
      <c r="Q1348" s="13">
        <f>Sales_Data!$L1348+5%</f>
        <v>0.25</v>
      </c>
    </row>
    <row r="1349" spans="1:17" ht="15.75" customHeight="1">
      <c r="A1349" s="6" t="s">
        <v>27</v>
      </c>
      <c r="B1349" s="6">
        <v>1128299</v>
      </c>
      <c r="C1349" s="7">
        <v>44425</v>
      </c>
      <c r="D1349" s="6" t="s">
        <v>28</v>
      </c>
      <c r="E1349" s="6" t="s">
        <v>62</v>
      </c>
      <c r="F1349" s="6" t="s">
        <v>63</v>
      </c>
      <c r="G1349" s="6" t="s">
        <v>22</v>
      </c>
      <c r="H1349" s="8">
        <v>0.85</v>
      </c>
      <c r="I1349" s="9">
        <v>3000</v>
      </c>
      <c r="J1349" s="10">
        <f t="shared" si="0"/>
        <v>2550</v>
      </c>
      <c r="K1349" s="10">
        <f t="shared" si="1"/>
        <v>1147.5</v>
      </c>
      <c r="L1349" s="11">
        <v>0.45</v>
      </c>
      <c r="N1349" s="16"/>
      <c r="O1349" s="17">
        <f>Sales_Data!$H1349+0.1</f>
        <v>0.95</v>
      </c>
      <c r="P1349" s="12">
        <f>Sales_Data!$I1349-500</f>
        <v>2500</v>
      </c>
      <c r="Q1349" s="13">
        <f>Sales_Data!$L1349+5%</f>
        <v>0.5</v>
      </c>
    </row>
    <row r="1350" spans="1:17" ht="15.75" customHeight="1">
      <c r="A1350" s="6" t="s">
        <v>27</v>
      </c>
      <c r="B1350" s="6">
        <v>1128299</v>
      </c>
      <c r="C1350" s="7">
        <v>44457</v>
      </c>
      <c r="D1350" s="6" t="s">
        <v>28</v>
      </c>
      <c r="E1350" s="6" t="s">
        <v>62</v>
      </c>
      <c r="F1350" s="6" t="s">
        <v>63</v>
      </c>
      <c r="G1350" s="6" t="s">
        <v>17</v>
      </c>
      <c r="H1350" s="8">
        <v>0.60000000000000009</v>
      </c>
      <c r="I1350" s="9">
        <v>5000</v>
      </c>
      <c r="J1350" s="10">
        <f t="shared" si="0"/>
        <v>3000.0000000000005</v>
      </c>
      <c r="K1350" s="10">
        <f t="shared" si="1"/>
        <v>900.00000000000011</v>
      </c>
      <c r="L1350" s="11">
        <v>0.3</v>
      </c>
      <c r="N1350" s="16"/>
      <c r="O1350" s="17">
        <f>Sales_Data!$H1350-0.05</f>
        <v>0.55000000000000004</v>
      </c>
      <c r="P1350" s="12">
        <f>Sales_Data!$I1350-500</f>
        <v>4500</v>
      </c>
      <c r="Q1350" s="13">
        <f>Sales_Data!$L1350+5%</f>
        <v>0.35</v>
      </c>
    </row>
    <row r="1351" spans="1:17" ht="15.75" customHeight="1">
      <c r="A1351" s="6" t="s">
        <v>27</v>
      </c>
      <c r="B1351" s="6">
        <v>1128299</v>
      </c>
      <c r="C1351" s="7">
        <v>44457</v>
      </c>
      <c r="D1351" s="6" t="s">
        <v>28</v>
      </c>
      <c r="E1351" s="6" t="s">
        <v>62</v>
      </c>
      <c r="F1351" s="6" t="s">
        <v>63</v>
      </c>
      <c r="G1351" s="6" t="s">
        <v>18</v>
      </c>
      <c r="H1351" s="8">
        <v>0.65000000000000013</v>
      </c>
      <c r="I1351" s="9">
        <v>5000</v>
      </c>
      <c r="J1351" s="10">
        <f t="shared" si="0"/>
        <v>3250.0000000000005</v>
      </c>
      <c r="K1351" s="10">
        <f t="shared" si="1"/>
        <v>812.50000000000011</v>
      </c>
      <c r="L1351" s="11">
        <v>0.25</v>
      </c>
      <c r="N1351" s="16"/>
      <c r="O1351" s="17">
        <f>Sales_Data!$H1351-0.05</f>
        <v>0.60000000000000009</v>
      </c>
      <c r="P1351" s="12">
        <f>Sales_Data!$I1351-500</f>
        <v>4500</v>
      </c>
      <c r="Q1351" s="13">
        <f>Sales_Data!$L1351+5%</f>
        <v>0.3</v>
      </c>
    </row>
    <row r="1352" spans="1:17" ht="15.75" customHeight="1">
      <c r="A1352" s="6" t="s">
        <v>27</v>
      </c>
      <c r="B1352" s="6">
        <v>1128299</v>
      </c>
      <c r="C1352" s="7">
        <v>44457</v>
      </c>
      <c r="D1352" s="6" t="s">
        <v>28</v>
      </c>
      <c r="E1352" s="6" t="s">
        <v>62</v>
      </c>
      <c r="F1352" s="6" t="s">
        <v>63</v>
      </c>
      <c r="G1352" s="6" t="s">
        <v>19</v>
      </c>
      <c r="H1352" s="8">
        <v>0.60000000000000009</v>
      </c>
      <c r="I1352" s="9">
        <v>3000</v>
      </c>
      <c r="J1352" s="10">
        <f t="shared" si="0"/>
        <v>1800.0000000000002</v>
      </c>
      <c r="K1352" s="10">
        <f t="shared" si="1"/>
        <v>540</v>
      </c>
      <c r="L1352" s="11">
        <v>0.3</v>
      </c>
      <c r="N1352" s="16"/>
      <c r="O1352" s="17">
        <f>Sales_Data!$H1352-0.05</f>
        <v>0.55000000000000004</v>
      </c>
      <c r="P1352" s="12">
        <f>Sales_Data!$I1352-750</f>
        <v>2250</v>
      </c>
      <c r="Q1352" s="13">
        <f>Sales_Data!$L1352+5%</f>
        <v>0.35</v>
      </c>
    </row>
    <row r="1353" spans="1:17" ht="15.75" customHeight="1">
      <c r="A1353" s="6" t="s">
        <v>27</v>
      </c>
      <c r="B1353" s="6">
        <v>1128299</v>
      </c>
      <c r="C1353" s="7">
        <v>44457</v>
      </c>
      <c r="D1353" s="6" t="s">
        <v>28</v>
      </c>
      <c r="E1353" s="6" t="s">
        <v>62</v>
      </c>
      <c r="F1353" s="6" t="s">
        <v>63</v>
      </c>
      <c r="G1353" s="6" t="s">
        <v>20</v>
      </c>
      <c r="H1353" s="8">
        <v>0.60000000000000009</v>
      </c>
      <c r="I1353" s="9">
        <v>2500</v>
      </c>
      <c r="J1353" s="10">
        <f t="shared" si="0"/>
        <v>1500.0000000000002</v>
      </c>
      <c r="K1353" s="10">
        <f t="shared" si="1"/>
        <v>450.00000000000006</v>
      </c>
      <c r="L1353" s="11">
        <v>0.3</v>
      </c>
      <c r="N1353" s="16"/>
      <c r="O1353" s="17">
        <f>Sales_Data!$H1353-0.05</f>
        <v>0.55000000000000004</v>
      </c>
      <c r="P1353" s="12">
        <f>Sales_Data!$I1353-750</f>
        <v>1750</v>
      </c>
      <c r="Q1353" s="13">
        <f>Sales_Data!$L1353+5%</f>
        <v>0.35</v>
      </c>
    </row>
    <row r="1354" spans="1:17" ht="15.75" customHeight="1">
      <c r="A1354" s="6" t="s">
        <v>27</v>
      </c>
      <c r="B1354" s="6">
        <v>1128299</v>
      </c>
      <c r="C1354" s="7">
        <v>44457</v>
      </c>
      <c r="D1354" s="6" t="s">
        <v>28</v>
      </c>
      <c r="E1354" s="6" t="s">
        <v>62</v>
      </c>
      <c r="F1354" s="6" t="s">
        <v>63</v>
      </c>
      <c r="G1354" s="6" t="s">
        <v>21</v>
      </c>
      <c r="H1354" s="8">
        <v>0.70000000000000007</v>
      </c>
      <c r="I1354" s="9">
        <v>2750</v>
      </c>
      <c r="J1354" s="10">
        <f t="shared" si="0"/>
        <v>1925.0000000000002</v>
      </c>
      <c r="K1354" s="10">
        <f t="shared" si="1"/>
        <v>385.00000000000006</v>
      </c>
      <c r="L1354" s="11">
        <v>0.2</v>
      </c>
      <c r="N1354" s="16"/>
      <c r="O1354" s="17">
        <f>Sales_Data!$H1354-0.05</f>
        <v>0.65</v>
      </c>
      <c r="P1354" s="12">
        <f>Sales_Data!$I1354-750</f>
        <v>2000</v>
      </c>
      <c r="Q1354" s="13">
        <f>Sales_Data!$L1354+5%</f>
        <v>0.25</v>
      </c>
    </row>
    <row r="1355" spans="1:17" ht="15.75" customHeight="1">
      <c r="A1355" s="6" t="s">
        <v>27</v>
      </c>
      <c r="B1355" s="6">
        <v>1128299</v>
      </c>
      <c r="C1355" s="7">
        <v>44457</v>
      </c>
      <c r="D1355" s="6" t="s">
        <v>28</v>
      </c>
      <c r="E1355" s="6" t="s">
        <v>62</v>
      </c>
      <c r="F1355" s="6" t="s">
        <v>63</v>
      </c>
      <c r="G1355" s="6" t="s">
        <v>22</v>
      </c>
      <c r="H1355" s="8">
        <v>0.54999999999999993</v>
      </c>
      <c r="I1355" s="9">
        <v>3000</v>
      </c>
      <c r="J1355" s="10">
        <f t="shared" si="0"/>
        <v>1649.9999999999998</v>
      </c>
      <c r="K1355" s="10">
        <f t="shared" si="1"/>
        <v>742.49999999999989</v>
      </c>
      <c r="L1355" s="11">
        <v>0.45</v>
      </c>
      <c r="N1355" s="16"/>
      <c r="O1355" s="17">
        <f>Sales_Data!$H1355-0.05</f>
        <v>0.49999999999999994</v>
      </c>
      <c r="P1355" s="12">
        <f>Sales_Data!$I1355-750</f>
        <v>2250</v>
      </c>
      <c r="Q1355" s="13">
        <f>Sales_Data!$L1355+5%</f>
        <v>0.5</v>
      </c>
    </row>
    <row r="1356" spans="1:17" ht="15.75" customHeight="1">
      <c r="A1356" s="6" t="s">
        <v>27</v>
      </c>
      <c r="B1356" s="6">
        <v>1128299</v>
      </c>
      <c r="C1356" s="7">
        <v>44486</v>
      </c>
      <c r="D1356" s="6" t="s">
        <v>28</v>
      </c>
      <c r="E1356" s="6" t="s">
        <v>62</v>
      </c>
      <c r="F1356" s="6" t="s">
        <v>63</v>
      </c>
      <c r="G1356" s="6" t="s">
        <v>17</v>
      </c>
      <c r="H1356" s="8">
        <v>0.5</v>
      </c>
      <c r="I1356" s="9">
        <v>4000</v>
      </c>
      <c r="J1356" s="10">
        <f t="shared" si="0"/>
        <v>2000</v>
      </c>
      <c r="K1356" s="10">
        <f t="shared" si="1"/>
        <v>600</v>
      </c>
      <c r="L1356" s="11">
        <v>0.3</v>
      </c>
      <c r="N1356" s="16"/>
      <c r="O1356" s="17">
        <f>Sales_Data!$H1356-0.05</f>
        <v>0.45</v>
      </c>
      <c r="P1356" s="12">
        <f>Sales_Data!$I1356-750</f>
        <v>3250</v>
      </c>
      <c r="Q1356" s="13">
        <f>Sales_Data!$L1356+5%</f>
        <v>0.35</v>
      </c>
    </row>
    <row r="1357" spans="1:17" ht="15.75" customHeight="1">
      <c r="A1357" s="6" t="s">
        <v>27</v>
      </c>
      <c r="B1357" s="6">
        <v>1128299</v>
      </c>
      <c r="C1357" s="7">
        <v>44486</v>
      </c>
      <c r="D1357" s="6" t="s">
        <v>28</v>
      </c>
      <c r="E1357" s="6" t="s">
        <v>62</v>
      </c>
      <c r="F1357" s="6" t="s">
        <v>63</v>
      </c>
      <c r="G1357" s="6" t="s">
        <v>18</v>
      </c>
      <c r="H1357" s="8">
        <v>0.65000000000000013</v>
      </c>
      <c r="I1357" s="9">
        <v>5750</v>
      </c>
      <c r="J1357" s="10">
        <f t="shared" si="0"/>
        <v>3737.5000000000009</v>
      </c>
      <c r="K1357" s="10">
        <f t="shared" si="1"/>
        <v>934.37500000000023</v>
      </c>
      <c r="L1357" s="11">
        <v>0.25</v>
      </c>
      <c r="N1357" s="16"/>
      <c r="O1357" s="17">
        <f>Sales_Data!$H1357-0</f>
        <v>0.65000000000000013</v>
      </c>
      <c r="P1357" s="12">
        <f>Sales_Data!$I1357+1000</f>
        <v>6750</v>
      </c>
      <c r="Q1357" s="13">
        <f>Sales_Data!$L1357+5%</f>
        <v>0.3</v>
      </c>
    </row>
    <row r="1358" spans="1:17" ht="15.75" customHeight="1">
      <c r="A1358" s="6" t="s">
        <v>27</v>
      </c>
      <c r="B1358" s="6">
        <v>1128299</v>
      </c>
      <c r="C1358" s="7">
        <v>44486</v>
      </c>
      <c r="D1358" s="6" t="s">
        <v>28</v>
      </c>
      <c r="E1358" s="6" t="s">
        <v>62</v>
      </c>
      <c r="F1358" s="6" t="s">
        <v>63</v>
      </c>
      <c r="G1358" s="6" t="s">
        <v>19</v>
      </c>
      <c r="H1358" s="8">
        <v>0.60000000000000009</v>
      </c>
      <c r="I1358" s="9">
        <v>4000</v>
      </c>
      <c r="J1358" s="10">
        <f t="shared" si="0"/>
        <v>2400.0000000000005</v>
      </c>
      <c r="K1358" s="10">
        <f t="shared" si="1"/>
        <v>720.00000000000011</v>
      </c>
      <c r="L1358" s="11">
        <v>0.3</v>
      </c>
      <c r="N1358" s="16"/>
      <c r="O1358" s="17">
        <f>Sales_Data!$H1358-0</f>
        <v>0.60000000000000009</v>
      </c>
      <c r="P1358" s="12">
        <f>Sales_Data!$I1358+1000</f>
        <v>5000</v>
      </c>
      <c r="Q1358" s="13">
        <f>Sales_Data!$L1358+5%</f>
        <v>0.35</v>
      </c>
    </row>
    <row r="1359" spans="1:17" ht="15.75" customHeight="1">
      <c r="A1359" s="6" t="s">
        <v>27</v>
      </c>
      <c r="B1359" s="6">
        <v>1128299</v>
      </c>
      <c r="C1359" s="7">
        <v>44486</v>
      </c>
      <c r="D1359" s="6" t="s">
        <v>28</v>
      </c>
      <c r="E1359" s="6" t="s">
        <v>62</v>
      </c>
      <c r="F1359" s="6" t="s">
        <v>63</v>
      </c>
      <c r="G1359" s="6" t="s">
        <v>20</v>
      </c>
      <c r="H1359" s="8">
        <v>0.55000000000000004</v>
      </c>
      <c r="I1359" s="9">
        <v>3750</v>
      </c>
      <c r="J1359" s="10">
        <f t="shared" si="0"/>
        <v>2062.5</v>
      </c>
      <c r="K1359" s="10">
        <f t="shared" si="1"/>
        <v>618.75</v>
      </c>
      <c r="L1359" s="11">
        <v>0.3</v>
      </c>
      <c r="N1359" s="16"/>
      <c r="O1359" s="17">
        <f>Sales_Data!$H1359-0</f>
        <v>0.55000000000000004</v>
      </c>
      <c r="P1359" s="12">
        <f>Sales_Data!$I1359+1000</f>
        <v>4750</v>
      </c>
      <c r="Q1359" s="13">
        <f>Sales_Data!$L1359+5%</f>
        <v>0.35</v>
      </c>
    </row>
    <row r="1360" spans="1:17" ht="15.75" customHeight="1">
      <c r="A1360" s="6" t="s">
        <v>27</v>
      </c>
      <c r="B1360" s="6">
        <v>1128299</v>
      </c>
      <c r="C1360" s="7">
        <v>44486</v>
      </c>
      <c r="D1360" s="6" t="s">
        <v>28</v>
      </c>
      <c r="E1360" s="6" t="s">
        <v>62</v>
      </c>
      <c r="F1360" s="6" t="s">
        <v>63</v>
      </c>
      <c r="G1360" s="6" t="s">
        <v>21</v>
      </c>
      <c r="H1360" s="8">
        <v>0.65</v>
      </c>
      <c r="I1360" s="9">
        <v>3500</v>
      </c>
      <c r="J1360" s="10">
        <f t="shared" si="0"/>
        <v>2275</v>
      </c>
      <c r="K1360" s="10">
        <f t="shared" si="1"/>
        <v>455</v>
      </c>
      <c r="L1360" s="11">
        <v>0.2</v>
      </c>
      <c r="N1360" s="16"/>
      <c r="O1360" s="17">
        <f>Sales_Data!$H1360-0</f>
        <v>0.65</v>
      </c>
      <c r="P1360" s="12">
        <f>Sales_Data!$I1360+1000</f>
        <v>4500</v>
      </c>
      <c r="Q1360" s="13">
        <f>Sales_Data!$L1360+5%</f>
        <v>0.25</v>
      </c>
    </row>
    <row r="1361" spans="1:17" ht="15.75" customHeight="1">
      <c r="A1361" s="6" t="s">
        <v>27</v>
      </c>
      <c r="B1361" s="6">
        <v>1128299</v>
      </c>
      <c r="C1361" s="7">
        <v>44486</v>
      </c>
      <c r="D1361" s="6" t="s">
        <v>28</v>
      </c>
      <c r="E1361" s="6" t="s">
        <v>62</v>
      </c>
      <c r="F1361" s="6" t="s">
        <v>63</v>
      </c>
      <c r="G1361" s="6" t="s">
        <v>22</v>
      </c>
      <c r="H1361" s="8">
        <v>0.70000000000000007</v>
      </c>
      <c r="I1361" s="9">
        <v>4000</v>
      </c>
      <c r="J1361" s="10">
        <f t="shared" si="0"/>
        <v>2800.0000000000005</v>
      </c>
      <c r="K1361" s="10">
        <f t="shared" si="1"/>
        <v>1260.0000000000002</v>
      </c>
      <c r="L1361" s="11">
        <v>0.45</v>
      </c>
      <c r="N1361" s="16"/>
      <c r="O1361" s="17">
        <f>Sales_Data!$H1361-0</f>
        <v>0.70000000000000007</v>
      </c>
      <c r="P1361" s="12">
        <f>Sales_Data!$I1361+1000</f>
        <v>5000</v>
      </c>
      <c r="Q1361" s="13">
        <f>Sales_Data!$L1361+5%</f>
        <v>0.5</v>
      </c>
    </row>
    <row r="1362" spans="1:17" ht="15.75" customHeight="1">
      <c r="A1362" s="6" t="s">
        <v>27</v>
      </c>
      <c r="B1362" s="6">
        <v>1128299</v>
      </c>
      <c r="C1362" s="7">
        <v>44517</v>
      </c>
      <c r="D1362" s="6" t="s">
        <v>28</v>
      </c>
      <c r="E1362" s="6" t="s">
        <v>62</v>
      </c>
      <c r="F1362" s="6" t="s">
        <v>63</v>
      </c>
      <c r="G1362" s="6" t="s">
        <v>17</v>
      </c>
      <c r="H1362" s="8">
        <v>0.55000000000000004</v>
      </c>
      <c r="I1362" s="9">
        <v>6250</v>
      </c>
      <c r="J1362" s="10">
        <f t="shared" si="0"/>
        <v>3437.5000000000005</v>
      </c>
      <c r="K1362" s="10">
        <f t="shared" si="1"/>
        <v>1031.25</v>
      </c>
      <c r="L1362" s="11">
        <v>0.3</v>
      </c>
      <c r="N1362" s="16"/>
      <c r="O1362" s="17">
        <f>Sales_Data!$H1362-0</f>
        <v>0.55000000000000004</v>
      </c>
      <c r="P1362" s="12">
        <f>Sales_Data!$I1362+1000</f>
        <v>7250</v>
      </c>
      <c r="Q1362" s="13">
        <f>Sales_Data!$L1362+5%</f>
        <v>0.35</v>
      </c>
    </row>
    <row r="1363" spans="1:17" ht="15.75" customHeight="1">
      <c r="A1363" s="6" t="s">
        <v>27</v>
      </c>
      <c r="B1363" s="6">
        <v>1128299</v>
      </c>
      <c r="C1363" s="7">
        <v>44517</v>
      </c>
      <c r="D1363" s="6" t="s">
        <v>28</v>
      </c>
      <c r="E1363" s="6" t="s">
        <v>62</v>
      </c>
      <c r="F1363" s="6" t="s">
        <v>63</v>
      </c>
      <c r="G1363" s="6" t="s">
        <v>18</v>
      </c>
      <c r="H1363" s="8">
        <v>0.60000000000000009</v>
      </c>
      <c r="I1363" s="9">
        <v>7000</v>
      </c>
      <c r="J1363" s="10">
        <f t="shared" si="0"/>
        <v>4200.0000000000009</v>
      </c>
      <c r="K1363" s="10">
        <f t="shared" si="1"/>
        <v>1050.0000000000002</v>
      </c>
      <c r="L1363" s="11">
        <v>0.25</v>
      </c>
      <c r="N1363" s="16"/>
      <c r="O1363" s="17">
        <f>Sales_Data!$H1363-0</f>
        <v>0.60000000000000009</v>
      </c>
      <c r="P1363" s="12">
        <f>Sales_Data!$I1363+1000</f>
        <v>8000</v>
      </c>
      <c r="Q1363" s="13">
        <f>Sales_Data!$L1363+5%</f>
        <v>0.3</v>
      </c>
    </row>
    <row r="1364" spans="1:17" ht="15.75" customHeight="1">
      <c r="A1364" s="6" t="s">
        <v>27</v>
      </c>
      <c r="B1364" s="6">
        <v>1128299</v>
      </c>
      <c r="C1364" s="7">
        <v>44517</v>
      </c>
      <c r="D1364" s="6" t="s">
        <v>28</v>
      </c>
      <c r="E1364" s="6" t="s">
        <v>62</v>
      </c>
      <c r="F1364" s="6" t="s">
        <v>63</v>
      </c>
      <c r="G1364" s="6" t="s">
        <v>19</v>
      </c>
      <c r="H1364" s="8">
        <v>0.55000000000000004</v>
      </c>
      <c r="I1364" s="9">
        <v>5250</v>
      </c>
      <c r="J1364" s="10">
        <f t="shared" si="0"/>
        <v>2887.5000000000005</v>
      </c>
      <c r="K1364" s="10">
        <f t="shared" si="1"/>
        <v>866.25000000000011</v>
      </c>
      <c r="L1364" s="11">
        <v>0.3</v>
      </c>
      <c r="N1364" s="16"/>
      <c r="O1364" s="17">
        <f>Sales_Data!$H1364-0</f>
        <v>0.55000000000000004</v>
      </c>
      <c r="P1364" s="12">
        <f>Sales_Data!$I1364+1000</f>
        <v>6250</v>
      </c>
      <c r="Q1364" s="13">
        <f>Sales_Data!$L1364+5%</f>
        <v>0.35</v>
      </c>
    </row>
    <row r="1365" spans="1:17" ht="15.75" customHeight="1">
      <c r="A1365" s="6" t="s">
        <v>27</v>
      </c>
      <c r="B1365" s="6">
        <v>1128299</v>
      </c>
      <c r="C1365" s="7">
        <v>44517</v>
      </c>
      <c r="D1365" s="6" t="s">
        <v>28</v>
      </c>
      <c r="E1365" s="6" t="s">
        <v>62</v>
      </c>
      <c r="F1365" s="6" t="s">
        <v>63</v>
      </c>
      <c r="G1365" s="6" t="s">
        <v>20</v>
      </c>
      <c r="H1365" s="8">
        <v>0.65000000000000013</v>
      </c>
      <c r="I1365" s="9">
        <v>5000</v>
      </c>
      <c r="J1365" s="10">
        <f t="shared" si="0"/>
        <v>3250.0000000000005</v>
      </c>
      <c r="K1365" s="10">
        <f t="shared" si="1"/>
        <v>975.00000000000011</v>
      </c>
      <c r="L1365" s="11">
        <v>0.3</v>
      </c>
      <c r="N1365" s="16"/>
      <c r="O1365" s="17">
        <f>Sales_Data!$H1365-0</f>
        <v>0.65000000000000013</v>
      </c>
      <c r="P1365" s="12">
        <f>Sales_Data!$I1365+1000</f>
        <v>6000</v>
      </c>
      <c r="Q1365" s="13">
        <f>Sales_Data!$L1365+5%</f>
        <v>0.35</v>
      </c>
    </row>
    <row r="1366" spans="1:17" ht="15.75" customHeight="1">
      <c r="A1366" s="6" t="s">
        <v>27</v>
      </c>
      <c r="B1366" s="6">
        <v>1128299</v>
      </c>
      <c r="C1366" s="7">
        <v>44517</v>
      </c>
      <c r="D1366" s="6" t="s">
        <v>28</v>
      </c>
      <c r="E1366" s="6" t="s">
        <v>62</v>
      </c>
      <c r="F1366" s="6" t="s">
        <v>63</v>
      </c>
      <c r="G1366" s="6" t="s">
        <v>21</v>
      </c>
      <c r="H1366" s="8">
        <v>0.85000000000000009</v>
      </c>
      <c r="I1366" s="9">
        <v>4750</v>
      </c>
      <c r="J1366" s="10">
        <f t="shared" si="0"/>
        <v>4037.5000000000005</v>
      </c>
      <c r="K1366" s="10">
        <f t="shared" si="1"/>
        <v>807.50000000000011</v>
      </c>
      <c r="L1366" s="11">
        <v>0.2</v>
      </c>
      <c r="N1366" s="16"/>
      <c r="O1366" s="17">
        <f>Sales_Data!$H1366-0</f>
        <v>0.85000000000000009</v>
      </c>
      <c r="P1366" s="12">
        <f>Sales_Data!$I1366+1000</f>
        <v>5750</v>
      </c>
      <c r="Q1366" s="13">
        <f>Sales_Data!$L1366+5%</f>
        <v>0.25</v>
      </c>
    </row>
    <row r="1367" spans="1:17" ht="15.75" customHeight="1">
      <c r="A1367" s="6" t="s">
        <v>27</v>
      </c>
      <c r="B1367" s="6">
        <v>1128299</v>
      </c>
      <c r="C1367" s="7">
        <v>44517</v>
      </c>
      <c r="D1367" s="6" t="s">
        <v>28</v>
      </c>
      <c r="E1367" s="6" t="s">
        <v>62</v>
      </c>
      <c r="F1367" s="6" t="s">
        <v>63</v>
      </c>
      <c r="G1367" s="6" t="s">
        <v>22</v>
      </c>
      <c r="H1367" s="8">
        <v>0.90000000000000013</v>
      </c>
      <c r="I1367" s="9">
        <v>6000</v>
      </c>
      <c r="J1367" s="10">
        <f t="shared" si="0"/>
        <v>5400.0000000000009</v>
      </c>
      <c r="K1367" s="10">
        <f t="shared" si="1"/>
        <v>2430.0000000000005</v>
      </c>
      <c r="L1367" s="11">
        <v>0.45</v>
      </c>
      <c r="N1367" s="16"/>
      <c r="O1367" s="17">
        <f>Sales_Data!$H1367-0</f>
        <v>0.90000000000000013</v>
      </c>
      <c r="P1367" s="12">
        <f>Sales_Data!$I1367+1000</f>
        <v>7000</v>
      </c>
      <c r="Q1367" s="13">
        <f>Sales_Data!$L1367+5%</f>
        <v>0.5</v>
      </c>
    </row>
    <row r="1368" spans="1:17" ht="15.75" customHeight="1">
      <c r="A1368" s="6" t="s">
        <v>27</v>
      </c>
      <c r="B1368" s="6">
        <v>1128299</v>
      </c>
      <c r="C1368" s="7">
        <v>44546</v>
      </c>
      <c r="D1368" s="6" t="s">
        <v>28</v>
      </c>
      <c r="E1368" s="6" t="s">
        <v>62</v>
      </c>
      <c r="F1368" s="6" t="s">
        <v>63</v>
      </c>
      <c r="G1368" s="6" t="s">
        <v>17</v>
      </c>
      <c r="H1368" s="8">
        <v>0.75000000000000011</v>
      </c>
      <c r="I1368" s="9">
        <v>8000</v>
      </c>
      <c r="J1368" s="10">
        <f t="shared" si="0"/>
        <v>6000.0000000000009</v>
      </c>
      <c r="K1368" s="10">
        <f t="shared" si="1"/>
        <v>1800.0000000000002</v>
      </c>
      <c r="L1368" s="11">
        <v>0.3</v>
      </c>
      <c r="N1368" s="16"/>
      <c r="O1368" s="17">
        <f>Sales_Data!$H1368-0</f>
        <v>0.75000000000000011</v>
      </c>
      <c r="P1368" s="12">
        <f>Sales_Data!$I1368+1000</f>
        <v>9000</v>
      </c>
      <c r="Q1368" s="13">
        <f>Sales_Data!$L1368+5%</f>
        <v>0.35</v>
      </c>
    </row>
    <row r="1369" spans="1:17" ht="15.75" customHeight="1">
      <c r="A1369" s="6" t="s">
        <v>27</v>
      </c>
      <c r="B1369" s="6">
        <v>1128299</v>
      </c>
      <c r="C1369" s="7">
        <v>44546</v>
      </c>
      <c r="D1369" s="6" t="s">
        <v>28</v>
      </c>
      <c r="E1369" s="6" t="s">
        <v>62</v>
      </c>
      <c r="F1369" s="6" t="s">
        <v>63</v>
      </c>
      <c r="G1369" s="6" t="s">
        <v>18</v>
      </c>
      <c r="H1369" s="8">
        <v>0.8500000000000002</v>
      </c>
      <c r="I1369" s="9">
        <v>8000</v>
      </c>
      <c r="J1369" s="10">
        <f t="shared" si="0"/>
        <v>6800.0000000000018</v>
      </c>
      <c r="K1369" s="10">
        <f t="shared" si="1"/>
        <v>1700.0000000000005</v>
      </c>
      <c r="L1369" s="11">
        <v>0.25</v>
      </c>
      <c r="N1369" s="16"/>
      <c r="O1369" s="17">
        <f>Sales_Data!$H1369-0</f>
        <v>0.8500000000000002</v>
      </c>
      <c r="P1369" s="12">
        <f>Sales_Data!$I1369+1000</f>
        <v>9000</v>
      </c>
      <c r="Q1369" s="13">
        <f>Sales_Data!$L1369+5%</f>
        <v>0.3</v>
      </c>
    </row>
    <row r="1370" spans="1:17" ht="15.75" customHeight="1">
      <c r="A1370" s="6" t="s">
        <v>27</v>
      </c>
      <c r="B1370" s="6">
        <v>1128299</v>
      </c>
      <c r="C1370" s="7">
        <v>44546</v>
      </c>
      <c r="D1370" s="6" t="s">
        <v>28</v>
      </c>
      <c r="E1370" s="6" t="s">
        <v>62</v>
      </c>
      <c r="F1370" s="6" t="s">
        <v>63</v>
      </c>
      <c r="G1370" s="6" t="s">
        <v>19</v>
      </c>
      <c r="H1370" s="8">
        <v>0.80000000000000016</v>
      </c>
      <c r="I1370" s="9">
        <v>6000</v>
      </c>
      <c r="J1370" s="10">
        <f t="shared" si="0"/>
        <v>4800.0000000000009</v>
      </c>
      <c r="K1370" s="10">
        <f t="shared" si="1"/>
        <v>1440.0000000000002</v>
      </c>
      <c r="L1370" s="11">
        <v>0.3</v>
      </c>
      <c r="N1370" s="16"/>
      <c r="O1370" s="17">
        <f>Sales_Data!$H1370-0</f>
        <v>0.80000000000000016</v>
      </c>
      <c r="P1370" s="12">
        <f>Sales_Data!$I1370+1000</f>
        <v>7000</v>
      </c>
      <c r="Q1370" s="13">
        <f>Sales_Data!$L1370+5%</f>
        <v>0.35</v>
      </c>
    </row>
    <row r="1371" spans="1:17" ht="15.75" customHeight="1">
      <c r="A1371" s="6" t="s">
        <v>27</v>
      </c>
      <c r="B1371" s="6">
        <v>1128299</v>
      </c>
      <c r="C1371" s="7">
        <v>44546</v>
      </c>
      <c r="D1371" s="6" t="s">
        <v>28</v>
      </c>
      <c r="E1371" s="6" t="s">
        <v>62</v>
      </c>
      <c r="F1371" s="6" t="s">
        <v>63</v>
      </c>
      <c r="G1371" s="6" t="s">
        <v>20</v>
      </c>
      <c r="H1371" s="8">
        <v>0.80000000000000016</v>
      </c>
      <c r="I1371" s="9">
        <v>6000</v>
      </c>
      <c r="J1371" s="10">
        <f t="shared" si="0"/>
        <v>4800.0000000000009</v>
      </c>
      <c r="K1371" s="10">
        <f t="shared" si="1"/>
        <v>1440.0000000000002</v>
      </c>
      <c r="L1371" s="11">
        <v>0.3</v>
      </c>
      <c r="N1371" s="16"/>
      <c r="O1371" s="17">
        <f>Sales_Data!$H1371-0</f>
        <v>0.80000000000000016</v>
      </c>
      <c r="P1371" s="12">
        <f>Sales_Data!$I1371+1000</f>
        <v>7000</v>
      </c>
      <c r="Q1371" s="13">
        <f>Sales_Data!$L1371+5%</f>
        <v>0.35</v>
      </c>
    </row>
    <row r="1372" spans="1:17" ht="15.75" customHeight="1">
      <c r="A1372" s="6" t="s">
        <v>27</v>
      </c>
      <c r="B1372" s="6">
        <v>1128299</v>
      </c>
      <c r="C1372" s="7">
        <v>44546</v>
      </c>
      <c r="D1372" s="6" t="s">
        <v>28</v>
      </c>
      <c r="E1372" s="6" t="s">
        <v>62</v>
      </c>
      <c r="F1372" s="6" t="s">
        <v>63</v>
      </c>
      <c r="G1372" s="6" t="s">
        <v>21</v>
      </c>
      <c r="H1372" s="8">
        <v>0.90000000000000013</v>
      </c>
      <c r="I1372" s="9">
        <v>5250</v>
      </c>
      <c r="J1372" s="10">
        <f t="shared" si="0"/>
        <v>4725.0000000000009</v>
      </c>
      <c r="K1372" s="10">
        <f t="shared" si="1"/>
        <v>945.00000000000023</v>
      </c>
      <c r="L1372" s="11">
        <v>0.2</v>
      </c>
      <c r="N1372" s="16"/>
      <c r="O1372" s="17">
        <f>Sales_Data!$H1372-0</f>
        <v>0.90000000000000013</v>
      </c>
      <c r="P1372" s="12">
        <f>Sales_Data!$I1372+1000</f>
        <v>6250</v>
      </c>
      <c r="Q1372" s="13">
        <f>Sales_Data!$L1372+5%</f>
        <v>0.25</v>
      </c>
    </row>
    <row r="1373" spans="1:17" ht="15.75" customHeight="1">
      <c r="A1373" s="6" t="s">
        <v>27</v>
      </c>
      <c r="B1373" s="6">
        <v>1128299</v>
      </c>
      <c r="C1373" s="7">
        <v>44546</v>
      </c>
      <c r="D1373" s="6" t="s">
        <v>28</v>
      </c>
      <c r="E1373" s="6" t="s">
        <v>62</v>
      </c>
      <c r="F1373" s="6" t="s">
        <v>63</v>
      </c>
      <c r="G1373" s="6" t="s">
        <v>22</v>
      </c>
      <c r="H1373" s="8">
        <v>0.95000000000000018</v>
      </c>
      <c r="I1373" s="9">
        <v>6250</v>
      </c>
      <c r="J1373" s="10">
        <f t="shared" si="0"/>
        <v>5937.5000000000009</v>
      </c>
      <c r="K1373" s="10">
        <f t="shared" si="1"/>
        <v>2671.8750000000005</v>
      </c>
      <c r="L1373" s="11">
        <v>0.45</v>
      </c>
      <c r="N1373" s="16"/>
      <c r="O1373" s="17">
        <f>Sales_Data!$H1373-0</f>
        <v>0.95000000000000018</v>
      </c>
      <c r="P1373" s="12">
        <f>Sales_Data!$I1373+1000</f>
        <v>7250</v>
      </c>
      <c r="Q1373" s="13">
        <f>Sales_Data!$L1373+5%</f>
        <v>0.5</v>
      </c>
    </row>
    <row r="1374" spans="1:17" ht="15.75" customHeight="1">
      <c r="A1374" s="6" t="s">
        <v>14</v>
      </c>
      <c r="B1374" s="6">
        <v>1185732</v>
      </c>
      <c r="C1374" s="7">
        <v>44208</v>
      </c>
      <c r="D1374" s="6" t="s">
        <v>45</v>
      </c>
      <c r="E1374" s="6" t="s">
        <v>46</v>
      </c>
      <c r="F1374" s="6" t="s">
        <v>64</v>
      </c>
      <c r="G1374" s="6" t="s">
        <v>17</v>
      </c>
      <c r="H1374" s="8">
        <v>0.45</v>
      </c>
      <c r="I1374" s="9">
        <v>8500</v>
      </c>
      <c r="J1374" s="10">
        <f t="shared" si="0"/>
        <v>3825</v>
      </c>
      <c r="K1374" s="10">
        <f t="shared" si="1"/>
        <v>1721.25</v>
      </c>
      <c r="L1374" s="11">
        <v>0.45</v>
      </c>
      <c r="O1374" s="12"/>
    </row>
    <row r="1375" spans="1:17" ht="15.75" customHeight="1">
      <c r="A1375" s="6" t="s">
        <v>14</v>
      </c>
      <c r="B1375" s="6">
        <v>1185732</v>
      </c>
      <c r="C1375" s="7">
        <v>44208</v>
      </c>
      <c r="D1375" s="6" t="s">
        <v>45</v>
      </c>
      <c r="E1375" s="6" t="s">
        <v>46</v>
      </c>
      <c r="F1375" s="6" t="s">
        <v>64</v>
      </c>
      <c r="G1375" s="6" t="s">
        <v>18</v>
      </c>
      <c r="H1375" s="8">
        <v>0.45</v>
      </c>
      <c r="I1375" s="9">
        <v>6500</v>
      </c>
      <c r="J1375" s="10">
        <f t="shared" si="0"/>
        <v>2925</v>
      </c>
      <c r="K1375" s="10">
        <f t="shared" si="1"/>
        <v>1023.7499999999999</v>
      </c>
      <c r="L1375" s="11">
        <v>0.35</v>
      </c>
      <c r="O1375" s="12"/>
    </row>
    <row r="1376" spans="1:17" ht="15.75" customHeight="1">
      <c r="A1376" s="6" t="s">
        <v>14</v>
      </c>
      <c r="B1376" s="6">
        <v>1185732</v>
      </c>
      <c r="C1376" s="7">
        <v>44208</v>
      </c>
      <c r="D1376" s="6" t="s">
        <v>45</v>
      </c>
      <c r="E1376" s="6" t="s">
        <v>46</v>
      </c>
      <c r="F1376" s="6" t="s">
        <v>64</v>
      </c>
      <c r="G1376" s="6" t="s">
        <v>19</v>
      </c>
      <c r="H1376" s="8">
        <v>0.35000000000000003</v>
      </c>
      <c r="I1376" s="9">
        <v>6500</v>
      </c>
      <c r="J1376" s="10">
        <f t="shared" si="0"/>
        <v>2275</v>
      </c>
      <c r="K1376" s="10">
        <f t="shared" si="1"/>
        <v>568.75</v>
      </c>
      <c r="L1376" s="11">
        <v>0.25</v>
      </c>
      <c r="O1376" s="12"/>
    </row>
    <row r="1377" spans="1:15" ht="15.75" customHeight="1">
      <c r="A1377" s="6" t="s">
        <v>14</v>
      </c>
      <c r="B1377" s="6">
        <v>1185732</v>
      </c>
      <c r="C1377" s="7">
        <v>44208</v>
      </c>
      <c r="D1377" s="6" t="s">
        <v>45</v>
      </c>
      <c r="E1377" s="6" t="s">
        <v>46</v>
      </c>
      <c r="F1377" s="6" t="s">
        <v>64</v>
      </c>
      <c r="G1377" s="6" t="s">
        <v>20</v>
      </c>
      <c r="H1377" s="8">
        <v>0.39999999999999997</v>
      </c>
      <c r="I1377" s="9">
        <v>5000</v>
      </c>
      <c r="J1377" s="10">
        <f t="shared" si="0"/>
        <v>1999.9999999999998</v>
      </c>
      <c r="K1377" s="10">
        <f t="shared" si="1"/>
        <v>599.99999999999989</v>
      </c>
      <c r="L1377" s="11">
        <v>0.3</v>
      </c>
      <c r="O1377" s="12"/>
    </row>
    <row r="1378" spans="1:15" ht="15.75" customHeight="1">
      <c r="A1378" s="6" t="s">
        <v>14</v>
      </c>
      <c r="B1378" s="6">
        <v>1185732</v>
      </c>
      <c r="C1378" s="7">
        <v>44208</v>
      </c>
      <c r="D1378" s="6" t="s">
        <v>45</v>
      </c>
      <c r="E1378" s="6" t="s">
        <v>46</v>
      </c>
      <c r="F1378" s="6" t="s">
        <v>64</v>
      </c>
      <c r="G1378" s="6" t="s">
        <v>21</v>
      </c>
      <c r="H1378" s="8">
        <v>0.55000000000000004</v>
      </c>
      <c r="I1378" s="9">
        <v>5500</v>
      </c>
      <c r="J1378" s="10">
        <f t="shared" si="0"/>
        <v>3025.0000000000005</v>
      </c>
      <c r="K1378" s="10">
        <f t="shared" si="1"/>
        <v>1058.75</v>
      </c>
      <c r="L1378" s="11">
        <v>0.35</v>
      </c>
      <c r="O1378" s="12"/>
    </row>
    <row r="1379" spans="1:15" ht="15.75" customHeight="1">
      <c r="A1379" s="6" t="s">
        <v>14</v>
      </c>
      <c r="B1379" s="6">
        <v>1185732</v>
      </c>
      <c r="C1379" s="7">
        <v>44208</v>
      </c>
      <c r="D1379" s="6" t="s">
        <v>45</v>
      </c>
      <c r="E1379" s="6" t="s">
        <v>46</v>
      </c>
      <c r="F1379" s="6" t="s">
        <v>64</v>
      </c>
      <c r="G1379" s="6" t="s">
        <v>22</v>
      </c>
      <c r="H1379" s="8">
        <v>0.45</v>
      </c>
      <c r="I1379" s="9">
        <v>6500</v>
      </c>
      <c r="J1379" s="10">
        <f t="shared" si="0"/>
        <v>2925</v>
      </c>
      <c r="K1379" s="10">
        <f t="shared" si="1"/>
        <v>1462.5</v>
      </c>
      <c r="L1379" s="11">
        <v>0.5</v>
      </c>
      <c r="O1379" s="12"/>
    </row>
    <row r="1380" spans="1:15" ht="15.75" customHeight="1">
      <c r="A1380" s="6" t="s">
        <v>14</v>
      </c>
      <c r="B1380" s="6">
        <v>1185732</v>
      </c>
      <c r="C1380" s="7">
        <v>44237</v>
      </c>
      <c r="D1380" s="6" t="s">
        <v>45</v>
      </c>
      <c r="E1380" s="6" t="s">
        <v>46</v>
      </c>
      <c r="F1380" s="6" t="s">
        <v>64</v>
      </c>
      <c r="G1380" s="6" t="s">
        <v>17</v>
      </c>
      <c r="H1380" s="8">
        <v>0.45</v>
      </c>
      <c r="I1380" s="9">
        <v>9000</v>
      </c>
      <c r="J1380" s="10">
        <f t="shared" si="0"/>
        <v>4050</v>
      </c>
      <c r="K1380" s="10">
        <f t="shared" si="1"/>
        <v>1822.5</v>
      </c>
      <c r="L1380" s="11">
        <v>0.45</v>
      </c>
      <c r="O1380" s="12"/>
    </row>
    <row r="1381" spans="1:15" ht="15.75" customHeight="1">
      <c r="A1381" s="6" t="s">
        <v>14</v>
      </c>
      <c r="B1381" s="6">
        <v>1185732</v>
      </c>
      <c r="C1381" s="7">
        <v>44237</v>
      </c>
      <c r="D1381" s="6" t="s">
        <v>45</v>
      </c>
      <c r="E1381" s="6" t="s">
        <v>46</v>
      </c>
      <c r="F1381" s="6" t="s">
        <v>64</v>
      </c>
      <c r="G1381" s="6" t="s">
        <v>18</v>
      </c>
      <c r="H1381" s="8">
        <v>0.45</v>
      </c>
      <c r="I1381" s="9">
        <v>5500</v>
      </c>
      <c r="J1381" s="10">
        <f t="shared" si="0"/>
        <v>2475</v>
      </c>
      <c r="K1381" s="10">
        <f t="shared" si="1"/>
        <v>866.25</v>
      </c>
      <c r="L1381" s="11">
        <v>0.35</v>
      </c>
      <c r="O1381" s="12"/>
    </row>
    <row r="1382" spans="1:15" ht="15.75" customHeight="1">
      <c r="A1382" s="6" t="s">
        <v>14</v>
      </c>
      <c r="B1382" s="6">
        <v>1185732</v>
      </c>
      <c r="C1382" s="7">
        <v>44237</v>
      </c>
      <c r="D1382" s="6" t="s">
        <v>45</v>
      </c>
      <c r="E1382" s="6" t="s">
        <v>46</v>
      </c>
      <c r="F1382" s="6" t="s">
        <v>64</v>
      </c>
      <c r="G1382" s="6" t="s">
        <v>19</v>
      </c>
      <c r="H1382" s="8">
        <v>0.35000000000000003</v>
      </c>
      <c r="I1382" s="9">
        <v>6000</v>
      </c>
      <c r="J1382" s="10">
        <f t="shared" si="0"/>
        <v>2100</v>
      </c>
      <c r="K1382" s="10">
        <f t="shared" si="1"/>
        <v>525</v>
      </c>
      <c r="L1382" s="11">
        <v>0.25</v>
      </c>
      <c r="O1382" s="12"/>
    </row>
    <row r="1383" spans="1:15" ht="15.75" customHeight="1">
      <c r="A1383" s="6" t="s">
        <v>14</v>
      </c>
      <c r="B1383" s="6">
        <v>1185732</v>
      </c>
      <c r="C1383" s="7">
        <v>44237</v>
      </c>
      <c r="D1383" s="6" t="s">
        <v>45</v>
      </c>
      <c r="E1383" s="6" t="s">
        <v>46</v>
      </c>
      <c r="F1383" s="6" t="s">
        <v>64</v>
      </c>
      <c r="G1383" s="6" t="s">
        <v>20</v>
      </c>
      <c r="H1383" s="8">
        <v>0.39999999999999997</v>
      </c>
      <c r="I1383" s="9">
        <v>4750</v>
      </c>
      <c r="J1383" s="10">
        <f t="shared" si="0"/>
        <v>1899.9999999999998</v>
      </c>
      <c r="K1383" s="10">
        <f t="shared" si="1"/>
        <v>569.99999999999989</v>
      </c>
      <c r="L1383" s="11">
        <v>0.3</v>
      </c>
      <c r="O1383" s="12"/>
    </row>
    <row r="1384" spans="1:15" ht="15.75" customHeight="1">
      <c r="A1384" s="6" t="s">
        <v>14</v>
      </c>
      <c r="B1384" s="6">
        <v>1185732</v>
      </c>
      <c r="C1384" s="7">
        <v>44237</v>
      </c>
      <c r="D1384" s="6" t="s">
        <v>45</v>
      </c>
      <c r="E1384" s="6" t="s">
        <v>46</v>
      </c>
      <c r="F1384" s="6" t="s">
        <v>64</v>
      </c>
      <c r="G1384" s="6" t="s">
        <v>21</v>
      </c>
      <c r="H1384" s="8">
        <v>0.55000000000000004</v>
      </c>
      <c r="I1384" s="9">
        <v>5500</v>
      </c>
      <c r="J1384" s="10">
        <f t="shared" si="0"/>
        <v>3025.0000000000005</v>
      </c>
      <c r="K1384" s="10">
        <f t="shared" si="1"/>
        <v>1058.75</v>
      </c>
      <c r="L1384" s="11">
        <v>0.35</v>
      </c>
      <c r="O1384" s="12"/>
    </row>
    <row r="1385" spans="1:15" ht="15.75" customHeight="1">
      <c r="A1385" s="6" t="s">
        <v>14</v>
      </c>
      <c r="B1385" s="6">
        <v>1185732</v>
      </c>
      <c r="C1385" s="7">
        <v>44237</v>
      </c>
      <c r="D1385" s="6" t="s">
        <v>45</v>
      </c>
      <c r="E1385" s="6" t="s">
        <v>46</v>
      </c>
      <c r="F1385" s="6" t="s">
        <v>64</v>
      </c>
      <c r="G1385" s="6" t="s">
        <v>22</v>
      </c>
      <c r="H1385" s="8">
        <v>0.45</v>
      </c>
      <c r="I1385" s="9">
        <v>6500</v>
      </c>
      <c r="J1385" s="10">
        <f t="shared" si="0"/>
        <v>2925</v>
      </c>
      <c r="K1385" s="10">
        <f t="shared" si="1"/>
        <v>1462.5</v>
      </c>
      <c r="L1385" s="11">
        <v>0.5</v>
      </c>
      <c r="O1385" s="12"/>
    </row>
    <row r="1386" spans="1:15" ht="15.75" customHeight="1">
      <c r="A1386" s="6" t="s">
        <v>14</v>
      </c>
      <c r="B1386" s="6">
        <v>1185732</v>
      </c>
      <c r="C1386" s="7">
        <v>44263</v>
      </c>
      <c r="D1386" s="6" t="s">
        <v>45</v>
      </c>
      <c r="E1386" s="6" t="s">
        <v>46</v>
      </c>
      <c r="F1386" s="6" t="s">
        <v>64</v>
      </c>
      <c r="G1386" s="6" t="s">
        <v>17</v>
      </c>
      <c r="H1386" s="8">
        <v>0.45</v>
      </c>
      <c r="I1386" s="9">
        <v>8700</v>
      </c>
      <c r="J1386" s="10">
        <f t="shared" si="0"/>
        <v>3915</v>
      </c>
      <c r="K1386" s="10">
        <f t="shared" si="1"/>
        <v>1761.75</v>
      </c>
      <c r="L1386" s="11">
        <v>0.45</v>
      </c>
      <c r="O1386" s="12"/>
    </row>
    <row r="1387" spans="1:15" ht="15.75" customHeight="1">
      <c r="A1387" s="6" t="s">
        <v>14</v>
      </c>
      <c r="B1387" s="6">
        <v>1185732</v>
      </c>
      <c r="C1387" s="7">
        <v>44263</v>
      </c>
      <c r="D1387" s="6" t="s">
        <v>45</v>
      </c>
      <c r="E1387" s="6" t="s">
        <v>46</v>
      </c>
      <c r="F1387" s="6" t="s">
        <v>64</v>
      </c>
      <c r="G1387" s="6" t="s">
        <v>18</v>
      </c>
      <c r="H1387" s="8">
        <v>0.45</v>
      </c>
      <c r="I1387" s="9">
        <v>5500</v>
      </c>
      <c r="J1387" s="10">
        <f t="shared" si="0"/>
        <v>2475</v>
      </c>
      <c r="K1387" s="10">
        <f t="shared" si="1"/>
        <v>866.25</v>
      </c>
      <c r="L1387" s="11">
        <v>0.35</v>
      </c>
      <c r="O1387" s="12"/>
    </row>
    <row r="1388" spans="1:15" ht="15.75" customHeight="1">
      <c r="A1388" s="6" t="s">
        <v>14</v>
      </c>
      <c r="B1388" s="6">
        <v>1185732</v>
      </c>
      <c r="C1388" s="7">
        <v>44263</v>
      </c>
      <c r="D1388" s="6" t="s">
        <v>45</v>
      </c>
      <c r="E1388" s="6" t="s">
        <v>46</v>
      </c>
      <c r="F1388" s="6" t="s">
        <v>64</v>
      </c>
      <c r="G1388" s="6" t="s">
        <v>19</v>
      </c>
      <c r="H1388" s="8">
        <v>0.35000000000000003</v>
      </c>
      <c r="I1388" s="9">
        <v>5750</v>
      </c>
      <c r="J1388" s="10">
        <f t="shared" si="0"/>
        <v>2012.5000000000002</v>
      </c>
      <c r="K1388" s="10">
        <f t="shared" si="1"/>
        <v>503.12500000000006</v>
      </c>
      <c r="L1388" s="11">
        <v>0.25</v>
      </c>
      <c r="O1388" s="12"/>
    </row>
    <row r="1389" spans="1:15" ht="15.75" customHeight="1">
      <c r="A1389" s="6" t="s">
        <v>14</v>
      </c>
      <c r="B1389" s="6">
        <v>1185732</v>
      </c>
      <c r="C1389" s="7">
        <v>44263</v>
      </c>
      <c r="D1389" s="6" t="s">
        <v>45</v>
      </c>
      <c r="E1389" s="6" t="s">
        <v>46</v>
      </c>
      <c r="F1389" s="6" t="s">
        <v>64</v>
      </c>
      <c r="G1389" s="6" t="s">
        <v>20</v>
      </c>
      <c r="H1389" s="8">
        <v>0.39999999999999997</v>
      </c>
      <c r="I1389" s="9">
        <v>4250</v>
      </c>
      <c r="J1389" s="10">
        <f t="shared" si="0"/>
        <v>1699.9999999999998</v>
      </c>
      <c r="K1389" s="10">
        <f t="shared" si="1"/>
        <v>509.99999999999989</v>
      </c>
      <c r="L1389" s="11">
        <v>0.3</v>
      </c>
      <c r="O1389" s="12"/>
    </row>
    <row r="1390" spans="1:15" ht="15.75" customHeight="1">
      <c r="A1390" s="6" t="s">
        <v>14</v>
      </c>
      <c r="B1390" s="6">
        <v>1185732</v>
      </c>
      <c r="C1390" s="7">
        <v>44263</v>
      </c>
      <c r="D1390" s="6" t="s">
        <v>45</v>
      </c>
      <c r="E1390" s="6" t="s">
        <v>46</v>
      </c>
      <c r="F1390" s="6" t="s">
        <v>64</v>
      </c>
      <c r="G1390" s="6" t="s">
        <v>21</v>
      </c>
      <c r="H1390" s="8">
        <v>0.55000000000000004</v>
      </c>
      <c r="I1390" s="9">
        <v>4750</v>
      </c>
      <c r="J1390" s="10">
        <f t="shared" si="0"/>
        <v>2612.5</v>
      </c>
      <c r="K1390" s="10">
        <f t="shared" si="1"/>
        <v>914.37499999999989</v>
      </c>
      <c r="L1390" s="11">
        <v>0.35</v>
      </c>
      <c r="O1390" s="12"/>
    </row>
    <row r="1391" spans="1:15" ht="15.75" customHeight="1">
      <c r="A1391" s="6" t="s">
        <v>14</v>
      </c>
      <c r="B1391" s="6">
        <v>1185732</v>
      </c>
      <c r="C1391" s="7">
        <v>44263</v>
      </c>
      <c r="D1391" s="6" t="s">
        <v>45</v>
      </c>
      <c r="E1391" s="6" t="s">
        <v>46</v>
      </c>
      <c r="F1391" s="6" t="s">
        <v>64</v>
      </c>
      <c r="G1391" s="6" t="s">
        <v>22</v>
      </c>
      <c r="H1391" s="8">
        <v>0.45</v>
      </c>
      <c r="I1391" s="9">
        <v>5750</v>
      </c>
      <c r="J1391" s="10">
        <f t="shared" si="0"/>
        <v>2587.5</v>
      </c>
      <c r="K1391" s="10">
        <f t="shared" si="1"/>
        <v>1293.75</v>
      </c>
      <c r="L1391" s="11">
        <v>0.5</v>
      </c>
      <c r="O1391" s="12"/>
    </row>
    <row r="1392" spans="1:15" ht="15.75" customHeight="1">
      <c r="A1392" s="6" t="s">
        <v>14</v>
      </c>
      <c r="B1392" s="6">
        <v>1185732</v>
      </c>
      <c r="C1392" s="7">
        <v>44295</v>
      </c>
      <c r="D1392" s="6" t="s">
        <v>45</v>
      </c>
      <c r="E1392" s="6" t="s">
        <v>46</v>
      </c>
      <c r="F1392" s="6" t="s">
        <v>64</v>
      </c>
      <c r="G1392" s="6" t="s">
        <v>17</v>
      </c>
      <c r="H1392" s="8">
        <v>0.45</v>
      </c>
      <c r="I1392" s="9">
        <v>8250</v>
      </c>
      <c r="J1392" s="10">
        <f t="shared" si="0"/>
        <v>3712.5</v>
      </c>
      <c r="K1392" s="10">
        <f t="shared" si="1"/>
        <v>1670.625</v>
      </c>
      <c r="L1392" s="11">
        <v>0.45</v>
      </c>
      <c r="O1392" s="12"/>
    </row>
    <row r="1393" spans="1:15" ht="15.75" customHeight="1">
      <c r="A1393" s="6" t="s">
        <v>14</v>
      </c>
      <c r="B1393" s="6">
        <v>1185732</v>
      </c>
      <c r="C1393" s="7">
        <v>44295</v>
      </c>
      <c r="D1393" s="6" t="s">
        <v>45</v>
      </c>
      <c r="E1393" s="6" t="s">
        <v>46</v>
      </c>
      <c r="F1393" s="6" t="s">
        <v>64</v>
      </c>
      <c r="G1393" s="6" t="s">
        <v>18</v>
      </c>
      <c r="H1393" s="8">
        <v>0.45</v>
      </c>
      <c r="I1393" s="9">
        <v>5250</v>
      </c>
      <c r="J1393" s="10">
        <f t="shared" si="0"/>
        <v>2362.5</v>
      </c>
      <c r="K1393" s="10">
        <f t="shared" si="1"/>
        <v>826.875</v>
      </c>
      <c r="L1393" s="11">
        <v>0.35</v>
      </c>
      <c r="O1393" s="12"/>
    </row>
    <row r="1394" spans="1:15" ht="15.75" customHeight="1">
      <c r="A1394" s="6" t="s">
        <v>14</v>
      </c>
      <c r="B1394" s="6">
        <v>1185732</v>
      </c>
      <c r="C1394" s="7">
        <v>44295</v>
      </c>
      <c r="D1394" s="6" t="s">
        <v>45</v>
      </c>
      <c r="E1394" s="6" t="s">
        <v>46</v>
      </c>
      <c r="F1394" s="6" t="s">
        <v>64</v>
      </c>
      <c r="G1394" s="6" t="s">
        <v>19</v>
      </c>
      <c r="H1394" s="8">
        <v>0.35000000000000003</v>
      </c>
      <c r="I1394" s="9">
        <v>5250</v>
      </c>
      <c r="J1394" s="10">
        <f t="shared" si="0"/>
        <v>1837.5000000000002</v>
      </c>
      <c r="K1394" s="10">
        <f t="shared" si="1"/>
        <v>459.37500000000006</v>
      </c>
      <c r="L1394" s="11">
        <v>0.25</v>
      </c>
      <c r="O1394" s="12"/>
    </row>
    <row r="1395" spans="1:15" ht="15.75" customHeight="1">
      <c r="A1395" s="6" t="s">
        <v>14</v>
      </c>
      <c r="B1395" s="6">
        <v>1185732</v>
      </c>
      <c r="C1395" s="7">
        <v>44295</v>
      </c>
      <c r="D1395" s="6" t="s">
        <v>45</v>
      </c>
      <c r="E1395" s="6" t="s">
        <v>46</v>
      </c>
      <c r="F1395" s="6" t="s">
        <v>64</v>
      </c>
      <c r="G1395" s="6" t="s">
        <v>20</v>
      </c>
      <c r="H1395" s="8">
        <v>0.39999999999999997</v>
      </c>
      <c r="I1395" s="9">
        <v>4500</v>
      </c>
      <c r="J1395" s="10">
        <f t="shared" si="0"/>
        <v>1799.9999999999998</v>
      </c>
      <c r="K1395" s="10">
        <f t="shared" si="1"/>
        <v>539.99999999999989</v>
      </c>
      <c r="L1395" s="11">
        <v>0.3</v>
      </c>
      <c r="O1395" s="12"/>
    </row>
    <row r="1396" spans="1:15" ht="15.75" customHeight="1">
      <c r="A1396" s="6" t="s">
        <v>14</v>
      </c>
      <c r="B1396" s="6">
        <v>1185732</v>
      </c>
      <c r="C1396" s="7">
        <v>44295</v>
      </c>
      <c r="D1396" s="6" t="s">
        <v>45</v>
      </c>
      <c r="E1396" s="6" t="s">
        <v>46</v>
      </c>
      <c r="F1396" s="6" t="s">
        <v>64</v>
      </c>
      <c r="G1396" s="6" t="s">
        <v>21</v>
      </c>
      <c r="H1396" s="8">
        <v>0.55000000000000004</v>
      </c>
      <c r="I1396" s="9">
        <v>4750</v>
      </c>
      <c r="J1396" s="10">
        <f t="shared" si="0"/>
        <v>2612.5</v>
      </c>
      <c r="K1396" s="10">
        <f t="shared" si="1"/>
        <v>914.37499999999989</v>
      </c>
      <c r="L1396" s="11">
        <v>0.35</v>
      </c>
      <c r="O1396" s="12"/>
    </row>
    <row r="1397" spans="1:15" ht="15.75" customHeight="1">
      <c r="A1397" s="6" t="s">
        <v>14</v>
      </c>
      <c r="B1397" s="6">
        <v>1185732</v>
      </c>
      <c r="C1397" s="7">
        <v>44295</v>
      </c>
      <c r="D1397" s="6" t="s">
        <v>45</v>
      </c>
      <c r="E1397" s="6" t="s">
        <v>46</v>
      </c>
      <c r="F1397" s="6" t="s">
        <v>64</v>
      </c>
      <c r="G1397" s="6" t="s">
        <v>22</v>
      </c>
      <c r="H1397" s="8">
        <v>0.45</v>
      </c>
      <c r="I1397" s="9">
        <v>6000</v>
      </c>
      <c r="J1397" s="10">
        <f t="shared" si="0"/>
        <v>2700</v>
      </c>
      <c r="K1397" s="10">
        <f t="shared" si="1"/>
        <v>1350</v>
      </c>
      <c r="L1397" s="11">
        <v>0.5</v>
      </c>
      <c r="O1397" s="12"/>
    </row>
    <row r="1398" spans="1:15" ht="15.75" customHeight="1">
      <c r="A1398" s="6" t="s">
        <v>14</v>
      </c>
      <c r="B1398" s="6">
        <v>1185732</v>
      </c>
      <c r="C1398" s="7">
        <v>44324</v>
      </c>
      <c r="D1398" s="6" t="s">
        <v>45</v>
      </c>
      <c r="E1398" s="6" t="s">
        <v>46</v>
      </c>
      <c r="F1398" s="6" t="s">
        <v>64</v>
      </c>
      <c r="G1398" s="6" t="s">
        <v>17</v>
      </c>
      <c r="H1398" s="8">
        <v>0.55000000000000004</v>
      </c>
      <c r="I1398" s="9">
        <v>8700</v>
      </c>
      <c r="J1398" s="10">
        <f t="shared" si="0"/>
        <v>4785</v>
      </c>
      <c r="K1398" s="10">
        <f t="shared" si="1"/>
        <v>2153.25</v>
      </c>
      <c r="L1398" s="11">
        <v>0.45</v>
      </c>
      <c r="O1398" s="12"/>
    </row>
    <row r="1399" spans="1:15" ht="15.75" customHeight="1">
      <c r="A1399" s="6" t="s">
        <v>14</v>
      </c>
      <c r="B1399" s="6">
        <v>1185732</v>
      </c>
      <c r="C1399" s="7">
        <v>44324</v>
      </c>
      <c r="D1399" s="6" t="s">
        <v>45</v>
      </c>
      <c r="E1399" s="6" t="s">
        <v>46</v>
      </c>
      <c r="F1399" s="6" t="s">
        <v>64</v>
      </c>
      <c r="G1399" s="6" t="s">
        <v>18</v>
      </c>
      <c r="H1399" s="8">
        <v>0.55000000000000004</v>
      </c>
      <c r="I1399" s="9">
        <v>5750</v>
      </c>
      <c r="J1399" s="10">
        <f t="shared" si="0"/>
        <v>3162.5000000000005</v>
      </c>
      <c r="K1399" s="10">
        <f t="shared" si="1"/>
        <v>1106.875</v>
      </c>
      <c r="L1399" s="11">
        <v>0.35</v>
      </c>
      <c r="O1399" s="12"/>
    </row>
    <row r="1400" spans="1:15" ht="15.75" customHeight="1">
      <c r="A1400" s="6" t="s">
        <v>14</v>
      </c>
      <c r="B1400" s="6">
        <v>1185732</v>
      </c>
      <c r="C1400" s="7">
        <v>44324</v>
      </c>
      <c r="D1400" s="6" t="s">
        <v>45</v>
      </c>
      <c r="E1400" s="6" t="s">
        <v>46</v>
      </c>
      <c r="F1400" s="6" t="s">
        <v>64</v>
      </c>
      <c r="G1400" s="6" t="s">
        <v>19</v>
      </c>
      <c r="H1400" s="8">
        <v>0.5</v>
      </c>
      <c r="I1400" s="9">
        <v>5500</v>
      </c>
      <c r="J1400" s="10">
        <f t="shared" si="0"/>
        <v>2750</v>
      </c>
      <c r="K1400" s="10">
        <f t="shared" si="1"/>
        <v>687.5</v>
      </c>
      <c r="L1400" s="11">
        <v>0.25</v>
      </c>
      <c r="O1400" s="12"/>
    </row>
    <row r="1401" spans="1:15" ht="15.75" customHeight="1">
      <c r="A1401" s="6" t="s">
        <v>14</v>
      </c>
      <c r="B1401" s="6">
        <v>1185732</v>
      </c>
      <c r="C1401" s="7">
        <v>44324</v>
      </c>
      <c r="D1401" s="6" t="s">
        <v>45</v>
      </c>
      <c r="E1401" s="6" t="s">
        <v>46</v>
      </c>
      <c r="F1401" s="6" t="s">
        <v>64</v>
      </c>
      <c r="G1401" s="6" t="s">
        <v>20</v>
      </c>
      <c r="H1401" s="8">
        <v>0.5</v>
      </c>
      <c r="I1401" s="9">
        <v>5000</v>
      </c>
      <c r="J1401" s="10">
        <f t="shared" si="0"/>
        <v>2500</v>
      </c>
      <c r="K1401" s="10">
        <f t="shared" si="1"/>
        <v>750</v>
      </c>
      <c r="L1401" s="11">
        <v>0.3</v>
      </c>
      <c r="O1401" s="12"/>
    </row>
    <row r="1402" spans="1:15" ht="15.75" customHeight="1">
      <c r="A1402" s="6" t="s">
        <v>14</v>
      </c>
      <c r="B1402" s="6">
        <v>1185732</v>
      </c>
      <c r="C1402" s="7">
        <v>44324</v>
      </c>
      <c r="D1402" s="6" t="s">
        <v>45</v>
      </c>
      <c r="E1402" s="6" t="s">
        <v>46</v>
      </c>
      <c r="F1402" s="6" t="s">
        <v>64</v>
      </c>
      <c r="G1402" s="6" t="s">
        <v>21</v>
      </c>
      <c r="H1402" s="8">
        <v>0.6</v>
      </c>
      <c r="I1402" s="9">
        <v>5250</v>
      </c>
      <c r="J1402" s="10">
        <f t="shared" si="0"/>
        <v>3150</v>
      </c>
      <c r="K1402" s="10">
        <f t="shared" si="1"/>
        <v>1102.5</v>
      </c>
      <c r="L1402" s="11">
        <v>0.35</v>
      </c>
      <c r="O1402" s="12"/>
    </row>
    <row r="1403" spans="1:15" ht="15.75" customHeight="1">
      <c r="A1403" s="6" t="s">
        <v>14</v>
      </c>
      <c r="B1403" s="6">
        <v>1185732</v>
      </c>
      <c r="C1403" s="7">
        <v>44324</v>
      </c>
      <c r="D1403" s="6" t="s">
        <v>45</v>
      </c>
      <c r="E1403" s="6" t="s">
        <v>46</v>
      </c>
      <c r="F1403" s="6" t="s">
        <v>64</v>
      </c>
      <c r="G1403" s="6" t="s">
        <v>22</v>
      </c>
      <c r="H1403" s="8">
        <v>0.65</v>
      </c>
      <c r="I1403" s="9">
        <v>6250</v>
      </c>
      <c r="J1403" s="10">
        <f t="shared" si="0"/>
        <v>4062.5</v>
      </c>
      <c r="K1403" s="10">
        <f t="shared" si="1"/>
        <v>2031.25</v>
      </c>
      <c r="L1403" s="11">
        <v>0.5</v>
      </c>
      <c r="O1403" s="12"/>
    </row>
    <row r="1404" spans="1:15" ht="15.75" customHeight="1">
      <c r="A1404" s="6" t="s">
        <v>14</v>
      </c>
      <c r="B1404" s="6">
        <v>1185732</v>
      </c>
      <c r="C1404" s="7">
        <v>44357</v>
      </c>
      <c r="D1404" s="6" t="s">
        <v>45</v>
      </c>
      <c r="E1404" s="6" t="s">
        <v>46</v>
      </c>
      <c r="F1404" s="6" t="s">
        <v>64</v>
      </c>
      <c r="G1404" s="6" t="s">
        <v>17</v>
      </c>
      <c r="H1404" s="8">
        <v>0.6</v>
      </c>
      <c r="I1404" s="9">
        <v>8750</v>
      </c>
      <c r="J1404" s="10">
        <f t="shared" si="0"/>
        <v>5250</v>
      </c>
      <c r="K1404" s="10">
        <f t="shared" si="1"/>
        <v>2362.5</v>
      </c>
      <c r="L1404" s="11">
        <v>0.45</v>
      </c>
      <c r="O1404" s="12"/>
    </row>
    <row r="1405" spans="1:15" ht="15.75" customHeight="1">
      <c r="A1405" s="6" t="s">
        <v>14</v>
      </c>
      <c r="B1405" s="6">
        <v>1185732</v>
      </c>
      <c r="C1405" s="7">
        <v>44357</v>
      </c>
      <c r="D1405" s="6" t="s">
        <v>45</v>
      </c>
      <c r="E1405" s="6" t="s">
        <v>46</v>
      </c>
      <c r="F1405" s="6" t="s">
        <v>64</v>
      </c>
      <c r="G1405" s="6" t="s">
        <v>18</v>
      </c>
      <c r="H1405" s="8">
        <v>0.55000000000000004</v>
      </c>
      <c r="I1405" s="9">
        <v>6250</v>
      </c>
      <c r="J1405" s="10">
        <f t="shared" si="0"/>
        <v>3437.5000000000005</v>
      </c>
      <c r="K1405" s="10">
        <f t="shared" si="1"/>
        <v>1203.125</v>
      </c>
      <c r="L1405" s="11">
        <v>0.35</v>
      </c>
      <c r="O1405" s="12"/>
    </row>
    <row r="1406" spans="1:15" ht="15.75" customHeight="1">
      <c r="A1406" s="6" t="s">
        <v>14</v>
      </c>
      <c r="B1406" s="6">
        <v>1185732</v>
      </c>
      <c r="C1406" s="7">
        <v>44357</v>
      </c>
      <c r="D1406" s="6" t="s">
        <v>45</v>
      </c>
      <c r="E1406" s="6" t="s">
        <v>46</v>
      </c>
      <c r="F1406" s="6" t="s">
        <v>64</v>
      </c>
      <c r="G1406" s="6" t="s">
        <v>19</v>
      </c>
      <c r="H1406" s="8">
        <v>0.5</v>
      </c>
      <c r="I1406" s="9">
        <v>6000</v>
      </c>
      <c r="J1406" s="10">
        <f t="shared" si="0"/>
        <v>3000</v>
      </c>
      <c r="K1406" s="10">
        <f t="shared" si="1"/>
        <v>750</v>
      </c>
      <c r="L1406" s="11">
        <v>0.25</v>
      </c>
      <c r="O1406" s="12"/>
    </row>
    <row r="1407" spans="1:15" ht="15.75" customHeight="1">
      <c r="A1407" s="6" t="s">
        <v>14</v>
      </c>
      <c r="B1407" s="6">
        <v>1185732</v>
      </c>
      <c r="C1407" s="7">
        <v>44357</v>
      </c>
      <c r="D1407" s="6" t="s">
        <v>45</v>
      </c>
      <c r="E1407" s="6" t="s">
        <v>46</v>
      </c>
      <c r="F1407" s="6" t="s">
        <v>64</v>
      </c>
      <c r="G1407" s="6" t="s">
        <v>20</v>
      </c>
      <c r="H1407" s="8">
        <v>0.5</v>
      </c>
      <c r="I1407" s="9">
        <v>5750</v>
      </c>
      <c r="J1407" s="10">
        <f t="shared" si="0"/>
        <v>2875</v>
      </c>
      <c r="K1407" s="10">
        <f t="shared" si="1"/>
        <v>862.5</v>
      </c>
      <c r="L1407" s="11">
        <v>0.3</v>
      </c>
      <c r="O1407" s="12"/>
    </row>
    <row r="1408" spans="1:15" ht="15.75" customHeight="1">
      <c r="A1408" s="6" t="s">
        <v>14</v>
      </c>
      <c r="B1408" s="6">
        <v>1185732</v>
      </c>
      <c r="C1408" s="7">
        <v>44357</v>
      </c>
      <c r="D1408" s="6" t="s">
        <v>45</v>
      </c>
      <c r="E1408" s="6" t="s">
        <v>46</v>
      </c>
      <c r="F1408" s="6" t="s">
        <v>64</v>
      </c>
      <c r="G1408" s="6" t="s">
        <v>21</v>
      </c>
      <c r="H1408" s="8">
        <v>0.65</v>
      </c>
      <c r="I1408" s="9">
        <v>5750</v>
      </c>
      <c r="J1408" s="10">
        <f t="shared" si="0"/>
        <v>3737.5</v>
      </c>
      <c r="K1408" s="10">
        <f t="shared" si="1"/>
        <v>1308.125</v>
      </c>
      <c r="L1408" s="11">
        <v>0.35</v>
      </c>
      <c r="O1408" s="12"/>
    </row>
    <row r="1409" spans="1:15" ht="15.75" customHeight="1">
      <c r="A1409" s="6" t="s">
        <v>14</v>
      </c>
      <c r="B1409" s="6">
        <v>1185732</v>
      </c>
      <c r="C1409" s="7">
        <v>44357</v>
      </c>
      <c r="D1409" s="6" t="s">
        <v>45</v>
      </c>
      <c r="E1409" s="6" t="s">
        <v>46</v>
      </c>
      <c r="F1409" s="6" t="s">
        <v>64</v>
      </c>
      <c r="G1409" s="6" t="s">
        <v>22</v>
      </c>
      <c r="H1409" s="8">
        <v>0.70000000000000007</v>
      </c>
      <c r="I1409" s="9">
        <v>7250</v>
      </c>
      <c r="J1409" s="10">
        <f t="shared" si="0"/>
        <v>5075.0000000000009</v>
      </c>
      <c r="K1409" s="10">
        <f t="shared" si="1"/>
        <v>2537.5000000000005</v>
      </c>
      <c r="L1409" s="11">
        <v>0.5</v>
      </c>
      <c r="O1409" s="12"/>
    </row>
    <row r="1410" spans="1:15" ht="15.75" customHeight="1">
      <c r="A1410" s="6" t="s">
        <v>14</v>
      </c>
      <c r="B1410" s="6">
        <v>1185732</v>
      </c>
      <c r="C1410" s="7">
        <v>44385</v>
      </c>
      <c r="D1410" s="6" t="s">
        <v>45</v>
      </c>
      <c r="E1410" s="6" t="s">
        <v>46</v>
      </c>
      <c r="F1410" s="6" t="s">
        <v>64</v>
      </c>
      <c r="G1410" s="6" t="s">
        <v>17</v>
      </c>
      <c r="H1410" s="8">
        <v>0.65</v>
      </c>
      <c r="I1410" s="9">
        <v>9500</v>
      </c>
      <c r="J1410" s="10">
        <f t="shared" si="0"/>
        <v>6175</v>
      </c>
      <c r="K1410" s="10">
        <f t="shared" si="1"/>
        <v>2778.75</v>
      </c>
      <c r="L1410" s="11">
        <v>0.45</v>
      </c>
      <c r="O1410" s="12"/>
    </row>
    <row r="1411" spans="1:15" ht="15.75" customHeight="1">
      <c r="A1411" s="6" t="s">
        <v>14</v>
      </c>
      <c r="B1411" s="6">
        <v>1185732</v>
      </c>
      <c r="C1411" s="7">
        <v>44385</v>
      </c>
      <c r="D1411" s="6" t="s">
        <v>45</v>
      </c>
      <c r="E1411" s="6" t="s">
        <v>46</v>
      </c>
      <c r="F1411" s="6" t="s">
        <v>64</v>
      </c>
      <c r="G1411" s="6" t="s">
        <v>18</v>
      </c>
      <c r="H1411" s="8">
        <v>0.60000000000000009</v>
      </c>
      <c r="I1411" s="9">
        <v>7000</v>
      </c>
      <c r="J1411" s="10">
        <f t="shared" si="0"/>
        <v>4200.0000000000009</v>
      </c>
      <c r="K1411" s="10">
        <f t="shared" si="1"/>
        <v>1470.0000000000002</v>
      </c>
      <c r="L1411" s="11">
        <v>0.35</v>
      </c>
      <c r="O1411" s="12"/>
    </row>
    <row r="1412" spans="1:15" ht="15.75" customHeight="1">
      <c r="A1412" s="6" t="s">
        <v>14</v>
      </c>
      <c r="B1412" s="6">
        <v>1185732</v>
      </c>
      <c r="C1412" s="7">
        <v>44385</v>
      </c>
      <c r="D1412" s="6" t="s">
        <v>45</v>
      </c>
      <c r="E1412" s="6" t="s">
        <v>46</v>
      </c>
      <c r="F1412" s="6" t="s">
        <v>64</v>
      </c>
      <c r="G1412" s="6" t="s">
        <v>19</v>
      </c>
      <c r="H1412" s="8">
        <v>0.55000000000000004</v>
      </c>
      <c r="I1412" s="9">
        <v>6250</v>
      </c>
      <c r="J1412" s="10">
        <f t="shared" si="0"/>
        <v>3437.5000000000005</v>
      </c>
      <c r="K1412" s="10">
        <f t="shared" si="1"/>
        <v>859.37500000000011</v>
      </c>
      <c r="L1412" s="11">
        <v>0.25</v>
      </c>
      <c r="O1412" s="12"/>
    </row>
    <row r="1413" spans="1:15" ht="15.75" customHeight="1">
      <c r="A1413" s="6" t="s">
        <v>14</v>
      </c>
      <c r="B1413" s="6">
        <v>1185732</v>
      </c>
      <c r="C1413" s="7">
        <v>44385</v>
      </c>
      <c r="D1413" s="6" t="s">
        <v>45</v>
      </c>
      <c r="E1413" s="6" t="s">
        <v>46</v>
      </c>
      <c r="F1413" s="6" t="s">
        <v>64</v>
      </c>
      <c r="G1413" s="6" t="s">
        <v>20</v>
      </c>
      <c r="H1413" s="8">
        <v>0.55000000000000004</v>
      </c>
      <c r="I1413" s="9">
        <v>5750</v>
      </c>
      <c r="J1413" s="10">
        <f t="shared" si="0"/>
        <v>3162.5000000000005</v>
      </c>
      <c r="K1413" s="10">
        <f t="shared" si="1"/>
        <v>948.75000000000011</v>
      </c>
      <c r="L1413" s="11">
        <v>0.3</v>
      </c>
      <c r="O1413" s="12"/>
    </row>
    <row r="1414" spans="1:15" ht="15.75" customHeight="1">
      <c r="A1414" s="6" t="s">
        <v>14</v>
      </c>
      <c r="B1414" s="6">
        <v>1185732</v>
      </c>
      <c r="C1414" s="7">
        <v>44385</v>
      </c>
      <c r="D1414" s="6" t="s">
        <v>45</v>
      </c>
      <c r="E1414" s="6" t="s">
        <v>46</v>
      </c>
      <c r="F1414" s="6" t="s">
        <v>64</v>
      </c>
      <c r="G1414" s="6" t="s">
        <v>21</v>
      </c>
      <c r="H1414" s="8">
        <v>0.65</v>
      </c>
      <c r="I1414" s="9">
        <v>6000</v>
      </c>
      <c r="J1414" s="10">
        <f t="shared" si="0"/>
        <v>3900</v>
      </c>
      <c r="K1414" s="10">
        <f t="shared" si="1"/>
        <v>1365</v>
      </c>
      <c r="L1414" s="11">
        <v>0.35</v>
      </c>
      <c r="O1414" s="12"/>
    </row>
    <row r="1415" spans="1:15" ht="15.75" customHeight="1">
      <c r="A1415" s="6" t="s">
        <v>14</v>
      </c>
      <c r="B1415" s="6">
        <v>1185732</v>
      </c>
      <c r="C1415" s="7">
        <v>44385</v>
      </c>
      <c r="D1415" s="6" t="s">
        <v>45</v>
      </c>
      <c r="E1415" s="6" t="s">
        <v>46</v>
      </c>
      <c r="F1415" s="6" t="s">
        <v>64</v>
      </c>
      <c r="G1415" s="6" t="s">
        <v>22</v>
      </c>
      <c r="H1415" s="8">
        <v>0.70000000000000007</v>
      </c>
      <c r="I1415" s="9">
        <v>7750</v>
      </c>
      <c r="J1415" s="10">
        <f t="shared" si="0"/>
        <v>5425.0000000000009</v>
      </c>
      <c r="K1415" s="10">
        <f t="shared" si="1"/>
        <v>2712.5000000000005</v>
      </c>
      <c r="L1415" s="11">
        <v>0.5</v>
      </c>
      <c r="O1415" s="12"/>
    </row>
    <row r="1416" spans="1:15" ht="15.75" customHeight="1">
      <c r="A1416" s="6" t="s">
        <v>14</v>
      </c>
      <c r="B1416" s="6">
        <v>1185732</v>
      </c>
      <c r="C1416" s="7">
        <v>44417</v>
      </c>
      <c r="D1416" s="6" t="s">
        <v>45</v>
      </c>
      <c r="E1416" s="6" t="s">
        <v>46</v>
      </c>
      <c r="F1416" s="6" t="s">
        <v>64</v>
      </c>
      <c r="G1416" s="6" t="s">
        <v>17</v>
      </c>
      <c r="H1416" s="8">
        <v>0.65</v>
      </c>
      <c r="I1416" s="9">
        <v>9250</v>
      </c>
      <c r="J1416" s="10">
        <f t="shared" si="0"/>
        <v>6012.5</v>
      </c>
      <c r="K1416" s="10">
        <f t="shared" si="1"/>
        <v>2705.625</v>
      </c>
      <c r="L1416" s="11">
        <v>0.45</v>
      </c>
      <c r="O1416" s="12"/>
    </row>
    <row r="1417" spans="1:15" ht="15.75" customHeight="1">
      <c r="A1417" s="6" t="s">
        <v>14</v>
      </c>
      <c r="B1417" s="6">
        <v>1185732</v>
      </c>
      <c r="C1417" s="7">
        <v>44417</v>
      </c>
      <c r="D1417" s="6" t="s">
        <v>45</v>
      </c>
      <c r="E1417" s="6" t="s">
        <v>46</v>
      </c>
      <c r="F1417" s="6" t="s">
        <v>64</v>
      </c>
      <c r="G1417" s="6" t="s">
        <v>18</v>
      </c>
      <c r="H1417" s="8">
        <v>0.60000000000000009</v>
      </c>
      <c r="I1417" s="9">
        <v>7000</v>
      </c>
      <c r="J1417" s="10">
        <f t="shared" si="0"/>
        <v>4200.0000000000009</v>
      </c>
      <c r="K1417" s="10">
        <f t="shared" si="1"/>
        <v>1470.0000000000002</v>
      </c>
      <c r="L1417" s="11">
        <v>0.35</v>
      </c>
      <c r="O1417" s="12"/>
    </row>
    <row r="1418" spans="1:15" ht="15.75" customHeight="1">
      <c r="A1418" s="6" t="s">
        <v>14</v>
      </c>
      <c r="B1418" s="6">
        <v>1185732</v>
      </c>
      <c r="C1418" s="7">
        <v>44417</v>
      </c>
      <c r="D1418" s="6" t="s">
        <v>45</v>
      </c>
      <c r="E1418" s="6" t="s">
        <v>46</v>
      </c>
      <c r="F1418" s="6" t="s">
        <v>64</v>
      </c>
      <c r="G1418" s="6" t="s">
        <v>19</v>
      </c>
      <c r="H1418" s="8">
        <v>0.55000000000000004</v>
      </c>
      <c r="I1418" s="9">
        <v>6250</v>
      </c>
      <c r="J1418" s="10">
        <f t="shared" si="0"/>
        <v>3437.5000000000005</v>
      </c>
      <c r="K1418" s="10">
        <f t="shared" si="1"/>
        <v>859.37500000000011</v>
      </c>
      <c r="L1418" s="11">
        <v>0.25</v>
      </c>
      <c r="O1418" s="12"/>
    </row>
    <row r="1419" spans="1:15" ht="15.75" customHeight="1">
      <c r="A1419" s="6" t="s">
        <v>14</v>
      </c>
      <c r="B1419" s="6">
        <v>1185732</v>
      </c>
      <c r="C1419" s="7">
        <v>44417</v>
      </c>
      <c r="D1419" s="6" t="s">
        <v>45</v>
      </c>
      <c r="E1419" s="6" t="s">
        <v>46</v>
      </c>
      <c r="F1419" s="6" t="s">
        <v>64</v>
      </c>
      <c r="G1419" s="6" t="s">
        <v>20</v>
      </c>
      <c r="H1419" s="8">
        <v>0.45</v>
      </c>
      <c r="I1419" s="9">
        <v>5750</v>
      </c>
      <c r="J1419" s="10">
        <f t="shared" si="0"/>
        <v>2587.5</v>
      </c>
      <c r="K1419" s="10">
        <f t="shared" si="1"/>
        <v>776.25</v>
      </c>
      <c r="L1419" s="11">
        <v>0.3</v>
      </c>
      <c r="O1419" s="12"/>
    </row>
    <row r="1420" spans="1:15" ht="15.75" customHeight="1">
      <c r="A1420" s="6" t="s">
        <v>14</v>
      </c>
      <c r="B1420" s="6">
        <v>1185732</v>
      </c>
      <c r="C1420" s="7">
        <v>44417</v>
      </c>
      <c r="D1420" s="6" t="s">
        <v>45</v>
      </c>
      <c r="E1420" s="6" t="s">
        <v>46</v>
      </c>
      <c r="F1420" s="6" t="s">
        <v>64</v>
      </c>
      <c r="G1420" s="6" t="s">
        <v>21</v>
      </c>
      <c r="H1420" s="8">
        <v>0.55000000000000004</v>
      </c>
      <c r="I1420" s="9">
        <v>5500</v>
      </c>
      <c r="J1420" s="10">
        <f t="shared" si="0"/>
        <v>3025.0000000000005</v>
      </c>
      <c r="K1420" s="10">
        <f t="shared" si="1"/>
        <v>1058.75</v>
      </c>
      <c r="L1420" s="11">
        <v>0.35</v>
      </c>
      <c r="O1420" s="12"/>
    </row>
    <row r="1421" spans="1:15" ht="15.75" customHeight="1">
      <c r="A1421" s="6" t="s">
        <v>14</v>
      </c>
      <c r="B1421" s="6">
        <v>1185732</v>
      </c>
      <c r="C1421" s="7">
        <v>44417</v>
      </c>
      <c r="D1421" s="6" t="s">
        <v>45</v>
      </c>
      <c r="E1421" s="6" t="s">
        <v>46</v>
      </c>
      <c r="F1421" s="6" t="s">
        <v>64</v>
      </c>
      <c r="G1421" s="6" t="s">
        <v>22</v>
      </c>
      <c r="H1421" s="8">
        <v>0.60000000000000009</v>
      </c>
      <c r="I1421" s="9">
        <v>7250</v>
      </c>
      <c r="J1421" s="10">
        <f t="shared" si="0"/>
        <v>4350.0000000000009</v>
      </c>
      <c r="K1421" s="10">
        <f t="shared" si="1"/>
        <v>2175.0000000000005</v>
      </c>
      <c r="L1421" s="11">
        <v>0.5</v>
      </c>
      <c r="O1421" s="12"/>
    </row>
    <row r="1422" spans="1:15" ht="15.75" customHeight="1">
      <c r="A1422" s="6" t="s">
        <v>14</v>
      </c>
      <c r="B1422" s="6">
        <v>1185732</v>
      </c>
      <c r="C1422" s="7">
        <v>44447</v>
      </c>
      <c r="D1422" s="6" t="s">
        <v>45</v>
      </c>
      <c r="E1422" s="6" t="s">
        <v>46</v>
      </c>
      <c r="F1422" s="6" t="s">
        <v>64</v>
      </c>
      <c r="G1422" s="6" t="s">
        <v>17</v>
      </c>
      <c r="H1422" s="8">
        <v>0.55000000000000004</v>
      </c>
      <c r="I1422" s="9">
        <v>8500</v>
      </c>
      <c r="J1422" s="10">
        <f t="shared" si="0"/>
        <v>4675</v>
      </c>
      <c r="K1422" s="10">
        <f t="shared" si="1"/>
        <v>2103.75</v>
      </c>
      <c r="L1422" s="11">
        <v>0.45</v>
      </c>
      <c r="O1422" s="12"/>
    </row>
    <row r="1423" spans="1:15" ht="15.75" customHeight="1">
      <c r="A1423" s="6" t="s">
        <v>14</v>
      </c>
      <c r="B1423" s="6">
        <v>1185732</v>
      </c>
      <c r="C1423" s="7">
        <v>44447</v>
      </c>
      <c r="D1423" s="6" t="s">
        <v>45</v>
      </c>
      <c r="E1423" s="6" t="s">
        <v>46</v>
      </c>
      <c r="F1423" s="6" t="s">
        <v>64</v>
      </c>
      <c r="G1423" s="6" t="s">
        <v>18</v>
      </c>
      <c r="H1423" s="8">
        <v>0.50000000000000011</v>
      </c>
      <c r="I1423" s="9">
        <v>6500</v>
      </c>
      <c r="J1423" s="10">
        <f t="shared" si="0"/>
        <v>3250.0000000000009</v>
      </c>
      <c r="K1423" s="10">
        <f t="shared" si="1"/>
        <v>1137.5000000000002</v>
      </c>
      <c r="L1423" s="11">
        <v>0.35</v>
      </c>
      <c r="O1423" s="12"/>
    </row>
    <row r="1424" spans="1:15" ht="15.75" customHeight="1">
      <c r="A1424" s="6" t="s">
        <v>14</v>
      </c>
      <c r="B1424" s="6">
        <v>1185732</v>
      </c>
      <c r="C1424" s="7">
        <v>44447</v>
      </c>
      <c r="D1424" s="6" t="s">
        <v>45</v>
      </c>
      <c r="E1424" s="6" t="s">
        <v>46</v>
      </c>
      <c r="F1424" s="6" t="s">
        <v>64</v>
      </c>
      <c r="G1424" s="6" t="s">
        <v>19</v>
      </c>
      <c r="H1424" s="8">
        <v>0.45</v>
      </c>
      <c r="I1424" s="9">
        <v>5500</v>
      </c>
      <c r="J1424" s="10">
        <f t="shared" si="0"/>
        <v>2475</v>
      </c>
      <c r="K1424" s="10">
        <f t="shared" si="1"/>
        <v>618.75</v>
      </c>
      <c r="L1424" s="11">
        <v>0.25</v>
      </c>
      <c r="O1424" s="12"/>
    </row>
    <row r="1425" spans="1:15" ht="15.75" customHeight="1">
      <c r="A1425" s="6" t="s">
        <v>14</v>
      </c>
      <c r="B1425" s="6">
        <v>1185732</v>
      </c>
      <c r="C1425" s="7">
        <v>44447</v>
      </c>
      <c r="D1425" s="6" t="s">
        <v>45</v>
      </c>
      <c r="E1425" s="6" t="s">
        <v>46</v>
      </c>
      <c r="F1425" s="6" t="s">
        <v>64</v>
      </c>
      <c r="G1425" s="6" t="s">
        <v>20</v>
      </c>
      <c r="H1425" s="8">
        <v>0.45</v>
      </c>
      <c r="I1425" s="9">
        <v>5250</v>
      </c>
      <c r="J1425" s="10">
        <f t="shared" si="0"/>
        <v>2362.5</v>
      </c>
      <c r="K1425" s="10">
        <f t="shared" si="1"/>
        <v>708.75</v>
      </c>
      <c r="L1425" s="11">
        <v>0.3</v>
      </c>
      <c r="O1425" s="12"/>
    </row>
    <row r="1426" spans="1:15" ht="15.75" customHeight="1">
      <c r="A1426" s="6" t="s">
        <v>14</v>
      </c>
      <c r="B1426" s="6">
        <v>1185732</v>
      </c>
      <c r="C1426" s="7">
        <v>44447</v>
      </c>
      <c r="D1426" s="6" t="s">
        <v>45</v>
      </c>
      <c r="E1426" s="6" t="s">
        <v>46</v>
      </c>
      <c r="F1426" s="6" t="s">
        <v>64</v>
      </c>
      <c r="G1426" s="6" t="s">
        <v>21</v>
      </c>
      <c r="H1426" s="8">
        <v>0.55000000000000004</v>
      </c>
      <c r="I1426" s="9">
        <v>5250</v>
      </c>
      <c r="J1426" s="10">
        <f t="shared" si="0"/>
        <v>2887.5000000000005</v>
      </c>
      <c r="K1426" s="10">
        <f t="shared" si="1"/>
        <v>1010.6250000000001</v>
      </c>
      <c r="L1426" s="11">
        <v>0.35</v>
      </c>
      <c r="O1426" s="12"/>
    </row>
    <row r="1427" spans="1:15" ht="15.75" customHeight="1">
      <c r="A1427" s="6" t="s">
        <v>14</v>
      </c>
      <c r="B1427" s="6">
        <v>1185732</v>
      </c>
      <c r="C1427" s="7">
        <v>44447</v>
      </c>
      <c r="D1427" s="6" t="s">
        <v>45</v>
      </c>
      <c r="E1427" s="6" t="s">
        <v>46</v>
      </c>
      <c r="F1427" s="6" t="s">
        <v>64</v>
      </c>
      <c r="G1427" s="6" t="s">
        <v>22</v>
      </c>
      <c r="H1427" s="8">
        <v>0.60000000000000009</v>
      </c>
      <c r="I1427" s="9">
        <v>6250</v>
      </c>
      <c r="J1427" s="10">
        <f t="shared" si="0"/>
        <v>3750.0000000000005</v>
      </c>
      <c r="K1427" s="10">
        <f t="shared" si="1"/>
        <v>1875.0000000000002</v>
      </c>
      <c r="L1427" s="11">
        <v>0.5</v>
      </c>
      <c r="O1427" s="12"/>
    </row>
    <row r="1428" spans="1:15" ht="15.75" customHeight="1">
      <c r="A1428" s="6" t="s">
        <v>14</v>
      </c>
      <c r="B1428" s="6">
        <v>1185732</v>
      </c>
      <c r="C1428" s="7">
        <v>44479</v>
      </c>
      <c r="D1428" s="6" t="s">
        <v>45</v>
      </c>
      <c r="E1428" s="6" t="s">
        <v>46</v>
      </c>
      <c r="F1428" s="6" t="s">
        <v>64</v>
      </c>
      <c r="G1428" s="6" t="s">
        <v>17</v>
      </c>
      <c r="H1428" s="8">
        <v>0.60000000000000009</v>
      </c>
      <c r="I1428" s="9">
        <v>8000</v>
      </c>
      <c r="J1428" s="10">
        <f t="shared" si="0"/>
        <v>4800.0000000000009</v>
      </c>
      <c r="K1428" s="10">
        <f t="shared" si="1"/>
        <v>2160.0000000000005</v>
      </c>
      <c r="L1428" s="11">
        <v>0.45</v>
      </c>
      <c r="O1428" s="12"/>
    </row>
    <row r="1429" spans="1:15" ht="15.75" customHeight="1">
      <c r="A1429" s="6" t="s">
        <v>14</v>
      </c>
      <c r="B1429" s="6">
        <v>1185732</v>
      </c>
      <c r="C1429" s="7">
        <v>44479</v>
      </c>
      <c r="D1429" s="6" t="s">
        <v>45</v>
      </c>
      <c r="E1429" s="6" t="s">
        <v>46</v>
      </c>
      <c r="F1429" s="6" t="s">
        <v>64</v>
      </c>
      <c r="G1429" s="6" t="s">
        <v>18</v>
      </c>
      <c r="H1429" s="8">
        <v>0.50000000000000011</v>
      </c>
      <c r="I1429" s="9">
        <v>6250</v>
      </c>
      <c r="J1429" s="10">
        <f t="shared" si="0"/>
        <v>3125.0000000000009</v>
      </c>
      <c r="K1429" s="10">
        <f t="shared" si="1"/>
        <v>1093.7500000000002</v>
      </c>
      <c r="L1429" s="11">
        <v>0.35</v>
      </c>
      <c r="O1429" s="12"/>
    </row>
    <row r="1430" spans="1:15" ht="15.75" customHeight="1">
      <c r="A1430" s="6" t="s">
        <v>14</v>
      </c>
      <c r="B1430" s="6">
        <v>1185732</v>
      </c>
      <c r="C1430" s="7">
        <v>44479</v>
      </c>
      <c r="D1430" s="6" t="s">
        <v>45</v>
      </c>
      <c r="E1430" s="6" t="s">
        <v>46</v>
      </c>
      <c r="F1430" s="6" t="s">
        <v>64</v>
      </c>
      <c r="G1430" s="6" t="s">
        <v>19</v>
      </c>
      <c r="H1430" s="8">
        <v>0.50000000000000011</v>
      </c>
      <c r="I1430" s="9">
        <v>5250</v>
      </c>
      <c r="J1430" s="10">
        <f t="shared" si="0"/>
        <v>2625.0000000000005</v>
      </c>
      <c r="K1430" s="10">
        <f t="shared" si="1"/>
        <v>656.25000000000011</v>
      </c>
      <c r="L1430" s="11">
        <v>0.25</v>
      </c>
      <c r="O1430" s="12"/>
    </row>
    <row r="1431" spans="1:15" ht="15.75" customHeight="1">
      <c r="A1431" s="6" t="s">
        <v>14</v>
      </c>
      <c r="B1431" s="6">
        <v>1185732</v>
      </c>
      <c r="C1431" s="7">
        <v>44479</v>
      </c>
      <c r="D1431" s="6" t="s">
        <v>45</v>
      </c>
      <c r="E1431" s="6" t="s">
        <v>46</v>
      </c>
      <c r="F1431" s="6" t="s">
        <v>64</v>
      </c>
      <c r="G1431" s="6" t="s">
        <v>20</v>
      </c>
      <c r="H1431" s="8">
        <v>0.50000000000000011</v>
      </c>
      <c r="I1431" s="9">
        <v>5000</v>
      </c>
      <c r="J1431" s="10">
        <f t="shared" si="0"/>
        <v>2500.0000000000005</v>
      </c>
      <c r="K1431" s="10">
        <f t="shared" si="1"/>
        <v>750.00000000000011</v>
      </c>
      <c r="L1431" s="11">
        <v>0.3</v>
      </c>
      <c r="O1431" s="12"/>
    </row>
    <row r="1432" spans="1:15" ht="15.75" customHeight="1">
      <c r="A1432" s="6" t="s">
        <v>14</v>
      </c>
      <c r="B1432" s="6">
        <v>1185732</v>
      </c>
      <c r="C1432" s="7">
        <v>44479</v>
      </c>
      <c r="D1432" s="6" t="s">
        <v>45</v>
      </c>
      <c r="E1432" s="6" t="s">
        <v>46</v>
      </c>
      <c r="F1432" s="6" t="s">
        <v>64</v>
      </c>
      <c r="G1432" s="6" t="s">
        <v>21</v>
      </c>
      <c r="H1432" s="8">
        <v>0.60000000000000009</v>
      </c>
      <c r="I1432" s="9">
        <v>5000</v>
      </c>
      <c r="J1432" s="10">
        <f t="shared" si="0"/>
        <v>3000.0000000000005</v>
      </c>
      <c r="K1432" s="10">
        <f t="shared" si="1"/>
        <v>1050</v>
      </c>
      <c r="L1432" s="11">
        <v>0.35</v>
      </c>
      <c r="O1432" s="12"/>
    </row>
    <row r="1433" spans="1:15" ht="15.75" customHeight="1">
      <c r="A1433" s="6" t="s">
        <v>14</v>
      </c>
      <c r="B1433" s="6">
        <v>1185732</v>
      </c>
      <c r="C1433" s="7">
        <v>44479</v>
      </c>
      <c r="D1433" s="6" t="s">
        <v>45</v>
      </c>
      <c r="E1433" s="6" t="s">
        <v>46</v>
      </c>
      <c r="F1433" s="6" t="s">
        <v>64</v>
      </c>
      <c r="G1433" s="6" t="s">
        <v>22</v>
      </c>
      <c r="H1433" s="8">
        <v>0.65</v>
      </c>
      <c r="I1433" s="9">
        <v>6250</v>
      </c>
      <c r="J1433" s="10">
        <f t="shared" si="0"/>
        <v>4062.5</v>
      </c>
      <c r="K1433" s="10">
        <f t="shared" si="1"/>
        <v>2031.25</v>
      </c>
      <c r="L1433" s="11">
        <v>0.5</v>
      </c>
      <c r="O1433" s="12"/>
    </row>
    <row r="1434" spans="1:15" ht="15.75" customHeight="1">
      <c r="A1434" s="6" t="s">
        <v>14</v>
      </c>
      <c r="B1434" s="6">
        <v>1185732</v>
      </c>
      <c r="C1434" s="7">
        <v>44509</v>
      </c>
      <c r="D1434" s="6" t="s">
        <v>45</v>
      </c>
      <c r="E1434" s="6" t="s">
        <v>46</v>
      </c>
      <c r="F1434" s="6" t="s">
        <v>64</v>
      </c>
      <c r="G1434" s="6" t="s">
        <v>17</v>
      </c>
      <c r="H1434" s="8">
        <v>0.60000000000000009</v>
      </c>
      <c r="I1434" s="9">
        <v>7750</v>
      </c>
      <c r="J1434" s="10">
        <f t="shared" si="0"/>
        <v>4650.0000000000009</v>
      </c>
      <c r="K1434" s="10">
        <f t="shared" si="1"/>
        <v>2092.5000000000005</v>
      </c>
      <c r="L1434" s="11">
        <v>0.45</v>
      </c>
      <c r="O1434" s="12"/>
    </row>
    <row r="1435" spans="1:15" ht="15.75" customHeight="1">
      <c r="A1435" s="6" t="s">
        <v>14</v>
      </c>
      <c r="B1435" s="6">
        <v>1185732</v>
      </c>
      <c r="C1435" s="7">
        <v>44509</v>
      </c>
      <c r="D1435" s="6" t="s">
        <v>45</v>
      </c>
      <c r="E1435" s="6" t="s">
        <v>46</v>
      </c>
      <c r="F1435" s="6" t="s">
        <v>64</v>
      </c>
      <c r="G1435" s="6" t="s">
        <v>18</v>
      </c>
      <c r="H1435" s="8">
        <v>0.50000000000000011</v>
      </c>
      <c r="I1435" s="9">
        <v>6000</v>
      </c>
      <c r="J1435" s="10">
        <f t="shared" si="0"/>
        <v>3000.0000000000005</v>
      </c>
      <c r="K1435" s="10">
        <f t="shared" si="1"/>
        <v>1050</v>
      </c>
      <c r="L1435" s="11">
        <v>0.35</v>
      </c>
      <c r="O1435" s="12"/>
    </row>
    <row r="1436" spans="1:15" ht="15.75" customHeight="1">
      <c r="A1436" s="6" t="s">
        <v>14</v>
      </c>
      <c r="B1436" s="6">
        <v>1185732</v>
      </c>
      <c r="C1436" s="7">
        <v>44509</v>
      </c>
      <c r="D1436" s="6" t="s">
        <v>45</v>
      </c>
      <c r="E1436" s="6" t="s">
        <v>46</v>
      </c>
      <c r="F1436" s="6" t="s">
        <v>64</v>
      </c>
      <c r="G1436" s="6" t="s">
        <v>19</v>
      </c>
      <c r="H1436" s="8">
        <v>0.50000000000000011</v>
      </c>
      <c r="I1436" s="9">
        <v>5450</v>
      </c>
      <c r="J1436" s="10">
        <f t="shared" si="0"/>
        <v>2725.0000000000005</v>
      </c>
      <c r="K1436" s="10">
        <f t="shared" si="1"/>
        <v>681.25000000000011</v>
      </c>
      <c r="L1436" s="11">
        <v>0.25</v>
      </c>
      <c r="O1436" s="12"/>
    </row>
    <row r="1437" spans="1:15" ht="15.75" customHeight="1">
      <c r="A1437" s="6" t="s">
        <v>14</v>
      </c>
      <c r="B1437" s="6">
        <v>1185732</v>
      </c>
      <c r="C1437" s="7">
        <v>44509</v>
      </c>
      <c r="D1437" s="6" t="s">
        <v>45</v>
      </c>
      <c r="E1437" s="6" t="s">
        <v>46</v>
      </c>
      <c r="F1437" s="6" t="s">
        <v>64</v>
      </c>
      <c r="G1437" s="6" t="s">
        <v>20</v>
      </c>
      <c r="H1437" s="8">
        <v>0.50000000000000011</v>
      </c>
      <c r="I1437" s="9">
        <v>5750</v>
      </c>
      <c r="J1437" s="10">
        <f t="shared" si="0"/>
        <v>2875.0000000000005</v>
      </c>
      <c r="K1437" s="10">
        <f t="shared" si="1"/>
        <v>862.50000000000011</v>
      </c>
      <c r="L1437" s="11">
        <v>0.3</v>
      </c>
      <c r="O1437" s="12"/>
    </row>
    <row r="1438" spans="1:15" ht="15.75" customHeight="1">
      <c r="A1438" s="6" t="s">
        <v>14</v>
      </c>
      <c r="B1438" s="6">
        <v>1185732</v>
      </c>
      <c r="C1438" s="7">
        <v>44509</v>
      </c>
      <c r="D1438" s="6" t="s">
        <v>45</v>
      </c>
      <c r="E1438" s="6" t="s">
        <v>46</v>
      </c>
      <c r="F1438" s="6" t="s">
        <v>64</v>
      </c>
      <c r="G1438" s="6" t="s">
        <v>21</v>
      </c>
      <c r="H1438" s="8">
        <v>0.65</v>
      </c>
      <c r="I1438" s="9">
        <v>5500</v>
      </c>
      <c r="J1438" s="10">
        <f t="shared" si="0"/>
        <v>3575</v>
      </c>
      <c r="K1438" s="10">
        <f t="shared" si="1"/>
        <v>1251.25</v>
      </c>
      <c r="L1438" s="11">
        <v>0.35</v>
      </c>
      <c r="O1438" s="12"/>
    </row>
    <row r="1439" spans="1:15" ht="15.75" customHeight="1">
      <c r="A1439" s="6" t="s">
        <v>14</v>
      </c>
      <c r="B1439" s="6">
        <v>1185732</v>
      </c>
      <c r="C1439" s="7">
        <v>44509</v>
      </c>
      <c r="D1439" s="6" t="s">
        <v>45</v>
      </c>
      <c r="E1439" s="6" t="s">
        <v>46</v>
      </c>
      <c r="F1439" s="6" t="s">
        <v>64</v>
      </c>
      <c r="G1439" s="6" t="s">
        <v>22</v>
      </c>
      <c r="H1439" s="8">
        <v>0.7</v>
      </c>
      <c r="I1439" s="9">
        <v>6500</v>
      </c>
      <c r="J1439" s="10">
        <f t="shared" si="0"/>
        <v>4550</v>
      </c>
      <c r="K1439" s="10">
        <f t="shared" si="1"/>
        <v>2275</v>
      </c>
      <c r="L1439" s="11">
        <v>0.5</v>
      </c>
      <c r="O1439" s="12"/>
    </row>
    <row r="1440" spans="1:15" ht="15.75" customHeight="1">
      <c r="A1440" s="6" t="s">
        <v>14</v>
      </c>
      <c r="B1440" s="6">
        <v>1185732</v>
      </c>
      <c r="C1440" s="7">
        <v>44538</v>
      </c>
      <c r="D1440" s="6" t="s">
        <v>45</v>
      </c>
      <c r="E1440" s="6" t="s">
        <v>46</v>
      </c>
      <c r="F1440" s="6" t="s">
        <v>64</v>
      </c>
      <c r="G1440" s="6" t="s">
        <v>17</v>
      </c>
      <c r="H1440" s="8">
        <v>0.65</v>
      </c>
      <c r="I1440" s="9">
        <v>8750</v>
      </c>
      <c r="J1440" s="10">
        <f t="shared" si="0"/>
        <v>5687.5</v>
      </c>
      <c r="K1440" s="10">
        <f t="shared" si="1"/>
        <v>2559.375</v>
      </c>
      <c r="L1440" s="11">
        <v>0.45</v>
      </c>
      <c r="O1440" s="12"/>
    </row>
    <row r="1441" spans="1:17" ht="15.75" customHeight="1">
      <c r="A1441" s="6" t="s">
        <v>14</v>
      </c>
      <c r="B1441" s="6">
        <v>1185732</v>
      </c>
      <c r="C1441" s="7">
        <v>44538</v>
      </c>
      <c r="D1441" s="6" t="s">
        <v>45</v>
      </c>
      <c r="E1441" s="6" t="s">
        <v>46</v>
      </c>
      <c r="F1441" s="6" t="s">
        <v>64</v>
      </c>
      <c r="G1441" s="6" t="s">
        <v>18</v>
      </c>
      <c r="H1441" s="8">
        <v>0.55000000000000004</v>
      </c>
      <c r="I1441" s="9">
        <v>6750</v>
      </c>
      <c r="J1441" s="10">
        <f t="shared" si="0"/>
        <v>3712.5000000000005</v>
      </c>
      <c r="K1441" s="10">
        <f t="shared" si="1"/>
        <v>1299.375</v>
      </c>
      <c r="L1441" s="11">
        <v>0.35</v>
      </c>
      <c r="O1441" s="12"/>
    </row>
    <row r="1442" spans="1:17" ht="15.75" customHeight="1">
      <c r="A1442" s="6" t="s">
        <v>14</v>
      </c>
      <c r="B1442" s="6">
        <v>1185732</v>
      </c>
      <c r="C1442" s="7">
        <v>44538</v>
      </c>
      <c r="D1442" s="6" t="s">
        <v>45</v>
      </c>
      <c r="E1442" s="6" t="s">
        <v>46</v>
      </c>
      <c r="F1442" s="6" t="s">
        <v>64</v>
      </c>
      <c r="G1442" s="6" t="s">
        <v>19</v>
      </c>
      <c r="H1442" s="8">
        <v>0.55000000000000004</v>
      </c>
      <c r="I1442" s="9">
        <v>6250</v>
      </c>
      <c r="J1442" s="10">
        <f t="shared" si="0"/>
        <v>3437.5000000000005</v>
      </c>
      <c r="K1442" s="10">
        <f t="shared" si="1"/>
        <v>859.37500000000011</v>
      </c>
      <c r="L1442" s="11">
        <v>0.25</v>
      </c>
      <c r="O1442" s="12"/>
    </row>
    <row r="1443" spans="1:17" ht="15.75" customHeight="1">
      <c r="A1443" s="6" t="s">
        <v>14</v>
      </c>
      <c r="B1443" s="6">
        <v>1185732</v>
      </c>
      <c r="C1443" s="7">
        <v>44538</v>
      </c>
      <c r="D1443" s="6" t="s">
        <v>45</v>
      </c>
      <c r="E1443" s="6" t="s">
        <v>46</v>
      </c>
      <c r="F1443" s="6" t="s">
        <v>64</v>
      </c>
      <c r="G1443" s="6" t="s">
        <v>20</v>
      </c>
      <c r="H1443" s="8">
        <v>0.55000000000000004</v>
      </c>
      <c r="I1443" s="9">
        <v>5750</v>
      </c>
      <c r="J1443" s="10">
        <f t="shared" si="0"/>
        <v>3162.5000000000005</v>
      </c>
      <c r="K1443" s="10">
        <f t="shared" si="1"/>
        <v>948.75000000000011</v>
      </c>
      <c r="L1443" s="11">
        <v>0.3</v>
      </c>
      <c r="O1443" s="12"/>
    </row>
    <row r="1444" spans="1:17" ht="15.75" customHeight="1">
      <c r="A1444" s="6" t="s">
        <v>14</v>
      </c>
      <c r="B1444" s="6">
        <v>1185732</v>
      </c>
      <c r="C1444" s="7">
        <v>44538</v>
      </c>
      <c r="D1444" s="6" t="s">
        <v>45</v>
      </c>
      <c r="E1444" s="6" t="s">
        <v>46</v>
      </c>
      <c r="F1444" s="6" t="s">
        <v>64</v>
      </c>
      <c r="G1444" s="6" t="s">
        <v>21</v>
      </c>
      <c r="H1444" s="8">
        <v>0.65</v>
      </c>
      <c r="I1444" s="9">
        <v>5750</v>
      </c>
      <c r="J1444" s="10">
        <f t="shared" si="0"/>
        <v>3737.5</v>
      </c>
      <c r="K1444" s="10">
        <f t="shared" si="1"/>
        <v>1308.125</v>
      </c>
      <c r="L1444" s="11">
        <v>0.35</v>
      </c>
      <c r="O1444" s="12"/>
    </row>
    <row r="1445" spans="1:17" ht="15.75" customHeight="1">
      <c r="A1445" s="6" t="s">
        <v>14</v>
      </c>
      <c r="B1445" s="6">
        <v>1185732</v>
      </c>
      <c r="C1445" s="7">
        <v>44538</v>
      </c>
      <c r="D1445" s="6" t="s">
        <v>45</v>
      </c>
      <c r="E1445" s="6" t="s">
        <v>46</v>
      </c>
      <c r="F1445" s="6" t="s">
        <v>64</v>
      </c>
      <c r="G1445" s="6" t="s">
        <v>22</v>
      </c>
      <c r="H1445" s="8">
        <v>0.7</v>
      </c>
      <c r="I1445" s="9">
        <v>6750</v>
      </c>
      <c r="J1445" s="10">
        <f t="shared" si="0"/>
        <v>4725</v>
      </c>
      <c r="K1445" s="10">
        <f t="shared" si="1"/>
        <v>2362.5</v>
      </c>
      <c r="L1445" s="11">
        <v>0.5</v>
      </c>
      <c r="O1445" s="12"/>
    </row>
    <row r="1446" spans="1:17" ht="15.75" customHeight="1">
      <c r="A1446" s="6" t="s">
        <v>14</v>
      </c>
      <c r="B1446" s="6">
        <v>1185732</v>
      </c>
      <c r="C1446" s="7">
        <v>44210</v>
      </c>
      <c r="D1446" s="6" t="s">
        <v>15</v>
      </c>
      <c r="E1446" s="6" t="s">
        <v>16</v>
      </c>
      <c r="F1446" s="6" t="s">
        <v>65</v>
      </c>
      <c r="G1446" s="6" t="s">
        <v>17</v>
      </c>
      <c r="H1446" s="8">
        <v>0.4</v>
      </c>
      <c r="I1446" s="9">
        <v>8000</v>
      </c>
      <c r="J1446" s="10">
        <f t="shared" si="0"/>
        <v>3200</v>
      </c>
      <c r="K1446" s="10">
        <f t="shared" si="1"/>
        <v>1600</v>
      </c>
      <c r="L1446" s="11">
        <v>0.5</v>
      </c>
      <c r="N1446" s="16"/>
      <c r="O1446" s="17"/>
      <c r="P1446" s="12"/>
      <c r="Q1446" s="13"/>
    </row>
    <row r="1447" spans="1:17" ht="15.75" customHeight="1">
      <c r="A1447" s="6" t="s">
        <v>14</v>
      </c>
      <c r="B1447" s="6">
        <v>1185732</v>
      </c>
      <c r="C1447" s="7">
        <v>44210</v>
      </c>
      <c r="D1447" s="6" t="s">
        <v>15</v>
      </c>
      <c r="E1447" s="6" t="s">
        <v>16</v>
      </c>
      <c r="F1447" s="6" t="s">
        <v>65</v>
      </c>
      <c r="G1447" s="6" t="s">
        <v>18</v>
      </c>
      <c r="H1447" s="8">
        <v>0.4</v>
      </c>
      <c r="I1447" s="9">
        <v>6000</v>
      </c>
      <c r="J1447" s="10">
        <f t="shared" si="0"/>
        <v>2400</v>
      </c>
      <c r="K1447" s="10">
        <f t="shared" si="1"/>
        <v>720</v>
      </c>
      <c r="L1447" s="11">
        <v>0.3</v>
      </c>
      <c r="N1447" s="16"/>
      <c r="O1447" s="17"/>
      <c r="P1447" s="12"/>
      <c r="Q1447" s="13"/>
    </row>
    <row r="1448" spans="1:17" ht="15.75" customHeight="1">
      <c r="A1448" s="6" t="s">
        <v>14</v>
      </c>
      <c r="B1448" s="6">
        <v>1185732</v>
      </c>
      <c r="C1448" s="7">
        <v>44210</v>
      </c>
      <c r="D1448" s="6" t="s">
        <v>15</v>
      </c>
      <c r="E1448" s="6" t="s">
        <v>16</v>
      </c>
      <c r="F1448" s="6" t="s">
        <v>65</v>
      </c>
      <c r="G1448" s="6" t="s">
        <v>19</v>
      </c>
      <c r="H1448" s="8">
        <v>0.30000000000000004</v>
      </c>
      <c r="I1448" s="9">
        <v>6000</v>
      </c>
      <c r="J1448" s="10">
        <f t="shared" si="0"/>
        <v>1800.0000000000002</v>
      </c>
      <c r="K1448" s="10">
        <f t="shared" si="1"/>
        <v>630</v>
      </c>
      <c r="L1448" s="11">
        <v>0.35</v>
      </c>
      <c r="N1448" s="16"/>
      <c r="O1448" s="17"/>
      <c r="P1448" s="12"/>
      <c r="Q1448" s="13"/>
    </row>
    <row r="1449" spans="1:17" ht="15.75" customHeight="1">
      <c r="A1449" s="6" t="s">
        <v>14</v>
      </c>
      <c r="B1449" s="6">
        <v>1185732</v>
      </c>
      <c r="C1449" s="7">
        <v>44210</v>
      </c>
      <c r="D1449" s="6" t="s">
        <v>15</v>
      </c>
      <c r="E1449" s="6" t="s">
        <v>16</v>
      </c>
      <c r="F1449" s="6" t="s">
        <v>65</v>
      </c>
      <c r="G1449" s="6" t="s">
        <v>20</v>
      </c>
      <c r="H1449" s="8">
        <v>0.35</v>
      </c>
      <c r="I1449" s="9">
        <v>4500</v>
      </c>
      <c r="J1449" s="10">
        <f t="shared" si="0"/>
        <v>1575</v>
      </c>
      <c r="K1449" s="10">
        <f t="shared" si="1"/>
        <v>551.25</v>
      </c>
      <c r="L1449" s="11">
        <v>0.35</v>
      </c>
      <c r="N1449" s="16"/>
      <c r="O1449" s="17"/>
      <c r="P1449" s="12"/>
      <c r="Q1449" s="13"/>
    </row>
    <row r="1450" spans="1:17" ht="15.75" customHeight="1">
      <c r="A1450" s="6" t="s">
        <v>14</v>
      </c>
      <c r="B1450" s="6">
        <v>1185732</v>
      </c>
      <c r="C1450" s="7">
        <v>44210</v>
      </c>
      <c r="D1450" s="6" t="s">
        <v>15</v>
      </c>
      <c r="E1450" s="6" t="s">
        <v>16</v>
      </c>
      <c r="F1450" s="6" t="s">
        <v>65</v>
      </c>
      <c r="G1450" s="6" t="s">
        <v>21</v>
      </c>
      <c r="H1450" s="8">
        <v>0.5</v>
      </c>
      <c r="I1450" s="9">
        <v>5000</v>
      </c>
      <c r="J1450" s="10">
        <f t="shared" si="0"/>
        <v>2500</v>
      </c>
      <c r="K1450" s="10">
        <f t="shared" si="1"/>
        <v>750</v>
      </c>
      <c r="L1450" s="11">
        <v>0.3</v>
      </c>
      <c r="N1450" s="16"/>
      <c r="O1450" s="17"/>
      <c r="P1450" s="12"/>
      <c r="Q1450" s="13"/>
    </row>
    <row r="1451" spans="1:17" ht="15.75" customHeight="1">
      <c r="A1451" s="6" t="s">
        <v>14</v>
      </c>
      <c r="B1451" s="6">
        <v>1185732</v>
      </c>
      <c r="C1451" s="7">
        <v>44210</v>
      </c>
      <c r="D1451" s="6" t="s">
        <v>15</v>
      </c>
      <c r="E1451" s="6" t="s">
        <v>16</v>
      </c>
      <c r="F1451" s="6" t="s">
        <v>65</v>
      </c>
      <c r="G1451" s="6" t="s">
        <v>22</v>
      </c>
      <c r="H1451" s="8">
        <v>0.4</v>
      </c>
      <c r="I1451" s="9">
        <v>6000</v>
      </c>
      <c r="J1451" s="10">
        <f t="shared" si="0"/>
        <v>2400</v>
      </c>
      <c r="K1451" s="10">
        <f t="shared" si="1"/>
        <v>600</v>
      </c>
      <c r="L1451" s="11">
        <v>0.25</v>
      </c>
      <c r="N1451" s="16"/>
      <c r="O1451" s="17"/>
      <c r="P1451" s="12"/>
      <c r="Q1451" s="13"/>
    </row>
    <row r="1452" spans="1:17" ht="15.75" customHeight="1">
      <c r="A1452" s="6" t="s">
        <v>14</v>
      </c>
      <c r="B1452" s="6">
        <v>1185732</v>
      </c>
      <c r="C1452" s="7">
        <v>44239</v>
      </c>
      <c r="D1452" s="6" t="s">
        <v>15</v>
      </c>
      <c r="E1452" s="6" t="s">
        <v>16</v>
      </c>
      <c r="F1452" s="6" t="s">
        <v>65</v>
      </c>
      <c r="G1452" s="6" t="s">
        <v>17</v>
      </c>
      <c r="H1452" s="8">
        <v>0.4</v>
      </c>
      <c r="I1452" s="9">
        <v>8500</v>
      </c>
      <c r="J1452" s="10">
        <f t="shared" si="0"/>
        <v>3400</v>
      </c>
      <c r="K1452" s="10">
        <f t="shared" si="1"/>
        <v>1700</v>
      </c>
      <c r="L1452" s="11">
        <v>0.5</v>
      </c>
      <c r="N1452" s="16"/>
      <c r="O1452" s="17"/>
      <c r="P1452" s="12"/>
      <c r="Q1452" s="13"/>
    </row>
    <row r="1453" spans="1:17" ht="15.75" customHeight="1">
      <c r="A1453" s="6" t="s">
        <v>14</v>
      </c>
      <c r="B1453" s="6">
        <v>1185732</v>
      </c>
      <c r="C1453" s="7">
        <v>44239</v>
      </c>
      <c r="D1453" s="6" t="s">
        <v>15</v>
      </c>
      <c r="E1453" s="6" t="s">
        <v>16</v>
      </c>
      <c r="F1453" s="6" t="s">
        <v>65</v>
      </c>
      <c r="G1453" s="6" t="s">
        <v>18</v>
      </c>
      <c r="H1453" s="8">
        <v>0.4</v>
      </c>
      <c r="I1453" s="9">
        <v>5000</v>
      </c>
      <c r="J1453" s="10">
        <f t="shared" si="0"/>
        <v>2000</v>
      </c>
      <c r="K1453" s="10">
        <f t="shared" si="1"/>
        <v>600</v>
      </c>
      <c r="L1453" s="11">
        <v>0.3</v>
      </c>
      <c r="N1453" s="16"/>
      <c r="O1453" s="17"/>
      <c r="P1453" s="12"/>
      <c r="Q1453" s="13"/>
    </row>
    <row r="1454" spans="1:17" ht="15.75" customHeight="1">
      <c r="A1454" s="6" t="s">
        <v>14</v>
      </c>
      <c r="B1454" s="6">
        <v>1185732</v>
      </c>
      <c r="C1454" s="7">
        <v>44239</v>
      </c>
      <c r="D1454" s="6" t="s">
        <v>15</v>
      </c>
      <c r="E1454" s="6" t="s">
        <v>16</v>
      </c>
      <c r="F1454" s="6" t="s">
        <v>65</v>
      </c>
      <c r="G1454" s="6" t="s">
        <v>19</v>
      </c>
      <c r="H1454" s="8">
        <v>0.30000000000000004</v>
      </c>
      <c r="I1454" s="9">
        <v>5500</v>
      </c>
      <c r="J1454" s="10">
        <f t="shared" si="0"/>
        <v>1650.0000000000002</v>
      </c>
      <c r="K1454" s="10">
        <f t="shared" si="1"/>
        <v>577.5</v>
      </c>
      <c r="L1454" s="11">
        <v>0.35</v>
      </c>
      <c r="N1454" s="16"/>
      <c r="O1454" s="17"/>
      <c r="P1454" s="12"/>
      <c r="Q1454" s="13"/>
    </row>
    <row r="1455" spans="1:17" ht="15.75" customHeight="1">
      <c r="A1455" s="6" t="s">
        <v>14</v>
      </c>
      <c r="B1455" s="6">
        <v>1185732</v>
      </c>
      <c r="C1455" s="7">
        <v>44239</v>
      </c>
      <c r="D1455" s="6" t="s">
        <v>15</v>
      </c>
      <c r="E1455" s="6" t="s">
        <v>16</v>
      </c>
      <c r="F1455" s="6" t="s">
        <v>65</v>
      </c>
      <c r="G1455" s="6" t="s">
        <v>20</v>
      </c>
      <c r="H1455" s="8">
        <v>0.35</v>
      </c>
      <c r="I1455" s="9">
        <v>4250</v>
      </c>
      <c r="J1455" s="10">
        <f t="shared" si="0"/>
        <v>1487.5</v>
      </c>
      <c r="K1455" s="10">
        <f t="shared" si="1"/>
        <v>520.625</v>
      </c>
      <c r="L1455" s="11">
        <v>0.35</v>
      </c>
      <c r="N1455" s="16"/>
      <c r="O1455" s="17"/>
      <c r="P1455" s="12"/>
      <c r="Q1455" s="13"/>
    </row>
    <row r="1456" spans="1:17" ht="15.75" customHeight="1">
      <c r="A1456" s="6" t="s">
        <v>14</v>
      </c>
      <c r="B1456" s="6">
        <v>1185732</v>
      </c>
      <c r="C1456" s="7">
        <v>44239</v>
      </c>
      <c r="D1456" s="6" t="s">
        <v>15</v>
      </c>
      <c r="E1456" s="6" t="s">
        <v>16</v>
      </c>
      <c r="F1456" s="6" t="s">
        <v>65</v>
      </c>
      <c r="G1456" s="6" t="s">
        <v>21</v>
      </c>
      <c r="H1456" s="8">
        <v>0.5</v>
      </c>
      <c r="I1456" s="9">
        <v>5000</v>
      </c>
      <c r="J1456" s="10">
        <f t="shared" si="0"/>
        <v>2500</v>
      </c>
      <c r="K1456" s="10">
        <f t="shared" si="1"/>
        <v>750</v>
      </c>
      <c r="L1456" s="11">
        <v>0.3</v>
      </c>
      <c r="N1456" s="16"/>
      <c r="O1456" s="17"/>
      <c r="P1456" s="12"/>
      <c r="Q1456" s="13"/>
    </row>
    <row r="1457" spans="1:17" ht="15.75" customHeight="1">
      <c r="A1457" s="6" t="s">
        <v>14</v>
      </c>
      <c r="B1457" s="6">
        <v>1185732</v>
      </c>
      <c r="C1457" s="7">
        <v>44239</v>
      </c>
      <c r="D1457" s="6" t="s">
        <v>15</v>
      </c>
      <c r="E1457" s="6" t="s">
        <v>16</v>
      </c>
      <c r="F1457" s="6" t="s">
        <v>65</v>
      </c>
      <c r="G1457" s="6" t="s">
        <v>22</v>
      </c>
      <c r="H1457" s="8">
        <v>0.4</v>
      </c>
      <c r="I1457" s="9">
        <v>6000</v>
      </c>
      <c r="J1457" s="10">
        <f t="shared" si="0"/>
        <v>2400</v>
      </c>
      <c r="K1457" s="10">
        <f t="shared" si="1"/>
        <v>600</v>
      </c>
      <c r="L1457" s="11">
        <v>0.25</v>
      </c>
      <c r="N1457" s="16"/>
      <c r="O1457" s="17"/>
      <c r="P1457" s="12"/>
      <c r="Q1457" s="13"/>
    </row>
    <row r="1458" spans="1:17" ht="15.75" customHeight="1">
      <c r="A1458" s="6" t="s">
        <v>14</v>
      </c>
      <c r="B1458" s="6">
        <v>1185732</v>
      </c>
      <c r="C1458" s="7">
        <v>44265</v>
      </c>
      <c r="D1458" s="6" t="s">
        <v>15</v>
      </c>
      <c r="E1458" s="6" t="s">
        <v>16</v>
      </c>
      <c r="F1458" s="6" t="s">
        <v>65</v>
      </c>
      <c r="G1458" s="6" t="s">
        <v>17</v>
      </c>
      <c r="H1458" s="8">
        <v>0.4</v>
      </c>
      <c r="I1458" s="9">
        <v>8200</v>
      </c>
      <c r="J1458" s="10">
        <f t="shared" si="0"/>
        <v>3280</v>
      </c>
      <c r="K1458" s="10">
        <f t="shared" si="1"/>
        <v>1640</v>
      </c>
      <c r="L1458" s="11">
        <v>0.5</v>
      </c>
      <c r="N1458" s="16"/>
      <c r="O1458" s="17"/>
      <c r="P1458" s="12"/>
      <c r="Q1458" s="13"/>
    </row>
    <row r="1459" spans="1:17" ht="15.75" customHeight="1">
      <c r="A1459" s="6" t="s">
        <v>14</v>
      </c>
      <c r="B1459" s="6">
        <v>1185732</v>
      </c>
      <c r="C1459" s="7">
        <v>44265</v>
      </c>
      <c r="D1459" s="6" t="s">
        <v>15</v>
      </c>
      <c r="E1459" s="6" t="s">
        <v>16</v>
      </c>
      <c r="F1459" s="6" t="s">
        <v>65</v>
      </c>
      <c r="G1459" s="6" t="s">
        <v>18</v>
      </c>
      <c r="H1459" s="8">
        <v>0.4</v>
      </c>
      <c r="I1459" s="9">
        <v>5250</v>
      </c>
      <c r="J1459" s="10">
        <f t="shared" si="0"/>
        <v>2100</v>
      </c>
      <c r="K1459" s="10">
        <f t="shared" si="1"/>
        <v>630</v>
      </c>
      <c r="L1459" s="11">
        <v>0.3</v>
      </c>
      <c r="N1459" s="16"/>
      <c r="O1459" s="17"/>
      <c r="P1459" s="12"/>
      <c r="Q1459" s="13"/>
    </row>
    <row r="1460" spans="1:17" ht="15.75" customHeight="1">
      <c r="A1460" s="6" t="s">
        <v>14</v>
      </c>
      <c r="B1460" s="6">
        <v>1185732</v>
      </c>
      <c r="C1460" s="7">
        <v>44265</v>
      </c>
      <c r="D1460" s="6" t="s">
        <v>15</v>
      </c>
      <c r="E1460" s="6" t="s">
        <v>16</v>
      </c>
      <c r="F1460" s="6" t="s">
        <v>65</v>
      </c>
      <c r="G1460" s="6" t="s">
        <v>19</v>
      </c>
      <c r="H1460" s="8">
        <v>0.30000000000000004</v>
      </c>
      <c r="I1460" s="9">
        <v>5500</v>
      </c>
      <c r="J1460" s="10">
        <f t="shared" si="0"/>
        <v>1650.0000000000002</v>
      </c>
      <c r="K1460" s="10">
        <f t="shared" si="1"/>
        <v>577.5</v>
      </c>
      <c r="L1460" s="11">
        <v>0.35</v>
      </c>
      <c r="N1460" s="16"/>
      <c r="O1460" s="17"/>
      <c r="P1460" s="12"/>
      <c r="Q1460" s="13"/>
    </row>
    <row r="1461" spans="1:17" ht="15.75" customHeight="1">
      <c r="A1461" s="6" t="s">
        <v>14</v>
      </c>
      <c r="B1461" s="6">
        <v>1185732</v>
      </c>
      <c r="C1461" s="7">
        <v>44265</v>
      </c>
      <c r="D1461" s="6" t="s">
        <v>15</v>
      </c>
      <c r="E1461" s="6" t="s">
        <v>16</v>
      </c>
      <c r="F1461" s="6" t="s">
        <v>65</v>
      </c>
      <c r="G1461" s="6" t="s">
        <v>20</v>
      </c>
      <c r="H1461" s="8">
        <v>0.35</v>
      </c>
      <c r="I1461" s="9">
        <v>4000</v>
      </c>
      <c r="J1461" s="10">
        <f t="shared" si="0"/>
        <v>1400</v>
      </c>
      <c r="K1461" s="10">
        <f t="shared" si="1"/>
        <v>489.99999999999994</v>
      </c>
      <c r="L1461" s="11">
        <v>0.35</v>
      </c>
      <c r="N1461" s="16"/>
      <c r="O1461" s="17"/>
      <c r="P1461" s="12"/>
      <c r="Q1461" s="13"/>
    </row>
    <row r="1462" spans="1:17" ht="15.75" customHeight="1">
      <c r="A1462" s="6" t="s">
        <v>14</v>
      </c>
      <c r="B1462" s="6">
        <v>1185732</v>
      </c>
      <c r="C1462" s="7">
        <v>44265</v>
      </c>
      <c r="D1462" s="6" t="s">
        <v>15</v>
      </c>
      <c r="E1462" s="6" t="s">
        <v>16</v>
      </c>
      <c r="F1462" s="6" t="s">
        <v>65</v>
      </c>
      <c r="G1462" s="6" t="s">
        <v>21</v>
      </c>
      <c r="H1462" s="8">
        <v>0.5</v>
      </c>
      <c r="I1462" s="9">
        <v>4500</v>
      </c>
      <c r="J1462" s="10">
        <f t="shared" si="0"/>
        <v>2250</v>
      </c>
      <c r="K1462" s="10">
        <f t="shared" si="1"/>
        <v>675</v>
      </c>
      <c r="L1462" s="11">
        <v>0.3</v>
      </c>
      <c r="N1462" s="16"/>
      <c r="O1462" s="17"/>
      <c r="P1462" s="12"/>
      <c r="Q1462" s="13"/>
    </row>
    <row r="1463" spans="1:17" ht="15.75" customHeight="1">
      <c r="A1463" s="6" t="s">
        <v>14</v>
      </c>
      <c r="B1463" s="6">
        <v>1185732</v>
      </c>
      <c r="C1463" s="7">
        <v>44265</v>
      </c>
      <c r="D1463" s="6" t="s">
        <v>15</v>
      </c>
      <c r="E1463" s="6" t="s">
        <v>16</v>
      </c>
      <c r="F1463" s="6" t="s">
        <v>65</v>
      </c>
      <c r="G1463" s="6" t="s">
        <v>22</v>
      </c>
      <c r="H1463" s="8">
        <v>0.4</v>
      </c>
      <c r="I1463" s="9">
        <v>5500</v>
      </c>
      <c r="J1463" s="10">
        <f t="shared" si="0"/>
        <v>2200</v>
      </c>
      <c r="K1463" s="10">
        <f t="shared" si="1"/>
        <v>550</v>
      </c>
      <c r="L1463" s="11">
        <v>0.25</v>
      </c>
      <c r="N1463" s="16"/>
      <c r="O1463" s="17"/>
      <c r="P1463" s="12"/>
      <c r="Q1463" s="13"/>
    </row>
    <row r="1464" spans="1:17" ht="15.75" customHeight="1">
      <c r="A1464" s="6" t="s">
        <v>14</v>
      </c>
      <c r="B1464" s="6">
        <v>1185732</v>
      </c>
      <c r="C1464" s="7">
        <v>44297</v>
      </c>
      <c r="D1464" s="6" t="s">
        <v>15</v>
      </c>
      <c r="E1464" s="6" t="s">
        <v>16</v>
      </c>
      <c r="F1464" s="6" t="s">
        <v>65</v>
      </c>
      <c r="G1464" s="6" t="s">
        <v>17</v>
      </c>
      <c r="H1464" s="8">
        <v>0.4</v>
      </c>
      <c r="I1464" s="9">
        <v>8000</v>
      </c>
      <c r="J1464" s="10">
        <f t="shared" si="0"/>
        <v>3200</v>
      </c>
      <c r="K1464" s="10">
        <f t="shared" si="1"/>
        <v>1600</v>
      </c>
      <c r="L1464" s="11">
        <v>0.5</v>
      </c>
      <c r="N1464" s="16"/>
      <c r="O1464" s="17"/>
      <c r="P1464" s="12"/>
      <c r="Q1464" s="13"/>
    </row>
    <row r="1465" spans="1:17" ht="15.75" customHeight="1">
      <c r="A1465" s="6" t="s">
        <v>14</v>
      </c>
      <c r="B1465" s="6">
        <v>1185732</v>
      </c>
      <c r="C1465" s="7">
        <v>44297</v>
      </c>
      <c r="D1465" s="6" t="s">
        <v>15</v>
      </c>
      <c r="E1465" s="6" t="s">
        <v>16</v>
      </c>
      <c r="F1465" s="6" t="s">
        <v>65</v>
      </c>
      <c r="G1465" s="6" t="s">
        <v>18</v>
      </c>
      <c r="H1465" s="8">
        <v>0.4</v>
      </c>
      <c r="I1465" s="9">
        <v>5000</v>
      </c>
      <c r="J1465" s="10">
        <f t="shared" si="0"/>
        <v>2000</v>
      </c>
      <c r="K1465" s="10">
        <f t="shared" si="1"/>
        <v>600</v>
      </c>
      <c r="L1465" s="11">
        <v>0.3</v>
      </c>
      <c r="N1465" s="16"/>
      <c r="O1465" s="17"/>
      <c r="P1465" s="12"/>
      <c r="Q1465" s="13"/>
    </row>
    <row r="1466" spans="1:17" ht="15.75" customHeight="1">
      <c r="A1466" s="6" t="s">
        <v>14</v>
      </c>
      <c r="B1466" s="6">
        <v>1185732</v>
      </c>
      <c r="C1466" s="7">
        <v>44297</v>
      </c>
      <c r="D1466" s="6" t="s">
        <v>15</v>
      </c>
      <c r="E1466" s="6" t="s">
        <v>16</v>
      </c>
      <c r="F1466" s="6" t="s">
        <v>65</v>
      </c>
      <c r="G1466" s="6" t="s">
        <v>19</v>
      </c>
      <c r="H1466" s="8">
        <v>0.30000000000000004</v>
      </c>
      <c r="I1466" s="9">
        <v>5000</v>
      </c>
      <c r="J1466" s="10">
        <f t="shared" si="0"/>
        <v>1500.0000000000002</v>
      </c>
      <c r="K1466" s="10">
        <f t="shared" si="1"/>
        <v>525</v>
      </c>
      <c r="L1466" s="11">
        <v>0.35</v>
      </c>
      <c r="N1466" s="16"/>
      <c r="O1466" s="17"/>
      <c r="P1466" s="12"/>
      <c r="Q1466" s="13"/>
    </row>
    <row r="1467" spans="1:17" ht="15.75" customHeight="1">
      <c r="A1467" s="6" t="s">
        <v>14</v>
      </c>
      <c r="B1467" s="6">
        <v>1185732</v>
      </c>
      <c r="C1467" s="7">
        <v>44297</v>
      </c>
      <c r="D1467" s="6" t="s">
        <v>15</v>
      </c>
      <c r="E1467" s="6" t="s">
        <v>16</v>
      </c>
      <c r="F1467" s="6" t="s">
        <v>65</v>
      </c>
      <c r="G1467" s="6" t="s">
        <v>20</v>
      </c>
      <c r="H1467" s="8">
        <v>0.35</v>
      </c>
      <c r="I1467" s="9">
        <v>4250</v>
      </c>
      <c r="J1467" s="10">
        <f t="shared" si="0"/>
        <v>1487.5</v>
      </c>
      <c r="K1467" s="10">
        <f t="shared" si="1"/>
        <v>520.625</v>
      </c>
      <c r="L1467" s="11">
        <v>0.35</v>
      </c>
      <c r="N1467" s="16"/>
      <c r="O1467" s="17"/>
      <c r="P1467" s="12"/>
      <c r="Q1467" s="13"/>
    </row>
    <row r="1468" spans="1:17" ht="15.75" customHeight="1">
      <c r="A1468" s="6" t="s">
        <v>14</v>
      </c>
      <c r="B1468" s="6">
        <v>1185732</v>
      </c>
      <c r="C1468" s="7">
        <v>44297</v>
      </c>
      <c r="D1468" s="6" t="s">
        <v>15</v>
      </c>
      <c r="E1468" s="6" t="s">
        <v>16</v>
      </c>
      <c r="F1468" s="6" t="s">
        <v>65</v>
      </c>
      <c r="G1468" s="6" t="s">
        <v>21</v>
      </c>
      <c r="H1468" s="8">
        <v>0.5</v>
      </c>
      <c r="I1468" s="9">
        <v>4250</v>
      </c>
      <c r="J1468" s="10">
        <f t="shared" si="0"/>
        <v>2125</v>
      </c>
      <c r="K1468" s="10">
        <f t="shared" si="1"/>
        <v>637.5</v>
      </c>
      <c r="L1468" s="11">
        <v>0.3</v>
      </c>
      <c r="N1468" s="16"/>
      <c r="O1468" s="17"/>
      <c r="P1468" s="12"/>
      <c r="Q1468" s="13"/>
    </row>
    <row r="1469" spans="1:17" ht="15.75" customHeight="1">
      <c r="A1469" s="6" t="s">
        <v>14</v>
      </c>
      <c r="B1469" s="6">
        <v>1185732</v>
      </c>
      <c r="C1469" s="7">
        <v>44297</v>
      </c>
      <c r="D1469" s="6" t="s">
        <v>15</v>
      </c>
      <c r="E1469" s="6" t="s">
        <v>16</v>
      </c>
      <c r="F1469" s="6" t="s">
        <v>65</v>
      </c>
      <c r="G1469" s="6" t="s">
        <v>22</v>
      </c>
      <c r="H1469" s="8">
        <v>0.4</v>
      </c>
      <c r="I1469" s="9">
        <v>5500</v>
      </c>
      <c r="J1469" s="10">
        <f t="shared" si="0"/>
        <v>2200</v>
      </c>
      <c r="K1469" s="10">
        <f t="shared" si="1"/>
        <v>550</v>
      </c>
      <c r="L1469" s="11">
        <v>0.25</v>
      </c>
      <c r="N1469" s="16"/>
      <c r="O1469" s="17"/>
      <c r="P1469" s="12"/>
      <c r="Q1469" s="13"/>
    </row>
    <row r="1470" spans="1:17" ht="15.75" customHeight="1">
      <c r="A1470" s="6" t="s">
        <v>14</v>
      </c>
      <c r="B1470" s="6">
        <v>1185732</v>
      </c>
      <c r="C1470" s="7">
        <v>44326</v>
      </c>
      <c r="D1470" s="6" t="s">
        <v>15</v>
      </c>
      <c r="E1470" s="6" t="s">
        <v>16</v>
      </c>
      <c r="F1470" s="6" t="s">
        <v>65</v>
      </c>
      <c r="G1470" s="6" t="s">
        <v>17</v>
      </c>
      <c r="H1470" s="8">
        <v>0.5</v>
      </c>
      <c r="I1470" s="9">
        <v>8200</v>
      </c>
      <c r="J1470" s="10">
        <f t="shared" si="0"/>
        <v>4100</v>
      </c>
      <c r="K1470" s="10">
        <f t="shared" si="1"/>
        <v>2050</v>
      </c>
      <c r="L1470" s="11">
        <v>0.5</v>
      </c>
      <c r="N1470" s="16"/>
      <c r="O1470" s="17"/>
      <c r="P1470" s="12"/>
      <c r="Q1470" s="13"/>
    </row>
    <row r="1471" spans="1:17" ht="15.75" customHeight="1">
      <c r="A1471" s="6" t="s">
        <v>14</v>
      </c>
      <c r="B1471" s="6">
        <v>1185732</v>
      </c>
      <c r="C1471" s="7">
        <v>44326</v>
      </c>
      <c r="D1471" s="6" t="s">
        <v>15</v>
      </c>
      <c r="E1471" s="6" t="s">
        <v>16</v>
      </c>
      <c r="F1471" s="6" t="s">
        <v>65</v>
      </c>
      <c r="G1471" s="6" t="s">
        <v>18</v>
      </c>
      <c r="H1471" s="8">
        <v>0.45000000000000007</v>
      </c>
      <c r="I1471" s="9">
        <v>5250</v>
      </c>
      <c r="J1471" s="10">
        <f t="shared" si="0"/>
        <v>2362.5000000000005</v>
      </c>
      <c r="K1471" s="10">
        <f t="shared" si="1"/>
        <v>708.75000000000011</v>
      </c>
      <c r="L1471" s="11">
        <v>0.3</v>
      </c>
      <c r="N1471" s="16"/>
      <c r="O1471" s="17"/>
      <c r="P1471" s="12"/>
      <c r="Q1471" s="13"/>
    </row>
    <row r="1472" spans="1:17" ht="15.75" customHeight="1">
      <c r="A1472" s="6" t="s">
        <v>14</v>
      </c>
      <c r="B1472" s="6">
        <v>1185732</v>
      </c>
      <c r="C1472" s="7">
        <v>44326</v>
      </c>
      <c r="D1472" s="6" t="s">
        <v>15</v>
      </c>
      <c r="E1472" s="6" t="s">
        <v>16</v>
      </c>
      <c r="F1472" s="6" t="s">
        <v>65</v>
      </c>
      <c r="G1472" s="6" t="s">
        <v>19</v>
      </c>
      <c r="H1472" s="8">
        <v>0.4</v>
      </c>
      <c r="I1472" s="9">
        <v>5000</v>
      </c>
      <c r="J1472" s="10">
        <f t="shared" si="0"/>
        <v>2000</v>
      </c>
      <c r="K1472" s="10">
        <f t="shared" si="1"/>
        <v>700</v>
      </c>
      <c r="L1472" s="11">
        <v>0.35</v>
      </c>
      <c r="N1472" s="16"/>
      <c r="O1472" s="17"/>
      <c r="P1472" s="12"/>
      <c r="Q1472" s="13"/>
    </row>
    <row r="1473" spans="1:17" ht="15.75" customHeight="1">
      <c r="A1473" s="6" t="s">
        <v>14</v>
      </c>
      <c r="B1473" s="6">
        <v>1185732</v>
      </c>
      <c r="C1473" s="7">
        <v>44326</v>
      </c>
      <c r="D1473" s="6" t="s">
        <v>15</v>
      </c>
      <c r="E1473" s="6" t="s">
        <v>16</v>
      </c>
      <c r="F1473" s="6" t="s">
        <v>65</v>
      </c>
      <c r="G1473" s="6" t="s">
        <v>20</v>
      </c>
      <c r="H1473" s="8">
        <v>0.4</v>
      </c>
      <c r="I1473" s="9">
        <v>4500</v>
      </c>
      <c r="J1473" s="10">
        <f t="shared" si="0"/>
        <v>1800</v>
      </c>
      <c r="K1473" s="10">
        <f t="shared" si="1"/>
        <v>630</v>
      </c>
      <c r="L1473" s="11">
        <v>0.35</v>
      </c>
      <c r="N1473" s="16"/>
      <c r="O1473" s="17"/>
      <c r="P1473" s="12"/>
      <c r="Q1473" s="13"/>
    </row>
    <row r="1474" spans="1:17" ht="15.75" customHeight="1">
      <c r="A1474" s="6" t="s">
        <v>14</v>
      </c>
      <c r="B1474" s="6">
        <v>1185732</v>
      </c>
      <c r="C1474" s="7">
        <v>44326</v>
      </c>
      <c r="D1474" s="6" t="s">
        <v>15</v>
      </c>
      <c r="E1474" s="6" t="s">
        <v>16</v>
      </c>
      <c r="F1474" s="6" t="s">
        <v>65</v>
      </c>
      <c r="G1474" s="6" t="s">
        <v>21</v>
      </c>
      <c r="H1474" s="8">
        <v>0.5</v>
      </c>
      <c r="I1474" s="9">
        <v>4750</v>
      </c>
      <c r="J1474" s="10">
        <f t="shared" si="0"/>
        <v>2375</v>
      </c>
      <c r="K1474" s="10">
        <f t="shared" si="1"/>
        <v>712.5</v>
      </c>
      <c r="L1474" s="11">
        <v>0.3</v>
      </c>
      <c r="N1474" s="16"/>
      <c r="O1474" s="17"/>
      <c r="P1474" s="12"/>
      <c r="Q1474" s="13"/>
    </row>
    <row r="1475" spans="1:17" ht="15.75" customHeight="1">
      <c r="A1475" s="6" t="s">
        <v>14</v>
      </c>
      <c r="B1475" s="6">
        <v>1185732</v>
      </c>
      <c r="C1475" s="7">
        <v>44326</v>
      </c>
      <c r="D1475" s="6" t="s">
        <v>15</v>
      </c>
      <c r="E1475" s="6" t="s">
        <v>16</v>
      </c>
      <c r="F1475" s="6" t="s">
        <v>65</v>
      </c>
      <c r="G1475" s="6" t="s">
        <v>22</v>
      </c>
      <c r="H1475" s="8">
        <v>0.55000000000000004</v>
      </c>
      <c r="I1475" s="9">
        <v>6000</v>
      </c>
      <c r="J1475" s="10">
        <f t="shared" si="0"/>
        <v>3300.0000000000005</v>
      </c>
      <c r="K1475" s="10">
        <f t="shared" si="1"/>
        <v>825.00000000000011</v>
      </c>
      <c r="L1475" s="11">
        <v>0.25</v>
      </c>
      <c r="N1475" s="16"/>
      <c r="O1475" s="17"/>
      <c r="P1475" s="12"/>
      <c r="Q1475" s="13"/>
    </row>
    <row r="1476" spans="1:17" ht="15.75" customHeight="1">
      <c r="A1476" s="6" t="s">
        <v>14</v>
      </c>
      <c r="B1476" s="6">
        <v>1185732</v>
      </c>
      <c r="C1476" s="7">
        <v>44359</v>
      </c>
      <c r="D1476" s="6" t="s">
        <v>15</v>
      </c>
      <c r="E1476" s="6" t="s">
        <v>16</v>
      </c>
      <c r="F1476" s="6" t="s">
        <v>65</v>
      </c>
      <c r="G1476" s="6" t="s">
        <v>17</v>
      </c>
      <c r="H1476" s="8">
        <v>0.5</v>
      </c>
      <c r="I1476" s="9">
        <v>8500</v>
      </c>
      <c r="J1476" s="10">
        <f t="shared" si="0"/>
        <v>4250</v>
      </c>
      <c r="K1476" s="10">
        <f t="shared" si="1"/>
        <v>2125</v>
      </c>
      <c r="L1476" s="11">
        <v>0.5</v>
      </c>
      <c r="N1476" s="16"/>
      <c r="O1476" s="17"/>
      <c r="P1476" s="12"/>
      <c r="Q1476" s="13"/>
    </row>
    <row r="1477" spans="1:17" ht="15.75" customHeight="1">
      <c r="A1477" s="6" t="s">
        <v>14</v>
      </c>
      <c r="B1477" s="6">
        <v>1185732</v>
      </c>
      <c r="C1477" s="7">
        <v>44359</v>
      </c>
      <c r="D1477" s="6" t="s">
        <v>15</v>
      </c>
      <c r="E1477" s="6" t="s">
        <v>16</v>
      </c>
      <c r="F1477" s="6" t="s">
        <v>65</v>
      </c>
      <c r="G1477" s="6" t="s">
        <v>18</v>
      </c>
      <c r="H1477" s="8">
        <v>0.45000000000000007</v>
      </c>
      <c r="I1477" s="9">
        <v>6000</v>
      </c>
      <c r="J1477" s="10">
        <f t="shared" si="0"/>
        <v>2700.0000000000005</v>
      </c>
      <c r="K1477" s="10">
        <f t="shared" si="1"/>
        <v>810.00000000000011</v>
      </c>
      <c r="L1477" s="11">
        <v>0.3</v>
      </c>
      <c r="N1477" s="16"/>
      <c r="O1477" s="17"/>
      <c r="P1477" s="12"/>
      <c r="Q1477" s="13"/>
    </row>
    <row r="1478" spans="1:17" ht="15.75" customHeight="1">
      <c r="A1478" s="6" t="s">
        <v>14</v>
      </c>
      <c r="B1478" s="6">
        <v>1185732</v>
      </c>
      <c r="C1478" s="7">
        <v>44359</v>
      </c>
      <c r="D1478" s="6" t="s">
        <v>15</v>
      </c>
      <c r="E1478" s="6" t="s">
        <v>16</v>
      </c>
      <c r="F1478" s="6" t="s">
        <v>65</v>
      </c>
      <c r="G1478" s="6" t="s">
        <v>19</v>
      </c>
      <c r="H1478" s="8">
        <v>0.4</v>
      </c>
      <c r="I1478" s="9">
        <v>5250</v>
      </c>
      <c r="J1478" s="10">
        <f t="shared" si="0"/>
        <v>2100</v>
      </c>
      <c r="K1478" s="10">
        <f t="shared" si="1"/>
        <v>735</v>
      </c>
      <c r="L1478" s="11">
        <v>0.35</v>
      </c>
      <c r="N1478" s="16"/>
      <c r="O1478" s="17"/>
      <c r="P1478" s="12"/>
      <c r="Q1478" s="13"/>
    </row>
    <row r="1479" spans="1:17" ht="15.75" customHeight="1">
      <c r="A1479" s="6" t="s">
        <v>14</v>
      </c>
      <c r="B1479" s="6">
        <v>1185732</v>
      </c>
      <c r="C1479" s="7">
        <v>44359</v>
      </c>
      <c r="D1479" s="6" t="s">
        <v>15</v>
      </c>
      <c r="E1479" s="6" t="s">
        <v>16</v>
      </c>
      <c r="F1479" s="6" t="s">
        <v>65</v>
      </c>
      <c r="G1479" s="6" t="s">
        <v>20</v>
      </c>
      <c r="H1479" s="8">
        <v>0.4</v>
      </c>
      <c r="I1479" s="9">
        <v>5000</v>
      </c>
      <c r="J1479" s="10">
        <f t="shared" si="0"/>
        <v>2000</v>
      </c>
      <c r="K1479" s="10">
        <f t="shared" si="1"/>
        <v>700</v>
      </c>
      <c r="L1479" s="11">
        <v>0.35</v>
      </c>
      <c r="N1479" s="16"/>
      <c r="O1479" s="17"/>
      <c r="P1479" s="12"/>
      <c r="Q1479" s="13"/>
    </row>
    <row r="1480" spans="1:17" ht="15.75" customHeight="1">
      <c r="A1480" s="6" t="s">
        <v>14</v>
      </c>
      <c r="B1480" s="6">
        <v>1185732</v>
      </c>
      <c r="C1480" s="7">
        <v>44359</v>
      </c>
      <c r="D1480" s="6" t="s">
        <v>15</v>
      </c>
      <c r="E1480" s="6" t="s">
        <v>16</v>
      </c>
      <c r="F1480" s="6" t="s">
        <v>65</v>
      </c>
      <c r="G1480" s="6" t="s">
        <v>21</v>
      </c>
      <c r="H1480" s="8">
        <v>0.5</v>
      </c>
      <c r="I1480" s="9">
        <v>5000</v>
      </c>
      <c r="J1480" s="10">
        <f t="shared" si="0"/>
        <v>2500</v>
      </c>
      <c r="K1480" s="10">
        <f t="shared" si="1"/>
        <v>750</v>
      </c>
      <c r="L1480" s="11">
        <v>0.3</v>
      </c>
      <c r="N1480" s="16"/>
      <c r="O1480" s="17"/>
      <c r="P1480" s="12"/>
      <c r="Q1480" s="13"/>
    </row>
    <row r="1481" spans="1:17" ht="15.75" customHeight="1">
      <c r="A1481" s="6" t="s">
        <v>14</v>
      </c>
      <c r="B1481" s="6">
        <v>1185732</v>
      </c>
      <c r="C1481" s="7">
        <v>44359</v>
      </c>
      <c r="D1481" s="6" t="s">
        <v>15</v>
      </c>
      <c r="E1481" s="6" t="s">
        <v>16</v>
      </c>
      <c r="F1481" s="6" t="s">
        <v>65</v>
      </c>
      <c r="G1481" s="6" t="s">
        <v>22</v>
      </c>
      <c r="H1481" s="8">
        <v>0.55000000000000004</v>
      </c>
      <c r="I1481" s="9">
        <v>6500</v>
      </c>
      <c r="J1481" s="10">
        <f t="shared" si="0"/>
        <v>3575.0000000000005</v>
      </c>
      <c r="K1481" s="10">
        <f t="shared" si="1"/>
        <v>893.75000000000011</v>
      </c>
      <c r="L1481" s="11">
        <v>0.25</v>
      </c>
      <c r="N1481" s="16"/>
      <c r="O1481" s="17"/>
      <c r="P1481" s="12"/>
      <c r="Q1481" s="13"/>
    </row>
    <row r="1482" spans="1:17" ht="15.75" customHeight="1">
      <c r="A1482" s="6" t="s">
        <v>14</v>
      </c>
      <c r="B1482" s="6">
        <v>1185732</v>
      </c>
      <c r="C1482" s="7">
        <v>44387</v>
      </c>
      <c r="D1482" s="6" t="s">
        <v>15</v>
      </c>
      <c r="E1482" s="6" t="s">
        <v>16</v>
      </c>
      <c r="F1482" s="6" t="s">
        <v>65</v>
      </c>
      <c r="G1482" s="6" t="s">
        <v>17</v>
      </c>
      <c r="H1482" s="8">
        <v>0.5</v>
      </c>
      <c r="I1482" s="9">
        <v>8750</v>
      </c>
      <c r="J1482" s="10">
        <f t="shared" si="0"/>
        <v>4375</v>
      </c>
      <c r="K1482" s="10">
        <f t="shared" si="1"/>
        <v>2187.5</v>
      </c>
      <c r="L1482" s="11">
        <v>0.5</v>
      </c>
      <c r="N1482" s="16"/>
      <c r="O1482" s="17"/>
      <c r="P1482" s="12"/>
      <c r="Q1482" s="13"/>
    </row>
    <row r="1483" spans="1:17" ht="15.75" customHeight="1">
      <c r="A1483" s="6" t="s">
        <v>14</v>
      </c>
      <c r="B1483" s="6">
        <v>1185732</v>
      </c>
      <c r="C1483" s="7">
        <v>44387</v>
      </c>
      <c r="D1483" s="6" t="s">
        <v>15</v>
      </c>
      <c r="E1483" s="6" t="s">
        <v>16</v>
      </c>
      <c r="F1483" s="6" t="s">
        <v>65</v>
      </c>
      <c r="G1483" s="6" t="s">
        <v>18</v>
      </c>
      <c r="H1483" s="8">
        <v>0.45000000000000007</v>
      </c>
      <c r="I1483" s="9">
        <v>6250</v>
      </c>
      <c r="J1483" s="10">
        <f t="shared" si="0"/>
        <v>2812.5000000000005</v>
      </c>
      <c r="K1483" s="10">
        <f t="shared" si="1"/>
        <v>843.75000000000011</v>
      </c>
      <c r="L1483" s="11">
        <v>0.3</v>
      </c>
      <c r="N1483" s="16"/>
      <c r="O1483" s="17"/>
      <c r="P1483" s="12"/>
      <c r="Q1483" s="13"/>
    </row>
    <row r="1484" spans="1:17" ht="15.75" customHeight="1">
      <c r="A1484" s="6" t="s">
        <v>14</v>
      </c>
      <c r="B1484" s="6">
        <v>1185732</v>
      </c>
      <c r="C1484" s="7">
        <v>44387</v>
      </c>
      <c r="D1484" s="6" t="s">
        <v>15</v>
      </c>
      <c r="E1484" s="6" t="s">
        <v>16</v>
      </c>
      <c r="F1484" s="6" t="s">
        <v>65</v>
      </c>
      <c r="G1484" s="6" t="s">
        <v>19</v>
      </c>
      <c r="H1484" s="8">
        <v>0.4</v>
      </c>
      <c r="I1484" s="9">
        <v>5500</v>
      </c>
      <c r="J1484" s="10">
        <f t="shared" si="0"/>
        <v>2200</v>
      </c>
      <c r="K1484" s="10">
        <f t="shared" si="1"/>
        <v>770</v>
      </c>
      <c r="L1484" s="11">
        <v>0.35</v>
      </c>
      <c r="N1484" s="16"/>
      <c r="O1484" s="17"/>
      <c r="P1484" s="12"/>
      <c r="Q1484" s="13"/>
    </row>
    <row r="1485" spans="1:17" ht="15.75" customHeight="1">
      <c r="A1485" s="6" t="s">
        <v>14</v>
      </c>
      <c r="B1485" s="6">
        <v>1185732</v>
      </c>
      <c r="C1485" s="7">
        <v>44387</v>
      </c>
      <c r="D1485" s="6" t="s">
        <v>15</v>
      </c>
      <c r="E1485" s="6" t="s">
        <v>16</v>
      </c>
      <c r="F1485" s="6" t="s">
        <v>65</v>
      </c>
      <c r="G1485" s="6" t="s">
        <v>20</v>
      </c>
      <c r="H1485" s="8">
        <v>0.4</v>
      </c>
      <c r="I1485" s="9">
        <v>5000</v>
      </c>
      <c r="J1485" s="10">
        <f t="shared" si="0"/>
        <v>2000</v>
      </c>
      <c r="K1485" s="10">
        <f t="shared" si="1"/>
        <v>700</v>
      </c>
      <c r="L1485" s="11">
        <v>0.35</v>
      </c>
      <c r="N1485" s="16"/>
      <c r="O1485" s="17"/>
      <c r="P1485" s="12"/>
      <c r="Q1485" s="13"/>
    </row>
    <row r="1486" spans="1:17" ht="15.75" customHeight="1">
      <c r="A1486" s="6" t="s">
        <v>14</v>
      </c>
      <c r="B1486" s="6">
        <v>1185732</v>
      </c>
      <c r="C1486" s="7">
        <v>44387</v>
      </c>
      <c r="D1486" s="6" t="s">
        <v>15</v>
      </c>
      <c r="E1486" s="6" t="s">
        <v>16</v>
      </c>
      <c r="F1486" s="6" t="s">
        <v>65</v>
      </c>
      <c r="G1486" s="6" t="s">
        <v>21</v>
      </c>
      <c r="H1486" s="8">
        <v>0.5</v>
      </c>
      <c r="I1486" s="9">
        <v>5250</v>
      </c>
      <c r="J1486" s="10">
        <f t="shared" si="0"/>
        <v>2625</v>
      </c>
      <c r="K1486" s="10">
        <f t="shared" si="1"/>
        <v>787.5</v>
      </c>
      <c r="L1486" s="11">
        <v>0.3</v>
      </c>
      <c r="N1486" s="16"/>
      <c r="O1486" s="17"/>
      <c r="P1486" s="12"/>
      <c r="Q1486" s="13"/>
    </row>
    <row r="1487" spans="1:17" ht="15.75" customHeight="1">
      <c r="A1487" s="6" t="s">
        <v>14</v>
      </c>
      <c r="B1487" s="6">
        <v>1185732</v>
      </c>
      <c r="C1487" s="7">
        <v>44387</v>
      </c>
      <c r="D1487" s="6" t="s">
        <v>15</v>
      </c>
      <c r="E1487" s="6" t="s">
        <v>16</v>
      </c>
      <c r="F1487" s="6" t="s">
        <v>65</v>
      </c>
      <c r="G1487" s="6" t="s">
        <v>22</v>
      </c>
      <c r="H1487" s="8">
        <v>0.55000000000000004</v>
      </c>
      <c r="I1487" s="9">
        <v>7000</v>
      </c>
      <c r="J1487" s="10">
        <f t="shared" si="0"/>
        <v>3850.0000000000005</v>
      </c>
      <c r="K1487" s="10">
        <f t="shared" si="1"/>
        <v>962.50000000000011</v>
      </c>
      <c r="L1487" s="11">
        <v>0.25</v>
      </c>
      <c r="N1487" s="16"/>
      <c r="O1487" s="17"/>
      <c r="P1487" s="12"/>
      <c r="Q1487" s="13"/>
    </row>
    <row r="1488" spans="1:17" ht="15.75" customHeight="1">
      <c r="A1488" s="6" t="s">
        <v>14</v>
      </c>
      <c r="B1488" s="6">
        <v>1185732</v>
      </c>
      <c r="C1488" s="7">
        <v>44419</v>
      </c>
      <c r="D1488" s="6" t="s">
        <v>15</v>
      </c>
      <c r="E1488" s="6" t="s">
        <v>16</v>
      </c>
      <c r="F1488" s="6" t="s">
        <v>65</v>
      </c>
      <c r="G1488" s="6" t="s">
        <v>17</v>
      </c>
      <c r="H1488" s="8">
        <v>0.5</v>
      </c>
      <c r="I1488" s="9">
        <v>8500</v>
      </c>
      <c r="J1488" s="10">
        <f t="shared" si="0"/>
        <v>4250</v>
      </c>
      <c r="K1488" s="10">
        <f t="shared" si="1"/>
        <v>2125</v>
      </c>
      <c r="L1488" s="11">
        <v>0.5</v>
      </c>
      <c r="N1488" s="16"/>
      <c r="O1488" s="17"/>
      <c r="P1488" s="12"/>
      <c r="Q1488" s="13"/>
    </row>
    <row r="1489" spans="1:17" ht="15.75" customHeight="1">
      <c r="A1489" s="6" t="s">
        <v>14</v>
      </c>
      <c r="B1489" s="6">
        <v>1185732</v>
      </c>
      <c r="C1489" s="7">
        <v>44419</v>
      </c>
      <c r="D1489" s="6" t="s">
        <v>15</v>
      </c>
      <c r="E1489" s="6" t="s">
        <v>16</v>
      </c>
      <c r="F1489" s="6" t="s">
        <v>65</v>
      </c>
      <c r="G1489" s="6" t="s">
        <v>18</v>
      </c>
      <c r="H1489" s="8">
        <v>0.45000000000000007</v>
      </c>
      <c r="I1489" s="9">
        <v>6250</v>
      </c>
      <c r="J1489" s="10">
        <f t="shared" si="0"/>
        <v>2812.5000000000005</v>
      </c>
      <c r="K1489" s="10">
        <f t="shared" si="1"/>
        <v>843.75000000000011</v>
      </c>
      <c r="L1489" s="11">
        <v>0.3</v>
      </c>
      <c r="N1489" s="16"/>
      <c r="O1489" s="17"/>
      <c r="P1489" s="12"/>
      <c r="Q1489" s="13"/>
    </row>
    <row r="1490" spans="1:17" ht="15.75" customHeight="1">
      <c r="A1490" s="6" t="s">
        <v>14</v>
      </c>
      <c r="B1490" s="6">
        <v>1185732</v>
      </c>
      <c r="C1490" s="7">
        <v>44419</v>
      </c>
      <c r="D1490" s="6" t="s">
        <v>15</v>
      </c>
      <c r="E1490" s="6" t="s">
        <v>16</v>
      </c>
      <c r="F1490" s="6" t="s">
        <v>65</v>
      </c>
      <c r="G1490" s="6" t="s">
        <v>19</v>
      </c>
      <c r="H1490" s="8">
        <v>0.4</v>
      </c>
      <c r="I1490" s="9">
        <v>5500</v>
      </c>
      <c r="J1490" s="10">
        <f t="shared" si="0"/>
        <v>2200</v>
      </c>
      <c r="K1490" s="10">
        <f t="shared" si="1"/>
        <v>770</v>
      </c>
      <c r="L1490" s="11">
        <v>0.35</v>
      </c>
      <c r="N1490" s="16"/>
      <c r="O1490" s="17"/>
      <c r="P1490" s="12"/>
      <c r="Q1490" s="13"/>
    </row>
    <row r="1491" spans="1:17" ht="15.75" customHeight="1">
      <c r="A1491" s="6" t="s">
        <v>14</v>
      </c>
      <c r="B1491" s="6">
        <v>1185732</v>
      </c>
      <c r="C1491" s="7">
        <v>44419</v>
      </c>
      <c r="D1491" s="6" t="s">
        <v>15</v>
      </c>
      <c r="E1491" s="6" t="s">
        <v>16</v>
      </c>
      <c r="F1491" s="6" t="s">
        <v>65</v>
      </c>
      <c r="G1491" s="6" t="s">
        <v>20</v>
      </c>
      <c r="H1491" s="8">
        <v>0.4</v>
      </c>
      <c r="I1491" s="9">
        <v>5250</v>
      </c>
      <c r="J1491" s="10">
        <f t="shared" si="0"/>
        <v>2100</v>
      </c>
      <c r="K1491" s="10">
        <f t="shared" si="1"/>
        <v>735</v>
      </c>
      <c r="L1491" s="11">
        <v>0.35</v>
      </c>
      <c r="N1491" s="16"/>
      <c r="O1491" s="17"/>
      <c r="P1491" s="12"/>
      <c r="Q1491" s="13"/>
    </row>
    <row r="1492" spans="1:17" ht="15.75" customHeight="1">
      <c r="A1492" s="6" t="s">
        <v>14</v>
      </c>
      <c r="B1492" s="6">
        <v>1185732</v>
      </c>
      <c r="C1492" s="7">
        <v>44419</v>
      </c>
      <c r="D1492" s="6" t="s">
        <v>15</v>
      </c>
      <c r="E1492" s="6" t="s">
        <v>16</v>
      </c>
      <c r="F1492" s="6" t="s">
        <v>65</v>
      </c>
      <c r="G1492" s="6" t="s">
        <v>21</v>
      </c>
      <c r="H1492" s="8">
        <v>0.5</v>
      </c>
      <c r="I1492" s="9">
        <v>5000</v>
      </c>
      <c r="J1492" s="10">
        <f t="shared" si="0"/>
        <v>2500</v>
      </c>
      <c r="K1492" s="10">
        <f t="shared" si="1"/>
        <v>750</v>
      </c>
      <c r="L1492" s="11">
        <v>0.3</v>
      </c>
      <c r="N1492" s="16"/>
      <c r="O1492" s="17"/>
      <c r="P1492" s="12"/>
      <c r="Q1492" s="13"/>
    </row>
    <row r="1493" spans="1:17" ht="15.75" customHeight="1">
      <c r="A1493" s="6" t="s">
        <v>14</v>
      </c>
      <c r="B1493" s="6">
        <v>1185732</v>
      </c>
      <c r="C1493" s="7">
        <v>44419</v>
      </c>
      <c r="D1493" s="6" t="s">
        <v>15</v>
      </c>
      <c r="E1493" s="6" t="s">
        <v>16</v>
      </c>
      <c r="F1493" s="6" t="s">
        <v>65</v>
      </c>
      <c r="G1493" s="6" t="s">
        <v>22</v>
      </c>
      <c r="H1493" s="8">
        <v>0.55000000000000004</v>
      </c>
      <c r="I1493" s="9">
        <v>6750</v>
      </c>
      <c r="J1493" s="10">
        <f t="shared" si="0"/>
        <v>3712.5000000000005</v>
      </c>
      <c r="K1493" s="10">
        <f t="shared" si="1"/>
        <v>928.12500000000011</v>
      </c>
      <c r="L1493" s="11">
        <v>0.25</v>
      </c>
      <c r="N1493" s="16"/>
      <c r="O1493" s="17"/>
      <c r="P1493" s="12"/>
      <c r="Q1493" s="13"/>
    </row>
    <row r="1494" spans="1:17" ht="15.75" customHeight="1">
      <c r="A1494" s="6" t="s">
        <v>14</v>
      </c>
      <c r="B1494" s="6">
        <v>1185732</v>
      </c>
      <c r="C1494" s="7">
        <v>44449</v>
      </c>
      <c r="D1494" s="6" t="s">
        <v>15</v>
      </c>
      <c r="E1494" s="6" t="s">
        <v>16</v>
      </c>
      <c r="F1494" s="6" t="s">
        <v>65</v>
      </c>
      <c r="G1494" s="6" t="s">
        <v>17</v>
      </c>
      <c r="H1494" s="8">
        <v>0.5</v>
      </c>
      <c r="I1494" s="9">
        <v>8000</v>
      </c>
      <c r="J1494" s="10">
        <f t="shared" si="0"/>
        <v>4000</v>
      </c>
      <c r="K1494" s="10">
        <f t="shared" si="1"/>
        <v>2000</v>
      </c>
      <c r="L1494" s="11">
        <v>0.5</v>
      </c>
      <c r="N1494" s="16"/>
      <c r="O1494" s="17"/>
      <c r="P1494" s="12"/>
      <c r="Q1494" s="13"/>
    </row>
    <row r="1495" spans="1:17" ht="15.75" customHeight="1">
      <c r="A1495" s="6" t="s">
        <v>14</v>
      </c>
      <c r="B1495" s="6">
        <v>1185732</v>
      </c>
      <c r="C1495" s="7">
        <v>44449</v>
      </c>
      <c r="D1495" s="6" t="s">
        <v>15</v>
      </c>
      <c r="E1495" s="6" t="s">
        <v>16</v>
      </c>
      <c r="F1495" s="6" t="s">
        <v>65</v>
      </c>
      <c r="G1495" s="6" t="s">
        <v>18</v>
      </c>
      <c r="H1495" s="8">
        <v>0.45000000000000007</v>
      </c>
      <c r="I1495" s="9">
        <v>6000</v>
      </c>
      <c r="J1495" s="10">
        <f t="shared" si="0"/>
        <v>2700.0000000000005</v>
      </c>
      <c r="K1495" s="10">
        <f t="shared" si="1"/>
        <v>810.00000000000011</v>
      </c>
      <c r="L1495" s="11">
        <v>0.3</v>
      </c>
      <c r="N1495" s="16"/>
      <c r="O1495" s="17"/>
      <c r="P1495" s="12"/>
      <c r="Q1495" s="13"/>
    </row>
    <row r="1496" spans="1:17" ht="15.75" customHeight="1">
      <c r="A1496" s="6" t="s">
        <v>14</v>
      </c>
      <c r="B1496" s="6">
        <v>1185732</v>
      </c>
      <c r="C1496" s="7">
        <v>44449</v>
      </c>
      <c r="D1496" s="6" t="s">
        <v>15</v>
      </c>
      <c r="E1496" s="6" t="s">
        <v>16</v>
      </c>
      <c r="F1496" s="6" t="s">
        <v>65</v>
      </c>
      <c r="G1496" s="6" t="s">
        <v>19</v>
      </c>
      <c r="H1496" s="8">
        <v>0.4</v>
      </c>
      <c r="I1496" s="9">
        <v>5250</v>
      </c>
      <c r="J1496" s="10">
        <f t="shared" si="0"/>
        <v>2100</v>
      </c>
      <c r="K1496" s="10">
        <f t="shared" si="1"/>
        <v>735</v>
      </c>
      <c r="L1496" s="11">
        <v>0.35</v>
      </c>
      <c r="N1496" s="16"/>
      <c r="O1496" s="17"/>
      <c r="P1496" s="12"/>
      <c r="Q1496" s="13"/>
    </row>
    <row r="1497" spans="1:17" ht="15.75" customHeight="1">
      <c r="A1497" s="6" t="s">
        <v>14</v>
      </c>
      <c r="B1497" s="6">
        <v>1185732</v>
      </c>
      <c r="C1497" s="7">
        <v>44449</v>
      </c>
      <c r="D1497" s="6" t="s">
        <v>15</v>
      </c>
      <c r="E1497" s="6" t="s">
        <v>16</v>
      </c>
      <c r="F1497" s="6" t="s">
        <v>65</v>
      </c>
      <c r="G1497" s="6" t="s">
        <v>20</v>
      </c>
      <c r="H1497" s="8">
        <v>0.4</v>
      </c>
      <c r="I1497" s="9">
        <v>5000</v>
      </c>
      <c r="J1497" s="10">
        <f t="shared" si="0"/>
        <v>2000</v>
      </c>
      <c r="K1497" s="10">
        <f t="shared" si="1"/>
        <v>700</v>
      </c>
      <c r="L1497" s="11">
        <v>0.35</v>
      </c>
      <c r="N1497" s="16"/>
      <c r="O1497" s="17"/>
      <c r="P1497" s="12"/>
      <c r="Q1497" s="13"/>
    </row>
    <row r="1498" spans="1:17" ht="15.75" customHeight="1">
      <c r="A1498" s="6" t="s">
        <v>14</v>
      </c>
      <c r="B1498" s="6">
        <v>1185732</v>
      </c>
      <c r="C1498" s="7">
        <v>44449</v>
      </c>
      <c r="D1498" s="6" t="s">
        <v>15</v>
      </c>
      <c r="E1498" s="6" t="s">
        <v>16</v>
      </c>
      <c r="F1498" s="6" t="s">
        <v>65</v>
      </c>
      <c r="G1498" s="6" t="s">
        <v>21</v>
      </c>
      <c r="H1498" s="8">
        <v>0.5</v>
      </c>
      <c r="I1498" s="9">
        <v>5000</v>
      </c>
      <c r="J1498" s="10">
        <f t="shared" si="0"/>
        <v>2500</v>
      </c>
      <c r="K1498" s="10">
        <f t="shared" si="1"/>
        <v>750</v>
      </c>
      <c r="L1498" s="11">
        <v>0.3</v>
      </c>
      <c r="N1498" s="16"/>
      <c r="O1498" s="17"/>
      <c r="P1498" s="12"/>
      <c r="Q1498" s="13"/>
    </row>
    <row r="1499" spans="1:17" ht="15.75" customHeight="1">
      <c r="A1499" s="6" t="s">
        <v>14</v>
      </c>
      <c r="B1499" s="6">
        <v>1185732</v>
      </c>
      <c r="C1499" s="7">
        <v>44449</v>
      </c>
      <c r="D1499" s="6" t="s">
        <v>15</v>
      </c>
      <c r="E1499" s="6" t="s">
        <v>16</v>
      </c>
      <c r="F1499" s="6" t="s">
        <v>65</v>
      </c>
      <c r="G1499" s="6" t="s">
        <v>22</v>
      </c>
      <c r="H1499" s="8">
        <v>0.55000000000000004</v>
      </c>
      <c r="I1499" s="9">
        <v>6000</v>
      </c>
      <c r="J1499" s="10">
        <f t="shared" si="0"/>
        <v>3300.0000000000005</v>
      </c>
      <c r="K1499" s="10">
        <f t="shared" si="1"/>
        <v>825.00000000000011</v>
      </c>
      <c r="L1499" s="11">
        <v>0.25</v>
      </c>
      <c r="N1499" s="16"/>
      <c r="O1499" s="17"/>
      <c r="P1499" s="12"/>
      <c r="Q1499" s="13"/>
    </row>
    <row r="1500" spans="1:17" ht="15.75" customHeight="1">
      <c r="A1500" s="6" t="s">
        <v>14</v>
      </c>
      <c r="B1500" s="6">
        <v>1185732</v>
      </c>
      <c r="C1500" s="7">
        <v>44481</v>
      </c>
      <c r="D1500" s="6" t="s">
        <v>15</v>
      </c>
      <c r="E1500" s="6" t="s">
        <v>16</v>
      </c>
      <c r="F1500" s="6" t="s">
        <v>65</v>
      </c>
      <c r="G1500" s="6" t="s">
        <v>17</v>
      </c>
      <c r="H1500" s="8">
        <v>0.55000000000000004</v>
      </c>
      <c r="I1500" s="9">
        <v>7750</v>
      </c>
      <c r="J1500" s="10">
        <f t="shared" si="0"/>
        <v>4262.5</v>
      </c>
      <c r="K1500" s="10">
        <f t="shared" si="1"/>
        <v>2131.25</v>
      </c>
      <c r="L1500" s="11">
        <v>0.5</v>
      </c>
      <c r="N1500" s="16"/>
      <c r="O1500" s="17"/>
      <c r="P1500" s="12"/>
      <c r="Q1500" s="13"/>
    </row>
    <row r="1501" spans="1:17" ht="15.75" customHeight="1">
      <c r="A1501" s="6" t="s">
        <v>14</v>
      </c>
      <c r="B1501" s="6">
        <v>1185732</v>
      </c>
      <c r="C1501" s="7">
        <v>44481</v>
      </c>
      <c r="D1501" s="6" t="s">
        <v>15</v>
      </c>
      <c r="E1501" s="6" t="s">
        <v>16</v>
      </c>
      <c r="F1501" s="6" t="s">
        <v>65</v>
      </c>
      <c r="G1501" s="6" t="s">
        <v>18</v>
      </c>
      <c r="H1501" s="8">
        <v>0.45000000000000007</v>
      </c>
      <c r="I1501" s="9">
        <v>6000</v>
      </c>
      <c r="J1501" s="10">
        <f t="shared" si="0"/>
        <v>2700.0000000000005</v>
      </c>
      <c r="K1501" s="10">
        <f t="shared" si="1"/>
        <v>810.00000000000011</v>
      </c>
      <c r="L1501" s="11">
        <v>0.3</v>
      </c>
      <c r="N1501" s="16"/>
      <c r="O1501" s="17"/>
      <c r="P1501" s="12"/>
      <c r="Q1501" s="13"/>
    </row>
    <row r="1502" spans="1:17" ht="15.75" customHeight="1">
      <c r="A1502" s="6" t="s">
        <v>14</v>
      </c>
      <c r="B1502" s="6">
        <v>1185732</v>
      </c>
      <c r="C1502" s="7">
        <v>44481</v>
      </c>
      <c r="D1502" s="6" t="s">
        <v>15</v>
      </c>
      <c r="E1502" s="6" t="s">
        <v>16</v>
      </c>
      <c r="F1502" s="6" t="s">
        <v>65</v>
      </c>
      <c r="G1502" s="6" t="s">
        <v>19</v>
      </c>
      <c r="H1502" s="8">
        <v>0.45000000000000007</v>
      </c>
      <c r="I1502" s="9">
        <v>5000</v>
      </c>
      <c r="J1502" s="10">
        <f t="shared" si="0"/>
        <v>2250.0000000000005</v>
      </c>
      <c r="K1502" s="10">
        <f t="shared" si="1"/>
        <v>787.50000000000011</v>
      </c>
      <c r="L1502" s="11">
        <v>0.35</v>
      </c>
      <c r="N1502" s="16"/>
      <c r="O1502" s="17"/>
      <c r="P1502" s="12"/>
      <c r="Q1502" s="13"/>
    </row>
    <row r="1503" spans="1:17" ht="15.75" customHeight="1">
      <c r="A1503" s="6" t="s">
        <v>14</v>
      </c>
      <c r="B1503" s="6">
        <v>1185732</v>
      </c>
      <c r="C1503" s="7">
        <v>44481</v>
      </c>
      <c r="D1503" s="6" t="s">
        <v>15</v>
      </c>
      <c r="E1503" s="6" t="s">
        <v>16</v>
      </c>
      <c r="F1503" s="6" t="s">
        <v>65</v>
      </c>
      <c r="G1503" s="6" t="s">
        <v>20</v>
      </c>
      <c r="H1503" s="8">
        <v>0.45000000000000007</v>
      </c>
      <c r="I1503" s="9">
        <v>4750</v>
      </c>
      <c r="J1503" s="10">
        <f t="shared" si="0"/>
        <v>2137.5000000000005</v>
      </c>
      <c r="K1503" s="10">
        <f t="shared" si="1"/>
        <v>748.12500000000011</v>
      </c>
      <c r="L1503" s="11">
        <v>0.35</v>
      </c>
      <c r="N1503" s="16"/>
      <c r="O1503" s="17"/>
      <c r="P1503" s="12"/>
      <c r="Q1503" s="13"/>
    </row>
    <row r="1504" spans="1:17" ht="15.75" customHeight="1">
      <c r="A1504" s="6" t="s">
        <v>14</v>
      </c>
      <c r="B1504" s="6">
        <v>1185732</v>
      </c>
      <c r="C1504" s="7">
        <v>44481</v>
      </c>
      <c r="D1504" s="6" t="s">
        <v>15</v>
      </c>
      <c r="E1504" s="6" t="s">
        <v>16</v>
      </c>
      <c r="F1504" s="6" t="s">
        <v>65</v>
      </c>
      <c r="G1504" s="6" t="s">
        <v>21</v>
      </c>
      <c r="H1504" s="8">
        <v>0.55000000000000004</v>
      </c>
      <c r="I1504" s="9">
        <v>4750</v>
      </c>
      <c r="J1504" s="10">
        <f t="shared" si="0"/>
        <v>2612.5</v>
      </c>
      <c r="K1504" s="10">
        <f t="shared" si="1"/>
        <v>783.75</v>
      </c>
      <c r="L1504" s="11">
        <v>0.3</v>
      </c>
      <c r="N1504" s="16"/>
      <c r="O1504" s="17"/>
      <c r="P1504" s="12"/>
      <c r="Q1504" s="13"/>
    </row>
    <row r="1505" spans="1:17" ht="15.75" customHeight="1">
      <c r="A1505" s="6" t="s">
        <v>14</v>
      </c>
      <c r="B1505" s="6">
        <v>1185732</v>
      </c>
      <c r="C1505" s="7">
        <v>44481</v>
      </c>
      <c r="D1505" s="6" t="s">
        <v>15</v>
      </c>
      <c r="E1505" s="6" t="s">
        <v>16</v>
      </c>
      <c r="F1505" s="6" t="s">
        <v>65</v>
      </c>
      <c r="G1505" s="6" t="s">
        <v>22</v>
      </c>
      <c r="H1505" s="8">
        <v>0.6</v>
      </c>
      <c r="I1505" s="9">
        <v>6000</v>
      </c>
      <c r="J1505" s="10">
        <f t="shared" si="0"/>
        <v>3600</v>
      </c>
      <c r="K1505" s="10">
        <f t="shared" si="1"/>
        <v>900</v>
      </c>
      <c r="L1505" s="11">
        <v>0.25</v>
      </c>
      <c r="N1505" s="16"/>
      <c r="O1505" s="17"/>
      <c r="P1505" s="12"/>
      <c r="Q1505" s="13"/>
    </row>
    <row r="1506" spans="1:17" ht="15.75" customHeight="1">
      <c r="A1506" s="6" t="s">
        <v>14</v>
      </c>
      <c r="B1506" s="6">
        <v>1185732</v>
      </c>
      <c r="C1506" s="7">
        <v>44511</v>
      </c>
      <c r="D1506" s="6" t="s">
        <v>15</v>
      </c>
      <c r="E1506" s="6" t="s">
        <v>16</v>
      </c>
      <c r="F1506" s="6" t="s">
        <v>65</v>
      </c>
      <c r="G1506" s="6" t="s">
        <v>17</v>
      </c>
      <c r="H1506" s="8">
        <v>0.55000000000000004</v>
      </c>
      <c r="I1506" s="9">
        <v>7500</v>
      </c>
      <c r="J1506" s="10">
        <f t="shared" si="0"/>
        <v>4125</v>
      </c>
      <c r="K1506" s="10">
        <f t="shared" si="1"/>
        <v>2062.5</v>
      </c>
      <c r="L1506" s="11">
        <v>0.5</v>
      </c>
      <c r="N1506" s="16"/>
      <c r="O1506" s="17"/>
      <c r="P1506" s="12"/>
      <c r="Q1506" s="13"/>
    </row>
    <row r="1507" spans="1:17" ht="15.75" customHeight="1">
      <c r="A1507" s="6" t="s">
        <v>14</v>
      </c>
      <c r="B1507" s="6">
        <v>1185732</v>
      </c>
      <c r="C1507" s="7">
        <v>44511</v>
      </c>
      <c r="D1507" s="6" t="s">
        <v>15</v>
      </c>
      <c r="E1507" s="6" t="s">
        <v>16</v>
      </c>
      <c r="F1507" s="6" t="s">
        <v>65</v>
      </c>
      <c r="G1507" s="6" t="s">
        <v>18</v>
      </c>
      <c r="H1507" s="8">
        <v>0.45000000000000007</v>
      </c>
      <c r="I1507" s="9">
        <v>5750</v>
      </c>
      <c r="J1507" s="10">
        <f t="shared" si="0"/>
        <v>2587.5000000000005</v>
      </c>
      <c r="K1507" s="10">
        <f t="shared" si="1"/>
        <v>776.25000000000011</v>
      </c>
      <c r="L1507" s="11">
        <v>0.3</v>
      </c>
      <c r="N1507" s="16"/>
      <c r="O1507" s="17"/>
      <c r="P1507" s="12"/>
      <c r="Q1507" s="13"/>
    </row>
    <row r="1508" spans="1:17" ht="15.75" customHeight="1">
      <c r="A1508" s="6" t="s">
        <v>14</v>
      </c>
      <c r="B1508" s="6">
        <v>1185732</v>
      </c>
      <c r="C1508" s="7">
        <v>44511</v>
      </c>
      <c r="D1508" s="6" t="s">
        <v>15</v>
      </c>
      <c r="E1508" s="6" t="s">
        <v>16</v>
      </c>
      <c r="F1508" s="6" t="s">
        <v>65</v>
      </c>
      <c r="G1508" s="6" t="s">
        <v>19</v>
      </c>
      <c r="H1508" s="8">
        <v>0.45000000000000007</v>
      </c>
      <c r="I1508" s="9">
        <v>5200</v>
      </c>
      <c r="J1508" s="10">
        <f t="shared" si="0"/>
        <v>2340.0000000000005</v>
      </c>
      <c r="K1508" s="10">
        <f t="shared" si="1"/>
        <v>819.00000000000011</v>
      </c>
      <c r="L1508" s="11">
        <v>0.35</v>
      </c>
      <c r="N1508" s="16"/>
      <c r="O1508" s="17"/>
      <c r="P1508" s="12"/>
      <c r="Q1508" s="13"/>
    </row>
    <row r="1509" spans="1:17" ht="15.75" customHeight="1">
      <c r="A1509" s="6" t="s">
        <v>14</v>
      </c>
      <c r="B1509" s="6">
        <v>1185732</v>
      </c>
      <c r="C1509" s="7">
        <v>44511</v>
      </c>
      <c r="D1509" s="6" t="s">
        <v>15</v>
      </c>
      <c r="E1509" s="6" t="s">
        <v>16</v>
      </c>
      <c r="F1509" s="6" t="s">
        <v>65</v>
      </c>
      <c r="G1509" s="6" t="s">
        <v>20</v>
      </c>
      <c r="H1509" s="8">
        <v>0.45000000000000007</v>
      </c>
      <c r="I1509" s="9">
        <v>5000</v>
      </c>
      <c r="J1509" s="10">
        <f t="shared" si="0"/>
        <v>2250.0000000000005</v>
      </c>
      <c r="K1509" s="10">
        <f t="shared" si="1"/>
        <v>787.50000000000011</v>
      </c>
      <c r="L1509" s="11">
        <v>0.35</v>
      </c>
      <c r="N1509" s="16"/>
      <c r="O1509" s="17"/>
      <c r="P1509" s="12"/>
      <c r="Q1509" s="13"/>
    </row>
    <row r="1510" spans="1:17" ht="15.75" customHeight="1">
      <c r="A1510" s="6" t="s">
        <v>14</v>
      </c>
      <c r="B1510" s="6">
        <v>1185732</v>
      </c>
      <c r="C1510" s="7">
        <v>44511</v>
      </c>
      <c r="D1510" s="6" t="s">
        <v>15</v>
      </c>
      <c r="E1510" s="6" t="s">
        <v>16</v>
      </c>
      <c r="F1510" s="6" t="s">
        <v>65</v>
      </c>
      <c r="G1510" s="6" t="s">
        <v>21</v>
      </c>
      <c r="H1510" s="8">
        <v>0.55000000000000004</v>
      </c>
      <c r="I1510" s="9">
        <v>4750</v>
      </c>
      <c r="J1510" s="10">
        <f t="shared" si="0"/>
        <v>2612.5</v>
      </c>
      <c r="K1510" s="10">
        <f t="shared" si="1"/>
        <v>783.75</v>
      </c>
      <c r="L1510" s="11">
        <v>0.3</v>
      </c>
      <c r="N1510" s="16"/>
      <c r="O1510" s="17"/>
      <c r="P1510" s="12"/>
      <c r="Q1510" s="13"/>
    </row>
    <row r="1511" spans="1:17" ht="15.75" customHeight="1">
      <c r="A1511" s="6" t="s">
        <v>14</v>
      </c>
      <c r="B1511" s="6">
        <v>1185732</v>
      </c>
      <c r="C1511" s="7">
        <v>44511</v>
      </c>
      <c r="D1511" s="6" t="s">
        <v>15</v>
      </c>
      <c r="E1511" s="6" t="s">
        <v>16</v>
      </c>
      <c r="F1511" s="6" t="s">
        <v>65</v>
      </c>
      <c r="G1511" s="6" t="s">
        <v>22</v>
      </c>
      <c r="H1511" s="8">
        <v>0.6</v>
      </c>
      <c r="I1511" s="9">
        <v>5750</v>
      </c>
      <c r="J1511" s="10">
        <f t="shared" si="0"/>
        <v>3450</v>
      </c>
      <c r="K1511" s="10">
        <f t="shared" si="1"/>
        <v>862.5</v>
      </c>
      <c r="L1511" s="11">
        <v>0.25</v>
      </c>
      <c r="N1511" s="16"/>
      <c r="O1511" s="17"/>
      <c r="P1511" s="12"/>
      <c r="Q1511" s="13"/>
    </row>
    <row r="1512" spans="1:17" ht="15.75" customHeight="1">
      <c r="A1512" s="6" t="s">
        <v>14</v>
      </c>
      <c r="B1512" s="6">
        <v>1185732</v>
      </c>
      <c r="C1512" s="7">
        <v>44540</v>
      </c>
      <c r="D1512" s="6" t="s">
        <v>15</v>
      </c>
      <c r="E1512" s="6" t="s">
        <v>16</v>
      </c>
      <c r="F1512" s="6" t="s">
        <v>65</v>
      </c>
      <c r="G1512" s="6" t="s">
        <v>17</v>
      </c>
      <c r="H1512" s="8">
        <v>0.55000000000000004</v>
      </c>
      <c r="I1512" s="9">
        <v>8000</v>
      </c>
      <c r="J1512" s="10">
        <f t="shared" si="0"/>
        <v>4400</v>
      </c>
      <c r="K1512" s="10">
        <f t="shared" si="1"/>
        <v>2200</v>
      </c>
      <c r="L1512" s="11">
        <v>0.5</v>
      </c>
      <c r="N1512" s="16"/>
      <c r="O1512" s="17"/>
      <c r="P1512" s="12"/>
      <c r="Q1512" s="13"/>
    </row>
    <row r="1513" spans="1:17" ht="15.75" customHeight="1">
      <c r="A1513" s="6" t="s">
        <v>14</v>
      </c>
      <c r="B1513" s="6">
        <v>1185732</v>
      </c>
      <c r="C1513" s="7">
        <v>44540</v>
      </c>
      <c r="D1513" s="6" t="s">
        <v>15</v>
      </c>
      <c r="E1513" s="6" t="s">
        <v>16</v>
      </c>
      <c r="F1513" s="6" t="s">
        <v>65</v>
      </c>
      <c r="G1513" s="6" t="s">
        <v>18</v>
      </c>
      <c r="H1513" s="8">
        <v>0.45000000000000007</v>
      </c>
      <c r="I1513" s="9">
        <v>6000</v>
      </c>
      <c r="J1513" s="10">
        <f t="shared" si="0"/>
        <v>2700.0000000000005</v>
      </c>
      <c r="K1513" s="10">
        <f t="shared" si="1"/>
        <v>810.00000000000011</v>
      </c>
      <c r="L1513" s="11">
        <v>0.3</v>
      </c>
      <c r="N1513" s="16"/>
      <c r="O1513" s="17"/>
      <c r="P1513" s="12"/>
      <c r="Q1513" s="13"/>
    </row>
    <row r="1514" spans="1:17" ht="15.75" customHeight="1">
      <c r="A1514" s="6" t="s">
        <v>14</v>
      </c>
      <c r="B1514" s="6">
        <v>1185732</v>
      </c>
      <c r="C1514" s="7">
        <v>44540</v>
      </c>
      <c r="D1514" s="6" t="s">
        <v>15</v>
      </c>
      <c r="E1514" s="6" t="s">
        <v>16</v>
      </c>
      <c r="F1514" s="6" t="s">
        <v>65</v>
      </c>
      <c r="G1514" s="6" t="s">
        <v>19</v>
      </c>
      <c r="H1514" s="8">
        <v>0.45000000000000007</v>
      </c>
      <c r="I1514" s="9">
        <v>5500</v>
      </c>
      <c r="J1514" s="10">
        <f t="shared" si="0"/>
        <v>2475.0000000000005</v>
      </c>
      <c r="K1514" s="10">
        <f t="shared" si="1"/>
        <v>866.25000000000011</v>
      </c>
      <c r="L1514" s="11">
        <v>0.35</v>
      </c>
      <c r="N1514" s="16"/>
      <c r="O1514" s="17"/>
      <c r="P1514" s="12"/>
      <c r="Q1514" s="13"/>
    </row>
    <row r="1515" spans="1:17" ht="15.75" customHeight="1">
      <c r="A1515" s="6" t="s">
        <v>14</v>
      </c>
      <c r="B1515" s="6">
        <v>1185732</v>
      </c>
      <c r="C1515" s="7">
        <v>44540</v>
      </c>
      <c r="D1515" s="6" t="s">
        <v>15</v>
      </c>
      <c r="E1515" s="6" t="s">
        <v>16</v>
      </c>
      <c r="F1515" s="6" t="s">
        <v>65</v>
      </c>
      <c r="G1515" s="6" t="s">
        <v>20</v>
      </c>
      <c r="H1515" s="8">
        <v>0.45000000000000007</v>
      </c>
      <c r="I1515" s="9">
        <v>5000</v>
      </c>
      <c r="J1515" s="10">
        <f t="shared" si="0"/>
        <v>2250.0000000000005</v>
      </c>
      <c r="K1515" s="10">
        <f t="shared" si="1"/>
        <v>787.50000000000011</v>
      </c>
      <c r="L1515" s="11">
        <v>0.35</v>
      </c>
      <c r="N1515" s="16"/>
      <c r="O1515" s="17"/>
      <c r="P1515" s="12"/>
      <c r="Q1515" s="13"/>
    </row>
    <row r="1516" spans="1:17" ht="15.75" customHeight="1">
      <c r="A1516" s="6" t="s">
        <v>14</v>
      </c>
      <c r="B1516" s="6">
        <v>1185732</v>
      </c>
      <c r="C1516" s="7">
        <v>44540</v>
      </c>
      <c r="D1516" s="6" t="s">
        <v>15</v>
      </c>
      <c r="E1516" s="6" t="s">
        <v>16</v>
      </c>
      <c r="F1516" s="6" t="s">
        <v>65</v>
      </c>
      <c r="G1516" s="6" t="s">
        <v>21</v>
      </c>
      <c r="H1516" s="8">
        <v>0.55000000000000004</v>
      </c>
      <c r="I1516" s="9">
        <v>5000</v>
      </c>
      <c r="J1516" s="10">
        <f t="shared" si="0"/>
        <v>2750</v>
      </c>
      <c r="K1516" s="10">
        <f t="shared" si="1"/>
        <v>825</v>
      </c>
      <c r="L1516" s="11">
        <v>0.3</v>
      </c>
      <c r="N1516" s="16"/>
      <c r="O1516" s="17"/>
      <c r="P1516" s="12"/>
      <c r="Q1516" s="13"/>
    </row>
    <row r="1517" spans="1:17" ht="15.75" customHeight="1">
      <c r="A1517" s="6" t="s">
        <v>14</v>
      </c>
      <c r="B1517" s="6">
        <v>1185732</v>
      </c>
      <c r="C1517" s="7">
        <v>44540</v>
      </c>
      <c r="D1517" s="6" t="s">
        <v>15</v>
      </c>
      <c r="E1517" s="6" t="s">
        <v>16</v>
      </c>
      <c r="F1517" s="6" t="s">
        <v>65</v>
      </c>
      <c r="G1517" s="6" t="s">
        <v>22</v>
      </c>
      <c r="H1517" s="8">
        <v>0.6</v>
      </c>
      <c r="I1517" s="9">
        <v>6000</v>
      </c>
      <c r="J1517" s="10">
        <f t="shared" si="0"/>
        <v>3600</v>
      </c>
      <c r="K1517" s="10">
        <f t="shared" si="1"/>
        <v>900</v>
      </c>
      <c r="L1517" s="11">
        <v>0.25</v>
      </c>
      <c r="N1517" s="16"/>
      <c r="O1517" s="17"/>
      <c r="P1517" s="12"/>
      <c r="Q1517" s="13"/>
    </row>
    <row r="1518" spans="1:17" ht="15.75" customHeight="1">
      <c r="A1518" s="6" t="s">
        <v>27</v>
      </c>
      <c r="B1518" s="6">
        <v>1128299</v>
      </c>
      <c r="C1518" s="7">
        <v>44220</v>
      </c>
      <c r="D1518" s="6" t="s">
        <v>28</v>
      </c>
      <c r="E1518" s="6" t="s">
        <v>66</v>
      </c>
      <c r="F1518" s="6" t="s">
        <v>67</v>
      </c>
      <c r="G1518" s="6" t="s">
        <v>17</v>
      </c>
      <c r="H1518" s="8">
        <v>0.30000000000000004</v>
      </c>
      <c r="I1518" s="9">
        <v>3500</v>
      </c>
      <c r="J1518" s="10">
        <f t="shared" si="0"/>
        <v>1050.0000000000002</v>
      </c>
      <c r="K1518" s="10">
        <f t="shared" si="1"/>
        <v>367.50000000000006</v>
      </c>
      <c r="L1518" s="11">
        <v>0.35</v>
      </c>
      <c r="N1518" s="16"/>
      <c r="O1518" s="17"/>
      <c r="P1518" s="12"/>
      <c r="Q1518" s="13"/>
    </row>
    <row r="1519" spans="1:17" ht="15.75" customHeight="1">
      <c r="A1519" s="6" t="s">
        <v>27</v>
      </c>
      <c r="B1519" s="6">
        <v>1128299</v>
      </c>
      <c r="C1519" s="7">
        <v>44220</v>
      </c>
      <c r="D1519" s="6" t="s">
        <v>28</v>
      </c>
      <c r="E1519" s="6" t="s">
        <v>66</v>
      </c>
      <c r="F1519" s="6" t="s">
        <v>67</v>
      </c>
      <c r="G1519" s="6" t="s">
        <v>18</v>
      </c>
      <c r="H1519" s="8">
        <v>0.4</v>
      </c>
      <c r="I1519" s="9">
        <v>3500</v>
      </c>
      <c r="J1519" s="10">
        <f t="shared" si="0"/>
        <v>1400</v>
      </c>
      <c r="K1519" s="10">
        <f t="shared" si="1"/>
        <v>489.99999999999994</v>
      </c>
      <c r="L1519" s="11">
        <v>0.35</v>
      </c>
      <c r="N1519" s="16"/>
      <c r="O1519" s="17"/>
      <c r="P1519" s="12"/>
      <c r="Q1519" s="13"/>
    </row>
    <row r="1520" spans="1:17" ht="15.75" customHeight="1">
      <c r="A1520" s="6" t="s">
        <v>27</v>
      </c>
      <c r="B1520" s="6">
        <v>1128299</v>
      </c>
      <c r="C1520" s="7">
        <v>44220</v>
      </c>
      <c r="D1520" s="6" t="s">
        <v>28</v>
      </c>
      <c r="E1520" s="6" t="s">
        <v>66</v>
      </c>
      <c r="F1520" s="6" t="s">
        <v>67</v>
      </c>
      <c r="G1520" s="6" t="s">
        <v>19</v>
      </c>
      <c r="H1520" s="8">
        <v>0.4</v>
      </c>
      <c r="I1520" s="9">
        <v>3500</v>
      </c>
      <c r="J1520" s="10">
        <f t="shared" si="0"/>
        <v>1400</v>
      </c>
      <c r="K1520" s="10">
        <f t="shared" si="1"/>
        <v>489.99999999999994</v>
      </c>
      <c r="L1520" s="11">
        <v>0.35</v>
      </c>
      <c r="N1520" s="16"/>
      <c r="O1520" s="17"/>
      <c r="P1520" s="12"/>
      <c r="Q1520" s="13"/>
    </row>
    <row r="1521" spans="1:17" ht="15.75" customHeight="1">
      <c r="A1521" s="6" t="s">
        <v>27</v>
      </c>
      <c r="B1521" s="6">
        <v>1128299</v>
      </c>
      <c r="C1521" s="7">
        <v>44220</v>
      </c>
      <c r="D1521" s="6" t="s">
        <v>28</v>
      </c>
      <c r="E1521" s="6" t="s">
        <v>66</v>
      </c>
      <c r="F1521" s="6" t="s">
        <v>67</v>
      </c>
      <c r="G1521" s="6" t="s">
        <v>20</v>
      </c>
      <c r="H1521" s="8">
        <v>0.4</v>
      </c>
      <c r="I1521" s="9">
        <v>2000</v>
      </c>
      <c r="J1521" s="10">
        <f t="shared" si="0"/>
        <v>800</v>
      </c>
      <c r="K1521" s="10">
        <f t="shared" si="1"/>
        <v>280</v>
      </c>
      <c r="L1521" s="11">
        <v>0.35</v>
      </c>
      <c r="N1521" s="16"/>
      <c r="O1521" s="17"/>
      <c r="P1521" s="12"/>
      <c r="Q1521" s="13"/>
    </row>
    <row r="1522" spans="1:17" ht="15.75" customHeight="1">
      <c r="A1522" s="6" t="s">
        <v>27</v>
      </c>
      <c r="B1522" s="6">
        <v>1128299</v>
      </c>
      <c r="C1522" s="7">
        <v>44220</v>
      </c>
      <c r="D1522" s="6" t="s">
        <v>28</v>
      </c>
      <c r="E1522" s="6" t="s">
        <v>66</v>
      </c>
      <c r="F1522" s="6" t="s">
        <v>67</v>
      </c>
      <c r="G1522" s="6" t="s">
        <v>21</v>
      </c>
      <c r="H1522" s="8">
        <v>0.45000000000000007</v>
      </c>
      <c r="I1522" s="9">
        <v>1500</v>
      </c>
      <c r="J1522" s="10">
        <f t="shared" si="0"/>
        <v>675.00000000000011</v>
      </c>
      <c r="K1522" s="10">
        <f t="shared" si="1"/>
        <v>270.00000000000006</v>
      </c>
      <c r="L1522" s="11">
        <v>0.4</v>
      </c>
      <c r="N1522" s="16"/>
      <c r="O1522" s="17"/>
      <c r="P1522" s="12"/>
      <c r="Q1522" s="13"/>
    </row>
    <row r="1523" spans="1:17" ht="15.75" customHeight="1">
      <c r="A1523" s="6" t="s">
        <v>27</v>
      </c>
      <c r="B1523" s="6">
        <v>1128299</v>
      </c>
      <c r="C1523" s="7">
        <v>44220</v>
      </c>
      <c r="D1523" s="6" t="s">
        <v>28</v>
      </c>
      <c r="E1523" s="6" t="s">
        <v>66</v>
      </c>
      <c r="F1523" s="6" t="s">
        <v>67</v>
      </c>
      <c r="G1523" s="6" t="s">
        <v>22</v>
      </c>
      <c r="H1523" s="8">
        <v>0.4</v>
      </c>
      <c r="I1523" s="9">
        <v>4000</v>
      </c>
      <c r="J1523" s="10">
        <f t="shared" si="0"/>
        <v>1600</v>
      </c>
      <c r="K1523" s="10">
        <f t="shared" si="1"/>
        <v>480</v>
      </c>
      <c r="L1523" s="11">
        <v>0.3</v>
      </c>
      <c r="N1523" s="16"/>
      <c r="O1523" s="17"/>
      <c r="P1523" s="12"/>
      <c r="Q1523" s="13"/>
    </row>
    <row r="1524" spans="1:17" ht="15.75" customHeight="1">
      <c r="A1524" s="6" t="s">
        <v>27</v>
      </c>
      <c r="B1524" s="6">
        <v>1128299</v>
      </c>
      <c r="C1524" s="7">
        <v>44251</v>
      </c>
      <c r="D1524" s="6" t="s">
        <v>28</v>
      </c>
      <c r="E1524" s="6" t="s">
        <v>66</v>
      </c>
      <c r="F1524" s="6" t="s">
        <v>67</v>
      </c>
      <c r="G1524" s="6" t="s">
        <v>17</v>
      </c>
      <c r="H1524" s="8">
        <v>0.30000000000000004</v>
      </c>
      <c r="I1524" s="9">
        <v>4500</v>
      </c>
      <c r="J1524" s="10">
        <f t="shared" si="0"/>
        <v>1350.0000000000002</v>
      </c>
      <c r="K1524" s="10">
        <f t="shared" si="1"/>
        <v>472.50000000000006</v>
      </c>
      <c r="L1524" s="11">
        <v>0.35</v>
      </c>
      <c r="N1524" s="16"/>
      <c r="O1524" s="17"/>
      <c r="P1524" s="12"/>
      <c r="Q1524" s="13"/>
    </row>
    <row r="1525" spans="1:17" ht="15.75" customHeight="1">
      <c r="A1525" s="6" t="s">
        <v>27</v>
      </c>
      <c r="B1525" s="6">
        <v>1128299</v>
      </c>
      <c r="C1525" s="7">
        <v>44251</v>
      </c>
      <c r="D1525" s="6" t="s">
        <v>28</v>
      </c>
      <c r="E1525" s="6" t="s">
        <v>66</v>
      </c>
      <c r="F1525" s="6" t="s">
        <v>67</v>
      </c>
      <c r="G1525" s="6" t="s">
        <v>18</v>
      </c>
      <c r="H1525" s="8">
        <v>0.4</v>
      </c>
      <c r="I1525" s="9">
        <v>3500</v>
      </c>
      <c r="J1525" s="10">
        <f t="shared" si="0"/>
        <v>1400</v>
      </c>
      <c r="K1525" s="10">
        <f t="shared" si="1"/>
        <v>489.99999999999994</v>
      </c>
      <c r="L1525" s="11">
        <v>0.35</v>
      </c>
      <c r="N1525" s="16"/>
      <c r="O1525" s="17"/>
      <c r="P1525" s="12"/>
      <c r="Q1525" s="13"/>
    </row>
    <row r="1526" spans="1:17" ht="15.75" customHeight="1">
      <c r="A1526" s="6" t="s">
        <v>27</v>
      </c>
      <c r="B1526" s="6">
        <v>1128299</v>
      </c>
      <c r="C1526" s="7">
        <v>44251</v>
      </c>
      <c r="D1526" s="6" t="s">
        <v>28</v>
      </c>
      <c r="E1526" s="6" t="s">
        <v>66</v>
      </c>
      <c r="F1526" s="6" t="s">
        <v>67</v>
      </c>
      <c r="G1526" s="6" t="s">
        <v>19</v>
      </c>
      <c r="H1526" s="8">
        <v>0.4</v>
      </c>
      <c r="I1526" s="9">
        <v>3500</v>
      </c>
      <c r="J1526" s="10">
        <f t="shared" si="0"/>
        <v>1400</v>
      </c>
      <c r="K1526" s="10">
        <f t="shared" si="1"/>
        <v>489.99999999999994</v>
      </c>
      <c r="L1526" s="11">
        <v>0.35</v>
      </c>
      <c r="N1526" s="16"/>
      <c r="O1526" s="17"/>
      <c r="P1526" s="12"/>
      <c r="Q1526" s="13"/>
    </row>
    <row r="1527" spans="1:17" ht="15.75" customHeight="1">
      <c r="A1527" s="6" t="s">
        <v>27</v>
      </c>
      <c r="B1527" s="6">
        <v>1128299</v>
      </c>
      <c r="C1527" s="7">
        <v>44251</v>
      </c>
      <c r="D1527" s="6" t="s">
        <v>28</v>
      </c>
      <c r="E1527" s="6" t="s">
        <v>66</v>
      </c>
      <c r="F1527" s="6" t="s">
        <v>67</v>
      </c>
      <c r="G1527" s="6" t="s">
        <v>20</v>
      </c>
      <c r="H1527" s="8">
        <v>0.4</v>
      </c>
      <c r="I1527" s="9">
        <v>2000</v>
      </c>
      <c r="J1527" s="10">
        <f t="shared" si="0"/>
        <v>800</v>
      </c>
      <c r="K1527" s="10">
        <f t="shared" si="1"/>
        <v>280</v>
      </c>
      <c r="L1527" s="11">
        <v>0.35</v>
      </c>
      <c r="N1527" s="16"/>
      <c r="O1527" s="17"/>
      <c r="P1527" s="12"/>
      <c r="Q1527" s="13"/>
    </row>
    <row r="1528" spans="1:17" ht="15.75" customHeight="1">
      <c r="A1528" s="6" t="s">
        <v>27</v>
      </c>
      <c r="B1528" s="6">
        <v>1128299</v>
      </c>
      <c r="C1528" s="7">
        <v>44251</v>
      </c>
      <c r="D1528" s="6" t="s">
        <v>28</v>
      </c>
      <c r="E1528" s="6" t="s">
        <v>66</v>
      </c>
      <c r="F1528" s="6" t="s">
        <v>67</v>
      </c>
      <c r="G1528" s="6" t="s">
        <v>21</v>
      </c>
      <c r="H1528" s="8">
        <v>0.45000000000000007</v>
      </c>
      <c r="I1528" s="9">
        <v>1250</v>
      </c>
      <c r="J1528" s="10">
        <f t="shared" si="0"/>
        <v>562.50000000000011</v>
      </c>
      <c r="K1528" s="10">
        <f t="shared" si="1"/>
        <v>225.00000000000006</v>
      </c>
      <c r="L1528" s="11">
        <v>0.4</v>
      </c>
      <c r="N1528" s="16"/>
      <c r="O1528" s="17"/>
      <c r="P1528" s="12"/>
      <c r="Q1528" s="13"/>
    </row>
    <row r="1529" spans="1:17" ht="15.75" customHeight="1">
      <c r="A1529" s="6" t="s">
        <v>27</v>
      </c>
      <c r="B1529" s="6">
        <v>1128299</v>
      </c>
      <c r="C1529" s="7">
        <v>44251</v>
      </c>
      <c r="D1529" s="6" t="s">
        <v>28</v>
      </c>
      <c r="E1529" s="6" t="s">
        <v>66</v>
      </c>
      <c r="F1529" s="6" t="s">
        <v>67</v>
      </c>
      <c r="G1529" s="6" t="s">
        <v>22</v>
      </c>
      <c r="H1529" s="8">
        <v>0.4</v>
      </c>
      <c r="I1529" s="9">
        <v>3250</v>
      </c>
      <c r="J1529" s="10">
        <f t="shared" si="0"/>
        <v>1300</v>
      </c>
      <c r="K1529" s="10">
        <f t="shared" si="1"/>
        <v>390</v>
      </c>
      <c r="L1529" s="11">
        <v>0.3</v>
      </c>
      <c r="N1529" s="16"/>
      <c r="O1529" s="17"/>
      <c r="P1529" s="12"/>
      <c r="Q1529" s="13"/>
    </row>
    <row r="1530" spans="1:17" ht="15.75" customHeight="1">
      <c r="A1530" s="6" t="s">
        <v>27</v>
      </c>
      <c r="B1530" s="6">
        <v>1128299</v>
      </c>
      <c r="C1530" s="7">
        <v>44278</v>
      </c>
      <c r="D1530" s="6" t="s">
        <v>28</v>
      </c>
      <c r="E1530" s="6" t="s">
        <v>66</v>
      </c>
      <c r="F1530" s="6" t="s">
        <v>67</v>
      </c>
      <c r="G1530" s="6" t="s">
        <v>17</v>
      </c>
      <c r="H1530" s="8">
        <v>0.4</v>
      </c>
      <c r="I1530" s="9">
        <v>4750</v>
      </c>
      <c r="J1530" s="10">
        <f t="shared" si="0"/>
        <v>1900</v>
      </c>
      <c r="K1530" s="10">
        <f t="shared" si="1"/>
        <v>665</v>
      </c>
      <c r="L1530" s="11">
        <v>0.35</v>
      </c>
      <c r="N1530" s="16"/>
      <c r="O1530" s="17"/>
      <c r="P1530" s="12"/>
      <c r="Q1530" s="13"/>
    </row>
    <row r="1531" spans="1:17" ht="15.75" customHeight="1">
      <c r="A1531" s="6" t="s">
        <v>27</v>
      </c>
      <c r="B1531" s="6">
        <v>1128299</v>
      </c>
      <c r="C1531" s="7">
        <v>44278</v>
      </c>
      <c r="D1531" s="6" t="s">
        <v>28</v>
      </c>
      <c r="E1531" s="6" t="s">
        <v>66</v>
      </c>
      <c r="F1531" s="6" t="s">
        <v>67</v>
      </c>
      <c r="G1531" s="6" t="s">
        <v>18</v>
      </c>
      <c r="H1531" s="8">
        <v>0.5</v>
      </c>
      <c r="I1531" s="9">
        <v>3250</v>
      </c>
      <c r="J1531" s="10">
        <f t="shared" si="0"/>
        <v>1625</v>
      </c>
      <c r="K1531" s="10">
        <f t="shared" si="1"/>
        <v>568.75</v>
      </c>
      <c r="L1531" s="11">
        <v>0.35</v>
      </c>
      <c r="N1531" s="16"/>
      <c r="O1531" s="17"/>
      <c r="P1531" s="12"/>
      <c r="Q1531" s="13"/>
    </row>
    <row r="1532" spans="1:17" ht="15.75" customHeight="1">
      <c r="A1532" s="6" t="s">
        <v>27</v>
      </c>
      <c r="B1532" s="6">
        <v>1128299</v>
      </c>
      <c r="C1532" s="7">
        <v>44278</v>
      </c>
      <c r="D1532" s="6" t="s">
        <v>28</v>
      </c>
      <c r="E1532" s="6" t="s">
        <v>66</v>
      </c>
      <c r="F1532" s="6" t="s">
        <v>67</v>
      </c>
      <c r="G1532" s="6" t="s">
        <v>19</v>
      </c>
      <c r="H1532" s="8">
        <v>0.54999999999999993</v>
      </c>
      <c r="I1532" s="9">
        <v>3500</v>
      </c>
      <c r="J1532" s="10">
        <f t="shared" si="0"/>
        <v>1924.9999999999998</v>
      </c>
      <c r="K1532" s="10">
        <f t="shared" si="1"/>
        <v>673.74999999999989</v>
      </c>
      <c r="L1532" s="11">
        <v>0.35</v>
      </c>
      <c r="N1532" s="16"/>
      <c r="O1532" s="17"/>
      <c r="P1532" s="12"/>
      <c r="Q1532" s="13"/>
    </row>
    <row r="1533" spans="1:17" ht="15.75" customHeight="1">
      <c r="A1533" s="6" t="s">
        <v>27</v>
      </c>
      <c r="B1533" s="6">
        <v>1128299</v>
      </c>
      <c r="C1533" s="7">
        <v>44278</v>
      </c>
      <c r="D1533" s="6" t="s">
        <v>28</v>
      </c>
      <c r="E1533" s="6" t="s">
        <v>66</v>
      </c>
      <c r="F1533" s="6" t="s">
        <v>67</v>
      </c>
      <c r="G1533" s="6" t="s">
        <v>20</v>
      </c>
      <c r="H1533" s="8">
        <v>0.5</v>
      </c>
      <c r="I1533" s="9">
        <v>2500</v>
      </c>
      <c r="J1533" s="10">
        <f t="shared" si="0"/>
        <v>1250</v>
      </c>
      <c r="K1533" s="10">
        <f t="shared" si="1"/>
        <v>437.5</v>
      </c>
      <c r="L1533" s="11">
        <v>0.35</v>
      </c>
      <c r="N1533" s="16"/>
      <c r="O1533" s="17"/>
      <c r="P1533" s="12"/>
      <c r="Q1533" s="13"/>
    </row>
    <row r="1534" spans="1:17" ht="15.75" customHeight="1">
      <c r="A1534" s="6" t="s">
        <v>27</v>
      </c>
      <c r="B1534" s="6">
        <v>1128299</v>
      </c>
      <c r="C1534" s="7">
        <v>44278</v>
      </c>
      <c r="D1534" s="6" t="s">
        <v>28</v>
      </c>
      <c r="E1534" s="6" t="s">
        <v>66</v>
      </c>
      <c r="F1534" s="6" t="s">
        <v>67</v>
      </c>
      <c r="G1534" s="6" t="s">
        <v>21</v>
      </c>
      <c r="H1534" s="8">
        <v>0.55000000000000004</v>
      </c>
      <c r="I1534" s="9">
        <v>1000</v>
      </c>
      <c r="J1534" s="10">
        <f t="shared" si="0"/>
        <v>550</v>
      </c>
      <c r="K1534" s="10">
        <f t="shared" si="1"/>
        <v>220</v>
      </c>
      <c r="L1534" s="11">
        <v>0.4</v>
      </c>
      <c r="N1534" s="16"/>
      <c r="O1534" s="17"/>
      <c r="P1534" s="12"/>
      <c r="Q1534" s="13"/>
    </row>
    <row r="1535" spans="1:17" ht="15.75" customHeight="1">
      <c r="A1535" s="6" t="s">
        <v>27</v>
      </c>
      <c r="B1535" s="6">
        <v>1128299</v>
      </c>
      <c r="C1535" s="7">
        <v>44278</v>
      </c>
      <c r="D1535" s="6" t="s">
        <v>28</v>
      </c>
      <c r="E1535" s="6" t="s">
        <v>66</v>
      </c>
      <c r="F1535" s="6" t="s">
        <v>67</v>
      </c>
      <c r="G1535" s="6" t="s">
        <v>22</v>
      </c>
      <c r="H1535" s="8">
        <v>0.5</v>
      </c>
      <c r="I1535" s="9">
        <v>3000</v>
      </c>
      <c r="J1535" s="10">
        <f t="shared" si="0"/>
        <v>1500</v>
      </c>
      <c r="K1535" s="10">
        <f t="shared" si="1"/>
        <v>450</v>
      </c>
      <c r="L1535" s="11">
        <v>0.3</v>
      </c>
      <c r="N1535" s="16"/>
      <c r="O1535" s="17"/>
      <c r="P1535" s="12"/>
      <c r="Q1535" s="13"/>
    </row>
    <row r="1536" spans="1:17" ht="15.75" customHeight="1">
      <c r="A1536" s="6" t="s">
        <v>27</v>
      </c>
      <c r="B1536" s="6">
        <v>1128299</v>
      </c>
      <c r="C1536" s="7">
        <v>44310</v>
      </c>
      <c r="D1536" s="6" t="s">
        <v>28</v>
      </c>
      <c r="E1536" s="6" t="s">
        <v>66</v>
      </c>
      <c r="F1536" s="6" t="s">
        <v>67</v>
      </c>
      <c r="G1536" s="6" t="s">
        <v>17</v>
      </c>
      <c r="H1536" s="8">
        <v>0.55000000000000004</v>
      </c>
      <c r="I1536" s="9">
        <v>4750</v>
      </c>
      <c r="J1536" s="10">
        <f t="shared" si="0"/>
        <v>2612.5</v>
      </c>
      <c r="K1536" s="10">
        <f t="shared" si="1"/>
        <v>914.37499999999989</v>
      </c>
      <c r="L1536" s="11">
        <v>0.35</v>
      </c>
      <c r="N1536" s="16"/>
      <c r="O1536" s="17"/>
      <c r="P1536" s="12"/>
      <c r="Q1536" s="13"/>
    </row>
    <row r="1537" spans="1:17" ht="15.75" customHeight="1">
      <c r="A1537" s="6" t="s">
        <v>27</v>
      </c>
      <c r="B1537" s="6">
        <v>1128299</v>
      </c>
      <c r="C1537" s="7">
        <v>44310</v>
      </c>
      <c r="D1537" s="6" t="s">
        <v>28</v>
      </c>
      <c r="E1537" s="6" t="s">
        <v>66</v>
      </c>
      <c r="F1537" s="6" t="s">
        <v>67</v>
      </c>
      <c r="G1537" s="6" t="s">
        <v>18</v>
      </c>
      <c r="H1537" s="8">
        <v>0.60000000000000009</v>
      </c>
      <c r="I1537" s="9">
        <v>2750</v>
      </c>
      <c r="J1537" s="10">
        <f t="shared" si="0"/>
        <v>1650.0000000000002</v>
      </c>
      <c r="K1537" s="10">
        <f t="shared" si="1"/>
        <v>577.5</v>
      </c>
      <c r="L1537" s="11">
        <v>0.35</v>
      </c>
      <c r="N1537" s="16"/>
      <c r="O1537" s="17"/>
      <c r="P1537" s="12"/>
      <c r="Q1537" s="13"/>
    </row>
    <row r="1538" spans="1:17" ht="15.75" customHeight="1">
      <c r="A1538" s="6" t="s">
        <v>27</v>
      </c>
      <c r="B1538" s="6">
        <v>1128299</v>
      </c>
      <c r="C1538" s="7">
        <v>44310</v>
      </c>
      <c r="D1538" s="6" t="s">
        <v>28</v>
      </c>
      <c r="E1538" s="6" t="s">
        <v>66</v>
      </c>
      <c r="F1538" s="6" t="s">
        <v>67</v>
      </c>
      <c r="G1538" s="6" t="s">
        <v>19</v>
      </c>
      <c r="H1538" s="8">
        <v>0.60000000000000009</v>
      </c>
      <c r="I1538" s="9">
        <v>3250</v>
      </c>
      <c r="J1538" s="10">
        <f t="shared" si="0"/>
        <v>1950.0000000000002</v>
      </c>
      <c r="K1538" s="10">
        <f t="shared" si="1"/>
        <v>682.5</v>
      </c>
      <c r="L1538" s="11">
        <v>0.35</v>
      </c>
      <c r="N1538" s="16"/>
      <c r="O1538" s="17"/>
      <c r="P1538" s="12"/>
      <c r="Q1538" s="13"/>
    </row>
    <row r="1539" spans="1:17" ht="15.75" customHeight="1">
      <c r="A1539" s="6" t="s">
        <v>27</v>
      </c>
      <c r="B1539" s="6">
        <v>1128299</v>
      </c>
      <c r="C1539" s="7">
        <v>44310</v>
      </c>
      <c r="D1539" s="6" t="s">
        <v>28</v>
      </c>
      <c r="E1539" s="6" t="s">
        <v>66</v>
      </c>
      <c r="F1539" s="6" t="s">
        <v>67</v>
      </c>
      <c r="G1539" s="6" t="s">
        <v>20</v>
      </c>
      <c r="H1539" s="8">
        <v>0.45000000000000007</v>
      </c>
      <c r="I1539" s="9">
        <v>2250</v>
      </c>
      <c r="J1539" s="10">
        <f t="shared" si="0"/>
        <v>1012.5000000000001</v>
      </c>
      <c r="K1539" s="10">
        <f t="shared" si="1"/>
        <v>354.375</v>
      </c>
      <c r="L1539" s="11">
        <v>0.35</v>
      </c>
      <c r="N1539" s="16"/>
      <c r="O1539" s="17"/>
      <c r="P1539" s="12"/>
      <c r="Q1539" s="13"/>
    </row>
    <row r="1540" spans="1:17" ht="15.75" customHeight="1">
      <c r="A1540" s="6" t="s">
        <v>27</v>
      </c>
      <c r="B1540" s="6">
        <v>1128299</v>
      </c>
      <c r="C1540" s="7">
        <v>44310</v>
      </c>
      <c r="D1540" s="6" t="s">
        <v>28</v>
      </c>
      <c r="E1540" s="6" t="s">
        <v>66</v>
      </c>
      <c r="F1540" s="6" t="s">
        <v>67</v>
      </c>
      <c r="G1540" s="6" t="s">
        <v>21</v>
      </c>
      <c r="H1540" s="8">
        <v>0.50000000000000011</v>
      </c>
      <c r="I1540" s="9">
        <v>1250</v>
      </c>
      <c r="J1540" s="10">
        <f t="shared" si="0"/>
        <v>625.00000000000011</v>
      </c>
      <c r="K1540" s="10">
        <f t="shared" si="1"/>
        <v>250.00000000000006</v>
      </c>
      <c r="L1540" s="11">
        <v>0.4</v>
      </c>
      <c r="N1540" s="16"/>
      <c r="O1540" s="17"/>
      <c r="P1540" s="12"/>
      <c r="Q1540" s="13"/>
    </row>
    <row r="1541" spans="1:17" ht="15.75" customHeight="1">
      <c r="A1541" s="6" t="s">
        <v>27</v>
      </c>
      <c r="B1541" s="6">
        <v>1128299</v>
      </c>
      <c r="C1541" s="7">
        <v>44310</v>
      </c>
      <c r="D1541" s="6" t="s">
        <v>28</v>
      </c>
      <c r="E1541" s="6" t="s">
        <v>66</v>
      </c>
      <c r="F1541" s="6" t="s">
        <v>67</v>
      </c>
      <c r="G1541" s="6" t="s">
        <v>22</v>
      </c>
      <c r="H1541" s="8">
        <v>0.65000000000000013</v>
      </c>
      <c r="I1541" s="9">
        <v>3000</v>
      </c>
      <c r="J1541" s="10">
        <f t="shared" si="0"/>
        <v>1950.0000000000005</v>
      </c>
      <c r="K1541" s="10">
        <f t="shared" si="1"/>
        <v>585.00000000000011</v>
      </c>
      <c r="L1541" s="11">
        <v>0.3</v>
      </c>
      <c r="N1541" s="16"/>
      <c r="O1541" s="17"/>
      <c r="P1541" s="12"/>
      <c r="Q1541" s="13"/>
    </row>
    <row r="1542" spans="1:17" ht="15.75" customHeight="1">
      <c r="A1542" s="6" t="s">
        <v>27</v>
      </c>
      <c r="B1542" s="6">
        <v>1128299</v>
      </c>
      <c r="C1542" s="7">
        <v>44341</v>
      </c>
      <c r="D1542" s="6" t="s">
        <v>28</v>
      </c>
      <c r="E1542" s="6" t="s">
        <v>66</v>
      </c>
      <c r="F1542" s="6" t="s">
        <v>67</v>
      </c>
      <c r="G1542" s="6" t="s">
        <v>17</v>
      </c>
      <c r="H1542" s="8">
        <v>0.5</v>
      </c>
      <c r="I1542" s="9">
        <v>5000</v>
      </c>
      <c r="J1542" s="10">
        <f t="shared" si="0"/>
        <v>2500</v>
      </c>
      <c r="K1542" s="10">
        <f t="shared" si="1"/>
        <v>875</v>
      </c>
      <c r="L1542" s="11">
        <v>0.35</v>
      </c>
      <c r="N1542" s="16"/>
      <c r="O1542" s="17"/>
      <c r="P1542" s="12"/>
      <c r="Q1542" s="13"/>
    </row>
    <row r="1543" spans="1:17" ht="15.75" customHeight="1">
      <c r="A1543" s="6" t="s">
        <v>27</v>
      </c>
      <c r="B1543" s="6">
        <v>1128299</v>
      </c>
      <c r="C1543" s="7">
        <v>44341</v>
      </c>
      <c r="D1543" s="6" t="s">
        <v>28</v>
      </c>
      <c r="E1543" s="6" t="s">
        <v>66</v>
      </c>
      <c r="F1543" s="6" t="s">
        <v>67</v>
      </c>
      <c r="G1543" s="6" t="s">
        <v>18</v>
      </c>
      <c r="H1543" s="8">
        <v>0.55000000000000004</v>
      </c>
      <c r="I1543" s="9">
        <v>3500</v>
      </c>
      <c r="J1543" s="10">
        <f t="shared" si="0"/>
        <v>1925.0000000000002</v>
      </c>
      <c r="K1543" s="10">
        <f t="shared" si="1"/>
        <v>673.75</v>
      </c>
      <c r="L1543" s="11">
        <v>0.35</v>
      </c>
      <c r="N1543" s="16"/>
      <c r="O1543" s="17"/>
      <c r="P1543" s="12"/>
      <c r="Q1543" s="13"/>
    </row>
    <row r="1544" spans="1:17" ht="15.75" customHeight="1">
      <c r="A1544" s="6" t="s">
        <v>27</v>
      </c>
      <c r="B1544" s="6">
        <v>1128299</v>
      </c>
      <c r="C1544" s="7">
        <v>44341</v>
      </c>
      <c r="D1544" s="6" t="s">
        <v>28</v>
      </c>
      <c r="E1544" s="6" t="s">
        <v>66</v>
      </c>
      <c r="F1544" s="6" t="s">
        <v>67</v>
      </c>
      <c r="G1544" s="6" t="s">
        <v>19</v>
      </c>
      <c r="H1544" s="8">
        <v>0.55000000000000004</v>
      </c>
      <c r="I1544" s="9">
        <v>3500</v>
      </c>
      <c r="J1544" s="10">
        <f t="shared" si="0"/>
        <v>1925.0000000000002</v>
      </c>
      <c r="K1544" s="10">
        <f t="shared" si="1"/>
        <v>673.75</v>
      </c>
      <c r="L1544" s="11">
        <v>0.35</v>
      </c>
      <c r="N1544" s="16"/>
      <c r="O1544" s="17"/>
      <c r="P1544" s="12"/>
      <c r="Q1544" s="13"/>
    </row>
    <row r="1545" spans="1:17" ht="15.75" customHeight="1">
      <c r="A1545" s="6" t="s">
        <v>27</v>
      </c>
      <c r="B1545" s="6">
        <v>1128299</v>
      </c>
      <c r="C1545" s="7">
        <v>44341</v>
      </c>
      <c r="D1545" s="6" t="s">
        <v>28</v>
      </c>
      <c r="E1545" s="6" t="s">
        <v>66</v>
      </c>
      <c r="F1545" s="6" t="s">
        <v>67</v>
      </c>
      <c r="G1545" s="6" t="s">
        <v>20</v>
      </c>
      <c r="H1545" s="8">
        <v>0.5</v>
      </c>
      <c r="I1545" s="9">
        <v>2750</v>
      </c>
      <c r="J1545" s="10">
        <f t="shared" si="0"/>
        <v>1375</v>
      </c>
      <c r="K1545" s="10">
        <f t="shared" si="1"/>
        <v>481.24999999999994</v>
      </c>
      <c r="L1545" s="11">
        <v>0.35</v>
      </c>
      <c r="N1545" s="16"/>
      <c r="O1545" s="17"/>
      <c r="P1545" s="12"/>
      <c r="Q1545" s="13"/>
    </row>
    <row r="1546" spans="1:17" ht="15.75" customHeight="1">
      <c r="A1546" s="6" t="s">
        <v>27</v>
      </c>
      <c r="B1546" s="6">
        <v>1128299</v>
      </c>
      <c r="C1546" s="7">
        <v>44341</v>
      </c>
      <c r="D1546" s="6" t="s">
        <v>28</v>
      </c>
      <c r="E1546" s="6" t="s">
        <v>66</v>
      </c>
      <c r="F1546" s="6" t="s">
        <v>67</v>
      </c>
      <c r="G1546" s="6" t="s">
        <v>21</v>
      </c>
      <c r="H1546" s="8">
        <v>0.44999999999999996</v>
      </c>
      <c r="I1546" s="9">
        <v>1750</v>
      </c>
      <c r="J1546" s="10">
        <f t="shared" si="0"/>
        <v>787.49999999999989</v>
      </c>
      <c r="K1546" s="10">
        <f t="shared" si="1"/>
        <v>315</v>
      </c>
      <c r="L1546" s="11">
        <v>0.4</v>
      </c>
      <c r="N1546" s="16"/>
      <c r="O1546" s="17"/>
      <c r="P1546" s="12"/>
      <c r="Q1546" s="13"/>
    </row>
    <row r="1547" spans="1:17" ht="15.75" customHeight="1">
      <c r="A1547" s="6" t="s">
        <v>27</v>
      </c>
      <c r="B1547" s="6">
        <v>1128299</v>
      </c>
      <c r="C1547" s="7">
        <v>44341</v>
      </c>
      <c r="D1547" s="6" t="s">
        <v>28</v>
      </c>
      <c r="E1547" s="6" t="s">
        <v>66</v>
      </c>
      <c r="F1547" s="6" t="s">
        <v>67</v>
      </c>
      <c r="G1547" s="6" t="s">
        <v>22</v>
      </c>
      <c r="H1547" s="8">
        <v>0.6</v>
      </c>
      <c r="I1547" s="9">
        <v>5250</v>
      </c>
      <c r="J1547" s="10">
        <f t="shared" si="0"/>
        <v>3150</v>
      </c>
      <c r="K1547" s="10">
        <f t="shared" si="1"/>
        <v>945</v>
      </c>
      <c r="L1547" s="11">
        <v>0.3</v>
      </c>
      <c r="N1547" s="16"/>
      <c r="O1547" s="17"/>
      <c r="P1547" s="12"/>
      <c r="Q1547" s="13"/>
    </row>
    <row r="1548" spans="1:17" ht="15.75" customHeight="1">
      <c r="A1548" s="6" t="s">
        <v>27</v>
      </c>
      <c r="B1548" s="6">
        <v>1128299</v>
      </c>
      <c r="C1548" s="7">
        <v>44371</v>
      </c>
      <c r="D1548" s="6" t="s">
        <v>28</v>
      </c>
      <c r="E1548" s="6" t="s">
        <v>66</v>
      </c>
      <c r="F1548" s="6" t="s">
        <v>67</v>
      </c>
      <c r="G1548" s="6" t="s">
        <v>17</v>
      </c>
      <c r="H1548" s="8">
        <v>0.54999999999999993</v>
      </c>
      <c r="I1548" s="9">
        <v>7750</v>
      </c>
      <c r="J1548" s="10">
        <f t="shared" si="0"/>
        <v>4262.4999999999991</v>
      </c>
      <c r="K1548" s="10">
        <f t="shared" si="1"/>
        <v>1491.8749999999995</v>
      </c>
      <c r="L1548" s="11">
        <v>0.35</v>
      </c>
      <c r="N1548" s="16"/>
      <c r="O1548" s="17"/>
      <c r="P1548" s="12"/>
      <c r="Q1548" s="13"/>
    </row>
    <row r="1549" spans="1:17" ht="15.75" customHeight="1">
      <c r="A1549" s="6" t="s">
        <v>27</v>
      </c>
      <c r="B1549" s="6">
        <v>1128299</v>
      </c>
      <c r="C1549" s="7">
        <v>44371</v>
      </c>
      <c r="D1549" s="6" t="s">
        <v>28</v>
      </c>
      <c r="E1549" s="6" t="s">
        <v>66</v>
      </c>
      <c r="F1549" s="6" t="s">
        <v>67</v>
      </c>
      <c r="G1549" s="6" t="s">
        <v>18</v>
      </c>
      <c r="H1549" s="8">
        <v>0.64999999999999991</v>
      </c>
      <c r="I1549" s="9">
        <v>6500</v>
      </c>
      <c r="J1549" s="10">
        <f t="shared" si="0"/>
        <v>4224.9999999999991</v>
      </c>
      <c r="K1549" s="10">
        <f t="shared" si="1"/>
        <v>1478.7499999999995</v>
      </c>
      <c r="L1549" s="11">
        <v>0.35</v>
      </c>
      <c r="N1549" s="16"/>
      <c r="O1549" s="17"/>
      <c r="P1549" s="12"/>
      <c r="Q1549" s="13"/>
    </row>
    <row r="1550" spans="1:17" ht="15.75" customHeight="1">
      <c r="A1550" s="6" t="s">
        <v>27</v>
      </c>
      <c r="B1550" s="6">
        <v>1128299</v>
      </c>
      <c r="C1550" s="7">
        <v>44371</v>
      </c>
      <c r="D1550" s="6" t="s">
        <v>28</v>
      </c>
      <c r="E1550" s="6" t="s">
        <v>66</v>
      </c>
      <c r="F1550" s="6" t="s">
        <v>67</v>
      </c>
      <c r="G1550" s="6" t="s">
        <v>19</v>
      </c>
      <c r="H1550" s="8">
        <v>0.79999999999999993</v>
      </c>
      <c r="I1550" s="9">
        <v>6500</v>
      </c>
      <c r="J1550" s="10">
        <f t="shared" si="0"/>
        <v>5200</v>
      </c>
      <c r="K1550" s="10">
        <f t="shared" si="1"/>
        <v>1819.9999999999998</v>
      </c>
      <c r="L1550" s="11">
        <v>0.35</v>
      </c>
      <c r="N1550" s="16"/>
      <c r="O1550" s="17"/>
      <c r="P1550" s="12"/>
      <c r="Q1550" s="13"/>
    </row>
    <row r="1551" spans="1:17" ht="15.75" customHeight="1">
      <c r="A1551" s="6" t="s">
        <v>27</v>
      </c>
      <c r="B1551" s="6">
        <v>1128299</v>
      </c>
      <c r="C1551" s="7">
        <v>44371</v>
      </c>
      <c r="D1551" s="6" t="s">
        <v>28</v>
      </c>
      <c r="E1551" s="6" t="s">
        <v>66</v>
      </c>
      <c r="F1551" s="6" t="s">
        <v>67</v>
      </c>
      <c r="G1551" s="6" t="s">
        <v>20</v>
      </c>
      <c r="H1551" s="8">
        <v>0.79999999999999993</v>
      </c>
      <c r="I1551" s="9">
        <v>5250</v>
      </c>
      <c r="J1551" s="10">
        <f t="shared" si="0"/>
        <v>4200</v>
      </c>
      <c r="K1551" s="10">
        <f t="shared" si="1"/>
        <v>1470</v>
      </c>
      <c r="L1551" s="11">
        <v>0.35</v>
      </c>
      <c r="N1551" s="16"/>
      <c r="O1551" s="17"/>
      <c r="P1551" s="12"/>
      <c r="Q1551" s="13"/>
    </row>
    <row r="1552" spans="1:17" ht="15.75" customHeight="1">
      <c r="A1552" s="6" t="s">
        <v>27</v>
      </c>
      <c r="B1552" s="6">
        <v>1128299</v>
      </c>
      <c r="C1552" s="7">
        <v>44371</v>
      </c>
      <c r="D1552" s="6" t="s">
        <v>28</v>
      </c>
      <c r="E1552" s="6" t="s">
        <v>66</v>
      </c>
      <c r="F1552" s="6" t="s">
        <v>67</v>
      </c>
      <c r="G1552" s="6" t="s">
        <v>21</v>
      </c>
      <c r="H1552" s="8">
        <v>0.9</v>
      </c>
      <c r="I1552" s="9">
        <v>4000</v>
      </c>
      <c r="J1552" s="10">
        <f t="shared" si="0"/>
        <v>3600</v>
      </c>
      <c r="K1552" s="10">
        <f t="shared" si="1"/>
        <v>1440</v>
      </c>
      <c r="L1552" s="11">
        <v>0.4</v>
      </c>
      <c r="N1552" s="16"/>
      <c r="O1552" s="17"/>
      <c r="P1552" s="12"/>
      <c r="Q1552" s="13"/>
    </row>
    <row r="1553" spans="1:17" ht="15.75" customHeight="1">
      <c r="A1553" s="6" t="s">
        <v>27</v>
      </c>
      <c r="B1553" s="6">
        <v>1128299</v>
      </c>
      <c r="C1553" s="7">
        <v>44371</v>
      </c>
      <c r="D1553" s="6" t="s">
        <v>28</v>
      </c>
      <c r="E1553" s="6" t="s">
        <v>66</v>
      </c>
      <c r="F1553" s="6" t="s">
        <v>67</v>
      </c>
      <c r="G1553" s="6" t="s">
        <v>22</v>
      </c>
      <c r="H1553" s="8">
        <v>1.05</v>
      </c>
      <c r="I1553" s="9">
        <v>7000</v>
      </c>
      <c r="J1553" s="10">
        <f t="shared" si="0"/>
        <v>7350</v>
      </c>
      <c r="K1553" s="10">
        <f t="shared" si="1"/>
        <v>2205</v>
      </c>
      <c r="L1553" s="11">
        <v>0.3</v>
      </c>
      <c r="N1553" s="16"/>
      <c r="O1553" s="17"/>
      <c r="P1553" s="12"/>
      <c r="Q1553" s="13"/>
    </row>
    <row r="1554" spans="1:17" ht="15.75" customHeight="1">
      <c r="A1554" s="6" t="s">
        <v>27</v>
      </c>
      <c r="B1554" s="6">
        <v>1128299</v>
      </c>
      <c r="C1554" s="7">
        <v>44400</v>
      </c>
      <c r="D1554" s="6" t="s">
        <v>28</v>
      </c>
      <c r="E1554" s="6" t="s">
        <v>66</v>
      </c>
      <c r="F1554" s="6" t="s">
        <v>67</v>
      </c>
      <c r="G1554" s="6" t="s">
        <v>17</v>
      </c>
      <c r="H1554" s="8">
        <v>0.85</v>
      </c>
      <c r="I1554" s="9">
        <v>8500</v>
      </c>
      <c r="J1554" s="10">
        <f t="shared" si="0"/>
        <v>7225</v>
      </c>
      <c r="K1554" s="10">
        <f t="shared" si="1"/>
        <v>2528.75</v>
      </c>
      <c r="L1554" s="11">
        <v>0.35</v>
      </c>
      <c r="N1554" s="16"/>
      <c r="O1554" s="17"/>
      <c r="P1554" s="12"/>
      <c r="Q1554" s="13"/>
    </row>
    <row r="1555" spans="1:17" ht="15.75" customHeight="1">
      <c r="A1555" s="6" t="s">
        <v>27</v>
      </c>
      <c r="B1555" s="6">
        <v>1128299</v>
      </c>
      <c r="C1555" s="7">
        <v>44400</v>
      </c>
      <c r="D1555" s="6" t="s">
        <v>28</v>
      </c>
      <c r="E1555" s="6" t="s">
        <v>66</v>
      </c>
      <c r="F1555" s="6" t="s">
        <v>67</v>
      </c>
      <c r="G1555" s="6" t="s">
        <v>18</v>
      </c>
      <c r="H1555" s="8">
        <v>0.9</v>
      </c>
      <c r="I1555" s="9">
        <v>7000</v>
      </c>
      <c r="J1555" s="10">
        <f t="shared" si="0"/>
        <v>6300</v>
      </c>
      <c r="K1555" s="10">
        <f t="shared" si="1"/>
        <v>2205</v>
      </c>
      <c r="L1555" s="11">
        <v>0.35</v>
      </c>
      <c r="N1555" s="16"/>
      <c r="O1555" s="17"/>
      <c r="P1555" s="12"/>
      <c r="Q1555" s="13"/>
    </row>
    <row r="1556" spans="1:17" ht="15.75" customHeight="1">
      <c r="A1556" s="6" t="s">
        <v>27</v>
      </c>
      <c r="B1556" s="6">
        <v>1128299</v>
      </c>
      <c r="C1556" s="7">
        <v>44400</v>
      </c>
      <c r="D1556" s="6" t="s">
        <v>28</v>
      </c>
      <c r="E1556" s="6" t="s">
        <v>66</v>
      </c>
      <c r="F1556" s="6" t="s">
        <v>67</v>
      </c>
      <c r="G1556" s="6" t="s">
        <v>19</v>
      </c>
      <c r="H1556" s="8">
        <v>0.9</v>
      </c>
      <c r="I1556" s="9">
        <v>6500</v>
      </c>
      <c r="J1556" s="10">
        <f t="shared" si="0"/>
        <v>5850</v>
      </c>
      <c r="K1556" s="10">
        <f t="shared" si="1"/>
        <v>2047.4999999999998</v>
      </c>
      <c r="L1556" s="11">
        <v>0.35</v>
      </c>
      <c r="N1556" s="16"/>
      <c r="O1556" s="17"/>
      <c r="P1556" s="12"/>
      <c r="Q1556" s="13"/>
    </row>
    <row r="1557" spans="1:17" ht="15.75" customHeight="1">
      <c r="A1557" s="6" t="s">
        <v>27</v>
      </c>
      <c r="B1557" s="6">
        <v>1128299</v>
      </c>
      <c r="C1557" s="7">
        <v>44400</v>
      </c>
      <c r="D1557" s="6" t="s">
        <v>28</v>
      </c>
      <c r="E1557" s="6" t="s">
        <v>66</v>
      </c>
      <c r="F1557" s="6" t="s">
        <v>67</v>
      </c>
      <c r="G1557" s="6" t="s">
        <v>20</v>
      </c>
      <c r="H1557" s="8">
        <v>0.85</v>
      </c>
      <c r="I1557" s="9">
        <v>5500</v>
      </c>
      <c r="J1557" s="10">
        <f t="shared" si="0"/>
        <v>4675</v>
      </c>
      <c r="K1557" s="10">
        <f t="shared" si="1"/>
        <v>1636.25</v>
      </c>
      <c r="L1557" s="11">
        <v>0.35</v>
      </c>
      <c r="N1557" s="16"/>
      <c r="O1557" s="17"/>
      <c r="P1557" s="12"/>
      <c r="Q1557" s="13"/>
    </row>
    <row r="1558" spans="1:17" ht="15.75" customHeight="1">
      <c r="A1558" s="6" t="s">
        <v>27</v>
      </c>
      <c r="B1558" s="6">
        <v>1128299</v>
      </c>
      <c r="C1558" s="7">
        <v>44400</v>
      </c>
      <c r="D1558" s="6" t="s">
        <v>28</v>
      </c>
      <c r="E1558" s="6" t="s">
        <v>66</v>
      </c>
      <c r="F1558" s="6" t="s">
        <v>67</v>
      </c>
      <c r="G1558" s="6" t="s">
        <v>21</v>
      </c>
      <c r="H1558" s="8">
        <v>0.9</v>
      </c>
      <c r="I1558" s="9">
        <v>6000</v>
      </c>
      <c r="J1558" s="10">
        <f t="shared" si="0"/>
        <v>5400</v>
      </c>
      <c r="K1558" s="10">
        <f t="shared" si="1"/>
        <v>2160</v>
      </c>
      <c r="L1558" s="11">
        <v>0.4</v>
      </c>
      <c r="N1558" s="16"/>
      <c r="O1558" s="17"/>
      <c r="P1558" s="12"/>
      <c r="Q1558" s="13"/>
    </row>
    <row r="1559" spans="1:17" ht="15.75" customHeight="1">
      <c r="A1559" s="6" t="s">
        <v>27</v>
      </c>
      <c r="B1559" s="6">
        <v>1128299</v>
      </c>
      <c r="C1559" s="7">
        <v>44400</v>
      </c>
      <c r="D1559" s="6" t="s">
        <v>28</v>
      </c>
      <c r="E1559" s="6" t="s">
        <v>66</v>
      </c>
      <c r="F1559" s="6" t="s">
        <v>67</v>
      </c>
      <c r="G1559" s="6" t="s">
        <v>22</v>
      </c>
      <c r="H1559" s="8">
        <v>1.05</v>
      </c>
      <c r="I1559" s="9">
        <v>6000</v>
      </c>
      <c r="J1559" s="10">
        <f t="shared" si="0"/>
        <v>6300</v>
      </c>
      <c r="K1559" s="10">
        <f t="shared" si="1"/>
        <v>1890</v>
      </c>
      <c r="L1559" s="11">
        <v>0.3</v>
      </c>
      <c r="N1559" s="16"/>
      <c r="O1559" s="17"/>
      <c r="P1559" s="12"/>
      <c r="Q1559" s="13"/>
    </row>
    <row r="1560" spans="1:17" ht="15.75" customHeight="1">
      <c r="A1560" s="6" t="s">
        <v>27</v>
      </c>
      <c r="B1560" s="6">
        <v>1128299</v>
      </c>
      <c r="C1560" s="7">
        <v>44432</v>
      </c>
      <c r="D1560" s="6" t="s">
        <v>28</v>
      </c>
      <c r="E1560" s="6" t="s">
        <v>66</v>
      </c>
      <c r="F1560" s="6" t="s">
        <v>67</v>
      </c>
      <c r="G1560" s="6" t="s">
        <v>17</v>
      </c>
      <c r="H1560" s="8">
        <v>0.9</v>
      </c>
      <c r="I1560" s="9">
        <v>8000</v>
      </c>
      <c r="J1560" s="10">
        <f t="shared" si="0"/>
        <v>7200</v>
      </c>
      <c r="K1560" s="10">
        <f t="shared" si="1"/>
        <v>2520</v>
      </c>
      <c r="L1560" s="11">
        <v>0.35</v>
      </c>
      <c r="N1560" s="16"/>
      <c r="O1560" s="17"/>
      <c r="P1560" s="12"/>
      <c r="Q1560" s="13"/>
    </row>
    <row r="1561" spans="1:17" ht="15.75" customHeight="1">
      <c r="A1561" s="6" t="s">
        <v>27</v>
      </c>
      <c r="B1561" s="6">
        <v>1128299</v>
      </c>
      <c r="C1561" s="7">
        <v>44432</v>
      </c>
      <c r="D1561" s="6" t="s">
        <v>28</v>
      </c>
      <c r="E1561" s="6" t="s">
        <v>66</v>
      </c>
      <c r="F1561" s="6" t="s">
        <v>67</v>
      </c>
      <c r="G1561" s="6" t="s">
        <v>18</v>
      </c>
      <c r="H1561" s="8">
        <v>0.8</v>
      </c>
      <c r="I1561" s="9">
        <v>7750</v>
      </c>
      <c r="J1561" s="10">
        <f t="shared" si="0"/>
        <v>6200</v>
      </c>
      <c r="K1561" s="10">
        <f t="shared" si="1"/>
        <v>2170</v>
      </c>
      <c r="L1561" s="11">
        <v>0.35</v>
      </c>
      <c r="N1561" s="16"/>
      <c r="O1561" s="17"/>
      <c r="P1561" s="12"/>
      <c r="Q1561" s="13"/>
    </row>
    <row r="1562" spans="1:17" ht="15.75" customHeight="1">
      <c r="A1562" s="6" t="s">
        <v>27</v>
      </c>
      <c r="B1562" s="6">
        <v>1128299</v>
      </c>
      <c r="C1562" s="7">
        <v>44432</v>
      </c>
      <c r="D1562" s="6" t="s">
        <v>28</v>
      </c>
      <c r="E1562" s="6" t="s">
        <v>66</v>
      </c>
      <c r="F1562" s="6" t="s">
        <v>67</v>
      </c>
      <c r="G1562" s="6" t="s">
        <v>19</v>
      </c>
      <c r="H1562" s="8">
        <v>0.70000000000000007</v>
      </c>
      <c r="I1562" s="9">
        <v>6500</v>
      </c>
      <c r="J1562" s="10">
        <f t="shared" si="0"/>
        <v>4550</v>
      </c>
      <c r="K1562" s="10">
        <f t="shared" si="1"/>
        <v>1592.5</v>
      </c>
      <c r="L1562" s="11">
        <v>0.35</v>
      </c>
      <c r="N1562" s="16"/>
      <c r="O1562" s="17"/>
      <c r="P1562" s="12"/>
      <c r="Q1562" s="13"/>
    </row>
    <row r="1563" spans="1:17" ht="15.75" customHeight="1">
      <c r="A1563" s="6" t="s">
        <v>27</v>
      </c>
      <c r="B1563" s="6">
        <v>1128299</v>
      </c>
      <c r="C1563" s="7">
        <v>44432</v>
      </c>
      <c r="D1563" s="6" t="s">
        <v>28</v>
      </c>
      <c r="E1563" s="6" t="s">
        <v>66</v>
      </c>
      <c r="F1563" s="6" t="s">
        <v>67</v>
      </c>
      <c r="G1563" s="6" t="s">
        <v>20</v>
      </c>
      <c r="H1563" s="8">
        <v>0.70000000000000007</v>
      </c>
      <c r="I1563" s="9">
        <v>4250</v>
      </c>
      <c r="J1563" s="10">
        <f t="shared" si="0"/>
        <v>2975.0000000000005</v>
      </c>
      <c r="K1563" s="10">
        <f t="shared" si="1"/>
        <v>1041.25</v>
      </c>
      <c r="L1563" s="11">
        <v>0.35</v>
      </c>
      <c r="N1563" s="16"/>
      <c r="O1563" s="17"/>
      <c r="P1563" s="12"/>
      <c r="Q1563" s="13"/>
    </row>
    <row r="1564" spans="1:17" ht="15.75" customHeight="1">
      <c r="A1564" s="6" t="s">
        <v>27</v>
      </c>
      <c r="B1564" s="6">
        <v>1128299</v>
      </c>
      <c r="C1564" s="7">
        <v>44432</v>
      </c>
      <c r="D1564" s="6" t="s">
        <v>28</v>
      </c>
      <c r="E1564" s="6" t="s">
        <v>66</v>
      </c>
      <c r="F1564" s="6" t="s">
        <v>67</v>
      </c>
      <c r="G1564" s="6" t="s">
        <v>21</v>
      </c>
      <c r="H1564" s="8">
        <v>0.7</v>
      </c>
      <c r="I1564" s="9">
        <v>4250</v>
      </c>
      <c r="J1564" s="10">
        <f t="shared" si="0"/>
        <v>2975</v>
      </c>
      <c r="K1564" s="10">
        <f t="shared" si="1"/>
        <v>1190</v>
      </c>
      <c r="L1564" s="11">
        <v>0.4</v>
      </c>
      <c r="N1564" s="16"/>
      <c r="O1564" s="17"/>
      <c r="P1564" s="12"/>
      <c r="Q1564" s="13"/>
    </row>
    <row r="1565" spans="1:17" ht="15.75" customHeight="1">
      <c r="A1565" s="6" t="s">
        <v>27</v>
      </c>
      <c r="B1565" s="6">
        <v>1128299</v>
      </c>
      <c r="C1565" s="7">
        <v>44432</v>
      </c>
      <c r="D1565" s="6" t="s">
        <v>28</v>
      </c>
      <c r="E1565" s="6" t="s">
        <v>66</v>
      </c>
      <c r="F1565" s="6" t="s">
        <v>67</v>
      </c>
      <c r="G1565" s="6" t="s">
        <v>22</v>
      </c>
      <c r="H1565" s="8">
        <v>0.75</v>
      </c>
      <c r="I1565" s="9">
        <v>2500</v>
      </c>
      <c r="J1565" s="10">
        <f t="shared" si="0"/>
        <v>1875</v>
      </c>
      <c r="K1565" s="10">
        <f t="shared" si="1"/>
        <v>562.5</v>
      </c>
      <c r="L1565" s="11">
        <v>0.3</v>
      </c>
      <c r="N1565" s="16"/>
      <c r="O1565" s="17"/>
      <c r="P1565" s="12"/>
      <c r="Q1565" s="13"/>
    </row>
    <row r="1566" spans="1:17" ht="15.75" customHeight="1">
      <c r="A1566" s="6" t="s">
        <v>27</v>
      </c>
      <c r="B1566" s="6">
        <v>1128299</v>
      </c>
      <c r="C1566" s="7">
        <v>44464</v>
      </c>
      <c r="D1566" s="6" t="s">
        <v>28</v>
      </c>
      <c r="E1566" s="6" t="s">
        <v>66</v>
      </c>
      <c r="F1566" s="6" t="s">
        <v>67</v>
      </c>
      <c r="G1566" s="6" t="s">
        <v>17</v>
      </c>
      <c r="H1566" s="8">
        <v>0.50000000000000011</v>
      </c>
      <c r="I1566" s="9">
        <v>4500</v>
      </c>
      <c r="J1566" s="10">
        <f t="shared" si="0"/>
        <v>2250.0000000000005</v>
      </c>
      <c r="K1566" s="10">
        <f t="shared" si="1"/>
        <v>787.50000000000011</v>
      </c>
      <c r="L1566" s="11">
        <v>0.35</v>
      </c>
      <c r="N1566" s="16"/>
      <c r="O1566" s="17"/>
      <c r="P1566" s="12"/>
      <c r="Q1566" s="13"/>
    </row>
    <row r="1567" spans="1:17" ht="15.75" customHeight="1">
      <c r="A1567" s="6" t="s">
        <v>27</v>
      </c>
      <c r="B1567" s="6">
        <v>1128299</v>
      </c>
      <c r="C1567" s="7">
        <v>44464</v>
      </c>
      <c r="D1567" s="6" t="s">
        <v>28</v>
      </c>
      <c r="E1567" s="6" t="s">
        <v>66</v>
      </c>
      <c r="F1567" s="6" t="s">
        <v>67</v>
      </c>
      <c r="G1567" s="6" t="s">
        <v>18</v>
      </c>
      <c r="H1567" s="8">
        <v>0.55000000000000016</v>
      </c>
      <c r="I1567" s="9">
        <v>4500</v>
      </c>
      <c r="J1567" s="10">
        <f t="shared" si="0"/>
        <v>2475.0000000000009</v>
      </c>
      <c r="K1567" s="10">
        <f t="shared" si="1"/>
        <v>866.25000000000023</v>
      </c>
      <c r="L1567" s="11">
        <v>0.35</v>
      </c>
      <c r="N1567" s="16"/>
      <c r="O1567" s="17"/>
      <c r="P1567" s="12"/>
      <c r="Q1567" s="13"/>
    </row>
    <row r="1568" spans="1:17" ht="15.75" customHeight="1">
      <c r="A1568" s="6" t="s">
        <v>27</v>
      </c>
      <c r="B1568" s="6">
        <v>1128299</v>
      </c>
      <c r="C1568" s="7">
        <v>44464</v>
      </c>
      <c r="D1568" s="6" t="s">
        <v>28</v>
      </c>
      <c r="E1568" s="6" t="s">
        <v>66</v>
      </c>
      <c r="F1568" s="6" t="s">
        <v>67</v>
      </c>
      <c r="G1568" s="6" t="s">
        <v>19</v>
      </c>
      <c r="H1568" s="8">
        <v>0.50000000000000011</v>
      </c>
      <c r="I1568" s="9">
        <v>2500</v>
      </c>
      <c r="J1568" s="10">
        <f t="shared" si="0"/>
        <v>1250.0000000000002</v>
      </c>
      <c r="K1568" s="10">
        <f t="shared" si="1"/>
        <v>437.50000000000006</v>
      </c>
      <c r="L1568" s="11">
        <v>0.35</v>
      </c>
      <c r="N1568" s="16"/>
      <c r="O1568" s="17"/>
      <c r="P1568" s="12"/>
      <c r="Q1568" s="13"/>
    </row>
    <row r="1569" spans="1:17" ht="15.75" customHeight="1">
      <c r="A1569" s="6" t="s">
        <v>27</v>
      </c>
      <c r="B1569" s="6">
        <v>1128299</v>
      </c>
      <c r="C1569" s="7">
        <v>44464</v>
      </c>
      <c r="D1569" s="6" t="s">
        <v>28</v>
      </c>
      <c r="E1569" s="6" t="s">
        <v>66</v>
      </c>
      <c r="F1569" s="6" t="s">
        <v>67</v>
      </c>
      <c r="G1569" s="6" t="s">
        <v>20</v>
      </c>
      <c r="H1569" s="8">
        <v>0.50000000000000011</v>
      </c>
      <c r="I1569" s="9">
        <v>2000</v>
      </c>
      <c r="J1569" s="10">
        <f t="shared" si="0"/>
        <v>1000.0000000000002</v>
      </c>
      <c r="K1569" s="10">
        <f t="shared" si="1"/>
        <v>350.00000000000006</v>
      </c>
      <c r="L1569" s="11">
        <v>0.35</v>
      </c>
      <c r="N1569" s="16"/>
      <c r="O1569" s="17"/>
      <c r="P1569" s="12"/>
      <c r="Q1569" s="13"/>
    </row>
    <row r="1570" spans="1:17" ht="15.75" customHeight="1">
      <c r="A1570" s="6" t="s">
        <v>27</v>
      </c>
      <c r="B1570" s="6">
        <v>1128299</v>
      </c>
      <c r="C1570" s="7">
        <v>44464</v>
      </c>
      <c r="D1570" s="6" t="s">
        <v>28</v>
      </c>
      <c r="E1570" s="6" t="s">
        <v>66</v>
      </c>
      <c r="F1570" s="6" t="s">
        <v>67</v>
      </c>
      <c r="G1570" s="6" t="s">
        <v>21</v>
      </c>
      <c r="H1570" s="8">
        <v>0.60000000000000009</v>
      </c>
      <c r="I1570" s="9">
        <v>2250</v>
      </c>
      <c r="J1570" s="10">
        <f t="shared" si="0"/>
        <v>1350.0000000000002</v>
      </c>
      <c r="K1570" s="10">
        <f t="shared" si="1"/>
        <v>540.00000000000011</v>
      </c>
      <c r="L1570" s="11">
        <v>0.4</v>
      </c>
      <c r="N1570" s="16"/>
      <c r="O1570" s="17"/>
      <c r="P1570" s="12"/>
      <c r="Q1570" s="13"/>
    </row>
    <row r="1571" spans="1:17" ht="15.75" customHeight="1">
      <c r="A1571" s="6" t="s">
        <v>27</v>
      </c>
      <c r="B1571" s="6">
        <v>1128299</v>
      </c>
      <c r="C1571" s="7">
        <v>44464</v>
      </c>
      <c r="D1571" s="6" t="s">
        <v>28</v>
      </c>
      <c r="E1571" s="6" t="s">
        <v>66</v>
      </c>
      <c r="F1571" s="6" t="s">
        <v>67</v>
      </c>
      <c r="G1571" s="6" t="s">
        <v>22</v>
      </c>
      <c r="H1571" s="8">
        <v>0.44999999999999996</v>
      </c>
      <c r="I1571" s="9">
        <v>2500</v>
      </c>
      <c r="J1571" s="10">
        <f t="shared" si="0"/>
        <v>1125</v>
      </c>
      <c r="K1571" s="10">
        <f t="shared" si="1"/>
        <v>337.5</v>
      </c>
      <c r="L1571" s="11">
        <v>0.3</v>
      </c>
      <c r="N1571" s="16"/>
      <c r="O1571" s="17"/>
      <c r="P1571" s="12"/>
      <c r="Q1571" s="13"/>
    </row>
    <row r="1572" spans="1:17" ht="15.75" customHeight="1">
      <c r="A1572" s="6" t="s">
        <v>27</v>
      </c>
      <c r="B1572" s="6">
        <v>1128299</v>
      </c>
      <c r="C1572" s="7">
        <v>44493</v>
      </c>
      <c r="D1572" s="6" t="s">
        <v>28</v>
      </c>
      <c r="E1572" s="6" t="s">
        <v>66</v>
      </c>
      <c r="F1572" s="6" t="s">
        <v>67</v>
      </c>
      <c r="G1572" s="6" t="s">
        <v>17</v>
      </c>
      <c r="H1572" s="8">
        <v>0.4</v>
      </c>
      <c r="I1572" s="9">
        <v>3500</v>
      </c>
      <c r="J1572" s="10">
        <f t="shared" si="0"/>
        <v>1400</v>
      </c>
      <c r="K1572" s="10">
        <f t="shared" si="1"/>
        <v>489.99999999999994</v>
      </c>
      <c r="L1572" s="11">
        <v>0.35</v>
      </c>
      <c r="N1572" s="16"/>
      <c r="O1572" s="17"/>
      <c r="P1572" s="12"/>
      <c r="Q1572" s="13"/>
    </row>
    <row r="1573" spans="1:17" ht="15.75" customHeight="1">
      <c r="A1573" s="6" t="s">
        <v>27</v>
      </c>
      <c r="B1573" s="6">
        <v>1128299</v>
      </c>
      <c r="C1573" s="7">
        <v>44493</v>
      </c>
      <c r="D1573" s="6" t="s">
        <v>28</v>
      </c>
      <c r="E1573" s="6" t="s">
        <v>66</v>
      </c>
      <c r="F1573" s="6" t="s">
        <v>67</v>
      </c>
      <c r="G1573" s="6" t="s">
        <v>18</v>
      </c>
      <c r="H1573" s="8">
        <v>0.55000000000000016</v>
      </c>
      <c r="I1573" s="9">
        <v>5250</v>
      </c>
      <c r="J1573" s="10">
        <f t="shared" si="0"/>
        <v>2887.5000000000009</v>
      </c>
      <c r="K1573" s="10">
        <f t="shared" si="1"/>
        <v>1010.6250000000002</v>
      </c>
      <c r="L1573" s="11">
        <v>0.35</v>
      </c>
      <c r="N1573" s="16"/>
      <c r="O1573" s="17"/>
      <c r="P1573" s="12"/>
      <c r="Q1573" s="13"/>
    </row>
    <row r="1574" spans="1:17" ht="15.75" customHeight="1">
      <c r="A1574" s="6" t="s">
        <v>27</v>
      </c>
      <c r="B1574" s="6">
        <v>1128299</v>
      </c>
      <c r="C1574" s="7">
        <v>44493</v>
      </c>
      <c r="D1574" s="6" t="s">
        <v>28</v>
      </c>
      <c r="E1574" s="6" t="s">
        <v>66</v>
      </c>
      <c r="F1574" s="6" t="s">
        <v>67</v>
      </c>
      <c r="G1574" s="6" t="s">
        <v>19</v>
      </c>
      <c r="H1574" s="8">
        <v>0.50000000000000011</v>
      </c>
      <c r="I1574" s="9">
        <v>3500</v>
      </c>
      <c r="J1574" s="10">
        <f t="shared" si="0"/>
        <v>1750.0000000000005</v>
      </c>
      <c r="K1574" s="10">
        <f t="shared" si="1"/>
        <v>612.50000000000011</v>
      </c>
      <c r="L1574" s="11">
        <v>0.35</v>
      </c>
      <c r="N1574" s="16"/>
      <c r="O1574" s="17"/>
      <c r="P1574" s="12"/>
      <c r="Q1574" s="13"/>
    </row>
    <row r="1575" spans="1:17" ht="15.75" customHeight="1">
      <c r="A1575" s="6" t="s">
        <v>27</v>
      </c>
      <c r="B1575" s="6">
        <v>1128299</v>
      </c>
      <c r="C1575" s="7">
        <v>44493</v>
      </c>
      <c r="D1575" s="6" t="s">
        <v>28</v>
      </c>
      <c r="E1575" s="6" t="s">
        <v>66</v>
      </c>
      <c r="F1575" s="6" t="s">
        <v>67</v>
      </c>
      <c r="G1575" s="6" t="s">
        <v>20</v>
      </c>
      <c r="H1575" s="8">
        <v>0.45000000000000007</v>
      </c>
      <c r="I1575" s="9">
        <v>3250</v>
      </c>
      <c r="J1575" s="10">
        <f t="shared" si="0"/>
        <v>1462.5000000000002</v>
      </c>
      <c r="K1575" s="10">
        <f t="shared" si="1"/>
        <v>511.87500000000006</v>
      </c>
      <c r="L1575" s="11">
        <v>0.35</v>
      </c>
      <c r="N1575" s="16"/>
      <c r="O1575" s="17"/>
      <c r="P1575" s="12"/>
      <c r="Q1575" s="13"/>
    </row>
    <row r="1576" spans="1:17" ht="15.75" customHeight="1">
      <c r="A1576" s="6" t="s">
        <v>27</v>
      </c>
      <c r="B1576" s="6">
        <v>1128299</v>
      </c>
      <c r="C1576" s="7">
        <v>44493</v>
      </c>
      <c r="D1576" s="6" t="s">
        <v>28</v>
      </c>
      <c r="E1576" s="6" t="s">
        <v>66</v>
      </c>
      <c r="F1576" s="6" t="s">
        <v>67</v>
      </c>
      <c r="G1576" s="6" t="s">
        <v>21</v>
      </c>
      <c r="H1576" s="8">
        <v>0.55000000000000004</v>
      </c>
      <c r="I1576" s="9">
        <v>3000</v>
      </c>
      <c r="J1576" s="10">
        <f t="shared" si="0"/>
        <v>1650.0000000000002</v>
      </c>
      <c r="K1576" s="10">
        <f t="shared" si="1"/>
        <v>660.00000000000011</v>
      </c>
      <c r="L1576" s="11">
        <v>0.4</v>
      </c>
      <c r="N1576" s="16"/>
      <c r="O1576" s="17"/>
      <c r="P1576" s="12"/>
      <c r="Q1576" s="13"/>
    </row>
    <row r="1577" spans="1:17" ht="15.75" customHeight="1">
      <c r="A1577" s="6" t="s">
        <v>27</v>
      </c>
      <c r="B1577" s="6">
        <v>1128299</v>
      </c>
      <c r="C1577" s="7">
        <v>44493</v>
      </c>
      <c r="D1577" s="6" t="s">
        <v>28</v>
      </c>
      <c r="E1577" s="6" t="s">
        <v>66</v>
      </c>
      <c r="F1577" s="6" t="s">
        <v>67</v>
      </c>
      <c r="G1577" s="6" t="s">
        <v>22</v>
      </c>
      <c r="H1577" s="8">
        <v>0.60000000000000009</v>
      </c>
      <c r="I1577" s="9">
        <v>3500</v>
      </c>
      <c r="J1577" s="10">
        <f t="shared" si="0"/>
        <v>2100.0000000000005</v>
      </c>
      <c r="K1577" s="10">
        <f t="shared" si="1"/>
        <v>630.00000000000011</v>
      </c>
      <c r="L1577" s="11">
        <v>0.3</v>
      </c>
      <c r="N1577" s="16"/>
      <c r="O1577" s="17"/>
      <c r="P1577" s="12"/>
      <c r="Q1577" s="13"/>
    </row>
    <row r="1578" spans="1:17" ht="15.75" customHeight="1">
      <c r="A1578" s="6" t="s">
        <v>27</v>
      </c>
      <c r="B1578" s="6">
        <v>1128299</v>
      </c>
      <c r="C1578" s="7">
        <v>44524</v>
      </c>
      <c r="D1578" s="6" t="s">
        <v>28</v>
      </c>
      <c r="E1578" s="6" t="s">
        <v>66</v>
      </c>
      <c r="F1578" s="6" t="s">
        <v>67</v>
      </c>
      <c r="G1578" s="6" t="s">
        <v>17</v>
      </c>
      <c r="H1578" s="8">
        <v>0.45000000000000007</v>
      </c>
      <c r="I1578" s="9">
        <v>5750</v>
      </c>
      <c r="J1578" s="10">
        <f t="shared" si="0"/>
        <v>2587.5000000000005</v>
      </c>
      <c r="K1578" s="10">
        <f t="shared" si="1"/>
        <v>905.62500000000011</v>
      </c>
      <c r="L1578" s="11">
        <v>0.35</v>
      </c>
      <c r="N1578" s="16"/>
      <c r="O1578" s="17"/>
      <c r="P1578" s="12"/>
      <c r="Q1578" s="13"/>
    </row>
    <row r="1579" spans="1:17" ht="15.75" customHeight="1">
      <c r="A1579" s="6" t="s">
        <v>27</v>
      </c>
      <c r="B1579" s="6">
        <v>1128299</v>
      </c>
      <c r="C1579" s="7">
        <v>44524</v>
      </c>
      <c r="D1579" s="6" t="s">
        <v>28</v>
      </c>
      <c r="E1579" s="6" t="s">
        <v>66</v>
      </c>
      <c r="F1579" s="6" t="s">
        <v>67</v>
      </c>
      <c r="G1579" s="6" t="s">
        <v>18</v>
      </c>
      <c r="H1579" s="8">
        <v>0.50000000000000011</v>
      </c>
      <c r="I1579" s="9">
        <v>6500</v>
      </c>
      <c r="J1579" s="10">
        <f t="shared" si="0"/>
        <v>3250.0000000000009</v>
      </c>
      <c r="K1579" s="10">
        <f t="shared" si="1"/>
        <v>1137.5000000000002</v>
      </c>
      <c r="L1579" s="11">
        <v>0.35</v>
      </c>
      <c r="N1579" s="16"/>
      <c r="O1579" s="17"/>
      <c r="P1579" s="12"/>
      <c r="Q1579" s="13"/>
    </row>
    <row r="1580" spans="1:17" ht="15.75" customHeight="1">
      <c r="A1580" s="6" t="s">
        <v>27</v>
      </c>
      <c r="B1580" s="6">
        <v>1128299</v>
      </c>
      <c r="C1580" s="7">
        <v>44524</v>
      </c>
      <c r="D1580" s="6" t="s">
        <v>28</v>
      </c>
      <c r="E1580" s="6" t="s">
        <v>66</v>
      </c>
      <c r="F1580" s="6" t="s">
        <v>67</v>
      </c>
      <c r="G1580" s="6" t="s">
        <v>19</v>
      </c>
      <c r="H1580" s="8">
        <v>0.45000000000000007</v>
      </c>
      <c r="I1580" s="9">
        <v>4750</v>
      </c>
      <c r="J1580" s="10">
        <f t="shared" si="0"/>
        <v>2137.5000000000005</v>
      </c>
      <c r="K1580" s="10">
        <f t="shared" si="1"/>
        <v>748.12500000000011</v>
      </c>
      <c r="L1580" s="11">
        <v>0.35</v>
      </c>
      <c r="N1580" s="16"/>
      <c r="O1580" s="17"/>
      <c r="P1580" s="12"/>
      <c r="Q1580" s="13"/>
    </row>
    <row r="1581" spans="1:17" ht="15.75" customHeight="1">
      <c r="A1581" s="6" t="s">
        <v>27</v>
      </c>
      <c r="B1581" s="6">
        <v>1128299</v>
      </c>
      <c r="C1581" s="7">
        <v>44524</v>
      </c>
      <c r="D1581" s="6" t="s">
        <v>28</v>
      </c>
      <c r="E1581" s="6" t="s">
        <v>66</v>
      </c>
      <c r="F1581" s="6" t="s">
        <v>67</v>
      </c>
      <c r="G1581" s="6" t="s">
        <v>20</v>
      </c>
      <c r="H1581" s="8">
        <v>0.55000000000000016</v>
      </c>
      <c r="I1581" s="9">
        <v>4500</v>
      </c>
      <c r="J1581" s="10">
        <f t="shared" si="0"/>
        <v>2475.0000000000009</v>
      </c>
      <c r="K1581" s="10">
        <f t="shared" si="1"/>
        <v>866.25000000000023</v>
      </c>
      <c r="L1581" s="11">
        <v>0.35</v>
      </c>
      <c r="N1581" s="16"/>
      <c r="O1581" s="17"/>
      <c r="P1581" s="12"/>
      <c r="Q1581" s="13"/>
    </row>
    <row r="1582" spans="1:17" ht="15.75" customHeight="1">
      <c r="A1582" s="6" t="s">
        <v>27</v>
      </c>
      <c r="B1582" s="6">
        <v>1128299</v>
      </c>
      <c r="C1582" s="7">
        <v>44524</v>
      </c>
      <c r="D1582" s="6" t="s">
        <v>28</v>
      </c>
      <c r="E1582" s="6" t="s">
        <v>66</v>
      </c>
      <c r="F1582" s="6" t="s">
        <v>67</v>
      </c>
      <c r="G1582" s="6" t="s">
        <v>21</v>
      </c>
      <c r="H1582" s="8">
        <v>0.75000000000000011</v>
      </c>
      <c r="I1582" s="9">
        <v>4250</v>
      </c>
      <c r="J1582" s="10">
        <f t="shared" si="0"/>
        <v>3187.5000000000005</v>
      </c>
      <c r="K1582" s="10">
        <f t="shared" si="1"/>
        <v>1275.0000000000002</v>
      </c>
      <c r="L1582" s="11">
        <v>0.4</v>
      </c>
      <c r="N1582" s="16"/>
      <c r="O1582" s="17"/>
      <c r="P1582" s="12"/>
      <c r="Q1582" s="13"/>
    </row>
    <row r="1583" spans="1:17" ht="15.75" customHeight="1">
      <c r="A1583" s="6" t="s">
        <v>27</v>
      </c>
      <c r="B1583" s="6">
        <v>1128299</v>
      </c>
      <c r="C1583" s="7">
        <v>44524</v>
      </c>
      <c r="D1583" s="6" t="s">
        <v>28</v>
      </c>
      <c r="E1583" s="6" t="s">
        <v>66</v>
      </c>
      <c r="F1583" s="6" t="s">
        <v>67</v>
      </c>
      <c r="G1583" s="6" t="s">
        <v>22</v>
      </c>
      <c r="H1583" s="8">
        <v>0.80000000000000016</v>
      </c>
      <c r="I1583" s="9">
        <v>5500</v>
      </c>
      <c r="J1583" s="10">
        <f t="shared" si="0"/>
        <v>4400.0000000000009</v>
      </c>
      <c r="K1583" s="10">
        <f t="shared" si="1"/>
        <v>1320.0000000000002</v>
      </c>
      <c r="L1583" s="11">
        <v>0.3</v>
      </c>
      <c r="N1583" s="16"/>
      <c r="O1583" s="17"/>
      <c r="P1583" s="12"/>
      <c r="Q1583" s="13"/>
    </row>
    <row r="1584" spans="1:17" ht="15.75" customHeight="1">
      <c r="A1584" s="6" t="s">
        <v>27</v>
      </c>
      <c r="B1584" s="6">
        <v>1128299</v>
      </c>
      <c r="C1584" s="7">
        <v>44553</v>
      </c>
      <c r="D1584" s="6" t="s">
        <v>28</v>
      </c>
      <c r="E1584" s="6" t="s">
        <v>66</v>
      </c>
      <c r="F1584" s="6" t="s">
        <v>67</v>
      </c>
      <c r="G1584" s="6" t="s">
        <v>17</v>
      </c>
      <c r="H1584" s="8">
        <v>0.65000000000000013</v>
      </c>
      <c r="I1584" s="9">
        <v>7500</v>
      </c>
      <c r="J1584" s="10">
        <f t="shared" si="0"/>
        <v>4875.0000000000009</v>
      </c>
      <c r="K1584" s="10">
        <f t="shared" si="1"/>
        <v>1706.2500000000002</v>
      </c>
      <c r="L1584" s="11">
        <v>0.35</v>
      </c>
      <c r="N1584" s="16"/>
      <c r="O1584" s="17"/>
      <c r="P1584" s="12"/>
      <c r="Q1584" s="13"/>
    </row>
    <row r="1585" spans="1:17" ht="15.75" customHeight="1">
      <c r="A1585" s="6" t="s">
        <v>27</v>
      </c>
      <c r="B1585" s="6">
        <v>1128299</v>
      </c>
      <c r="C1585" s="7">
        <v>44553</v>
      </c>
      <c r="D1585" s="6" t="s">
        <v>28</v>
      </c>
      <c r="E1585" s="6" t="s">
        <v>66</v>
      </c>
      <c r="F1585" s="6" t="s">
        <v>67</v>
      </c>
      <c r="G1585" s="6" t="s">
        <v>18</v>
      </c>
      <c r="H1585" s="8">
        <v>0.75000000000000022</v>
      </c>
      <c r="I1585" s="9">
        <v>7500</v>
      </c>
      <c r="J1585" s="10">
        <f t="shared" si="0"/>
        <v>5625.0000000000018</v>
      </c>
      <c r="K1585" s="10">
        <f t="shared" si="1"/>
        <v>1968.7500000000005</v>
      </c>
      <c r="L1585" s="11">
        <v>0.35</v>
      </c>
      <c r="N1585" s="16"/>
      <c r="O1585" s="17"/>
      <c r="P1585" s="12"/>
      <c r="Q1585" s="13"/>
    </row>
    <row r="1586" spans="1:17" ht="15.75" customHeight="1">
      <c r="A1586" s="6" t="s">
        <v>27</v>
      </c>
      <c r="B1586" s="6">
        <v>1128299</v>
      </c>
      <c r="C1586" s="7">
        <v>44553</v>
      </c>
      <c r="D1586" s="6" t="s">
        <v>28</v>
      </c>
      <c r="E1586" s="6" t="s">
        <v>66</v>
      </c>
      <c r="F1586" s="6" t="s">
        <v>67</v>
      </c>
      <c r="G1586" s="6" t="s">
        <v>19</v>
      </c>
      <c r="H1586" s="8">
        <v>0.70000000000000018</v>
      </c>
      <c r="I1586" s="9">
        <v>5500</v>
      </c>
      <c r="J1586" s="10">
        <f t="shared" si="0"/>
        <v>3850.0000000000009</v>
      </c>
      <c r="K1586" s="10">
        <f t="shared" si="1"/>
        <v>1347.5000000000002</v>
      </c>
      <c r="L1586" s="11">
        <v>0.35</v>
      </c>
      <c r="N1586" s="16"/>
      <c r="O1586" s="17"/>
      <c r="P1586" s="12"/>
      <c r="Q1586" s="13"/>
    </row>
    <row r="1587" spans="1:17" ht="15.75" customHeight="1">
      <c r="A1587" s="6" t="s">
        <v>27</v>
      </c>
      <c r="B1587" s="6">
        <v>1128299</v>
      </c>
      <c r="C1587" s="7">
        <v>44553</v>
      </c>
      <c r="D1587" s="6" t="s">
        <v>28</v>
      </c>
      <c r="E1587" s="6" t="s">
        <v>66</v>
      </c>
      <c r="F1587" s="6" t="s">
        <v>67</v>
      </c>
      <c r="G1587" s="6" t="s">
        <v>20</v>
      </c>
      <c r="H1587" s="8">
        <v>0.70000000000000018</v>
      </c>
      <c r="I1587" s="9">
        <v>5500</v>
      </c>
      <c r="J1587" s="10">
        <f t="shared" si="0"/>
        <v>3850.0000000000009</v>
      </c>
      <c r="K1587" s="10">
        <f t="shared" si="1"/>
        <v>1347.5000000000002</v>
      </c>
      <c r="L1587" s="11">
        <v>0.35</v>
      </c>
      <c r="N1587" s="16"/>
      <c r="O1587" s="17"/>
      <c r="P1587" s="12"/>
      <c r="Q1587" s="13"/>
    </row>
    <row r="1588" spans="1:17" ht="15.75" customHeight="1">
      <c r="A1588" s="6" t="s">
        <v>27</v>
      </c>
      <c r="B1588" s="6">
        <v>1128299</v>
      </c>
      <c r="C1588" s="7">
        <v>44553</v>
      </c>
      <c r="D1588" s="6" t="s">
        <v>28</v>
      </c>
      <c r="E1588" s="6" t="s">
        <v>66</v>
      </c>
      <c r="F1588" s="6" t="s">
        <v>67</v>
      </c>
      <c r="G1588" s="6" t="s">
        <v>21</v>
      </c>
      <c r="H1588" s="8">
        <v>0.80000000000000016</v>
      </c>
      <c r="I1588" s="9">
        <v>4750</v>
      </c>
      <c r="J1588" s="10">
        <f t="shared" si="0"/>
        <v>3800.0000000000009</v>
      </c>
      <c r="K1588" s="10">
        <f t="shared" si="1"/>
        <v>1520.0000000000005</v>
      </c>
      <c r="L1588" s="11">
        <v>0.4</v>
      </c>
      <c r="N1588" s="16"/>
      <c r="O1588" s="17"/>
      <c r="P1588" s="12"/>
      <c r="Q1588" s="13"/>
    </row>
    <row r="1589" spans="1:17" ht="15.75" customHeight="1">
      <c r="A1589" s="6" t="s">
        <v>27</v>
      </c>
      <c r="B1589" s="6">
        <v>1128299</v>
      </c>
      <c r="C1589" s="7">
        <v>44553</v>
      </c>
      <c r="D1589" s="6" t="s">
        <v>28</v>
      </c>
      <c r="E1589" s="6" t="s">
        <v>66</v>
      </c>
      <c r="F1589" s="6" t="s">
        <v>67</v>
      </c>
      <c r="G1589" s="6" t="s">
        <v>22</v>
      </c>
      <c r="H1589" s="8">
        <v>0.8500000000000002</v>
      </c>
      <c r="I1589" s="9">
        <v>5750</v>
      </c>
      <c r="J1589" s="10">
        <f t="shared" si="0"/>
        <v>4887.5000000000009</v>
      </c>
      <c r="K1589" s="10">
        <f t="shared" si="1"/>
        <v>1466.2500000000002</v>
      </c>
      <c r="L1589" s="11">
        <v>0.3</v>
      </c>
      <c r="N1589" s="16"/>
      <c r="O1589" s="17"/>
      <c r="P1589" s="12"/>
      <c r="Q1589" s="13"/>
    </row>
    <row r="1590" spans="1:17" ht="15.75" customHeight="1">
      <c r="A1590" s="6" t="s">
        <v>14</v>
      </c>
      <c r="B1590" s="6">
        <v>1185732</v>
      </c>
      <c r="C1590" s="7">
        <v>44215</v>
      </c>
      <c r="D1590" s="6" t="s">
        <v>45</v>
      </c>
      <c r="E1590" s="6" t="s">
        <v>68</v>
      </c>
      <c r="F1590" s="6" t="s">
        <v>69</v>
      </c>
      <c r="G1590" s="6" t="s">
        <v>17</v>
      </c>
      <c r="H1590" s="8">
        <v>0.35</v>
      </c>
      <c r="I1590" s="9">
        <v>7500</v>
      </c>
      <c r="J1590" s="10">
        <f t="shared" si="0"/>
        <v>2625</v>
      </c>
      <c r="K1590" s="10">
        <f t="shared" si="1"/>
        <v>1312.5</v>
      </c>
      <c r="L1590" s="11">
        <v>0.5</v>
      </c>
      <c r="N1590" s="16"/>
      <c r="O1590" s="17"/>
      <c r="P1590" s="12"/>
      <c r="Q1590" s="13"/>
    </row>
    <row r="1591" spans="1:17" ht="15.75" customHeight="1">
      <c r="A1591" s="6" t="s">
        <v>14</v>
      </c>
      <c r="B1591" s="6">
        <v>1185732</v>
      </c>
      <c r="C1591" s="7">
        <v>44215</v>
      </c>
      <c r="D1591" s="6" t="s">
        <v>45</v>
      </c>
      <c r="E1591" s="6" t="s">
        <v>68</v>
      </c>
      <c r="F1591" s="6" t="s">
        <v>69</v>
      </c>
      <c r="G1591" s="6" t="s">
        <v>18</v>
      </c>
      <c r="H1591" s="8">
        <v>0.35</v>
      </c>
      <c r="I1591" s="9">
        <v>5500</v>
      </c>
      <c r="J1591" s="10">
        <f t="shared" si="0"/>
        <v>1924.9999999999998</v>
      </c>
      <c r="K1591" s="10">
        <f t="shared" si="1"/>
        <v>769.99999999999989</v>
      </c>
      <c r="L1591" s="11">
        <v>0.39999999999999997</v>
      </c>
      <c r="N1591" s="16"/>
      <c r="O1591" s="17"/>
      <c r="P1591" s="12"/>
      <c r="Q1591" s="13"/>
    </row>
    <row r="1592" spans="1:17" ht="15.75" customHeight="1">
      <c r="A1592" s="6" t="s">
        <v>14</v>
      </c>
      <c r="B1592" s="6">
        <v>1185732</v>
      </c>
      <c r="C1592" s="7">
        <v>44215</v>
      </c>
      <c r="D1592" s="6" t="s">
        <v>45</v>
      </c>
      <c r="E1592" s="6" t="s">
        <v>68</v>
      </c>
      <c r="F1592" s="6" t="s">
        <v>69</v>
      </c>
      <c r="G1592" s="6" t="s">
        <v>19</v>
      </c>
      <c r="H1592" s="8">
        <v>0.25</v>
      </c>
      <c r="I1592" s="9">
        <v>5500</v>
      </c>
      <c r="J1592" s="10">
        <f t="shared" si="0"/>
        <v>1375</v>
      </c>
      <c r="K1592" s="10">
        <f t="shared" si="1"/>
        <v>412.5</v>
      </c>
      <c r="L1592" s="11">
        <v>0.3</v>
      </c>
      <c r="N1592" s="16"/>
      <c r="O1592" s="17"/>
      <c r="P1592" s="12"/>
      <c r="Q1592" s="13"/>
    </row>
    <row r="1593" spans="1:17" ht="15.75" customHeight="1">
      <c r="A1593" s="6" t="s">
        <v>14</v>
      </c>
      <c r="B1593" s="6">
        <v>1185732</v>
      </c>
      <c r="C1593" s="7">
        <v>44215</v>
      </c>
      <c r="D1593" s="6" t="s">
        <v>45</v>
      </c>
      <c r="E1593" s="6" t="s">
        <v>68</v>
      </c>
      <c r="F1593" s="6" t="s">
        <v>69</v>
      </c>
      <c r="G1593" s="6" t="s">
        <v>20</v>
      </c>
      <c r="H1593" s="8">
        <v>0.29999999999999993</v>
      </c>
      <c r="I1593" s="9">
        <v>4000</v>
      </c>
      <c r="J1593" s="10">
        <f t="shared" si="0"/>
        <v>1199.9999999999998</v>
      </c>
      <c r="K1593" s="10">
        <f t="shared" si="1"/>
        <v>419.99999999999989</v>
      </c>
      <c r="L1593" s="11">
        <v>0.35</v>
      </c>
      <c r="N1593" s="16"/>
      <c r="O1593" s="17"/>
      <c r="P1593" s="12"/>
      <c r="Q1593" s="13"/>
    </row>
    <row r="1594" spans="1:17" ht="15.75" customHeight="1">
      <c r="A1594" s="6" t="s">
        <v>14</v>
      </c>
      <c r="B1594" s="6">
        <v>1185732</v>
      </c>
      <c r="C1594" s="7">
        <v>44215</v>
      </c>
      <c r="D1594" s="6" t="s">
        <v>45</v>
      </c>
      <c r="E1594" s="6" t="s">
        <v>68</v>
      </c>
      <c r="F1594" s="6" t="s">
        <v>69</v>
      </c>
      <c r="G1594" s="6" t="s">
        <v>21</v>
      </c>
      <c r="H1594" s="8">
        <v>0.45000000000000007</v>
      </c>
      <c r="I1594" s="9">
        <v>4500</v>
      </c>
      <c r="J1594" s="10">
        <f t="shared" si="0"/>
        <v>2025.0000000000002</v>
      </c>
      <c r="K1594" s="10">
        <f t="shared" si="1"/>
        <v>810</v>
      </c>
      <c r="L1594" s="11">
        <v>0.39999999999999997</v>
      </c>
      <c r="N1594" s="16"/>
      <c r="O1594" s="17"/>
      <c r="P1594" s="12"/>
      <c r="Q1594" s="13"/>
    </row>
    <row r="1595" spans="1:17" ht="15.75" customHeight="1">
      <c r="A1595" s="6" t="s">
        <v>14</v>
      </c>
      <c r="B1595" s="6">
        <v>1185732</v>
      </c>
      <c r="C1595" s="7">
        <v>44215</v>
      </c>
      <c r="D1595" s="6" t="s">
        <v>45</v>
      </c>
      <c r="E1595" s="6" t="s">
        <v>68</v>
      </c>
      <c r="F1595" s="6" t="s">
        <v>69</v>
      </c>
      <c r="G1595" s="6" t="s">
        <v>22</v>
      </c>
      <c r="H1595" s="8">
        <v>0.35</v>
      </c>
      <c r="I1595" s="9">
        <v>5500</v>
      </c>
      <c r="J1595" s="10">
        <f t="shared" si="0"/>
        <v>1924.9999999999998</v>
      </c>
      <c r="K1595" s="10">
        <f t="shared" si="1"/>
        <v>1058.75</v>
      </c>
      <c r="L1595" s="11">
        <v>0.55000000000000004</v>
      </c>
      <c r="N1595" s="16"/>
      <c r="O1595" s="17"/>
      <c r="P1595" s="12"/>
      <c r="Q1595" s="13"/>
    </row>
    <row r="1596" spans="1:17" ht="15.75" customHeight="1">
      <c r="A1596" s="6" t="s">
        <v>14</v>
      </c>
      <c r="B1596" s="6">
        <v>1185732</v>
      </c>
      <c r="C1596" s="7">
        <v>44244</v>
      </c>
      <c r="D1596" s="6" t="s">
        <v>45</v>
      </c>
      <c r="E1596" s="6" t="s">
        <v>68</v>
      </c>
      <c r="F1596" s="6" t="s">
        <v>69</v>
      </c>
      <c r="G1596" s="6" t="s">
        <v>17</v>
      </c>
      <c r="H1596" s="8">
        <v>0.35</v>
      </c>
      <c r="I1596" s="9">
        <v>8000</v>
      </c>
      <c r="J1596" s="10">
        <f t="shared" si="0"/>
        <v>2800</v>
      </c>
      <c r="K1596" s="10">
        <f t="shared" si="1"/>
        <v>1400</v>
      </c>
      <c r="L1596" s="11">
        <v>0.5</v>
      </c>
      <c r="N1596" s="16"/>
      <c r="O1596" s="17"/>
      <c r="P1596" s="12"/>
      <c r="Q1596" s="13"/>
    </row>
    <row r="1597" spans="1:17" ht="15.75" customHeight="1">
      <c r="A1597" s="6" t="s">
        <v>14</v>
      </c>
      <c r="B1597" s="6">
        <v>1185732</v>
      </c>
      <c r="C1597" s="7">
        <v>44244</v>
      </c>
      <c r="D1597" s="6" t="s">
        <v>45</v>
      </c>
      <c r="E1597" s="6" t="s">
        <v>68</v>
      </c>
      <c r="F1597" s="6" t="s">
        <v>69</v>
      </c>
      <c r="G1597" s="6" t="s">
        <v>18</v>
      </c>
      <c r="H1597" s="8">
        <v>0.35</v>
      </c>
      <c r="I1597" s="9">
        <v>4500</v>
      </c>
      <c r="J1597" s="10">
        <f t="shared" si="0"/>
        <v>1575</v>
      </c>
      <c r="K1597" s="10">
        <f t="shared" si="1"/>
        <v>630</v>
      </c>
      <c r="L1597" s="11">
        <v>0.39999999999999997</v>
      </c>
      <c r="N1597" s="16"/>
      <c r="O1597" s="17"/>
      <c r="P1597" s="12"/>
      <c r="Q1597" s="13"/>
    </row>
    <row r="1598" spans="1:17" ht="15.75" customHeight="1">
      <c r="A1598" s="6" t="s">
        <v>14</v>
      </c>
      <c r="B1598" s="6">
        <v>1185732</v>
      </c>
      <c r="C1598" s="7">
        <v>44244</v>
      </c>
      <c r="D1598" s="6" t="s">
        <v>45</v>
      </c>
      <c r="E1598" s="6" t="s">
        <v>68</v>
      </c>
      <c r="F1598" s="6" t="s">
        <v>69</v>
      </c>
      <c r="G1598" s="6" t="s">
        <v>19</v>
      </c>
      <c r="H1598" s="8">
        <v>0.25</v>
      </c>
      <c r="I1598" s="9">
        <v>5000</v>
      </c>
      <c r="J1598" s="10">
        <f t="shared" si="0"/>
        <v>1250</v>
      </c>
      <c r="K1598" s="10">
        <f t="shared" si="1"/>
        <v>375</v>
      </c>
      <c r="L1598" s="11">
        <v>0.3</v>
      </c>
      <c r="N1598" s="16"/>
      <c r="O1598" s="17"/>
      <c r="P1598" s="12"/>
      <c r="Q1598" s="13"/>
    </row>
    <row r="1599" spans="1:17" ht="15.75" customHeight="1">
      <c r="A1599" s="6" t="s">
        <v>14</v>
      </c>
      <c r="B1599" s="6">
        <v>1185732</v>
      </c>
      <c r="C1599" s="7">
        <v>44244</v>
      </c>
      <c r="D1599" s="6" t="s">
        <v>45</v>
      </c>
      <c r="E1599" s="6" t="s">
        <v>68</v>
      </c>
      <c r="F1599" s="6" t="s">
        <v>69</v>
      </c>
      <c r="G1599" s="6" t="s">
        <v>20</v>
      </c>
      <c r="H1599" s="8">
        <v>0.29999999999999993</v>
      </c>
      <c r="I1599" s="9">
        <v>3750</v>
      </c>
      <c r="J1599" s="10">
        <f t="shared" si="0"/>
        <v>1124.9999999999998</v>
      </c>
      <c r="K1599" s="10">
        <f t="shared" si="1"/>
        <v>393.74999999999989</v>
      </c>
      <c r="L1599" s="11">
        <v>0.35</v>
      </c>
      <c r="N1599" s="16"/>
      <c r="O1599" s="17"/>
      <c r="P1599" s="12"/>
      <c r="Q1599" s="13"/>
    </row>
    <row r="1600" spans="1:17" ht="15.75" customHeight="1">
      <c r="A1600" s="6" t="s">
        <v>14</v>
      </c>
      <c r="B1600" s="6">
        <v>1185732</v>
      </c>
      <c r="C1600" s="7">
        <v>44244</v>
      </c>
      <c r="D1600" s="6" t="s">
        <v>45</v>
      </c>
      <c r="E1600" s="6" t="s">
        <v>68</v>
      </c>
      <c r="F1600" s="6" t="s">
        <v>69</v>
      </c>
      <c r="G1600" s="6" t="s">
        <v>21</v>
      </c>
      <c r="H1600" s="8">
        <v>0.45000000000000007</v>
      </c>
      <c r="I1600" s="9">
        <v>4500</v>
      </c>
      <c r="J1600" s="10">
        <f t="shared" si="0"/>
        <v>2025.0000000000002</v>
      </c>
      <c r="K1600" s="10">
        <f t="shared" si="1"/>
        <v>810</v>
      </c>
      <c r="L1600" s="11">
        <v>0.39999999999999997</v>
      </c>
      <c r="N1600" s="16"/>
      <c r="O1600" s="17"/>
      <c r="P1600" s="12"/>
      <c r="Q1600" s="13"/>
    </row>
    <row r="1601" spans="1:17" ht="15.75" customHeight="1">
      <c r="A1601" s="6" t="s">
        <v>14</v>
      </c>
      <c r="B1601" s="6">
        <v>1185732</v>
      </c>
      <c r="C1601" s="7">
        <v>44244</v>
      </c>
      <c r="D1601" s="6" t="s">
        <v>45</v>
      </c>
      <c r="E1601" s="6" t="s">
        <v>68</v>
      </c>
      <c r="F1601" s="6" t="s">
        <v>69</v>
      </c>
      <c r="G1601" s="6" t="s">
        <v>22</v>
      </c>
      <c r="H1601" s="8">
        <v>0.35</v>
      </c>
      <c r="I1601" s="9">
        <v>5500</v>
      </c>
      <c r="J1601" s="10">
        <f t="shared" si="0"/>
        <v>1924.9999999999998</v>
      </c>
      <c r="K1601" s="10">
        <f t="shared" si="1"/>
        <v>1058.75</v>
      </c>
      <c r="L1601" s="11">
        <v>0.55000000000000004</v>
      </c>
      <c r="N1601" s="16"/>
      <c r="O1601" s="17"/>
      <c r="P1601" s="12"/>
      <c r="Q1601" s="13"/>
    </row>
    <row r="1602" spans="1:17" ht="15.75" customHeight="1">
      <c r="A1602" s="6" t="s">
        <v>14</v>
      </c>
      <c r="B1602" s="6">
        <v>1185732</v>
      </c>
      <c r="C1602" s="7">
        <v>44270</v>
      </c>
      <c r="D1602" s="6" t="s">
        <v>45</v>
      </c>
      <c r="E1602" s="6" t="s">
        <v>68</v>
      </c>
      <c r="F1602" s="6" t="s">
        <v>69</v>
      </c>
      <c r="G1602" s="6" t="s">
        <v>17</v>
      </c>
      <c r="H1602" s="8">
        <v>0.35</v>
      </c>
      <c r="I1602" s="9">
        <v>7700</v>
      </c>
      <c r="J1602" s="10">
        <f t="shared" si="0"/>
        <v>2695</v>
      </c>
      <c r="K1602" s="10">
        <f t="shared" si="1"/>
        <v>1347.5</v>
      </c>
      <c r="L1602" s="11">
        <v>0.5</v>
      </c>
      <c r="N1602" s="16"/>
      <c r="O1602" s="17"/>
      <c r="P1602" s="12"/>
      <c r="Q1602" s="13"/>
    </row>
    <row r="1603" spans="1:17" ht="15.75" customHeight="1">
      <c r="A1603" s="6" t="s">
        <v>14</v>
      </c>
      <c r="B1603" s="6">
        <v>1185732</v>
      </c>
      <c r="C1603" s="7">
        <v>44270</v>
      </c>
      <c r="D1603" s="6" t="s">
        <v>45</v>
      </c>
      <c r="E1603" s="6" t="s">
        <v>68</v>
      </c>
      <c r="F1603" s="6" t="s">
        <v>69</v>
      </c>
      <c r="G1603" s="6" t="s">
        <v>18</v>
      </c>
      <c r="H1603" s="8">
        <v>0.35</v>
      </c>
      <c r="I1603" s="9">
        <v>4500</v>
      </c>
      <c r="J1603" s="10">
        <f t="shared" si="0"/>
        <v>1575</v>
      </c>
      <c r="K1603" s="10">
        <f t="shared" si="1"/>
        <v>630</v>
      </c>
      <c r="L1603" s="11">
        <v>0.39999999999999997</v>
      </c>
      <c r="N1603" s="16"/>
      <c r="O1603" s="17"/>
      <c r="P1603" s="12"/>
      <c r="Q1603" s="13"/>
    </row>
    <row r="1604" spans="1:17" ht="15.75" customHeight="1">
      <c r="A1604" s="6" t="s">
        <v>14</v>
      </c>
      <c r="B1604" s="6">
        <v>1185732</v>
      </c>
      <c r="C1604" s="7">
        <v>44270</v>
      </c>
      <c r="D1604" s="6" t="s">
        <v>45</v>
      </c>
      <c r="E1604" s="6" t="s">
        <v>68</v>
      </c>
      <c r="F1604" s="6" t="s">
        <v>69</v>
      </c>
      <c r="G1604" s="6" t="s">
        <v>19</v>
      </c>
      <c r="H1604" s="8">
        <v>0.25</v>
      </c>
      <c r="I1604" s="9">
        <v>4750</v>
      </c>
      <c r="J1604" s="10">
        <f t="shared" si="0"/>
        <v>1187.5</v>
      </c>
      <c r="K1604" s="10">
        <f t="shared" si="1"/>
        <v>356.25</v>
      </c>
      <c r="L1604" s="11">
        <v>0.3</v>
      </c>
      <c r="N1604" s="16"/>
      <c r="O1604" s="17"/>
      <c r="P1604" s="12"/>
      <c r="Q1604" s="13"/>
    </row>
    <row r="1605" spans="1:17" ht="15.75" customHeight="1">
      <c r="A1605" s="6" t="s">
        <v>14</v>
      </c>
      <c r="B1605" s="6">
        <v>1185732</v>
      </c>
      <c r="C1605" s="7">
        <v>44270</v>
      </c>
      <c r="D1605" s="6" t="s">
        <v>45</v>
      </c>
      <c r="E1605" s="6" t="s">
        <v>68</v>
      </c>
      <c r="F1605" s="6" t="s">
        <v>69</v>
      </c>
      <c r="G1605" s="6" t="s">
        <v>20</v>
      </c>
      <c r="H1605" s="8">
        <v>0.29999999999999993</v>
      </c>
      <c r="I1605" s="9">
        <v>3250</v>
      </c>
      <c r="J1605" s="10">
        <f t="shared" si="0"/>
        <v>974.99999999999977</v>
      </c>
      <c r="K1605" s="10">
        <f t="shared" si="1"/>
        <v>341.24999999999989</v>
      </c>
      <c r="L1605" s="11">
        <v>0.35</v>
      </c>
      <c r="N1605" s="16"/>
      <c r="O1605" s="17"/>
      <c r="P1605" s="12"/>
      <c r="Q1605" s="13"/>
    </row>
    <row r="1606" spans="1:17" ht="15.75" customHeight="1">
      <c r="A1606" s="6" t="s">
        <v>14</v>
      </c>
      <c r="B1606" s="6">
        <v>1185732</v>
      </c>
      <c r="C1606" s="7">
        <v>44270</v>
      </c>
      <c r="D1606" s="6" t="s">
        <v>45</v>
      </c>
      <c r="E1606" s="6" t="s">
        <v>68</v>
      </c>
      <c r="F1606" s="6" t="s">
        <v>69</v>
      </c>
      <c r="G1606" s="6" t="s">
        <v>21</v>
      </c>
      <c r="H1606" s="8">
        <v>0.45000000000000007</v>
      </c>
      <c r="I1606" s="9">
        <v>3750</v>
      </c>
      <c r="J1606" s="10">
        <f t="shared" si="0"/>
        <v>1687.5000000000002</v>
      </c>
      <c r="K1606" s="10">
        <f t="shared" si="1"/>
        <v>675</v>
      </c>
      <c r="L1606" s="11">
        <v>0.39999999999999997</v>
      </c>
      <c r="N1606" s="16"/>
      <c r="O1606" s="17"/>
      <c r="P1606" s="12"/>
      <c r="Q1606" s="13"/>
    </row>
    <row r="1607" spans="1:17" ht="15.75" customHeight="1">
      <c r="A1607" s="6" t="s">
        <v>14</v>
      </c>
      <c r="B1607" s="6">
        <v>1185732</v>
      </c>
      <c r="C1607" s="7">
        <v>44270</v>
      </c>
      <c r="D1607" s="6" t="s">
        <v>45</v>
      </c>
      <c r="E1607" s="6" t="s">
        <v>68</v>
      </c>
      <c r="F1607" s="6" t="s">
        <v>69</v>
      </c>
      <c r="G1607" s="6" t="s">
        <v>22</v>
      </c>
      <c r="H1607" s="8">
        <v>0.35</v>
      </c>
      <c r="I1607" s="9">
        <v>4750</v>
      </c>
      <c r="J1607" s="10">
        <f t="shared" si="0"/>
        <v>1662.5</v>
      </c>
      <c r="K1607" s="10">
        <f t="shared" si="1"/>
        <v>914.37500000000011</v>
      </c>
      <c r="L1607" s="11">
        <v>0.55000000000000004</v>
      </c>
      <c r="N1607" s="16"/>
      <c r="O1607" s="17"/>
      <c r="P1607" s="12"/>
      <c r="Q1607" s="13"/>
    </row>
    <row r="1608" spans="1:17" ht="15.75" customHeight="1">
      <c r="A1608" s="6" t="s">
        <v>14</v>
      </c>
      <c r="B1608" s="6">
        <v>1185732</v>
      </c>
      <c r="C1608" s="7">
        <v>44302</v>
      </c>
      <c r="D1608" s="6" t="s">
        <v>45</v>
      </c>
      <c r="E1608" s="6" t="s">
        <v>68</v>
      </c>
      <c r="F1608" s="6" t="s">
        <v>69</v>
      </c>
      <c r="G1608" s="6" t="s">
        <v>17</v>
      </c>
      <c r="H1608" s="8">
        <v>0.35</v>
      </c>
      <c r="I1608" s="9">
        <v>7250</v>
      </c>
      <c r="J1608" s="10">
        <f t="shared" si="0"/>
        <v>2537.5</v>
      </c>
      <c r="K1608" s="10">
        <f t="shared" si="1"/>
        <v>1268.75</v>
      </c>
      <c r="L1608" s="11">
        <v>0.5</v>
      </c>
      <c r="N1608" s="16"/>
      <c r="O1608" s="17"/>
      <c r="P1608" s="12"/>
      <c r="Q1608" s="13"/>
    </row>
    <row r="1609" spans="1:17" ht="15.75" customHeight="1">
      <c r="A1609" s="6" t="s">
        <v>14</v>
      </c>
      <c r="B1609" s="6">
        <v>1185732</v>
      </c>
      <c r="C1609" s="7">
        <v>44302</v>
      </c>
      <c r="D1609" s="6" t="s">
        <v>45</v>
      </c>
      <c r="E1609" s="6" t="s">
        <v>68</v>
      </c>
      <c r="F1609" s="6" t="s">
        <v>69</v>
      </c>
      <c r="G1609" s="6" t="s">
        <v>18</v>
      </c>
      <c r="H1609" s="8">
        <v>0.4</v>
      </c>
      <c r="I1609" s="9">
        <v>4250</v>
      </c>
      <c r="J1609" s="10">
        <f t="shared" si="0"/>
        <v>1700</v>
      </c>
      <c r="K1609" s="10">
        <f t="shared" si="1"/>
        <v>680</v>
      </c>
      <c r="L1609" s="11">
        <v>0.39999999999999997</v>
      </c>
      <c r="N1609" s="16"/>
      <c r="O1609" s="17"/>
      <c r="P1609" s="12"/>
      <c r="Q1609" s="13"/>
    </row>
    <row r="1610" spans="1:17" ht="15.75" customHeight="1">
      <c r="A1610" s="6" t="s">
        <v>14</v>
      </c>
      <c r="B1610" s="6">
        <v>1185732</v>
      </c>
      <c r="C1610" s="7">
        <v>44302</v>
      </c>
      <c r="D1610" s="6" t="s">
        <v>45</v>
      </c>
      <c r="E1610" s="6" t="s">
        <v>68</v>
      </c>
      <c r="F1610" s="6" t="s">
        <v>69</v>
      </c>
      <c r="G1610" s="6" t="s">
        <v>19</v>
      </c>
      <c r="H1610" s="8">
        <v>0.30000000000000004</v>
      </c>
      <c r="I1610" s="9">
        <v>4500</v>
      </c>
      <c r="J1610" s="10">
        <f t="shared" si="0"/>
        <v>1350.0000000000002</v>
      </c>
      <c r="K1610" s="10">
        <f t="shared" si="1"/>
        <v>405.00000000000006</v>
      </c>
      <c r="L1610" s="11">
        <v>0.3</v>
      </c>
      <c r="N1610" s="16"/>
      <c r="O1610" s="17"/>
      <c r="P1610" s="12"/>
      <c r="Q1610" s="13"/>
    </row>
    <row r="1611" spans="1:17" ht="15.75" customHeight="1">
      <c r="A1611" s="6" t="s">
        <v>14</v>
      </c>
      <c r="B1611" s="6">
        <v>1185732</v>
      </c>
      <c r="C1611" s="7">
        <v>44302</v>
      </c>
      <c r="D1611" s="6" t="s">
        <v>45</v>
      </c>
      <c r="E1611" s="6" t="s">
        <v>68</v>
      </c>
      <c r="F1611" s="6" t="s">
        <v>69</v>
      </c>
      <c r="G1611" s="6" t="s">
        <v>20</v>
      </c>
      <c r="H1611" s="8">
        <v>0.35</v>
      </c>
      <c r="I1611" s="9">
        <v>3750</v>
      </c>
      <c r="J1611" s="10">
        <f t="shared" si="0"/>
        <v>1312.5</v>
      </c>
      <c r="K1611" s="10">
        <f t="shared" si="1"/>
        <v>459.37499999999994</v>
      </c>
      <c r="L1611" s="11">
        <v>0.35</v>
      </c>
      <c r="N1611" s="16"/>
      <c r="O1611" s="17"/>
      <c r="P1611" s="12"/>
      <c r="Q1611" s="13"/>
    </row>
    <row r="1612" spans="1:17" ht="15.75" customHeight="1">
      <c r="A1612" s="6" t="s">
        <v>14</v>
      </c>
      <c r="B1612" s="6">
        <v>1185732</v>
      </c>
      <c r="C1612" s="7">
        <v>44302</v>
      </c>
      <c r="D1612" s="6" t="s">
        <v>45</v>
      </c>
      <c r="E1612" s="6" t="s">
        <v>68</v>
      </c>
      <c r="F1612" s="6" t="s">
        <v>69</v>
      </c>
      <c r="G1612" s="6" t="s">
        <v>21</v>
      </c>
      <c r="H1612" s="8">
        <v>0.5</v>
      </c>
      <c r="I1612" s="9">
        <v>4000</v>
      </c>
      <c r="J1612" s="10">
        <f t="shared" si="0"/>
        <v>2000</v>
      </c>
      <c r="K1612" s="10">
        <f t="shared" si="1"/>
        <v>799.99999999999989</v>
      </c>
      <c r="L1612" s="11">
        <v>0.39999999999999997</v>
      </c>
      <c r="N1612" s="16"/>
      <c r="O1612" s="17"/>
      <c r="P1612" s="12"/>
      <c r="Q1612" s="13"/>
    </row>
    <row r="1613" spans="1:17" ht="15.75" customHeight="1">
      <c r="A1613" s="6" t="s">
        <v>14</v>
      </c>
      <c r="B1613" s="6">
        <v>1185732</v>
      </c>
      <c r="C1613" s="7">
        <v>44302</v>
      </c>
      <c r="D1613" s="6" t="s">
        <v>45</v>
      </c>
      <c r="E1613" s="6" t="s">
        <v>68</v>
      </c>
      <c r="F1613" s="6" t="s">
        <v>69</v>
      </c>
      <c r="G1613" s="6" t="s">
        <v>22</v>
      </c>
      <c r="H1613" s="8">
        <v>0.4</v>
      </c>
      <c r="I1613" s="9">
        <v>5250</v>
      </c>
      <c r="J1613" s="10">
        <f t="shared" si="0"/>
        <v>2100</v>
      </c>
      <c r="K1613" s="10">
        <f t="shared" si="1"/>
        <v>1155</v>
      </c>
      <c r="L1613" s="11">
        <v>0.55000000000000004</v>
      </c>
      <c r="N1613" s="16"/>
      <c r="O1613" s="17"/>
      <c r="P1613" s="12"/>
      <c r="Q1613" s="13"/>
    </row>
    <row r="1614" spans="1:17" ht="15.75" customHeight="1">
      <c r="A1614" s="6" t="s">
        <v>14</v>
      </c>
      <c r="B1614" s="6">
        <v>1185732</v>
      </c>
      <c r="C1614" s="7">
        <v>44331</v>
      </c>
      <c r="D1614" s="6" t="s">
        <v>45</v>
      </c>
      <c r="E1614" s="6" t="s">
        <v>68</v>
      </c>
      <c r="F1614" s="6" t="s">
        <v>69</v>
      </c>
      <c r="G1614" s="6" t="s">
        <v>17</v>
      </c>
      <c r="H1614" s="8">
        <v>0.5</v>
      </c>
      <c r="I1614" s="9">
        <v>7950</v>
      </c>
      <c r="J1614" s="10">
        <f t="shared" si="0"/>
        <v>3975</v>
      </c>
      <c r="K1614" s="10">
        <f t="shared" si="1"/>
        <v>1987.5</v>
      </c>
      <c r="L1614" s="11">
        <v>0.5</v>
      </c>
      <c r="N1614" s="16"/>
      <c r="O1614" s="17"/>
      <c r="P1614" s="12"/>
      <c r="Q1614" s="13"/>
    </row>
    <row r="1615" spans="1:17" ht="15.75" customHeight="1">
      <c r="A1615" s="6" t="s">
        <v>14</v>
      </c>
      <c r="B1615" s="6">
        <v>1185732</v>
      </c>
      <c r="C1615" s="7">
        <v>44331</v>
      </c>
      <c r="D1615" s="6" t="s">
        <v>45</v>
      </c>
      <c r="E1615" s="6" t="s">
        <v>68</v>
      </c>
      <c r="F1615" s="6" t="s">
        <v>69</v>
      </c>
      <c r="G1615" s="6" t="s">
        <v>18</v>
      </c>
      <c r="H1615" s="8">
        <v>0.5</v>
      </c>
      <c r="I1615" s="9">
        <v>5000</v>
      </c>
      <c r="J1615" s="10">
        <f t="shared" si="0"/>
        <v>2500</v>
      </c>
      <c r="K1615" s="10">
        <f t="shared" si="1"/>
        <v>999.99999999999989</v>
      </c>
      <c r="L1615" s="11">
        <v>0.39999999999999997</v>
      </c>
      <c r="N1615" s="16"/>
      <c r="O1615" s="17"/>
      <c r="P1615" s="12"/>
      <c r="Q1615" s="13"/>
    </row>
    <row r="1616" spans="1:17" ht="15.75" customHeight="1">
      <c r="A1616" s="6" t="s">
        <v>14</v>
      </c>
      <c r="B1616" s="6">
        <v>1185732</v>
      </c>
      <c r="C1616" s="7">
        <v>44331</v>
      </c>
      <c r="D1616" s="6" t="s">
        <v>45</v>
      </c>
      <c r="E1616" s="6" t="s">
        <v>68</v>
      </c>
      <c r="F1616" s="6" t="s">
        <v>69</v>
      </c>
      <c r="G1616" s="6" t="s">
        <v>19</v>
      </c>
      <c r="H1616" s="8">
        <v>0.45</v>
      </c>
      <c r="I1616" s="9">
        <v>4750</v>
      </c>
      <c r="J1616" s="10">
        <f t="shared" si="0"/>
        <v>2137.5</v>
      </c>
      <c r="K1616" s="10">
        <f t="shared" si="1"/>
        <v>641.25</v>
      </c>
      <c r="L1616" s="11">
        <v>0.3</v>
      </c>
      <c r="N1616" s="16"/>
      <c r="O1616" s="17"/>
      <c r="P1616" s="12"/>
      <c r="Q1616" s="13"/>
    </row>
    <row r="1617" spans="1:17" ht="15.75" customHeight="1">
      <c r="A1617" s="6" t="s">
        <v>14</v>
      </c>
      <c r="B1617" s="6">
        <v>1185732</v>
      </c>
      <c r="C1617" s="7">
        <v>44331</v>
      </c>
      <c r="D1617" s="6" t="s">
        <v>45</v>
      </c>
      <c r="E1617" s="6" t="s">
        <v>68</v>
      </c>
      <c r="F1617" s="6" t="s">
        <v>69</v>
      </c>
      <c r="G1617" s="6" t="s">
        <v>20</v>
      </c>
      <c r="H1617" s="8">
        <v>0.45</v>
      </c>
      <c r="I1617" s="9">
        <v>4500</v>
      </c>
      <c r="J1617" s="10">
        <f t="shared" si="0"/>
        <v>2025</v>
      </c>
      <c r="K1617" s="10">
        <f t="shared" si="1"/>
        <v>708.75</v>
      </c>
      <c r="L1617" s="11">
        <v>0.35</v>
      </c>
      <c r="N1617" s="16"/>
      <c r="O1617" s="17"/>
      <c r="P1617" s="12"/>
      <c r="Q1617" s="13"/>
    </row>
    <row r="1618" spans="1:17" ht="15.75" customHeight="1">
      <c r="A1618" s="6" t="s">
        <v>14</v>
      </c>
      <c r="B1618" s="6">
        <v>1185732</v>
      </c>
      <c r="C1618" s="7">
        <v>44331</v>
      </c>
      <c r="D1618" s="6" t="s">
        <v>45</v>
      </c>
      <c r="E1618" s="6" t="s">
        <v>68</v>
      </c>
      <c r="F1618" s="6" t="s">
        <v>69</v>
      </c>
      <c r="G1618" s="6" t="s">
        <v>21</v>
      </c>
      <c r="H1618" s="8">
        <v>0.54999999999999993</v>
      </c>
      <c r="I1618" s="9">
        <v>4750</v>
      </c>
      <c r="J1618" s="10">
        <f t="shared" si="0"/>
        <v>2612.4999999999995</v>
      </c>
      <c r="K1618" s="10">
        <f t="shared" si="1"/>
        <v>1044.9999999999998</v>
      </c>
      <c r="L1618" s="11">
        <v>0.39999999999999997</v>
      </c>
      <c r="N1618" s="16"/>
      <c r="O1618" s="17"/>
      <c r="P1618" s="12"/>
      <c r="Q1618" s="13"/>
    </row>
    <row r="1619" spans="1:17" ht="15.75" customHeight="1">
      <c r="A1619" s="6" t="s">
        <v>14</v>
      </c>
      <c r="B1619" s="6">
        <v>1185732</v>
      </c>
      <c r="C1619" s="7">
        <v>44331</v>
      </c>
      <c r="D1619" s="6" t="s">
        <v>45</v>
      </c>
      <c r="E1619" s="6" t="s">
        <v>68</v>
      </c>
      <c r="F1619" s="6" t="s">
        <v>69</v>
      </c>
      <c r="G1619" s="6" t="s">
        <v>22</v>
      </c>
      <c r="H1619" s="8">
        <v>0.6</v>
      </c>
      <c r="I1619" s="9">
        <v>5750</v>
      </c>
      <c r="J1619" s="10">
        <f t="shared" si="0"/>
        <v>3450</v>
      </c>
      <c r="K1619" s="10">
        <f t="shared" si="1"/>
        <v>1897.5000000000002</v>
      </c>
      <c r="L1619" s="11">
        <v>0.55000000000000004</v>
      </c>
      <c r="N1619" s="16"/>
      <c r="O1619" s="17"/>
      <c r="P1619" s="12"/>
      <c r="Q1619" s="13"/>
    </row>
    <row r="1620" spans="1:17" ht="15.75" customHeight="1">
      <c r="A1620" s="6" t="s">
        <v>14</v>
      </c>
      <c r="B1620" s="6">
        <v>1185732</v>
      </c>
      <c r="C1620" s="7">
        <v>44364</v>
      </c>
      <c r="D1620" s="6" t="s">
        <v>45</v>
      </c>
      <c r="E1620" s="6" t="s">
        <v>68</v>
      </c>
      <c r="F1620" s="6" t="s">
        <v>69</v>
      </c>
      <c r="G1620" s="6" t="s">
        <v>17</v>
      </c>
      <c r="H1620" s="8">
        <v>0.54999999999999993</v>
      </c>
      <c r="I1620" s="9">
        <v>8250</v>
      </c>
      <c r="J1620" s="10">
        <f t="shared" si="0"/>
        <v>4537.4999999999991</v>
      </c>
      <c r="K1620" s="10">
        <f t="shared" si="1"/>
        <v>2268.7499999999995</v>
      </c>
      <c r="L1620" s="11">
        <v>0.5</v>
      </c>
      <c r="N1620" s="16"/>
      <c r="O1620" s="17"/>
      <c r="P1620" s="12"/>
      <c r="Q1620" s="13"/>
    </row>
    <row r="1621" spans="1:17" ht="15.75" customHeight="1">
      <c r="A1621" s="6" t="s">
        <v>14</v>
      </c>
      <c r="B1621" s="6">
        <v>1185732</v>
      </c>
      <c r="C1621" s="7">
        <v>44364</v>
      </c>
      <c r="D1621" s="6" t="s">
        <v>45</v>
      </c>
      <c r="E1621" s="6" t="s">
        <v>68</v>
      </c>
      <c r="F1621" s="6" t="s">
        <v>69</v>
      </c>
      <c r="G1621" s="6" t="s">
        <v>18</v>
      </c>
      <c r="H1621" s="8">
        <v>0.5</v>
      </c>
      <c r="I1621" s="9">
        <v>5750</v>
      </c>
      <c r="J1621" s="10">
        <f t="shared" si="0"/>
        <v>2875</v>
      </c>
      <c r="K1621" s="10">
        <f t="shared" si="1"/>
        <v>1150</v>
      </c>
      <c r="L1621" s="11">
        <v>0.39999999999999997</v>
      </c>
      <c r="N1621" s="16"/>
      <c r="O1621" s="17"/>
      <c r="P1621" s="12"/>
      <c r="Q1621" s="13"/>
    </row>
    <row r="1622" spans="1:17" ht="15.75" customHeight="1">
      <c r="A1622" s="6" t="s">
        <v>14</v>
      </c>
      <c r="B1622" s="6">
        <v>1185732</v>
      </c>
      <c r="C1622" s="7">
        <v>44364</v>
      </c>
      <c r="D1622" s="6" t="s">
        <v>45</v>
      </c>
      <c r="E1622" s="6" t="s">
        <v>68</v>
      </c>
      <c r="F1622" s="6" t="s">
        <v>69</v>
      </c>
      <c r="G1622" s="6" t="s">
        <v>19</v>
      </c>
      <c r="H1622" s="8">
        <v>0.45</v>
      </c>
      <c r="I1622" s="9">
        <v>5500</v>
      </c>
      <c r="J1622" s="10">
        <f t="shared" si="0"/>
        <v>2475</v>
      </c>
      <c r="K1622" s="10">
        <f t="shared" si="1"/>
        <v>742.5</v>
      </c>
      <c r="L1622" s="11">
        <v>0.3</v>
      </c>
      <c r="N1622" s="16"/>
      <c r="O1622" s="17"/>
      <c r="P1622" s="12"/>
      <c r="Q1622" s="13"/>
    </row>
    <row r="1623" spans="1:17" ht="15.75" customHeight="1">
      <c r="A1623" s="6" t="s">
        <v>14</v>
      </c>
      <c r="B1623" s="6">
        <v>1185732</v>
      </c>
      <c r="C1623" s="7">
        <v>44364</v>
      </c>
      <c r="D1623" s="6" t="s">
        <v>45</v>
      </c>
      <c r="E1623" s="6" t="s">
        <v>68</v>
      </c>
      <c r="F1623" s="6" t="s">
        <v>69</v>
      </c>
      <c r="G1623" s="6" t="s">
        <v>20</v>
      </c>
      <c r="H1623" s="8">
        <v>0.45</v>
      </c>
      <c r="I1623" s="9">
        <v>5250</v>
      </c>
      <c r="J1623" s="10">
        <f t="shared" si="0"/>
        <v>2362.5</v>
      </c>
      <c r="K1623" s="10">
        <f t="shared" si="1"/>
        <v>826.875</v>
      </c>
      <c r="L1623" s="11">
        <v>0.35</v>
      </c>
      <c r="N1623" s="16"/>
      <c r="O1623" s="17"/>
      <c r="P1623" s="12"/>
      <c r="Q1623" s="13"/>
    </row>
    <row r="1624" spans="1:17" ht="15.75" customHeight="1">
      <c r="A1624" s="6" t="s">
        <v>14</v>
      </c>
      <c r="B1624" s="6">
        <v>1185732</v>
      </c>
      <c r="C1624" s="7">
        <v>44364</v>
      </c>
      <c r="D1624" s="6" t="s">
        <v>45</v>
      </c>
      <c r="E1624" s="6" t="s">
        <v>68</v>
      </c>
      <c r="F1624" s="6" t="s">
        <v>69</v>
      </c>
      <c r="G1624" s="6" t="s">
        <v>21</v>
      </c>
      <c r="H1624" s="8">
        <v>0.6</v>
      </c>
      <c r="I1624" s="9">
        <v>5250</v>
      </c>
      <c r="J1624" s="10">
        <f t="shared" si="0"/>
        <v>3150</v>
      </c>
      <c r="K1624" s="10">
        <f t="shared" si="1"/>
        <v>1260</v>
      </c>
      <c r="L1624" s="11">
        <v>0.39999999999999997</v>
      </c>
      <c r="N1624" s="16"/>
      <c r="O1624" s="17"/>
      <c r="P1624" s="12"/>
      <c r="Q1624" s="13"/>
    </row>
    <row r="1625" spans="1:17" ht="15.75" customHeight="1">
      <c r="A1625" s="6" t="s">
        <v>14</v>
      </c>
      <c r="B1625" s="6">
        <v>1185732</v>
      </c>
      <c r="C1625" s="7">
        <v>44364</v>
      </c>
      <c r="D1625" s="6" t="s">
        <v>45</v>
      </c>
      <c r="E1625" s="6" t="s">
        <v>68</v>
      </c>
      <c r="F1625" s="6" t="s">
        <v>69</v>
      </c>
      <c r="G1625" s="6" t="s">
        <v>22</v>
      </c>
      <c r="H1625" s="8">
        <v>0.65</v>
      </c>
      <c r="I1625" s="9">
        <v>6750</v>
      </c>
      <c r="J1625" s="10">
        <f t="shared" si="0"/>
        <v>4387.5</v>
      </c>
      <c r="K1625" s="10">
        <f t="shared" si="1"/>
        <v>2413.125</v>
      </c>
      <c r="L1625" s="11">
        <v>0.55000000000000004</v>
      </c>
      <c r="N1625" s="16"/>
      <c r="O1625" s="17"/>
      <c r="P1625" s="12"/>
      <c r="Q1625" s="13"/>
    </row>
    <row r="1626" spans="1:17" ht="15.75" customHeight="1">
      <c r="A1626" s="6" t="s">
        <v>14</v>
      </c>
      <c r="B1626" s="6">
        <v>1185732</v>
      </c>
      <c r="C1626" s="7">
        <v>44392</v>
      </c>
      <c r="D1626" s="6" t="s">
        <v>45</v>
      </c>
      <c r="E1626" s="6" t="s">
        <v>68</v>
      </c>
      <c r="F1626" s="6" t="s">
        <v>69</v>
      </c>
      <c r="G1626" s="6" t="s">
        <v>17</v>
      </c>
      <c r="H1626" s="8">
        <v>0.6</v>
      </c>
      <c r="I1626" s="9">
        <v>9000</v>
      </c>
      <c r="J1626" s="10">
        <f t="shared" si="0"/>
        <v>5400</v>
      </c>
      <c r="K1626" s="10">
        <f t="shared" si="1"/>
        <v>2700</v>
      </c>
      <c r="L1626" s="11">
        <v>0.5</v>
      </c>
      <c r="N1626" s="16"/>
      <c r="O1626" s="17"/>
      <c r="P1626" s="12"/>
      <c r="Q1626" s="13"/>
    </row>
    <row r="1627" spans="1:17" ht="15.75" customHeight="1">
      <c r="A1627" s="6" t="s">
        <v>14</v>
      </c>
      <c r="B1627" s="6">
        <v>1185732</v>
      </c>
      <c r="C1627" s="7">
        <v>44392</v>
      </c>
      <c r="D1627" s="6" t="s">
        <v>45</v>
      </c>
      <c r="E1627" s="6" t="s">
        <v>68</v>
      </c>
      <c r="F1627" s="6" t="s">
        <v>69</v>
      </c>
      <c r="G1627" s="6" t="s">
        <v>18</v>
      </c>
      <c r="H1627" s="8">
        <v>0.55000000000000004</v>
      </c>
      <c r="I1627" s="9">
        <v>6500</v>
      </c>
      <c r="J1627" s="10">
        <f t="shared" si="0"/>
        <v>3575.0000000000005</v>
      </c>
      <c r="K1627" s="10">
        <f t="shared" si="1"/>
        <v>1430</v>
      </c>
      <c r="L1627" s="11">
        <v>0.39999999999999997</v>
      </c>
      <c r="N1627" s="16"/>
      <c r="O1627" s="17"/>
      <c r="P1627" s="12"/>
      <c r="Q1627" s="13"/>
    </row>
    <row r="1628" spans="1:17" ht="15.75" customHeight="1">
      <c r="A1628" s="6" t="s">
        <v>14</v>
      </c>
      <c r="B1628" s="6">
        <v>1185732</v>
      </c>
      <c r="C1628" s="7">
        <v>44392</v>
      </c>
      <c r="D1628" s="6" t="s">
        <v>45</v>
      </c>
      <c r="E1628" s="6" t="s">
        <v>68</v>
      </c>
      <c r="F1628" s="6" t="s">
        <v>69</v>
      </c>
      <c r="G1628" s="6" t="s">
        <v>19</v>
      </c>
      <c r="H1628" s="8">
        <v>0.5</v>
      </c>
      <c r="I1628" s="9">
        <v>5750</v>
      </c>
      <c r="J1628" s="10">
        <f t="shared" si="0"/>
        <v>2875</v>
      </c>
      <c r="K1628" s="10">
        <f t="shared" si="1"/>
        <v>862.5</v>
      </c>
      <c r="L1628" s="11">
        <v>0.3</v>
      </c>
      <c r="N1628" s="16"/>
      <c r="O1628" s="17"/>
      <c r="P1628" s="12"/>
      <c r="Q1628" s="13"/>
    </row>
    <row r="1629" spans="1:17" ht="15.75" customHeight="1">
      <c r="A1629" s="6" t="s">
        <v>14</v>
      </c>
      <c r="B1629" s="6">
        <v>1185732</v>
      </c>
      <c r="C1629" s="7">
        <v>44392</v>
      </c>
      <c r="D1629" s="6" t="s">
        <v>45</v>
      </c>
      <c r="E1629" s="6" t="s">
        <v>68</v>
      </c>
      <c r="F1629" s="6" t="s">
        <v>69</v>
      </c>
      <c r="G1629" s="6" t="s">
        <v>20</v>
      </c>
      <c r="H1629" s="8">
        <v>0.5</v>
      </c>
      <c r="I1629" s="9">
        <v>5250</v>
      </c>
      <c r="J1629" s="10">
        <f t="shared" si="0"/>
        <v>2625</v>
      </c>
      <c r="K1629" s="10">
        <f t="shared" si="1"/>
        <v>918.74999999999989</v>
      </c>
      <c r="L1629" s="11">
        <v>0.35</v>
      </c>
      <c r="N1629" s="16"/>
      <c r="O1629" s="17"/>
      <c r="P1629" s="12"/>
      <c r="Q1629" s="13"/>
    </row>
    <row r="1630" spans="1:17" ht="15.75" customHeight="1">
      <c r="A1630" s="6" t="s">
        <v>14</v>
      </c>
      <c r="B1630" s="6">
        <v>1185732</v>
      </c>
      <c r="C1630" s="7">
        <v>44392</v>
      </c>
      <c r="D1630" s="6" t="s">
        <v>45</v>
      </c>
      <c r="E1630" s="6" t="s">
        <v>68</v>
      </c>
      <c r="F1630" s="6" t="s">
        <v>69</v>
      </c>
      <c r="G1630" s="6" t="s">
        <v>21</v>
      </c>
      <c r="H1630" s="8">
        <v>0.6</v>
      </c>
      <c r="I1630" s="9">
        <v>5500</v>
      </c>
      <c r="J1630" s="10">
        <f t="shared" si="0"/>
        <v>3300</v>
      </c>
      <c r="K1630" s="10">
        <f t="shared" si="1"/>
        <v>1320</v>
      </c>
      <c r="L1630" s="11">
        <v>0.39999999999999997</v>
      </c>
      <c r="N1630" s="16"/>
      <c r="O1630" s="17"/>
      <c r="P1630" s="12"/>
      <c r="Q1630" s="13"/>
    </row>
    <row r="1631" spans="1:17" ht="15.75" customHeight="1">
      <c r="A1631" s="6" t="s">
        <v>14</v>
      </c>
      <c r="B1631" s="6">
        <v>1185732</v>
      </c>
      <c r="C1631" s="7">
        <v>44392</v>
      </c>
      <c r="D1631" s="6" t="s">
        <v>45</v>
      </c>
      <c r="E1631" s="6" t="s">
        <v>68</v>
      </c>
      <c r="F1631" s="6" t="s">
        <v>69</v>
      </c>
      <c r="G1631" s="6" t="s">
        <v>22</v>
      </c>
      <c r="H1631" s="8">
        <v>0.65</v>
      </c>
      <c r="I1631" s="9">
        <v>7250</v>
      </c>
      <c r="J1631" s="10">
        <f t="shared" si="0"/>
        <v>4712.5</v>
      </c>
      <c r="K1631" s="10">
        <f t="shared" si="1"/>
        <v>2591.875</v>
      </c>
      <c r="L1631" s="11">
        <v>0.55000000000000004</v>
      </c>
      <c r="N1631" s="16"/>
      <c r="O1631" s="17"/>
      <c r="P1631" s="12"/>
      <c r="Q1631" s="13"/>
    </row>
    <row r="1632" spans="1:17" ht="15.75" customHeight="1">
      <c r="A1632" s="6" t="s">
        <v>14</v>
      </c>
      <c r="B1632" s="6">
        <v>1185732</v>
      </c>
      <c r="C1632" s="7">
        <v>44424</v>
      </c>
      <c r="D1632" s="6" t="s">
        <v>45</v>
      </c>
      <c r="E1632" s="6" t="s">
        <v>68</v>
      </c>
      <c r="F1632" s="6" t="s">
        <v>69</v>
      </c>
      <c r="G1632" s="6" t="s">
        <v>17</v>
      </c>
      <c r="H1632" s="8">
        <v>0.6</v>
      </c>
      <c r="I1632" s="9">
        <v>8750</v>
      </c>
      <c r="J1632" s="10">
        <f t="shared" si="0"/>
        <v>5250</v>
      </c>
      <c r="K1632" s="10">
        <f t="shared" si="1"/>
        <v>2625</v>
      </c>
      <c r="L1632" s="11">
        <v>0.5</v>
      </c>
      <c r="N1632" s="16"/>
      <c r="O1632" s="17"/>
      <c r="P1632" s="12"/>
      <c r="Q1632" s="13"/>
    </row>
    <row r="1633" spans="1:17" ht="15.75" customHeight="1">
      <c r="A1633" s="6" t="s">
        <v>14</v>
      </c>
      <c r="B1633" s="6">
        <v>1185732</v>
      </c>
      <c r="C1633" s="7">
        <v>44424</v>
      </c>
      <c r="D1633" s="6" t="s">
        <v>45</v>
      </c>
      <c r="E1633" s="6" t="s">
        <v>68</v>
      </c>
      <c r="F1633" s="6" t="s">
        <v>69</v>
      </c>
      <c r="G1633" s="6" t="s">
        <v>18</v>
      </c>
      <c r="H1633" s="8">
        <v>0.55000000000000004</v>
      </c>
      <c r="I1633" s="9">
        <v>6500</v>
      </c>
      <c r="J1633" s="10">
        <f t="shared" si="0"/>
        <v>3575.0000000000005</v>
      </c>
      <c r="K1633" s="10">
        <f t="shared" si="1"/>
        <v>1430</v>
      </c>
      <c r="L1633" s="11">
        <v>0.39999999999999997</v>
      </c>
      <c r="N1633" s="16"/>
      <c r="O1633" s="17"/>
      <c r="P1633" s="12"/>
      <c r="Q1633" s="13"/>
    </row>
    <row r="1634" spans="1:17" ht="15.75" customHeight="1">
      <c r="A1634" s="6" t="s">
        <v>14</v>
      </c>
      <c r="B1634" s="6">
        <v>1185732</v>
      </c>
      <c r="C1634" s="7">
        <v>44424</v>
      </c>
      <c r="D1634" s="6" t="s">
        <v>45</v>
      </c>
      <c r="E1634" s="6" t="s">
        <v>68</v>
      </c>
      <c r="F1634" s="6" t="s">
        <v>69</v>
      </c>
      <c r="G1634" s="6" t="s">
        <v>19</v>
      </c>
      <c r="H1634" s="8">
        <v>0.45000000000000007</v>
      </c>
      <c r="I1634" s="9">
        <v>5750</v>
      </c>
      <c r="J1634" s="10">
        <f t="shared" si="0"/>
        <v>2587.5000000000005</v>
      </c>
      <c r="K1634" s="10">
        <f t="shared" si="1"/>
        <v>776.25000000000011</v>
      </c>
      <c r="L1634" s="11">
        <v>0.3</v>
      </c>
      <c r="N1634" s="16"/>
      <c r="O1634" s="17"/>
      <c r="P1634" s="12"/>
      <c r="Q1634" s="13"/>
    </row>
    <row r="1635" spans="1:17" ht="15.75" customHeight="1">
      <c r="A1635" s="6" t="s">
        <v>14</v>
      </c>
      <c r="B1635" s="6">
        <v>1185732</v>
      </c>
      <c r="C1635" s="7">
        <v>44424</v>
      </c>
      <c r="D1635" s="6" t="s">
        <v>45</v>
      </c>
      <c r="E1635" s="6" t="s">
        <v>68</v>
      </c>
      <c r="F1635" s="6" t="s">
        <v>69</v>
      </c>
      <c r="G1635" s="6" t="s">
        <v>20</v>
      </c>
      <c r="H1635" s="8">
        <v>0.35</v>
      </c>
      <c r="I1635" s="9">
        <v>5250</v>
      </c>
      <c r="J1635" s="10">
        <f t="shared" si="0"/>
        <v>1837.4999999999998</v>
      </c>
      <c r="K1635" s="10">
        <f t="shared" si="1"/>
        <v>643.12499999999989</v>
      </c>
      <c r="L1635" s="11">
        <v>0.35</v>
      </c>
      <c r="N1635" s="16"/>
      <c r="O1635" s="17"/>
      <c r="P1635" s="12"/>
      <c r="Q1635" s="13"/>
    </row>
    <row r="1636" spans="1:17" ht="15.75" customHeight="1">
      <c r="A1636" s="6" t="s">
        <v>14</v>
      </c>
      <c r="B1636" s="6">
        <v>1185732</v>
      </c>
      <c r="C1636" s="7">
        <v>44424</v>
      </c>
      <c r="D1636" s="6" t="s">
        <v>45</v>
      </c>
      <c r="E1636" s="6" t="s">
        <v>68</v>
      </c>
      <c r="F1636" s="6" t="s">
        <v>69</v>
      </c>
      <c r="G1636" s="6" t="s">
        <v>21</v>
      </c>
      <c r="H1636" s="8">
        <v>0.45000000000000007</v>
      </c>
      <c r="I1636" s="9">
        <v>5000</v>
      </c>
      <c r="J1636" s="10">
        <f t="shared" si="0"/>
        <v>2250.0000000000005</v>
      </c>
      <c r="K1636" s="10">
        <f t="shared" si="1"/>
        <v>900.00000000000011</v>
      </c>
      <c r="L1636" s="11">
        <v>0.39999999999999997</v>
      </c>
      <c r="N1636" s="16"/>
      <c r="O1636" s="17"/>
      <c r="P1636" s="12"/>
      <c r="Q1636" s="13"/>
    </row>
    <row r="1637" spans="1:17" ht="15.75" customHeight="1">
      <c r="A1637" s="6" t="s">
        <v>14</v>
      </c>
      <c r="B1637" s="6">
        <v>1185732</v>
      </c>
      <c r="C1637" s="7">
        <v>44424</v>
      </c>
      <c r="D1637" s="6" t="s">
        <v>45</v>
      </c>
      <c r="E1637" s="6" t="s">
        <v>68</v>
      </c>
      <c r="F1637" s="6" t="s">
        <v>69</v>
      </c>
      <c r="G1637" s="6" t="s">
        <v>22</v>
      </c>
      <c r="H1637" s="8">
        <v>0.50000000000000011</v>
      </c>
      <c r="I1637" s="9">
        <v>6750</v>
      </c>
      <c r="J1637" s="10">
        <f t="shared" si="0"/>
        <v>3375.0000000000009</v>
      </c>
      <c r="K1637" s="10">
        <f t="shared" si="1"/>
        <v>1856.2500000000007</v>
      </c>
      <c r="L1637" s="11">
        <v>0.55000000000000004</v>
      </c>
      <c r="N1637" s="16"/>
      <c r="O1637" s="17"/>
      <c r="P1637" s="12"/>
      <c r="Q1637" s="13"/>
    </row>
    <row r="1638" spans="1:17" ht="15.75" customHeight="1">
      <c r="A1638" s="6" t="s">
        <v>14</v>
      </c>
      <c r="B1638" s="6">
        <v>1185732</v>
      </c>
      <c r="C1638" s="7">
        <v>44454</v>
      </c>
      <c r="D1638" s="6" t="s">
        <v>45</v>
      </c>
      <c r="E1638" s="6" t="s">
        <v>68</v>
      </c>
      <c r="F1638" s="6" t="s">
        <v>69</v>
      </c>
      <c r="G1638" s="6" t="s">
        <v>17</v>
      </c>
      <c r="H1638" s="8">
        <v>0.45000000000000007</v>
      </c>
      <c r="I1638" s="9">
        <v>8000</v>
      </c>
      <c r="J1638" s="10">
        <f t="shared" si="0"/>
        <v>3600.0000000000005</v>
      </c>
      <c r="K1638" s="10">
        <f t="shared" si="1"/>
        <v>1800.0000000000002</v>
      </c>
      <c r="L1638" s="11">
        <v>0.5</v>
      </c>
      <c r="N1638" s="16"/>
      <c r="O1638" s="17"/>
      <c r="P1638" s="12"/>
      <c r="Q1638" s="13"/>
    </row>
    <row r="1639" spans="1:17" ht="15.75" customHeight="1">
      <c r="A1639" s="6" t="s">
        <v>14</v>
      </c>
      <c r="B1639" s="6">
        <v>1185732</v>
      </c>
      <c r="C1639" s="7">
        <v>44454</v>
      </c>
      <c r="D1639" s="6" t="s">
        <v>45</v>
      </c>
      <c r="E1639" s="6" t="s">
        <v>68</v>
      </c>
      <c r="F1639" s="6" t="s">
        <v>69</v>
      </c>
      <c r="G1639" s="6" t="s">
        <v>18</v>
      </c>
      <c r="H1639" s="8">
        <v>0.40000000000000013</v>
      </c>
      <c r="I1639" s="9">
        <v>6000</v>
      </c>
      <c r="J1639" s="10">
        <f t="shared" si="0"/>
        <v>2400.0000000000009</v>
      </c>
      <c r="K1639" s="10">
        <f t="shared" si="1"/>
        <v>960.00000000000023</v>
      </c>
      <c r="L1639" s="11">
        <v>0.39999999999999997</v>
      </c>
      <c r="N1639" s="16"/>
      <c r="O1639" s="17"/>
      <c r="P1639" s="12"/>
      <c r="Q1639" s="13"/>
    </row>
    <row r="1640" spans="1:17" ht="15.75" customHeight="1">
      <c r="A1640" s="6" t="s">
        <v>14</v>
      </c>
      <c r="B1640" s="6">
        <v>1185732</v>
      </c>
      <c r="C1640" s="7">
        <v>44454</v>
      </c>
      <c r="D1640" s="6" t="s">
        <v>45</v>
      </c>
      <c r="E1640" s="6" t="s">
        <v>68</v>
      </c>
      <c r="F1640" s="6" t="s">
        <v>69</v>
      </c>
      <c r="G1640" s="6" t="s">
        <v>19</v>
      </c>
      <c r="H1640" s="8">
        <v>0.35</v>
      </c>
      <c r="I1640" s="9">
        <v>5000</v>
      </c>
      <c r="J1640" s="10">
        <f t="shared" si="0"/>
        <v>1750</v>
      </c>
      <c r="K1640" s="10">
        <f t="shared" si="1"/>
        <v>525</v>
      </c>
      <c r="L1640" s="11">
        <v>0.3</v>
      </c>
      <c r="N1640" s="16"/>
      <c r="O1640" s="17"/>
      <c r="P1640" s="12"/>
      <c r="Q1640" s="13"/>
    </row>
    <row r="1641" spans="1:17" ht="15.75" customHeight="1">
      <c r="A1641" s="6" t="s">
        <v>14</v>
      </c>
      <c r="B1641" s="6">
        <v>1185732</v>
      </c>
      <c r="C1641" s="7">
        <v>44454</v>
      </c>
      <c r="D1641" s="6" t="s">
        <v>45</v>
      </c>
      <c r="E1641" s="6" t="s">
        <v>68</v>
      </c>
      <c r="F1641" s="6" t="s">
        <v>69</v>
      </c>
      <c r="G1641" s="6" t="s">
        <v>20</v>
      </c>
      <c r="H1641" s="8">
        <v>0.35</v>
      </c>
      <c r="I1641" s="9">
        <v>4750</v>
      </c>
      <c r="J1641" s="10">
        <f t="shared" si="0"/>
        <v>1662.5</v>
      </c>
      <c r="K1641" s="10">
        <f t="shared" si="1"/>
        <v>581.875</v>
      </c>
      <c r="L1641" s="11">
        <v>0.35</v>
      </c>
      <c r="N1641" s="16"/>
      <c r="O1641" s="17"/>
      <c r="P1641" s="12"/>
      <c r="Q1641" s="13"/>
    </row>
    <row r="1642" spans="1:17" ht="15.75" customHeight="1">
      <c r="A1642" s="6" t="s">
        <v>14</v>
      </c>
      <c r="B1642" s="6">
        <v>1185732</v>
      </c>
      <c r="C1642" s="7">
        <v>44454</v>
      </c>
      <c r="D1642" s="6" t="s">
        <v>45</v>
      </c>
      <c r="E1642" s="6" t="s">
        <v>68</v>
      </c>
      <c r="F1642" s="6" t="s">
        <v>69</v>
      </c>
      <c r="G1642" s="6" t="s">
        <v>21</v>
      </c>
      <c r="H1642" s="8">
        <v>0.45000000000000007</v>
      </c>
      <c r="I1642" s="9">
        <v>4750</v>
      </c>
      <c r="J1642" s="10">
        <f t="shared" si="0"/>
        <v>2137.5000000000005</v>
      </c>
      <c r="K1642" s="10">
        <f t="shared" si="1"/>
        <v>855.00000000000011</v>
      </c>
      <c r="L1642" s="11">
        <v>0.39999999999999997</v>
      </c>
      <c r="N1642" s="16"/>
      <c r="O1642" s="17"/>
      <c r="P1642" s="12"/>
      <c r="Q1642" s="13"/>
    </row>
    <row r="1643" spans="1:17" ht="15.75" customHeight="1">
      <c r="A1643" s="6" t="s">
        <v>14</v>
      </c>
      <c r="B1643" s="6">
        <v>1185732</v>
      </c>
      <c r="C1643" s="7">
        <v>44454</v>
      </c>
      <c r="D1643" s="6" t="s">
        <v>45</v>
      </c>
      <c r="E1643" s="6" t="s">
        <v>68</v>
      </c>
      <c r="F1643" s="6" t="s">
        <v>69</v>
      </c>
      <c r="G1643" s="6" t="s">
        <v>22</v>
      </c>
      <c r="H1643" s="8">
        <v>0.50000000000000011</v>
      </c>
      <c r="I1643" s="9">
        <v>5750</v>
      </c>
      <c r="J1643" s="10">
        <f t="shared" si="0"/>
        <v>2875.0000000000005</v>
      </c>
      <c r="K1643" s="10">
        <f t="shared" si="1"/>
        <v>1581.2500000000005</v>
      </c>
      <c r="L1643" s="11">
        <v>0.55000000000000004</v>
      </c>
      <c r="N1643" s="16"/>
      <c r="O1643" s="17"/>
      <c r="P1643" s="12"/>
      <c r="Q1643" s="13"/>
    </row>
    <row r="1644" spans="1:17" ht="15.75" customHeight="1">
      <c r="A1644" s="6" t="s">
        <v>14</v>
      </c>
      <c r="B1644" s="6">
        <v>1185732</v>
      </c>
      <c r="C1644" s="7">
        <v>44486</v>
      </c>
      <c r="D1644" s="6" t="s">
        <v>45</v>
      </c>
      <c r="E1644" s="6" t="s">
        <v>68</v>
      </c>
      <c r="F1644" s="6" t="s">
        <v>69</v>
      </c>
      <c r="G1644" s="6" t="s">
        <v>17</v>
      </c>
      <c r="H1644" s="8">
        <v>0.50000000000000011</v>
      </c>
      <c r="I1644" s="9">
        <v>7500</v>
      </c>
      <c r="J1644" s="10">
        <f t="shared" si="0"/>
        <v>3750.0000000000009</v>
      </c>
      <c r="K1644" s="10">
        <f t="shared" si="1"/>
        <v>1875.0000000000005</v>
      </c>
      <c r="L1644" s="11">
        <v>0.5</v>
      </c>
      <c r="N1644" s="16"/>
      <c r="O1644" s="17"/>
      <c r="P1644" s="12"/>
      <c r="Q1644" s="13"/>
    </row>
    <row r="1645" spans="1:17" ht="15.75" customHeight="1">
      <c r="A1645" s="6" t="s">
        <v>14</v>
      </c>
      <c r="B1645" s="6">
        <v>1185732</v>
      </c>
      <c r="C1645" s="7">
        <v>44486</v>
      </c>
      <c r="D1645" s="6" t="s">
        <v>45</v>
      </c>
      <c r="E1645" s="6" t="s">
        <v>68</v>
      </c>
      <c r="F1645" s="6" t="s">
        <v>69</v>
      </c>
      <c r="G1645" s="6" t="s">
        <v>18</v>
      </c>
      <c r="H1645" s="8">
        <v>0.40000000000000013</v>
      </c>
      <c r="I1645" s="9">
        <v>5750</v>
      </c>
      <c r="J1645" s="10">
        <f t="shared" si="0"/>
        <v>2300.0000000000009</v>
      </c>
      <c r="K1645" s="10">
        <f t="shared" si="1"/>
        <v>920.00000000000034</v>
      </c>
      <c r="L1645" s="11">
        <v>0.39999999999999997</v>
      </c>
      <c r="N1645" s="16"/>
      <c r="O1645" s="17"/>
      <c r="P1645" s="12"/>
      <c r="Q1645" s="13"/>
    </row>
    <row r="1646" spans="1:17" ht="15.75" customHeight="1">
      <c r="A1646" s="6" t="s">
        <v>14</v>
      </c>
      <c r="B1646" s="6">
        <v>1185732</v>
      </c>
      <c r="C1646" s="7">
        <v>44486</v>
      </c>
      <c r="D1646" s="6" t="s">
        <v>45</v>
      </c>
      <c r="E1646" s="6" t="s">
        <v>68</v>
      </c>
      <c r="F1646" s="6" t="s">
        <v>69</v>
      </c>
      <c r="G1646" s="6" t="s">
        <v>19</v>
      </c>
      <c r="H1646" s="8">
        <v>0.40000000000000013</v>
      </c>
      <c r="I1646" s="9">
        <v>4250</v>
      </c>
      <c r="J1646" s="10">
        <f t="shared" si="0"/>
        <v>1700.0000000000005</v>
      </c>
      <c r="K1646" s="10">
        <f t="shared" si="1"/>
        <v>510.00000000000011</v>
      </c>
      <c r="L1646" s="11">
        <v>0.3</v>
      </c>
      <c r="N1646" s="16"/>
      <c r="O1646" s="17"/>
      <c r="P1646" s="12"/>
      <c r="Q1646" s="13"/>
    </row>
    <row r="1647" spans="1:17" ht="15.75" customHeight="1">
      <c r="A1647" s="6" t="s">
        <v>14</v>
      </c>
      <c r="B1647" s="6">
        <v>1185732</v>
      </c>
      <c r="C1647" s="7">
        <v>44486</v>
      </c>
      <c r="D1647" s="6" t="s">
        <v>45</v>
      </c>
      <c r="E1647" s="6" t="s">
        <v>68</v>
      </c>
      <c r="F1647" s="6" t="s">
        <v>69</v>
      </c>
      <c r="G1647" s="6" t="s">
        <v>20</v>
      </c>
      <c r="H1647" s="8">
        <v>0.40000000000000013</v>
      </c>
      <c r="I1647" s="9">
        <v>4000</v>
      </c>
      <c r="J1647" s="10">
        <f t="shared" si="0"/>
        <v>1600.0000000000005</v>
      </c>
      <c r="K1647" s="10">
        <f t="shared" si="1"/>
        <v>560.00000000000011</v>
      </c>
      <c r="L1647" s="11">
        <v>0.35</v>
      </c>
      <c r="N1647" s="16"/>
      <c r="O1647" s="17"/>
      <c r="P1647" s="12"/>
      <c r="Q1647" s="13"/>
    </row>
    <row r="1648" spans="1:17" ht="15.75" customHeight="1">
      <c r="A1648" s="6" t="s">
        <v>14</v>
      </c>
      <c r="B1648" s="6">
        <v>1185732</v>
      </c>
      <c r="C1648" s="7">
        <v>44486</v>
      </c>
      <c r="D1648" s="6" t="s">
        <v>45</v>
      </c>
      <c r="E1648" s="6" t="s">
        <v>68</v>
      </c>
      <c r="F1648" s="6" t="s">
        <v>69</v>
      </c>
      <c r="G1648" s="6" t="s">
        <v>21</v>
      </c>
      <c r="H1648" s="8">
        <v>0.50000000000000011</v>
      </c>
      <c r="I1648" s="9">
        <v>4000</v>
      </c>
      <c r="J1648" s="10">
        <f t="shared" si="0"/>
        <v>2000.0000000000005</v>
      </c>
      <c r="K1648" s="10">
        <f t="shared" si="1"/>
        <v>800.00000000000011</v>
      </c>
      <c r="L1648" s="11">
        <v>0.39999999999999997</v>
      </c>
      <c r="N1648" s="16"/>
      <c r="O1648" s="17"/>
      <c r="P1648" s="12"/>
      <c r="Q1648" s="13"/>
    </row>
    <row r="1649" spans="1:17" ht="15.75" customHeight="1">
      <c r="A1649" s="6" t="s">
        <v>14</v>
      </c>
      <c r="B1649" s="6">
        <v>1185732</v>
      </c>
      <c r="C1649" s="7">
        <v>44486</v>
      </c>
      <c r="D1649" s="6" t="s">
        <v>45</v>
      </c>
      <c r="E1649" s="6" t="s">
        <v>68</v>
      </c>
      <c r="F1649" s="6" t="s">
        <v>69</v>
      </c>
      <c r="G1649" s="6" t="s">
        <v>22</v>
      </c>
      <c r="H1649" s="8">
        <v>0.55000000000000004</v>
      </c>
      <c r="I1649" s="9">
        <v>5250</v>
      </c>
      <c r="J1649" s="10">
        <f t="shared" si="0"/>
        <v>2887.5000000000005</v>
      </c>
      <c r="K1649" s="10">
        <f t="shared" si="1"/>
        <v>1588.1250000000005</v>
      </c>
      <c r="L1649" s="11">
        <v>0.55000000000000004</v>
      </c>
      <c r="N1649" s="16"/>
      <c r="O1649" s="17"/>
      <c r="P1649" s="12"/>
      <c r="Q1649" s="13"/>
    </row>
    <row r="1650" spans="1:17" ht="15.75" customHeight="1">
      <c r="A1650" s="6" t="s">
        <v>14</v>
      </c>
      <c r="B1650" s="6">
        <v>1185732</v>
      </c>
      <c r="C1650" s="7">
        <v>44516</v>
      </c>
      <c r="D1650" s="6" t="s">
        <v>45</v>
      </c>
      <c r="E1650" s="6" t="s">
        <v>68</v>
      </c>
      <c r="F1650" s="6" t="s">
        <v>69</v>
      </c>
      <c r="G1650" s="6" t="s">
        <v>17</v>
      </c>
      <c r="H1650" s="8">
        <v>0.50000000000000011</v>
      </c>
      <c r="I1650" s="9">
        <v>6750</v>
      </c>
      <c r="J1650" s="10">
        <f t="shared" si="0"/>
        <v>3375.0000000000009</v>
      </c>
      <c r="K1650" s="10">
        <f t="shared" si="1"/>
        <v>1687.5000000000005</v>
      </c>
      <c r="L1650" s="11">
        <v>0.5</v>
      </c>
      <c r="N1650" s="16"/>
      <c r="O1650" s="17"/>
      <c r="P1650" s="12"/>
      <c r="Q1650" s="13"/>
    </row>
    <row r="1651" spans="1:17" ht="15.75" customHeight="1">
      <c r="A1651" s="6" t="s">
        <v>14</v>
      </c>
      <c r="B1651" s="6">
        <v>1185732</v>
      </c>
      <c r="C1651" s="7">
        <v>44516</v>
      </c>
      <c r="D1651" s="6" t="s">
        <v>45</v>
      </c>
      <c r="E1651" s="6" t="s">
        <v>68</v>
      </c>
      <c r="F1651" s="6" t="s">
        <v>69</v>
      </c>
      <c r="G1651" s="6" t="s">
        <v>18</v>
      </c>
      <c r="H1651" s="8">
        <v>0.45000000000000012</v>
      </c>
      <c r="I1651" s="9">
        <v>5000</v>
      </c>
      <c r="J1651" s="10">
        <f t="shared" si="0"/>
        <v>2250.0000000000005</v>
      </c>
      <c r="K1651" s="10">
        <f t="shared" si="1"/>
        <v>900.00000000000011</v>
      </c>
      <c r="L1651" s="11">
        <v>0.39999999999999997</v>
      </c>
      <c r="N1651" s="16"/>
      <c r="O1651" s="17"/>
      <c r="P1651" s="12"/>
      <c r="Q1651" s="13"/>
    </row>
    <row r="1652" spans="1:17" ht="15.75" customHeight="1">
      <c r="A1652" s="6" t="s">
        <v>14</v>
      </c>
      <c r="B1652" s="6">
        <v>1185732</v>
      </c>
      <c r="C1652" s="7">
        <v>44516</v>
      </c>
      <c r="D1652" s="6" t="s">
        <v>45</v>
      </c>
      <c r="E1652" s="6" t="s">
        <v>68</v>
      </c>
      <c r="F1652" s="6" t="s">
        <v>69</v>
      </c>
      <c r="G1652" s="6" t="s">
        <v>19</v>
      </c>
      <c r="H1652" s="8">
        <v>0.45000000000000012</v>
      </c>
      <c r="I1652" s="9">
        <v>4450</v>
      </c>
      <c r="J1652" s="10">
        <f t="shared" si="0"/>
        <v>2002.5000000000005</v>
      </c>
      <c r="K1652" s="10">
        <f t="shared" si="1"/>
        <v>600.75000000000011</v>
      </c>
      <c r="L1652" s="11">
        <v>0.3</v>
      </c>
      <c r="N1652" s="16"/>
      <c r="O1652" s="17"/>
      <c r="P1652" s="12"/>
      <c r="Q1652" s="13"/>
    </row>
    <row r="1653" spans="1:17" ht="15.75" customHeight="1">
      <c r="A1653" s="6" t="s">
        <v>14</v>
      </c>
      <c r="B1653" s="6">
        <v>1185732</v>
      </c>
      <c r="C1653" s="7">
        <v>44516</v>
      </c>
      <c r="D1653" s="6" t="s">
        <v>45</v>
      </c>
      <c r="E1653" s="6" t="s">
        <v>68</v>
      </c>
      <c r="F1653" s="6" t="s">
        <v>69</v>
      </c>
      <c r="G1653" s="6" t="s">
        <v>20</v>
      </c>
      <c r="H1653" s="8">
        <v>0.45000000000000012</v>
      </c>
      <c r="I1653" s="9">
        <v>4750</v>
      </c>
      <c r="J1653" s="10">
        <f t="shared" si="0"/>
        <v>2137.5000000000005</v>
      </c>
      <c r="K1653" s="10">
        <f t="shared" si="1"/>
        <v>748.12500000000011</v>
      </c>
      <c r="L1653" s="11">
        <v>0.35</v>
      </c>
      <c r="N1653" s="16"/>
      <c r="O1653" s="17"/>
      <c r="P1653" s="12"/>
      <c r="Q1653" s="13"/>
    </row>
    <row r="1654" spans="1:17" ht="15.75" customHeight="1">
      <c r="A1654" s="6" t="s">
        <v>14</v>
      </c>
      <c r="B1654" s="6">
        <v>1185732</v>
      </c>
      <c r="C1654" s="7">
        <v>44516</v>
      </c>
      <c r="D1654" s="6" t="s">
        <v>45</v>
      </c>
      <c r="E1654" s="6" t="s">
        <v>68</v>
      </c>
      <c r="F1654" s="6" t="s">
        <v>69</v>
      </c>
      <c r="G1654" s="6" t="s">
        <v>21</v>
      </c>
      <c r="H1654" s="8">
        <v>0.6</v>
      </c>
      <c r="I1654" s="9">
        <v>4500</v>
      </c>
      <c r="J1654" s="10">
        <f t="shared" si="0"/>
        <v>2700</v>
      </c>
      <c r="K1654" s="10">
        <f t="shared" si="1"/>
        <v>1080</v>
      </c>
      <c r="L1654" s="11">
        <v>0.39999999999999997</v>
      </c>
      <c r="N1654" s="16"/>
      <c r="O1654" s="17"/>
      <c r="P1654" s="12"/>
      <c r="Q1654" s="13"/>
    </row>
    <row r="1655" spans="1:17" ht="15.75" customHeight="1">
      <c r="A1655" s="6" t="s">
        <v>14</v>
      </c>
      <c r="B1655" s="6">
        <v>1185732</v>
      </c>
      <c r="C1655" s="7">
        <v>44516</v>
      </c>
      <c r="D1655" s="6" t="s">
        <v>45</v>
      </c>
      <c r="E1655" s="6" t="s">
        <v>68</v>
      </c>
      <c r="F1655" s="6" t="s">
        <v>69</v>
      </c>
      <c r="G1655" s="6" t="s">
        <v>22</v>
      </c>
      <c r="H1655" s="8">
        <v>0.64999999999999991</v>
      </c>
      <c r="I1655" s="9">
        <v>6250</v>
      </c>
      <c r="J1655" s="10">
        <f t="shared" si="0"/>
        <v>4062.4999999999995</v>
      </c>
      <c r="K1655" s="10">
        <f t="shared" si="1"/>
        <v>2234.375</v>
      </c>
      <c r="L1655" s="11">
        <v>0.55000000000000004</v>
      </c>
      <c r="N1655" s="16"/>
      <c r="O1655" s="17"/>
      <c r="P1655" s="12"/>
      <c r="Q1655" s="13"/>
    </row>
    <row r="1656" spans="1:17" ht="15.75" customHeight="1">
      <c r="A1656" s="6" t="s">
        <v>14</v>
      </c>
      <c r="B1656" s="6">
        <v>1185732</v>
      </c>
      <c r="C1656" s="7">
        <v>44545</v>
      </c>
      <c r="D1656" s="6" t="s">
        <v>45</v>
      </c>
      <c r="E1656" s="6" t="s">
        <v>68</v>
      </c>
      <c r="F1656" s="6" t="s">
        <v>69</v>
      </c>
      <c r="G1656" s="6" t="s">
        <v>17</v>
      </c>
      <c r="H1656" s="8">
        <v>0.6</v>
      </c>
      <c r="I1656" s="9">
        <v>8500</v>
      </c>
      <c r="J1656" s="10">
        <f t="shared" si="0"/>
        <v>5100</v>
      </c>
      <c r="K1656" s="10">
        <f t="shared" si="1"/>
        <v>2550</v>
      </c>
      <c r="L1656" s="11">
        <v>0.5</v>
      </c>
      <c r="N1656" s="16"/>
      <c r="O1656" s="17"/>
      <c r="P1656" s="12"/>
      <c r="Q1656" s="13"/>
    </row>
    <row r="1657" spans="1:17" ht="15.75" customHeight="1">
      <c r="A1657" s="6" t="s">
        <v>14</v>
      </c>
      <c r="B1657" s="6">
        <v>1185732</v>
      </c>
      <c r="C1657" s="7">
        <v>44545</v>
      </c>
      <c r="D1657" s="6" t="s">
        <v>45</v>
      </c>
      <c r="E1657" s="6" t="s">
        <v>68</v>
      </c>
      <c r="F1657" s="6" t="s">
        <v>69</v>
      </c>
      <c r="G1657" s="6" t="s">
        <v>18</v>
      </c>
      <c r="H1657" s="8">
        <v>0.5</v>
      </c>
      <c r="I1657" s="9">
        <v>6500</v>
      </c>
      <c r="J1657" s="10">
        <f t="shared" si="0"/>
        <v>3250</v>
      </c>
      <c r="K1657" s="10">
        <f t="shared" si="1"/>
        <v>1300</v>
      </c>
      <c r="L1657" s="11">
        <v>0.39999999999999997</v>
      </c>
      <c r="N1657" s="16"/>
      <c r="O1657" s="17"/>
      <c r="P1657" s="12"/>
      <c r="Q1657" s="13"/>
    </row>
    <row r="1658" spans="1:17" ht="15.75" customHeight="1">
      <c r="A1658" s="6" t="s">
        <v>14</v>
      </c>
      <c r="B1658" s="6">
        <v>1185732</v>
      </c>
      <c r="C1658" s="7">
        <v>44545</v>
      </c>
      <c r="D1658" s="6" t="s">
        <v>45</v>
      </c>
      <c r="E1658" s="6" t="s">
        <v>68</v>
      </c>
      <c r="F1658" s="6" t="s">
        <v>69</v>
      </c>
      <c r="G1658" s="6" t="s">
        <v>19</v>
      </c>
      <c r="H1658" s="8">
        <v>0.5</v>
      </c>
      <c r="I1658" s="9">
        <v>6000</v>
      </c>
      <c r="J1658" s="10">
        <f t="shared" si="0"/>
        <v>3000</v>
      </c>
      <c r="K1658" s="10">
        <f t="shared" si="1"/>
        <v>900</v>
      </c>
      <c r="L1658" s="11">
        <v>0.3</v>
      </c>
      <c r="N1658" s="16"/>
      <c r="O1658" s="17"/>
      <c r="P1658" s="12"/>
      <c r="Q1658" s="13"/>
    </row>
    <row r="1659" spans="1:17" ht="15.75" customHeight="1">
      <c r="A1659" s="6" t="s">
        <v>14</v>
      </c>
      <c r="B1659" s="6">
        <v>1185732</v>
      </c>
      <c r="C1659" s="7">
        <v>44545</v>
      </c>
      <c r="D1659" s="6" t="s">
        <v>45</v>
      </c>
      <c r="E1659" s="6" t="s">
        <v>68</v>
      </c>
      <c r="F1659" s="6" t="s">
        <v>69</v>
      </c>
      <c r="G1659" s="6" t="s">
        <v>20</v>
      </c>
      <c r="H1659" s="8">
        <v>0.5</v>
      </c>
      <c r="I1659" s="9">
        <v>5500</v>
      </c>
      <c r="J1659" s="10">
        <f t="shared" si="0"/>
        <v>2750</v>
      </c>
      <c r="K1659" s="10">
        <f t="shared" si="1"/>
        <v>962.49999999999989</v>
      </c>
      <c r="L1659" s="11">
        <v>0.35</v>
      </c>
      <c r="N1659" s="16"/>
      <c r="O1659" s="17"/>
      <c r="P1659" s="12"/>
      <c r="Q1659" s="13"/>
    </row>
    <row r="1660" spans="1:17" ht="15.75" customHeight="1">
      <c r="A1660" s="6" t="s">
        <v>14</v>
      </c>
      <c r="B1660" s="6">
        <v>1185732</v>
      </c>
      <c r="C1660" s="7">
        <v>44545</v>
      </c>
      <c r="D1660" s="6" t="s">
        <v>45</v>
      </c>
      <c r="E1660" s="6" t="s">
        <v>68</v>
      </c>
      <c r="F1660" s="6" t="s">
        <v>69</v>
      </c>
      <c r="G1660" s="6" t="s">
        <v>21</v>
      </c>
      <c r="H1660" s="8">
        <v>0.6</v>
      </c>
      <c r="I1660" s="9">
        <v>5500</v>
      </c>
      <c r="J1660" s="10">
        <f t="shared" si="0"/>
        <v>3300</v>
      </c>
      <c r="K1660" s="10">
        <f t="shared" si="1"/>
        <v>1320</v>
      </c>
      <c r="L1660" s="11">
        <v>0.39999999999999997</v>
      </c>
      <c r="N1660" s="16"/>
      <c r="O1660" s="17"/>
      <c r="P1660" s="12"/>
      <c r="Q1660" s="13"/>
    </row>
    <row r="1661" spans="1:17" ht="15.75" customHeight="1">
      <c r="A1661" s="6" t="s">
        <v>14</v>
      </c>
      <c r="B1661" s="6">
        <v>1185732</v>
      </c>
      <c r="C1661" s="7">
        <v>44545</v>
      </c>
      <c r="D1661" s="6" t="s">
        <v>45</v>
      </c>
      <c r="E1661" s="6" t="s">
        <v>68</v>
      </c>
      <c r="F1661" s="6" t="s">
        <v>69</v>
      </c>
      <c r="G1661" s="6" t="s">
        <v>22</v>
      </c>
      <c r="H1661" s="8">
        <v>0.64999999999999991</v>
      </c>
      <c r="I1661" s="9">
        <v>6500</v>
      </c>
      <c r="J1661" s="10">
        <f t="shared" si="0"/>
        <v>4224.9999999999991</v>
      </c>
      <c r="K1661" s="10">
        <f t="shared" si="1"/>
        <v>2323.7499999999995</v>
      </c>
      <c r="L1661" s="11">
        <v>0.55000000000000004</v>
      </c>
      <c r="N1661" s="16"/>
      <c r="O1661" s="17"/>
      <c r="P1661" s="12"/>
      <c r="Q1661" s="13"/>
    </row>
    <row r="1662" spans="1:17" ht="15.75" customHeight="1">
      <c r="A1662" s="6" t="s">
        <v>14</v>
      </c>
      <c r="B1662" s="6">
        <v>1185732</v>
      </c>
      <c r="C1662" s="7">
        <v>44214</v>
      </c>
      <c r="D1662" s="6" t="s">
        <v>33</v>
      </c>
      <c r="E1662" s="6" t="s">
        <v>70</v>
      </c>
      <c r="F1662" s="6" t="s">
        <v>71</v>
      </c>
      <c r="G1662" s="6" t="s">
        <v>17</v>
      </c>
      <c r="H1662" s="8">
        <v>0.3</v>
      </c>
      <c r="I1662" s="9">
        <v>6250</v>
      </c>
      <c r="J1662" s="10">
        <f t="shared" si="0"/>
        <v>1875</v>
      </c>
      <c r="K1662" s="10">
        <f t="shared" si="1"/>
        <v>750</v>
      </c>
      <c r="L1662" s="11">
        <v>0.4</v>
      </c>
      <c r="N1662" s="16"/>
      <c r="O1662" s="14"/>
      <c r="P1662" s="12"/>
      <c r="Q1662" s="13"/>
    </row>
    <row r="1663" spans="1:17" ht="15.75" customHeight="1">
      <c r="A1663" s="6" t="s">
        <v>14</v>
      </c>
      <c r="B1663" s="6">
        <v>1185732</v>
      </c>
      <c r="C1663" s="7">
        <v>44214</v>
      </c>
      <c r="D1663" s="6" t="s">
        <v>33</v>
      </c>
      <c r="E1663" s="6" t="s">
        <v>70</v>
      </c>
      <c r="F1663" s="6" t="s">
        <v>71</v>
      </c>
      <c r="G1663" s="6" t="s">
        <v>18</v>
      </c>
      <c r="H1663" s="8">
        <v>0.3</v>
      </c>
      <c r="I1663" s="9">
        <v>4250</v>
      </c>
      <c r="J1663" s="10">
        <f t="shared" si="0"/>
        <v>1275</v>
      </c>
      <c r="K1663" s="10">
        <f t="shared" si="1"/>
        <v>446.25</v>
      </c>
      <c r="L1663" s="11">
        <v>0.35</v>
      </c>
      <c r="N1663" s="16"/>
      <c r="O1663" s="14"/>
      <c r="P1663" s="12"/>
      <c r="Q1663" s="13"/>
    </row>
    <row r="1664" spans="1:17" ht="15.75" customHeight="1">
      <c r="A1664" s="6" t="s">
        <v>14</v>
      </c>
      <c r="B1664" s="6">
        <v>1185732</v>
      </c>
      <c r="C1664" s="7">
        <v>44214</v>
      </c>
      <c r="D1664" s="6" t="s">
        <v>33</v>
      </c>
      <c r="E1664" s="6" t="s">
        <v>70</v>
      </c>
      <c r="F1664" s="6" t="s">
        <v>71</v>
      </c>
      <c r="G1664" s="6" t="s">
        <v>19</v>
      </c>
      <c r="H1664" s="8">
        <v>0.2</v>
      </c>
      <c r="I1664" s="9">
        <v>4250</v>
      </c>
      <c r="J1664" s="10">
        <f t="shared" si="0"/>
        <v>850</v>
      </c>
      <c r="K1664" s="10">
        <f t="shared" si="1"/>
        <v>297.5</v>
      </c>
      <c r="L1664" s="11">
        <v>0.35</v>
      </c>
      <c r="N1664" s="16"/>
      <c r="O1664" s="14"/>
      <c r="P1664" s="12"/>
      <c r="Q1664" s="13"/>
    </row>
    <row r="1665" spans="1:17" ht="15.75" customHeight="1">
      <c r="A1665" s="6" t="s">
        <v>14</v>
      </c>
      <c r="B1665" s="6">
        <v>1185732</v>
      </c>
      <c r="C1665" s="7">
        <v>44214</v>
      </c>
      <c r="D1665" s="6" t="s">
        <v>33</v>
      </c>
      <c r="E1665" s="6" t="s">
        <v>70</v>
      </c>
      <c r="F1665" s="6" t="s">
        <v>71</v>
      </c>
      <c r="G1665" s="6" t="s">
        <v>20</v>
      </c>
      <c r="H1665" s="8">
        <v>0.25000000000000006</v>
      </c>
      <c r="I1665" s="9">
        <v>2750</v>
      </c>
      <c r="J1665" s="10">
        <f t="shared" si="0"/>
        <v>687.50000000000011</v>
      </c>
      <c r="K1665" s="10">
        <f t="shared" si="1"/>
        <v>275.00000000000006</v>
      </c>
      <c r="L1665" s="11">
        <v>0.4</v>
      </c>
      <c r="N1665" s="16"/>
      <c r="O1665" s="14"/>
      <c r="P1665" s="12"/>
      <c r="Q1665" s="13"/>
    </row>
    <row r="1666" spans="1:17" ht="15.75" customHeight="1">
      <c r="A1666" s="6" t="s">
        <v>14</v>
      </c>
      <c r="B1666" s="6">
        <v>1185732</v>
      </c>
      <c r="C1666" s="7">
        <v>44214</v>
      </c>
      <c r="D1666" s="6" t="s">
        <v>33</v>
      </c>
      <c r="E1666" s="6" t="s">
        <v>70</v>
      </c>
      <c r="F1666" s="6" t="s">
        <v>71</v>
      </c>
      <c r="G1666" s="6" t="s">
        <v>21</v>
      </c>
      <c r="H1666" s="8">
        <v>0.39999999999999997</v>
      </c>
      <c r="I1666" s="9">
        <v>3250</v>
      </c>
      <c r="J1666" s="10">
        <f t="shared" si="0"/>
        <v>1300</v>
      </c>
      <c r="K1666" s="10">
        <f t="shared" si="1"/>
        <v>454.99999999999994</v>
      </c>
      <c r="L1666" s="11">
        <v>0.35</v>
      </c>
      <c r="N1666" s="16"/>
      <c r="O1666" s="14"/>
      <c r="P1666" s="12"/>
      <c r="Q1666" s="13"/>
    </row>
    <row r="1667" spans="1:17" ht="15.75" customHeight="1">
      <c r="A1667" s="6" t="s">
        <v>14</v>
      </c>
      <c r="B1667" s="6">
        <v>1185732</v>
      </c>
      <c r="C1667" s="7">
        <v>44214</v>
      </c>
      <c r="D1667" s="6" t="s">
        <v>33</v>
      </c>
      <c r="E1667" s="6" t="s">
        <v>70</v>
      </c>
      <c r="F1667" s="6" t="s">
        <v>71</v>
      </c>
      <c r="G1667" s="6" t="s">
        <v>22</v>
      </c>
      <c r="H1667" s="8">
        <v>0.3</v>
      </c>
      <c r="I1667" s="9">
        <v>4250</v>
      </c>
      <c r="J1667" s="10">
        <f t="shared" si="0"/>
        <v>1275</v>
      </c>
      <c r="K1667" s="10">
        <f t="shared" si="1"/>
        <v>637.5</v>
      </c>
      <c r="L1667" s="11">
        <v>0.5</v>
      </c>
      <c r="N1667" s="16"/>
      <c r="O1667" s="14"/>
      <c r="P1667" s="12"/>
      <c r="Q1667" s="13"/>
    </row>
    <row r="1668" spans="1:17" ht="15.75" customHeight="1">
      <c r="A1668" s="6" t="s">
        <v>14</v>
      </c>
      <c r="B1668" s="6">
        <v>1185732</v>
      </c>
      <c r="C1668" s="7">
        <v>44245</v>
      </c>
      <c r="D1668" s="6" t="s">
        <v>33</v>
      </c>
      <c r="E1668" s="6" t="s">
        <v>70</v>
      </c>
      <c r="F1668" s="6" t="s">
        <v>71</v>
      </c>
      <c r="G1668" s="6" t="s">
        <v>17</v>
      </c>
      <c r="H1668" s="8">
        <v>0.3</v>
      </c>
      <c r="I1668" s="9">
        <v>6750</v>
      </c>
      <c r="J1668" s="10">
        <f t="shared" si="0"/>
        <v>2025</v>
      </c>
      <c r="K1668" s="10">
        <f t="shared" si="1"/>
        <v>810</v>
      </c>
      <c r="L1668" s="11">
        <v>0.4</v>
      </c>
      <c r="N1668" s="16"/>
      <c r="O1668" s="14"/>
      <c r="P1668" s="12"/>
      <c r="Q1668" s="13"/>
    </row>
    <row r="1669" spans="1:17" ht="15.75" customHeight="1">
      <c r="A1669" s="6" t="s">
        <v>14</v>
      </c>
      <c r="B1669" s="6">
        <v>1185732</v>
      </c>
      <c r="C1669" s="7">
        <v>44245</v>
      </c>
      <c r="D1669" s="6" t="s">
        <v>33</v>
      </c>
      <c r="E1669" s="6" t="s">
        <v>70</v>
      </c>
      <c r="F1669" s="6" t="s">
        <v>71</v>
      </c>
      <c r="G1669" s="6" t="s">
        <v>18</v>
      </c>
      <c r="H1669" s="8">
        <v>0.3</v>
      </c>
      <c r="I1669" s="9">
        <v>3250</v>
      </c>
      <c r="J1669" s="10">
        <f t="shared" si="0"/>
        <v>975</v>
      </c>
      <c r="K1669" s="10">
        <f t="shared" si="1"/>
        <v>341.25</v>
      </c>
      <c r="L1669" s="11">
        <v>0.35</v>
      </c>
      <c r="N1669" s="16"/>
      <c r="O1669" s="14"/>
      <c r="P1669" s="12"/>
      <c r="Q1669" s="13"/>
    </row>
    <row r="1670" spans="1:17" ht="15.75" customHeight="1">
      <c r="A1670" s="6" t="s">
        <v>14</v>
      </c>
      <c r="B1670" s="6">
        <v>1185732</v>
      </c>
      <c r="C1670" s="7">
        <v>44245</v>
      </c>
      <c r="D1670" s="6" t="s">
        <v>33</v>
      </c>
      <c r="E1670" s="6" t="s">
        <v>70</v>
      </c>
      <c r="F1670" s="6" t="s">
        <v>71</v>
      </c>
      <c r="G1670" s="6" t="s">
        <v>19</v>
      </c>
      <c r="H1670" s="8">
        <v>0.2</v>
      </c>
      <c r="I1670" s="9">
        <v>3750</v>
      </c>
      <c r="J1670" s="10">
        <f t="shared" si="0"/>
        <v>750</v>
      </c>
      <c r="K1670" s="10">
        <f t="shared" si="1"/>
        <v>262.5</v>
      </c>
      <c r="L1670" s="11">
        <v>0.35</v>
      </c>
      <c r="N1670" s="16"/>
      <c r="O1670" s="14"/>
      <c r="P1670" s="12"/>
      <c r="Q1670" s="13"/>
    </row>
    <row r="1671" spans="1:17" ht="15.75" customHeight="1">
      <c r="A1671" s="6" t="s">
        <v>14</v>
      </c>
      <c r="B1671" s="6">
        <v>1185732</v>
      </c>
      <c r="C1671" s="7">
        <v>44245</v>
      </c>
      <c r="D1671" s="6" t="s">
        <v>33</v>
      </c>
      <c r="E1671" s="6" t="s">
        <v>70</v>
      </c>
      <c r="F1671" s="6" t="s">
        <v>71</v>
      </c>
      <c r="G1671" s="6" t="s">
        <v>20</v>
      </c>
      <c r="H1671" s="8">
        <v>0.25000000000000006</v>
      </c>
      <c r="I1671" s="9">
        <v>2500</v>
      </c>
      <c r="J1671" s="10">
        <f t="shared" si="0"/>
        <v>625.00000000000011</v>
      </c>
      <c r="K1671" s="10">
        <f t="shared" si="1"/>
        <v>250.00000000000006</v>
      </c>
      <c r="L1671" s="11">
        <v>0.4</v>
      </c>
      <c r="N1671" s="16"/>
      <c r="O1671" s="14"/>
      <c r="P1671" s="12"/>
      <c r="Q1671" s="13"/>
    </row>
    <row r="1672" spans="1:17" ht="15.75" customHeight="1">
      <c r="A1672" s="6" t="s">
        <v>14</v>
      </c>
      <c r="B1672" s="6">
        <v>1185732</v>
      </c>
      <c r="C1672" s="7">
        <v>44245</v>
      </c>
      <c r="D1672" s="6" t="s">
        <v>33</v>
      </c>
      <c r="E1672" s="6" t="s">
        <v>70</v>
      </c>
      <c r="F1672" s="6" t="s">
        <v>71</v>
      </c>
      <c r="G1672" s="6" t="s">
        <v>21</v>
      </c>
      <c r="H1672" s="8">
        <v>0.39999999999999997</v>
      </c>
      <c r="I1672" s="9">
        <v>3250</v>
      </c>
      <c r="J1672" s="10">
        <f t="shared" si="0"/>
        <v>1300</v>
      </c>
      <c r="K1672" s="10">
        <f t="shared" si="1"/>
        <v>454.99999999999994</v>
      </c>
      <c r="L1672" s="11">
        <v>0.35</v>
      </c>
      <c r="N1672" s="16"/>
      <c r="O1672" s="14"/>
      <c r="P1672" s="12"/>
      <c r="Q1672" s="13"/>
    </row>
    <row r="1673" spans="1:17" ht="15.75" customHeight="1">
      <c r="A1673" s="6" t="s">
        <v>14</v>
      </c>
      <c r="B1673" s="6">
        <v>1185732</v>
      </c>
      <c r="C1673" s="7">
        <v>44245</v>
      </c>
      <c r="D1673" s="6" t="s">
        <v>33</v>
      </c>
      <c r="E1673" s="6" t="s">
        <v>70</v>
      </c>
      <c r="F1673" s="6" t="s">
        <v>71</v>
      </c>
      <c r="G1673" s="6" t="s">
        <v>22</v>
      </c>
      <c r="H1673" s="8">
        <v>0.3</v>
      </c>
      <c r="I1673" s="9">
        <v>4000</v>
      </c>
      <c r="J1673" s="10">
        <f t="shared" si="0"/>
        <v>1200</v>
      </c>
      <c r="K1673" s="10">
        <f t="shared" si="1"/>
        <v>600</v>
      </c>
      <c r="L1673" s="11">
        <v>0.5</v>
      </c>
      <c r="N1673" s="16"/>
      <c r="O1673" s="14"/>
      <c r="P1673" s="12"/>
      <c r="Q1673" s="13"/>
    </row>
    <row r="1674" spans="1:17" ht="15.75" customHeight="1">
      <c r="A1674" s="6" t="s">
        <v>14</v>
      </c>
      <c r="B1674" s="6">
        <v>1185732</v>
      </c>
      <c r="C1674" s="7">
        <v>44272</v>
      </c>
      <c r="D1674" s="6" t="s">
        <v>33</v>
      </c>
      <c r="E1674" s="6" t="s">
        <v>70</v>
      </c>
      <c r="F1674" s="6" t="s">
        <v>71</v>
      </c>
      <c r="G1674" s="6" t="s">
        <v>17</v>
      </c>
      <c r="H1674" s="8">
        <v>0.35000000000000003</v>
      </c>
      <c r="I1674" s="9">
        <v>6200</v>
      </c>
      <c r="J1674" s="10">
        <f t="shared" si="0"/>
        <v>2170</v>
      </c>
      <c r="K1674" s="10">
        <f t="shared" si="1"/>
        <v>868</v>
      </c>
      <c r="L1674" s="11">
        <v>0.4</v>
      </c>
      <c r="N1674" s="16"/>
      <c r="O1674" s="14"/>
      <c r="P1674" s="12"/>
      <c r="Q1674" s="13"/>
    </row>
    <row r="1675" spans="1:17" ht="15.75" customHeight="1">
      <c r="A1675" s="6" t="s">
        <v>14</v>
      </c>
      <c r="B1675" s="6">
        <v>1185732</v>
      </c>
      <c r="C1675" s="7">
        <v>44272</v>
      </c>
      <c r="D1675" s="6" t="s">
        <v>33</v>
      </c>
      <c r="E1675" s="6" t="s">
        <v>70</v>
      </c>
      <c r="F1675" s="6" t="s">
        <v>71</v>
      </c>
      <c r="G1675" s="6" t="s">
        <v>18</v>
      </c>
      <c r="H1675" s="8">
        <v>0.35000000000000003</v>
      </c>
      <c r="I1675" s="9">
        <v>3000</v>
      </c>
      <c r="J1675" s="10">
        <f t="shared" si="0"/>
        <v>1050</v>
      </c>
      <c r="K1675" s="10">
        <f t="shared" si="1"/>
        <v>367.5</v>
      </c>
      <c r="L1675" s="11">
        <v>0.35</v>
      </c>
      <c r="N1675" s="16"/>
      <c r="O1675" s="14"/>
      <c r="P1675" s="12"/>
      <c r="Q1675" s="13"/>
    </row>
    <row r="1676" spans="1:17" ht="15.75" customHeight="1">
      <c r="A1676" s="6" t="s">
        <v>14</v>
      </c>
      <c r="B1676" s="6">
        <v>1185732</v>
      </c>
      <c r="C1676" s="7">
        <v>44272</v>
      </c>
      <c r="D1676" s="6" t="s">
        <v>33</v>
      </c>
      <c r="E1676" s="6" t="s">
        <v>70</v>
      </c>
      <c r="F1676" s="6" t="s">
        <v>71</v>
      </c>
      <c r="G1676" s="6" t="s">
        <v>19</v>
      </c>
      <c r="H1676" s="8">
        <v>0.25000000000000006</v>
      </c>
      <c r="I1676" s="9">
        <v>3500</v>
      </c>
      <c r="J1676" s="10">
        <f t="shared" si="0"/>
        <v>875.00000000000023</v>
      </c>
      <c r="K1676" s="10">
        <f t="shared" si="1"/>
        <v>306.25000000000006</v>
      </c>
      <c r="L1676" s="11">
        <v>0.35</v>
      </c>
      <c r="N1676" s="16"/>
      <c r="O1676" s="14"/>
      <c r="P1676" s="12"/>
      <c r="Q1676" s="13"/>
    </row>
    <row r="1677" spans="1:17" ht="15.75" customHeight="1">
      <c r="A1677" s="6" t="s">
        <v>14</v>
      </c>
      <c r="B1677" s="6">
        <v>1185732</v>
      </c>
      <c r="C1677" s="7">
        <v>44272</v>
      </c>
      <c r="D1677" s="6" t="s">
        <v>33</v>
      </c>
      <c r="E1677" s="6" t="s">
        <v>70</v>
      </c>
      <c r="F1677" s="6" t="s">
        <v>71</v>
      </c>
      <c r="G1677" s="6" t="s">
        <v>20</v>
      </c>
      <c r="H1677" s="8">
        <v>0.3</v>
      </c>
      <c r="I1677" s="9">
        <v>2000</v>
      </c>
      <c r="J1677" s="10">
        <f t="shared" si="0"/>
        <v>600</v>
      </c>
      <c r="K1677" s="10">
        <f t="shared" si="1"/>
        <v>240</v>
      </c>
      <c r="L1677" s="11">
        <v>0.4</v>
      </c>
      <c r="N1677" s="16"/>
      <c r="O1677" s="14"/>
      <c r="P1677" s="12"/>
      <c r="Q1677" s="13"/>
    </row>
    <row r="1678" spans="1:17" ht="15.75" customHeight="1">
      <c r="A1678" s="6" t="s">
        <v>14</v>
      </c>
      <c r="B1678" s="6">
        <v>1185732</v>
      </c>
      <c r="C1678" s="7">
        <v>44272</v>
      </c>
      <c r="D1678" s="6" t="s">
        <v>33</v>
      </c>
      <c r="E1678" s="6" t="s">
        <v>70</v>
      </c>
      <c r="F1678" s="6" t="s">
        <v>71</v>
      </c>
      <c r="G1678" s="6" t="s">
        <v>21</v>
      </c>
      <c r="H1678" s="8">
        <v>0.45</v>
      </c>
      <c r="I1678" s="9">
        <v>2500</v>
      </c>
      <c r="J1678" s="10">
        <f t="shared" si="0"/>
        <v>1125</v>
      </c>
      <c r="K1678" s="10">
        <f t="shared" si="1"/>
        <v>393.75</v>
      </c>
      <c r="L1678" s="11">
        <v>0.35</v>
      </c>
      <c r="N1678" s="16"/>
      <c r="O1678" s="14"/>
      <c r="P1678" s="12"/>
      <c r="Q1678" s="13"/>
    </row>
    <row r="1679" spans="1:17" ht="15.75" customHeight="1">
      <c r="A1679" s="6" t="s">
        <v>14</v>
      </c>
      <c r="B1679" s="6">
        <v>1185732</v>
      </c>
      <c r="C1679" s="7">
        <v>44272</v>
      </c>
      <c r="D1679" s="6" t="s">
        <v>33</v>
      </c>
      <c r="E1679" s="6" t="s">
        <v>70</v>
      </c>
      <c r="F1679" s="6" t="s">
        <v>71</v>
      </c>
      <c r="G1679" s="6" t="s">
        <v>22</v>
      </c>
      <c r="H1679" s="8">
        <v>0.35000000000000003</v>
      </c>
      <c r="I1679" s="9">
        <v>3500</v>
      </c>
      <c r="J1679" s="10">
        <f t="shared" si="0"/>
        <v>1225.0000000000002</v>
      </c>
      <c r="K1679" s="10">
        <f t="shared" si="1"/>
        <v>612.50000000000011</v>
      </c>
      <c r="L1679" s="11">
        <v>0.5</v>
      </c>
      <c r="N1679" s="16"/>
      <c r="O1679" s="14"/>
      <c r="P1679" s="12"/>
      <c r="Q1679" s="13"/>
    </row>
    <row r="1680" spans="1:17" ht="15.75" customHeight="1">
      <c r="A1680" s="6" t="s">
        <v>14</v>
      </c>
      <c r="B1680" s="6">
        <v>1185732</v>
      </c>
      <c r="C1680" s="7">
        <v>44304</v>
      </c>
      <c r="D1680" s="6" t="s">
        <v>33</v>
      </c>
      <c r="E1680" s="6" t="s">
        <v>70</v>
      </c>
      <c r="F1680" s="6" t="s">
        <v>71</v>
      </c>
      <c r="G1680" s="6" t="s">
        <v>17</v>
      </c>
      <c r="H1680" s="8">
        <v>0.35000000000000003</v>
      </c>
      <c r="I1680" s="9">
        <v>5750</v>
      </c>
      <c r="J1680" s="10">
        <f t="shared" si="0"/>
        <v>2012.5000000000002</v>
      </c>
      <c r="K1680" s="10">
        <f t="shared" si="1"/>
        <v>805.00000000000011</v>
      </c>
      <c r="L1680" s="11">
        <v>0.4</v>
      </c>
      <c r="N1680" s="16"/>
      <c r="O1680" s="14"/>
      <c r="P1680" s="12"/>
      <c r="Q1680" s="13"/>
    </row>
    <row r="1681" spans="1:17" ht="15.75" customHeight="1">
      <c r="A1681" s="6" t="s">
        <v>14</v>
      </c>
      <c r="B1681" s="6">
        <v>1185732</v>
      </c>
      <c r="C1681" s="7">
        <v>44304</v>
      </c>
      <c r="D1681" s="6" t="s">
        <v>33</v>
      </c>
      <c r="E1681" s="6" t="s">
        <v>70</v>
      </c>
      <c r="F1681" s="6" t="s">
        <v>71</v>
      </c>
      <c r="G1681" s="6" t="s">
        <v>18</v>
      </c>
      <c r="H1681" s="8">
        <v>0.30000000000000004</v>
      </c>
      <c r="I1681" s="9">
        <v>2750</v>
      </c>
      <c r="J1681" s="10">
        <f t="shared" si="0"/>
        <v>825.00000000000011</v>
      </c>
      <c r="K1681" s="10">
        <f t="shared" si="1"/>
        <v>288.75</v>
      </c>
      <c r="L1681" s="11">
        <v>0.35</v>
      </c>
      <c r="N1681" s="16"/>
      <c r="O1681" s="14"/>
      <c r="P1681" s="12"/>
      <c r="Q1681" s="13"/>
    </row>
    <row r="1682" spans="1:17" ht="15.75" customHeight="1">
      <c r="A1682" s="6" t="s">
        <v>14</v>
      </c>
      <c r="B1682" s="6">
        <v>1185732</v>
      </c>
      <c r="C1682" s="7">
        <v>44304</v>
      </c>
      <c r="D1682" s="6" t="s">
        <v>33</v>
      </c>
      <c r="E1682" s="6" t="s">
        <v>70</v>
      </c>
      <c r="F1682" s="6" t="s">
        <v>71</v>
      </c>
      <c r="G1682" s="6" t="s">
        <v>19</v>
      </c>
      <c r="H1682" s="8">
        <v>0.20000000000000007</v>
      </c>
      <c r="I1682" s="9">
        <v>2750</v>
      </c>
      <c r="J1682" s="10">
        <f t="shared" si="0"/>
        <v>550.00000000000023</v>
      </c>
      <c r="K1682" s="10">
        <f t="shared" si="1"/>
        <v>192.50000000000006</v>
      </c>
      <c r="L1682" s="11">
        <v>0.35</v>
      </c>
      <c r="N1682" s="16"/>
      <c r="O1682" s="14"/>
      <c r="P1682" s="12"/>
      <c r="Q1682" s="13"/>
    </row>
    <row r="1683" spans="1:17" ht="15.75" customHeight="1">
      <c r="A1683" s="6" t="s">
        <v>14</v>
      </c>
      <c r="B1683" s="6">
        <v>1185732</v>
      </c>
      <c r="C1683" s="7">
        <v>44304</v>
      </c>
      <c r="D1683" s="6" t="s">
        <v>33</v>
      </c>
      <c r="E1683" s="6" t="s">
        <v>70</v>
      </c>
      <c r="F1683" s="6" t="s">
        <v>71</v>
      </c>
      <c r="G1683" s="6" t="s">
        <v>20</v>
      </c>
      <c r="H1683" s="8">
        <v>0.25</v>
      </c>
      <c r="I1683" s="9">
        <v>2000</v>
      </c>
      <c r="J1683" s="10">
        <f t="shared" si="0"/>
        <v>500</v>
      </c>
      <c r="K1683" s="10">
        <f t="shared" si="1"/>
        <v>200</v>
      </c>
      <c r="L1683" s="11">
        <v>0.4</v>
      </c>
      <c r="N1683" s="16"/>
      <c r="O1683" s="14"/>
      <c r="P1683" s="12"/>
      <c r="Q1683" s="13"/>
    </row>
    <row r="1684" spans="1:17" ht="15.75" customHeight="1">
      <c r="A1684" s="6" t="s">
        <v>14</v>
      </c>
      <c r="B1684" s="6">
        <v>1185732</v>
      </c>
      <c r="C1684" s="7">
        <v>44304</v>
      </c>
      <c r="D1684" s="6" t="s">
        <v>33</v>
      </c>
      <c r="E1684" s="6" t="s">
        <v>70</v>
      </c>
      <c r="F1684" s="6" t="s">
        <v>71</v>
      </c>
      <c r="G1684" s="6" t="s">
        <v>21</v>
      </c>
      <c r="H1684" s="8">
        <v>0.4</v>
      </c>
      <c r="I1684" s="9">
        <v>2250</v>
      </c>
      <c r="J1684" s="10">
        <f t="shared" si="0"/>
        <v>900</v>
      </c>
      <c r="K1684" s="10">
        <f t="shared" si="1"/>
        <v>315</v>
      </c>
      <c r="L1684" s="11">
        <v>0.35</v>
      </c>
      <c r="N1684" s="16"/>
      <c r="O1684" s="14"/>
      <c r="P1684" s="12"/>
      <c r="Q1684" s="13"/>
    </row>
    <row r="1685" spans="1:17" ht="15.75" customHeight="1">
      <c r="A1685" s="6" t="s">
        <v>14</v>
      </c>
      <c r="B1685" s="6">
        <v>1185732</v>
      </c>
      <c r="C1685" s="7">
        <v>44304</v>
      </c>
      <c r="D1685" s="6" t="s">
        <v>33</v>
      </c>
      <c r="E1685" s="6" t="s">
        <v>70</v>
      </c>
      <c r="F1685" s="6" t="s">
        <v>71</v>
      </c>
      <c r="G1685" s="6" t="s">
        <v>22</v>
      </c>
      <c r="H1685" s="8">
        <v>0.30000000000000004</v>
      </c>
      <c r="I1685" s="9">
        <v>3500</v>
      </c>
      <c r="J1685" s="10">
        <f t="shared" si="0"/>
        <v>1050.0000000000002</v>
      </c>
      <c r="K1685" s="10">
        <f t="shared" si="1"/>
        <v>525.00000000000011</v>
      </c>
      <c r="L1685" s="11">
        <v>0.5</v>
      </c>
      <c r="N1685" s="16"/>
      <c r="O1685" s="14"/>
      <c r="P1685" s="12"/>
      <c r="Q1685" s="13"/>
    </row>
    <row r="1686" spans="1:17" ht="15.75" customHeight="1">
      <c r="A1686" s="6" t="s">
        <v>14</v>
      </c>
      <c r="B1686" s="6">
        <v>1185732</v>
      </c>
      <c r="C1686" s="7">
        <v>44335</v>
      </c>
      <c r="D1686" s="6" t="s">
        <v>33</v>
      </c>
      <c r="E1686" s="6" t="s">
        <v>70</v>
      </c>
      <c r="F1686" s="6" t="s">
        <v>71</v>
      </c>
      <c r="G1686" s="6" t="s">
        <v>17</v>
      </c>
      <c r="H1686" s="8">
        <v>0.4</v>
      </c>
      <c r="I1686" s="9">
        <v>6200</v>
      </c>
      <c r="J1686" s="10">
        <f t="shared" si="0"/>
        <v>2480</v>
      </c>
      <c r="K1686" s="10">
        <f t="shared" si="1"/>
        <v>992</v>
      </c>
      <c r="L1686" s="11">
        <v>0.4</v>
      </c>
      <c r="N1686" s="16"/>
      <c r="O1686" s="14"/>
      <c r="P1686" s="12"/>
      <c r="Q1686" s="13"/>
    </row>
    <row r="1687" spans="1:17" ht="15.75" customHeight="1">
      <c r="A1687" s="6" t="s">
        <v>14</v>
      </c>
      <c r="B1687" s="6">
        <v>1185732</v>
      </c>
      <c r="C1687" s="7">
        <v>44335</v>
      </c>
      <c r="D1687" s="6" t="s">
        <v>33</v>
      </c>
      <c r="E1687" s="6" t="s">
        <v>70</v>
      </c>
      <c r="F1687" s="6" t="s">
        <v>71</v>
      </c>
      <c r="G1687" s="6" t="s">
        <v>18</v>
      </c>
      <c r="H1687" s="8">
        <v>0.35000000000000009</v>
      </c>
      <c r="I1687" s="9">
        <v>3250</v>
      </c>
      <c r="J1687" s="10">
        <f t="shared" si="0"/>
        <v>1137.5000000000002</v>
      </c>
      <c r="K1687" s="10">
        <f t="shared" si="1"/>
        <v>398.12500000000006</v>
      </c>
      <c r="L1687" s="11">
        <v>0.35</v>
      </c>
      <c r="N1687" s="16"/>
      <c r="O1687" s="14"/>
      <c r="P1687" s="12"/>
      <c r="Q1687" s="13"/>
    </row>
    <row r="1688" spans="1:17" ht="15.75" customHeight="1">
      <c r="A1688" s="6" t="s">
        <v>14</v>
      </c>
      <c r="B1688" s="6">
        <v>1185732</v>
      </c>
      <c r="C1688" s="7">
        <v>44335</v>
      </c>
      <c r="D1688" s="6" t="s">
        <v>33</v>
      </c>
      <c r="E1688" s="6" t="s">
        <v>70</v>
      </c>
      <c r="F1688" s="6" t="s">
        <v>71</v>
      </c>
      <c r="G1688" s="6" t="s">
        <v>19</v>
      </c>
      <c r="H1688" s="8">
        <v>0.30000000000000004</v>
      </c>
      <c r="I1688" s="9">
        <v>3000</v>
      </c>
      <c r="J1688" s="10">
        <f t="shared" si="0"/>
        <v>900.00000000000011</v>
      </c>
      <c r="K1688" s="10">
        <f t="shared" si="1"/>
        <v>315</v>
      </c>
      <c r="L1688" s="11">
        <v>0.35</v>
      </c>
      <c r="N1688" s="16"/>
      <c r="O1688" s="14"/>
      <c r="P1688" s="12"/>
      <c r="Q1688" s="13"/>
    </row>
    <row r="1689" spans="1:17" ht="15.75" customHeight="1">
      <c r="A1689" s="6" t="s">
        <v>14</v>
      </c>
      <c r="B1689" s="6">
        <v>1185732</v>
      </c>
      <c r="C1689" s="7">
        <v>44335</v>
      </c>
      <c r="D1689" s="6" t="s">
        <v>33</v>
      </c>
      <c r="E1689" s="6" t="s">
        <v>70</v>
      </c>
      <c r="F1689" s="6" t="s">
        <v>71</v>
      </c>
      <c r="G1689" s="6" t="s">
        <v>20</v>
      </c>
      <c r="H1689" s="8">
        <v>0.30000000000000004</v>
      </c>
      <c r="I1689" s="9">
        <v>2250</v>
      </c>
      <c r="J1689" s="10">
        <f t="shared" si="0"/>
        <v>675.00000000000011</v>
      </c>
      <c r="K1689" s="10">
        <f t="shared" si="1"/>
        <v>270.00000000000006</v>
      </c>
      <c r="L1689" s="11">
        <v>0.4</v>
      </c>
      <c r="N1689" s="16"/>
      <c r="O1689" s="14"/>
      <c r="P1689" s="12"/>
      <c r="Q1689" s="13"/>
    </row>
    <row r="1690" spans="1:17" ht="15.75" customHeight="1">
      <c r="A1690" s="6" t="s">
        <v>14</v>
      </c>
      <c r="B1690" s="6">
        <v>1185732</v>
      </c>
      <c r="C1690" s="7">
        <v>44335</v>
      </c>
      <c r="D1690" s="6" t="s">
        <v>33</v>
      </c>
      <c r="E1690" s="6" t="s">
        <v>70</v>
      </c>
      <c r="F1690" s="6" t="s">
        <v>71</v>
      </c>
      <c r="G1690" s="6" t="s">
        <v>21</v>
      </c>
      <c r="H1690" s="8">
        <v>0.44999999999999996</v>
      </c>
      <c r="I1690" s="9">
        <v>2500</v>
      </c>
      <c r="J1690" s="10">
        <f t="shared" si="0"/>
        <v>1125</v>
      </c>
      <c r="K1690" s="10">
        <f t="shared" si="1"/>
        <v>393.75</v>
      </c>
      <c r="L1690" s="11">
        <v>0.35</v>
      </c>
      <c r="N1690" s="16"/>
      <c r="O1690" s="14"/>
      <c r="P1690" s="12"/>
      <c r="Q1690" s="13"/>
    </row>
    <row r="1691" spans="1:17" ht="15.75" customHeight="1">
      <c r="A1691" s="6" t="s">
        <v>14</v>
      </c>
      <c r="B1691" s="6">
        <v>1185732</v>
      </c>
      <c r="C1691" s="7">
        <v>44335</v>
      </c>
      <c r="D1691" s="6" t="s">
        <v>33</v>
      </c>
      <c r="E1691" s="6" t="s">
        <v>70</v>
      </c>
      <c r="F1691" s="6" t="s">
        <v>71</v>
      </c>
      <c r="G1691" s="6" t="s">
        <v>22</v>
      </c>
      <c r="H1691" s="8">
        <v>0.49999999999999994</v>
      </c>
      <c r="I1691" s="9">
        <v>3500</v>
      </c>
      <c r="J1691" s="10">
        <f t="shared" si="0"/>
        <v>1749.9999999999998</v>
      </c>
      <c r="K1691" s="10">
        <f t="shared" si="1"/>
        <v>874.99999999999989</v>
      </c>
      <c r="L1691" s="11">
        <v>0.5</v>
      </c>
      <c r="N1691" s="16"/>
      <c r="O1691" s="14"/>
      <c r="P1691" s="12"/>
      <c r="Q1691" s="13"/>
    </row>
    <row r="1692" spans="1:17" ht="15.75" customHeight="1">
      <c r="A1692" s="6" t="s">
        <v>14</v>
      </c>
      <c r="B1692" s="6">
        <v>1185732</v>
      </c>
      <c r="C1692" s="7">
        <v>44365</v>
      </c>
      <c r="D1692" s="6" t="s">
        <v>33</v>
      </c>
      <c r="E1692" s="6" t="s">
        <v>70</v>
      </c>
      <c r="F1692" s="6" t="s">
        <v>71</v>
      </c>
      <c r="G1692" s="6" t="s">
        <v>17</v>
      </c>
      <c r="H1692" s="8">
        <v>0.35000000000000003</v>
      </c>
      <c r="I1692" s="9">
        <v>6000</v>
      </c>
      <c r="J1692" s="10">
        <f t="shared" si="0"/>
        <v>2100</v>
      </c>
      <c r="K1692" s="10">
        <f t="shared" si="1"/>
        <v>840</v>
      </c>
      <c r="L1692" s="11">
        <v>0.4</v>
      </c>
      <c r="N1692" s="16"/>
      <c r="O1692" s="14"/>
      <c r="P1692" s="12"/>
      <c r="Q1692" s="13"/>
    </row>
    <row r="1693" spans="1:17" ht="15.75" customHeight="1">
      <c r="A1693" s="6" t="s">
        <v>14</v>
      </c>
      <c r="B1693" s="6">
        <v>1185732</v>
      </c>
      <c r="C1693" s="7">
        <v>44365</v>
      </c>
      <c r="D1693" s="6" t="s">
        <v>33</v>
      </c>
      <c r="E1693" s="6" t="s">
        <v>70</v>
      </c>
      <c r="F1693" s="6" t="s">
        <v>71</v>
      </c>
      <c r="G1693" s="6" t="s">
        <v>18</v>
      </c>
      <c r="H1693" s="8">
        <v>0.3000000000000001</v>
      </c>
      <c r="I1693" s="9">
        <v>3500</v>
      </c>
      <c r="J1693" s="10">
        <f t="shared" si="0"/>
        <v>1050.0000000000005</v>
      </c>
      <c r="K1693" s="10">
        <f t="shared" si="1"/>
        <v>367.50000000000011</v>
      </c>
      <c r="L1693" s="11">
        <v>0.35</v>
      </c>
      <c r="N1693" s="16"/>
      <c r="O1693" s="14"/>
      <c r="P1693" s="12"/>
      <c r="Q1693" s="13"/>
    </row>
    <row r="1694" spans="1:17" ht="15.75" customHeight="1">
      <c r="A1694" s="6" t="s">
        <v>14</v>
      </c>
      <c r="B1694" s="6">
        <v>1185732</v>
      </c>
      <c r="C1694" s="7">
        <v>44365</v>
      </c>
      <c r="D1694" s="6" t="s">
        <v>33</v>
      </c>
      <c r="E1694" s="6" t="s">
        <v>70</v>
      </c>
      <c r="F1694" s="6" t="s">
        <v>71</v>
      </c>
      <c r="G1694" s="6" t="s">
        <v>19</v>
      </c>
      <c r="H1694" s="8">
        <v>0.25000000000000006</v>
      </c>
      <c r="I1694" s="9">
        <v>3750</v>
      </c>
      <c r="J1694" s="10">
        <f t="shared" si="0"/>
        <v>937.50000000000023</v>
      </c>
      <c r="K1694" s="10">
        <f t="shared" si="1"/>
        <v>328.12500000000006</v>
      </c>
      <c r="L1694" s="11">
        <v>0.35</v>
      </c>
      <c r="N1694" s="16"/>
      <c r="O1694" s="14"/>
      <c r="P1694" s="12"/>
      <c r="Q1694" s="13"/>
    </row>
    <row r="1695" spans="1:17" ht="15.75" customHeight="1">
      <c r="A1695" s="6" t="s">
        <v>14</v>
      </c>
      <c r="B1695" s="6">
        <v>1185732</v>
      </c>
      <c r="C1695" s="7">
        <v>44365</v>
      </c>
      <c r="D1695" s="6" t="s">
        <v>33</v>
      </c>
      <c r="E1695" s="6" t="s">
        <v>70</v>
      </c>
      <c r="F1695" s="6" t="s">
        <v>71</v>
      </c>
      <c r="G1695" s="6" t="s">
        <v>20</v>
      </c>
      <c r="H1695" s="8">
        <v>0.25000000000000006</v>
      </c>
      <c r="I1695" s="9">
        <v>3500</v>
      </c>
      <c r="J1695" s="10">
        <f t="shared" si="0"/>
        <v>875.00000000000023</v>
      </c>
      <c r="K1695" s="10">
        <f t="shared" si="1"/>
        <v>350.00000000000011</v>
      </c>
      <c r="L1695" s="11">
        <v>0.4</v>
      </c>
      <c r="N1695" s="16"/>
      <c r="O1695" s="14"/>
      <c r="P1695" s="12"/>
      <c r="Q1695" s="13"/>
    </row>
    <row r="1696" spans="1:17" ht="15.75" customHeight="1">
      <c r="A1696" s="6" t="s">
        <v>14</v>
      </c>
      <c r="B1696" s="6">
        <v>1185732</v>
      </c>
      <c r="C1696" s="7">
        <v>44365</v>
      </c>
      <c r="D1696" s="6" t="s">
        <v>33</v>
      </c>
      <c r="E1696" s="6" t="s">
        <v>70</v>
      </c>
      <c r="F1696" s="6" t="s">
        <v>71</v>
      </c>
      <c r="G1696" s="6" t="s">
        <v>21</v>
      </c>
      <c r="H1696" s="8">
        <v>0.4</v>
      </c>
      <c r="I1696" s="9">
        <v>3500</v>
      </c>
      <c r="J1696" s="10">
        <f t="shared" si="0"/>
        <v>1400</v>
      </c>
      <c r="K1696" s="10">
        <f t="shared" si="1"/>
        <v>489.99999999999994</v>
      </c>
      <c r="L1696" s="11">
        <v>0.35</v>
      </c>
      <c r="N1696" s="16"/>
      <c r="O1696" s="14"/>
      <c r="P1696" s="12"/>
      <c r="Q1696" s="13"/>
    </row>
    <row r="1697" spans="1:17" ht="15.75" customHeight="1">
      <c r="A1697" s="6" t="s">
        <v>14</v>
      </c>
      <c r="B1697" s="6">
        <v>1185732</v>
      </c>
      <c r="C1697" s="7">
        <v>44365</v>
      </c>
      <c r="D1697" s="6" t="s">
        <v>33</v>
      </c>
      <c r="E1697" s="6" t="s">
        <v>70</v>
      </c>
      <c r="F1697" s="6" t="s">
        <v>71</v>
      </c>
      <c r="G1697" s="6" t="s">
        <v>22</v>
      </c>
      <c r="H1697" s="8">
        <v>0.45</v>
      </c>
      <c r="I1697" s="9">
        <v>5250</v>
      </c>
      <c r="J1697" s="10">
        <f t="shared" si="0"/>
        <v>2362.5</v>
      </c>
      <c r="K1697" s="10">
        <f t="shared" si="1"/>
        <v>1181.25</v>
      </c>
      <c r="L1697" s="11">
        <v>0.5</v>
      </c>
      <c r="N1697" s="16"/>
      <c r="O1697" s="14"/>
      <c r="P1697" s="12"/>
      <c r="Q1697" s="13"/>
    </row>
    <row r="1698" spans="1:17" ht="15.75" customHeight="1">
      <c r="A1698" s="6" t="s">
        <v>14</v>
      </c>
      <c r="B1698" s="6">
        <v>1185732</v>
      </c>
      <c r="C1698" s="7">
        <v>44394</v>
      </c>
      <c r="D1698" s="6" t="s">
        <v>33</v>
      </c>
      <c r="E1698" s="6" t="s">
        <v>70</v>
      </c>
      <c r="F1698" s="6" t="s">
        <v>71</v>
      </c>
      <c r="G1698" s="6" t="s">
        <v>17</v>
      </c>
      <c r="H1698" s="8">
        <v>0.4</v>
      </c>
      <c r="I1698" s="9">
        <v>7500</v>
      </c>
      <c r="J1698" s="10">
        <f t="shared" si="0"/>
        <v>3000</v>
      </c>
      <c r="K1698" s="10">
        <f t="shared" si="1"/>
        <v>1200</v>
      </c>
      <c r="L1698" s="11">
        <v>0.4</v>
      </c>
      <c r="N1698" s="16"/>
      <c r="O1698" s="14"/>
      <c r="P1698" s="12"/>
      <c r="Q1698" s="13"/>
    </row>
    <row r="1699" spans="1:17" ht="15.75" customHeight="1">
      <c r="A1699" s="6" t="s">
        <v>14</v>
      </c>
      <c r="B1699" s="6">
        <v>1185732</v>
      </c>
      <c r="C1699" s="7">
        <v>44394</v>
      </c>
      <c r="D1699" s="6" t="s">
        <v>33</v>
      </c>
      <c r="E1699" s="6" t="s">
        <v>70</v>
      </c>
      <c r="F1699" s="6" t="s">
        <v>71</v>
      </c>
      <c r="G1699" s="6" t="s">
        <v>18</v>
      </c>
      <c r="H1699" s="8">
        <v>0.35000000000000009</v>
      </c>
      <c r="I1699" s="9">
        <v>5000</v>
      </c>
      <c r="J1699" s="10">
        <f t="shared" si="0"/>
        <v>1750.0000000000005</v>
      </c>
      <c r="K1699" s="10">
        <f t="shared" si="1"/>
        <v>612.50000000000011</v>
      </c>
      <c r="L1699" s="11">
        <v>0.35</v>
      </c>
      <c r="N1699" s="16"/>
      <c r="O1699" s="14"/>
      <c r="P1699" s="12"/>
      <c r="Q1699" s="13"/>
    </row>
    <row r="1700" spans="1:17" ht="15.75" customHeight="1">
      <c r="A1700" s="6" t="s">
        <v>14</v>
      </c>
      <c r="B1700" s="6">
        <v>1185732</v>
      </c>
      <c r="C1700" s="7">
        <v>44394</v>
      </c>
      <c r="D1700" s="6" t="s">
        <v>33</v>
      </c>
      <c r="E1700" s="6" t="s">
        <v>70</v>
      </c>
      <c r="F1700" s="6" t="s">
        <v>71</v>
      </c>
      <c r="G1700" s="6" t="s">
        <v>19</v>
      </c>
      <c r="H1700" s="8">
        <v>0.30000000000000004</v>
      </c>
      <c r="I1700" s="9">
        <v>4250</v>
      </c>
      <c r="J1700" s="10">
        <f t="shared" si="0"/>
        <v>1275.0000000000002</v>
      </c>
      <c r="K1700" s="10">
        <f t="shared" si="1"/>
        <v>446.25000000000006</v>
      </c>
      <c r="L1700" s="11">
        <v>0.35</v>
      </c>
      <c r="N1700" s="16"/>
      <c r="O1700" s="14"/>
      <c r="P1700" s="12"/>
      <c r="Q1700" s="13"/>
    </row>
    <row r="1701" spans="1:17" ht="15.75" customHeight="1">
      <c r="A1701" s="6" t="s">
        <v>14</v>
      </c>
      <c r="B1701" s="6">
        <v>1185732</v>
      </c>
      <c r="C1701" s="7">
        <v>44394</v>
      </c>
      <c r="D1701" s="6" t="s">
        <v>33</v>
      </c>
      <c r="E1701" s="6" t="s">
        <v>70</v>
      </c>
      <c r="F1701" s="6" t="s">
        <v>71</v>
      </c>
      <c r="G1701" s="6" t="s">
        <v>20</v>
      </c>
      <c r="H1701" s="8">
        <v>0.30000000000000004</v>
      </c>
      <c r="I1701" s="9">
        <v>3750</v>
      </c>
      <c r="J1701" s="10">
        <f t="shared" si="0"/>
        <v>1125.0000000000002</v>
      </c>
      <c r="K1701" s="10">
        <f t="shared" si="1"/>
        <v>450.00000000000011</v>
      </c>
      <c r="L1701" s="11">
        <v>0.4</v>
      </c>
      <c r="N1701" s="16"/>
      <c r="O1701" s="14"/>
      <c r="P1701" s="12"/>
      <c r="Q1701" s="13"/>
    </row>
    <row r="1702" spans="1:17" ht="15.75" customHeight="1">
      <c r="A1702" s="6" t="s">
        <v>14</v>
      </c>
      <c r="B1702" s="6">
        <v>1185732</v>
      </c>
      <c r="C1702" s="7">
        <v>44394</v>
      </c>
      <c r="D1702" s="6" t="s">
        <v>33</v>
      </c>
      <c r="E1702" s="6" t="s">
        <v>70</v>
      </c>
      <c r="F1702" s="6" t="s">
        <v>71</v>
      </c>
      <c r="G1702" s="6" t="s">
        <v>21</v>
      </c>
      <c r="H1702" s="8">
        <v>0.4</v>
      </c>
      <c r="I1702" s="9">
        <v>3750</v>
      </c>
      <c r="J1702" s="10">
        <f t="shared" si="0"/>
        <v>1500</v>
      </c>
      <c r="K1702" s="10">
        <f t="shared" si="1"/>
        <v>525</v>
      </c>
      <c r="L1702" s="11">
        <v>0.35</v>
      </c>
      <c r="N1702" s="16"/>
      <c r="O1702" s="14"/>
      <c r="P1702" s="12"/>
      <c r="Q1702" s="13"/>
    </row>
    <row r="1703" spans="1:17" ht="15.75" customHeight="1">
      <c r="A1703" s="6" t="s">
        <v>14</v>
      </c>
      <c r="B1703" s="6">
        <v>1185732</v>
      </c>
      <c r="C1703" s="7">
        <v>44394</v>
      </c>
      <c r="D1703" s="6" t="s">
        <v>33</v>
      </c>
      <c r="E1703" s="6" t="s">
        <v>70</v>
      </c>
      <c r="F1703" s="6" t="s">
        <v>71</v>
      </c>
      <c r="G1703" s="6" t="s">
        <v>22</v>
      </c>
      <c r="H1703" s="8">
        <v>0.45</v>
      </c>
      <c r="I1703" s="9">
        <v>5500</v>
      </c>
      <c r="J1703" s="10">
        <f t="shared" si="0"/>
        <v>2475</v>
      </c>
      <c r="K1703" s="10">
        <f t="shared" si="1"/>
        <v>1237.5</v>
      </c>
      <c r="L1703" s="11">
        <v>0.5</v>
      </c>
      <c r="N1703" s="16"/>
      <c r="O1703" s="14"/>
      <c r="P1703" s="12"/>
      <c r="Q1703" s="13"/>
    </row>
    <row r="1704" spans="1:17" ht="15.75" customHeight="1">
      <c r="A1704" s="6" t="s">
        <v>14</v>
      </c>
      <c r="B1704" s="6">
        <v>1185732</v>
      </c>
      <c r="C1704" s="7">
        <v>44426</v>
      </c>
      <c r="D1704" s="6" t="s">
        <v>33</v>
      </c>
      <c r="E1704" s="6" t="s">
        <v>70</v>
      </c>
      <c r="F1704" s="6" t="s">
        <v>71</v>
      </c>
      <c r="G1704" s="6" t="s">
        <v>17</v>
      </c>
      <c r="H1704" s="8">
        <v>0.4</v>
      </c>
      <c r="I1704" s="9">
        <v>7000</v>
      </c>
      <c r="J1704" s="10">
        <f t="shared" si="0"/>
        <v>2800</v>
      </c>
      <c r="K1704" s="10">
        <f t="shared" si="1"/>
        <v>1120</v>
      </c>
      <c r="L1704" s="11">
        <v>0.4</v>
      </c>
      <c r="N1704" s="16"/>
      <c r="O1704" s="14"/>
      <c r="P1704" s="12"/>
      <c r="Q1704" s="13"/>
    </row>
    <row r="1705" spans="1:17" ht="15.75" customHeight="1">
      <c r="A1705" s="6" t="s">
        <v>14</v>
      </c>
      <c r="B1705" s="6">
        <v>1185732</v>
      </c>
      <c r="C1705" s="7">
        <v>44426</v>
      </c>
      <c r="D1705" s="6" t="s">
        <v>33</v>
      </c>
      <c r="E1705" s="6" t="s">
        <v>70</v>
      </c>
      <c r="F1705" s="6" t="s">
        <v>71</v>
      </c>
      <c r="G1705" s="6" t="s">
        <v>18</v>
      </c>
      <c r="H1705" s="8">
        <v>0.40000000000000008</v>
      </c>
      <c r="I1705" s="9">
        <v>4750</v>
      </c>
      <c r="J1705" s="10">
        <f t="shared" si="0"/>
        <v>1900.0000000000005</v>
      </c>
      <c r="K1705" s="10">
        <f t="shared" si="1"/>
        <v>665.00000000000011</v>
      </c>
      <c r="L1705" s="11">
        <v>0.35</v>
      </c>
      <c r="N1705" s="16"/>
      <c r="O1705" s="14"/>
      <c r="P1705" s="12"/>
      <c r="Q1705" s="13"/>
    </row>
    <row r="1706" spans="1:17" ht="15.75" customHeight="1">
      <c r="A1706" s="6" t="s">
        <v>14</v>
      </c>
      <c r="B1706" s="6">
        <v>1185732</v>
      </c>
      <c r="C1706" s="7">
        <v>44426</v>
      </c>
      <c r="D1706" s="6" t="s">
        <v>33</v>
      </c>
      <c r="E1706" s="6" t="s">
        <v>70</v>
      </c>
      <c r="F1706" s="6" t="s">
        <v>71</v>
      </c>
      <c r="G1706" s="6" t="s">
        <v>19</v>
      </c>
      <c r="H1706" s="8">
        <v>0.35000000000000003</v>
      </c>
      <c r="I1706" s="9">
        <v>4000</v>
      </c>
      <c r="J1706" s="10">
        <f t="shared" si="0"/>
        <v>1400.0000000000002</v>
      </c>
      <c r="K1706" s="10">
        <f t="shared" si="1"/>
        <v>490.00000000000006</v>
      </c>
      <c r="L1706" s="11">
        <v>0.35</v>
      </c>
      <c r="N1706" s="16"/>
      <c r="O1706" s="14"/>
      <c r="P1706" s="12"/>
      <c r="Q1706" s="13"/>
    </row>
    <row r="1707" spans="1:17" ht="15.75" customHeight="1">
      <c r="A1707" s="6" t="s">
        <v>14</v>
      </c>
      <c r="B1707" s="6">
        <v>1185732</v>
      </c>
      <c r="C1707" s="7">
        <v>44426</v>
      </c>
      <c r="D1707" s="6" t="s">
        <v>33</v>
      </c>
      <c r="E1707" s="6" t="s">
        <v>70</v>
      </c>
      <c r="F1707" s="6" t="s">
        <v>71</v>
      </c>
      <c r="G1707" s="6" t="s">
        <v>20</v>
      </c>
      <c r="H1707" s="8">
        <v>0.25000000000000006</v>
      </c>
      <c r="I1707" s="9">
        <v>3250</v>
      </c>
      <c r="J1707" s="10">
        <f t="shared" si="0"/>
        <v>812.50000000000023</v>
      </c>
      <c r="K1707" s="10">
        <f t="shared" si="1"/>
        <v>325.00000000000011</v>
      </c>
      <c r="L1707" s="11">
        <v>0.4</v>
      </c>
      <c r="N1707" s="16"/>
      <c r="O1707" s="14"/>
      <c r="P1707" s="12"/>
      <c r="Q1707" s="13"/>
    </row>
    <row r="1708" spans="1:17" ht="15.75" customHeight="1">
      <c r="A1708" s="6" t="s">
        <v>14</v>
      </c>
      <c r="B1708" s="6">
        <v>1185732</v>
      </c>
      <c r="C1708" s="7">
        <v>44426</v>
      </c>
      <c r="D1708" s="6" t="s">
        <v>33</v>
      </c>
      <c r="E1708" s="6" t="s">
        <v>70</v>
      </c>
      <c r="F1708" s="6" t="s">
        <v>71</v>
      </c>
      <c r="G1708" s="6" t="s">
        <v>21</v>
      </c>
      <c r="H1708" s="8">
        <v>0.35000000000000003</v>
      </c>
      <c r="I1708" s="9">
        <v>3000</v>
      </c>
      <c r="J1708" s="10">
        <f t="shared" si="0"/>
        <v>1050</v>
      </c>
      <c r="K1708" s="10">
        <f t="shared" si="1"/>
        <v>367.5</v>
      </c>
      <c r="L1708" s="11">
        <v>0.35</v>
      </c>
      <c r="N1708" s="16"/>
      <c r="O1708" s="14"/>
      <c r="P1708" s="12"/>
      <c r="Q1708" s="13"/>
    </row>
    <row r="1709" spans="1:17" ht="15.75" customHeight="1">
      <c r="A1709" s="6" t="s">
        <v>14</v>
      </c>
      <c r="B1709" s="6">
        <v>1185732</v>
      </c>
      <c r="C1709" s="7">
        <v>44426</v>
      </c>
      <c r="D1709" s="6" t="s">
        <v>33</v>
      </c>
      <c r="E1709" s="6" t="s">
        <v>70</v>
      </c>
      <c r="F1709" s="6" t="s">
        <v>71</v>
      </c>
      <c r="G1709" s="6" t="s">
        <v>22</v>
      </c>
      <c r="H1709" s="8">
        <v>0.4</v>
      </c>
      <c r="I1709" s="9">
        <v>4750</v>
      </c>
      <c r="J1709" s="10">
        <f t="shared" si="0"/>
        <v>1900</v>
      </c>
      <c r="K1709" s="10">
        <f t="shared" si="1"/>
        <v>950</v>
      </c>
      <c r="L1709" s="11">
        <v>0.5</v>
      </c>
      <c r="N1709" s="16"/>
      <c r="O1709" s="14"/>
      <c r="P1709" s="12"/>
      <c r="Q1709" s="13"/>
    </row>
    <row r="1710" spans="1:17" ht="15.75" customHeight="1">
      <c r="A1710" s="6" t="s">
        <v>14</v>
      </c>
      <c r="B1710" s="6">
        <v>1185732</v>
      </c>
      <c r="C1710" s="7">
        <v>44458</v>
      </c>
      <c r="D1710" s="6" t="s">
        <v>33</v>
      </c>
      <c r="E1710" s="6" t="s">
        <v>70</v>
      </c>
      <c r="F1710" s="6" t="s">
        <v>71</v>
      </c>
      <c r="G1710" s="6" t="s">
        <v>17</v>
      </c>
      <c r="H1710" s="8">
        <v>0.35000000000000003</v>
      </c>
      <c r="I1710" s="9">
        <v>6000</v>
      </c>
      <c r="J1710" s="10">
        <f t="shared" si="0"/>
        <v>2100</v>
      </c>
      <c r="K1710" s="10">
        <f t="shared" si="1"/>
        <v>840</v>
      </c>
      <c r="L1710" s="11">
        <v>0.4</v>
      </c>
      <c r="N1710" s="16"/>
      <c r="O1710" s="14"/>
      <c r="P1710" s="12"/>
      <c r="Q1710" s="13"/>
    </row>
    <row r="1711" spans="1:17" ht="15.75" customHeight="1">
      <c r="A1711" s="6" t="s">
        <v>14</v>
      </c>
      <c r="B1711" s="6">
        <v>1185732</v>
      </c>
      <c r="C1711" s="7">
        <v>44458</v>
      </c>
      <c r="D1711" s="6" t="s">
        <v>33</v>
      </c>
      <c r="E1711" s="6" t="s">
        <v>70</v>
      </c>
      <c r="F1711" s="6" t="s">
        <v>71</v>
      </c>
      <c r="G1711" s="6" t="s">
        <v>18</v>
      </c>
      <c r="H1711" s="8">
        <v>0.3000000000000001</v>
      </c>
      <c r="I1711" s="9">
        <v>4000</v>
      </c>
      <c r="J1711" s="10">
        <f t="shared" si="0"/>
        <v>1200.0000000000005</v>
      </c>
      <c r="K1711" s="10">
        <f t="shared" si="1"/>
        <v>420.00000000000011</v>
      </c>
      <c r="L1711" s="11">
        <v>0.35</v>
      </c>
      <c r="N1711" s="16"/>
      <c r="O1711" s="14"/>
      <c r="P1711" s="12"/>
      <c r="Q1711" s="13"/>
    </row>
    <row r="1712" spans="1:17" ht="15.75" customHeight="1">
      <c r="A1712" s="6" t="s">
        <v>14</v>
      </c>
      <c r="B1712" s="6">
        <v>1185732</v>
      </c>
      <c r="C1712" s="7">
        <v>44458</v>
      </c>
      <c r="D1712" s="6" t="s">
        <v>33</v>
      </c>
      <c r="E1712" s="6" t="s">
        <v>70</v>
      </c>
      <c r="F1712" s="6" t="s">
        <v>71</v>
      </c>
      <c r="G1712" s="6" t="s">
        <v>19</v>
      </c>
      <c r="H1712" s="8">
        <v>0.15000000000000002</v>
      </c>
      <c r="I1712" s="9">
        <v>3000</v>
      </c>
      <c r="J1712" s="10">
        <f t="shared" si="0"/>
        <v>450.00000000000006</v>
      </c>
      <c r="K1712" s="10">
        <f t="shared" si="1"/>
        <v>157.5</v>
      </c>
      <c r="L1712" s="11">
        <v>0.35</v>
      </c>
      <c r="N1712" s="16"/>
      <c r="O1712" s="14"/>
      <c r="P1712" s="12"/>
      <c r="Q1712" s="13"/>
    </row>
    <row r="1713" spans="1:17" ht="15.75" customHeight="1">
      <c r="A1713" s="6" t="s">
        <v>14</v>
      </c>
      <c r="B1713" s="6">
        <v>1185732</v>
      </c>
      <c r="C1713" s="7">
        <v>44458</v>
      </c>
      <c r="D1713" s="6" t="s">
        <v>33</v>
      </c>
      <c r="E1713" s="6" t="s">
        <v>70</v>
      </c>
      <c r="F1713" s="6" t="s">
        <v>71</v>
      </c>
      <c r="G1713" s="6" t="s">
        <v>20</v>
      </c>
      <c r="H1713" s="8">
        <v>0.15000000000000002</v>
      </c>
      <c r="I1713" s="9">
        <v>2750</v>
      </c>
      <c r="J1713" s="10">
        <f t="shared" si="0"/>
        <v>412.50000000000006</v>
      </c>
      <c r="K1713" s="10">
        <f t="shared" si="1"/>
        <v>165.00000000000003</v>
      </c>
      <c r="L1713" s="11">
        <v>0.4</v>
      </c>
      <c r="N1713" s="16"/>
      <c r="O1713" s="14"/>
      <c r="P1713" s="12"/>
      <c r="Q1713" s="13"/>
    </row>
    <row r="1714" spans="1:17" ht="15.75" customHeight="1">
      <c r="A1714" s="6" t="s">
        <v>14</v>
      </c>
      <c r="B1714" s="6">
        <v>1185732</v>
      </c>
      <c r="C1714" s="7">
        <v>44458</v>
      </c>
      <c r="D1714" s="6" t="s">
        <v>33</v>
      </c>
      <c r="E1714" s="6" t="s">
        <v>70</v>
      </c>
      <c r="F1714" s="6" t="s">
        <v>71</v>
      </c>
      <c r="G1714" s="6" t="s">
        <v>21</v>
      </c>
      <c r="H1714" s="8">
        <v>0.25</v>
      </c>
      <c r="I1714" s="9">
        <v>2750</v>
      </c>
      <c r="J1714" s="10">
        <f t="shared" si="0"/>
        <v>687.5</v>
      </c>
      <c r="K1714" s="10">
        <f t="shared" si="1"/>
        <v>240.62499999999997</v>
      </c>
      <c r="L1714" s="11">
        <v>0.35</v>
      </c>
      <c r="N1714" s="16"/>
      <c r="O1714" s="14"/>
      <c r="P1714" s="12"/>
      <c r="Q1714" s="13"/>
    </row>
    <row r="1715" spans="1:17" ht="15.75" customHeight="1">
      <c r="A1715" s="6" t="s">
        <v>14</v>
      </c>
      <c r="B1715" s="6">
        <v>1185732</v>
      </c>
      <c r="C1715" s="7">
        <v>44458</v>
      </c>
      <c r="D1715" s="6" t="s">
        <v>33</v>
      </c>
      <c r="E1715" s="6" t="s">
        <v>70</v>
      </c>
      <c r="F1715" s="6" t="s">
        <v>71</v>
      </c>
      <c r="G1715" s="6" t="s">
        <v>22</v>
      </c>
      <c r="H1715" s="8">
        <v>0.30000000000000004</v>
      </c>
      <c r="I1715" s="9">
        <v>3500</v>
      </c>
      <c r="J1715" s="10">
        <f t="shared" si="0"/>
        <v>1050.0000000000002</v>
      </c>
      <c r="K1715" s="10">
        <f t="shared" si="1"/>
        <v>525.00000000000011</v>
      </c>
      <c r="L1715" s="11">
        <v>0.5</v>
      </c>
      <c r="N1715" s="16"/>
      <c r="O1715" s="14"/>
      <c r="P1715" s="12"/>
      <c r="Q1715" s="13"/>
    </row>
    <row r="1716" spans="1:17" ht="15.75" customHeight="1">
      <c r="A1716" s="6" t="s">
        <v>14</v>
      </c>
      <c r="B1716" s="6">
        <v>1185732</v>
      </c>
      <c r="C1716" s="7">
        <v>44487</v>
      </c>
      <c r="D1716" s="6" t="s">
        <v>33</v>
      </c>
      <c r="E1716" s="6" t="s">
        <v>70</v>
      </c>
      <c r="F1716" s="6" t="s">
        <v>71</v>
      </c>
      <c r="G1716" s="6" t="s">
        <v>17</v>
      </c>
      <c r="H1716" s="8">
        <v>0.35</v>
      </c>
      <c r="I1716" s="9">
        <v>5250</v>
      </c>
      <c r="J1716" s="10">
        <f t="shared" si="0"/>
        <v>1837.4999999999998</v>
      </c>
      <c r="K1716" s="10">
        <f t="shared" si="1"/>
        <v>735</v>
      </c>
      <c r="L1716" s="11">
        <v>0.4</v>
      </c>
      <c r="N1716" s="16"/>
      <c r="O1716" s="14"/>
      <c r="P1716" s="12"/>
      <c r="Q1716" s="13"/>
    </row>
    <row r="1717" spans="1:17" ht="15.75" customHeight="1">
      <c r="A1717" s="6" t="s">
        <v>14</v>
      </c>
      <c r="B1717" s="6">
        <v>1185732</v>
      </c>
      <c r="C1717" s="7">
        <v>44487</v>
      </c>
      <c r="D1717" s="6" t="s">
        <v>33</v>
      </c>
      <c r="E1717" s="6" t="s">
        <v>70</v>
      </c>
      <c r="F1717" s="6" t="s">
        <v>71</v>
      </c>
      <c r="G1717" s="6" t="s">
        <v>18</v>
      </c>
      <c r="H1717" s="8">
        <v>0.25</v>
      </c>
      <c r="I1717" s="9">
        <v>3500</v>
      </c>
      <c r="J1717" s="10">
        <f t="shared" si="0"/>
        <v>875</v>
      </c>
      <c r="K1717" s="10">
        <f t="shared" si="1"/>
        <v>306.25</v>
      </c>
      <c r="L1717" s="11">
        <v>0.35</v>
      </c>
      <c r="N1717" s="16"/>
      <c r="O1717" s="14"/>
      <c r="P1717" s="12"/>
      <c r="Q1717" s="13"/>
    </row>
    <row r="1718" spans="1:17" ht="15.75" customHeight="1">
      <c r="A1718" s="6" t="s">
        <v>14</v>
      </c>
      <c r="B1718" s="6">
        <v>1185732</v>
      </c>
      <c r="C1718" s="7">
        <v>44487</v>
      </c>
      <c r="D1718" s="6" t="s">
        <v>33</v>
      </c>
      <c r="E1718" s="6" t="s">
        <v>70</v>
      </c>
      <c r="F1718" s="6" t="s">
        <v>71</v>
      </c>
      <c r="G1718" s="6" t="s">
        <v>19</v>
      </c>
      <c r="H1718" s="8">
        <v>0.25</v>
      </c>
      <c r="I1718" s="9">
        <v>2500</v>
      </c>
      <c r="J1718" s="10">
        <f t="shared" si="0"/>
        <v>625</v>
      </c>
      <c r="K1718" s="10">
        <f t="shared" si="1"/>
        <v>218.75</v>
      </c>
      <c r="L1718" s="11">
        <v>0.35</v>
      </c>
      <c r="N1718" s="16"/>
      <c r="O1718" s="14"/>
      <c r="P1718" s="12"/>
      <c r="Q1718" s="13"/>
    </row>
    <row r="1719" spans="1:17" ht="15.75" customHeight="1">
      <c r="A1719" s="6" t="s">
        <v>14</v>
      </c>
      <c r="B1719" s="6">
        <v>1185732</v>
      </c>
      <c r="C1719" s="7">
        <v>44487</v>
      </c>
      <c r="D1719" s="6" t="s">
        <v>33</v>
      </c>
      <c r="E1719" s="6" t="s">
        <v>70</v>
      </c>
      <c r="F1719" s="6" t="s">
        <v>71</v>
      </c>
      <c r="G1719" s="6" t="s">
        <v>20</v>
      </c>
      <c r="H1719" s="8">
        <v>0.25</v>
      </c>
      <c r="I1719" s="9">
        <v>2250</v>
      </c>
      <c r="J1719" s="10">
        <f t="shared" si="0"/>
        <v>562.5</v>
      </c>
      <c r="K1719" s="10">
        <f t="shared" si="1"/>
        <v>225</v>
      </c>
      <c r="L1719" s="11">
        <v>0.4</v>
      </c>
      <c r="N1719" s="16"/>
      <c r="O1719" s="14"/>
      <c r="P1719" s="12"/>
      <c r="Q1719" s="13"/>
    </row>
    <row r="1720" spans="1:17" ht="15.75" customHeight="1">
      <c r="A1720" s="6" t="s">
        <v>14</v>
      </c>
      <c r="B1720" s="6">
        <v>1185732</v>
      </c>
      <c r="C1720" s="7">
        <v>44487</v>
      </c>
      <c r="D1720" s="6" t="s">
        <v>33</v>
      </c>
      <c r="E1720" s="6" t="s">
        <v>70</v>
      </c>
      <c r="F1720" s="6" t="s">
        <v>71</v>
      </c>
      <c r="G1720" s="6" t="s">
        <v>21</v>
      </c>
      <c r="H1720" s="8">
        <v>0.35</v>
      </c>
      <c r="I1720" s="9">
        <v>2250</v>
      </c>
      <c r="J1720" s="10">
        <f t="shared" si="0"/>
        <v>787.5</v>
      </c>
      <c r="K1720" s="10">
        <f t="shared" si="1"/>
        <v>275.625</v>
      </c>
      <c r="L1720" s="11">
        <v>0.35</v>
      </c>
      <c r="N1720" s="16"/>
      <c r="O1720" s="14"/>
      <c r="P1720" s="12"/>
      <c r="Q1720" s="13"/>
    </row>
    <row r="1721" spans="1:17" ht="15.75" customHeight="1">
      <c r="A1721" s="6" t="s">
        <v>14</v>
      </c>
      <c r="B1721" s="6">
        <v>1185732</v>
      </c>
      <c r="C1721" s="7">
        <v>44487</v>
      </c>
      <c r="D1721" s="6" t="s">
        <v>33</v>
      </c>
      <c r="E1721" s="6" t="s">
        <v>70</v>
      </c>
      <c r="F1721" s="6" t="s">
        <v>71</v>
      </c>
      <c r="G1721" s="6" t="s">
        <v>22</v>
      </c>
      <c r="H1721" s="8">
        <v>0.39999999999999991</v>
      </c>
      <c r="I1721" s="9">
        <v>3500</v>
      </c>
      <c r="J1721" s="10">
        <f t="shared" si="0"/>
        <v>1399.9999999999998</v>
      </c>
      <c r="K1721" s="10">
        <f t="shared" si="1"/>
        <v>699.99999999999989</v>
      </c>
      <c r="L1721" s="11">
        <v>0.5</v>
      </c>
      <c r="N1721" s="16"/>
      <c r="O1721" s="14"/>
      <c r="P1721" s="12"/>
      <c r="Q1721" s="13"/>
    </row>
    <row r="1722" spans="1:17" ht="15.75" customHeight="1">
      <c r="A1722" s="6" t="s">
        <v>14</v>
      </c>
      <c r="B1722" s="6">
        <v>1185732</v>
      </c>
      <c r="C1722" s="7">
        <v>44518</v>
      </c>
      <c r="D1722" s="6" t="s">
        <v>33</v>
      </c>
      <c r="E1722" s="6" t="s">
        <v>70</v>
      </c>
      <c r="F1722" s="6" t="s">
        <v>71</v>
      </c>
      <c r="G1722" s="6" t="s">
        <v>17</v>
      </c>
      <c r="H1722" s="8">
        <v>0.35000000000000003</v>
      </c>
      <c r="I1722" s="9">
        <v>5000</v>
      </c>
      <c r="J1722" s="10">
        <f t="shared" si="0"/>
        <v>1750.0000000000002</v>
      </c>
      <c r="K1722" s="10">
        <f t="shared" si="1"/>
        <v>700.00000000000011</v>
      </c>
      <c r="L1722" s="11">
        <v>0.4</v>
      </c>
      <c r="N1722" s="16"/>
      <c r="O1722" s="14"/>
      <c r="P1722" s="12"/>
      <c r="Q1722" s="13"/>
    </row>
    <row r="1723" spans="1:17" ht="15.75" customHeight="1">
      <c r="A1723" s="6" t="s">
        <v>14</v>
      </c>
      <c r="B1723" s="6">
        <v>1185732</v>
      </c>
      <c r="C1723" s="7">
        <v>44518</v>
      </c>
      <c r="D1723" s="6" t="s">
        <v>33</v>
      </c>
      <c r="E1723" s="6" t="s">
        <v>70</v>
      </c>
      <c r="F1723" s="6" t="s">
        <v>71</v>
      </c>
      <c r="G1723" s="6" t="s">
        <v>18</v>
      </c>
      <c r="H1723" s="8">
        <v>0.25000000000000006</v>
      </c>
      <c r="I1723" s="9">
        <v>3500</v>
      </c>
      <c r="J1723" s="10">
        <f t="shared" si="0"/>
        <v>875.00000000000023</v>
      </c>
      <c r="K1723" s="10">
        <f t="shared" si="1"/>
        <v>306.25000000000006</v>
      </c>
      <c r="L1723" s="11">
        <v>0.35</v>
      </c>
      <c r="N1723" s="16"/>
      <c r="O1723" s="14"/>
      <c r="P1723" s="12"/>
      <c r="Q1723" s="13"/>
    </row>
    <row r="1724" spans="1:17" ht="15.75" customHeight="1">
      <c r="A1724" s="6" t="s">
        <v>14</v>
      </c>
      <c r="B1724" s="6">
        <v>1185732</v>
      </c>
      <c r="C1724" s="7">
        <v>44518</v>
      </c>
      <c r="D1724" s="6" t="s">
        <v>33</v>
      </c>
      <c r="E1724" s="6" t="s">
        <v>70</v>
      </c>
      <c r="F1724" s="6" t="s">
        <v>71</v>
      </c>
      <c r="G1724" s="6" t="s">
        <v>19</v>
      </c>
      <c r="H1724" s="8">
        <v>0.25000000000000006</v>
      </c>
      <c r="I1724" s="9">
        <v>2950</v>
      </c>
      <c r="J1724" s="10">
        <f t="shared" si="0"/>
        <v>737.50000000000011</v>
      </c>
      <c r="K1724" s="10">
        <f t="shared" si="1"/>
        <v>258.125</v>
      </c>
      <c r="L1724" s="11">
        <v>0.35</v>
      </c>
      <c r="N1724" s="16"/>
      <c r="O1724" s="14"/>
      <c r="P1724" s="12"/>
      <c r="Q1724" s="13"/>
    </row>
    <row r="1725" spans="1:17" ht="15.75" customHeight="1">
      <c r="A1725" s="6" t="s">
        <v>14</v>
      </c>
      <c r="B1725" s="6">
        <v>1185732</v>
      </c>
      <c r="C1725" s="7">
        <v>44518</v>
      </c>
      <c r="D1725" s="6" t="s">
        <v>33</v>
      </c>
      <c r="E1725" s="6" t="s">
        <v>70</v>
      </c>
      <c r="F1725" s="6" t="s">
        <v>71</v>
      </c>
      <c r="G1725" s="6" t="s">
        <v>20</v>
      </c>
      <c r="H1725" s="8">
        <v>0.25000000000000006</v>
      </c>
      <c r="I1725" s="9">
        <v>3250</v>
      </c>
      <c r="J1725" s="10">
        <f t="shared" si="0"/>
        <v>812.50000000000023</v>
      </c>
      <c r="K1725" s="10">
        <f t="shared" si="1"/>
        <v>325.00000000000011</v>
      </c>
      <c r="L1725" s="11">
        <v>0.4</v>
      </c>
      <c r="N1725" s="16"/>
      <c r="O1725" s="14"/>
      <c r="P1725" s="12"/>
      <c r="Q1725" s="13"/>
    </row>
    <row r="1726" spans="1:17" ht="15.75" customHeight="1">
      <c r="A1726" s="6" t="s">
        <v>14</v>
      </c>
      <c r="B1726" s="6">
        <v>1185732</v>
      </c>
      <c r="C1726" s="7">
        <v>44518</v>
      </c>
      <c r="D1726" s="6" t="s">
        <v>33</v>
      </c>
      <c r="E1726" s="6" t="s">
        <v>70</v>
      </c>
      <c r="F1726" s="6" t="s">
        <v>71</v>
      </c>
      <c r="G1726" s="6" t="s">
        <v>21</v>
      </c>
      <c r="H1726" s="8">
        <v>0.44999999999999996</v>
      </c>
      <c r="I1726" s="9">
        <v>3000</v>
      </c>
      <c r="J1726" s="10">
        <f t="shared" si="0"/>
        <v>1349.9999999999998</v>
      </c>
      <c r="K1726" s="10">
        <f t="shared" si="1"/>
        <v>472.49999999999989</v>
      </c>
      <c r="L1726" s="11">
        <v>0.35</v>
      </c>
      <c r="N1726" s="16"/>
      <c r="O1726" s="14"/>
      <c r="P1726" s="12"/>
      <c r="Q1726" s="13"/>
    </row>
    <row r="1727" spans="1:17" ht="15.75" customHeight="1">
      <c r="A1727" s="6" t="s">
        <v>14</v>
      </c>
      <c r="B1727" s="6">
        <v>1185732</v>
      </c>
      <c r="C1727" s="7">
        <v>44518</v>
      </c>
      <c r="D1727" s="6" t="s">
        <v>33</v>
      </c>
      <c r="E1727" s="6" t="s">
        <v>70</v>
      </c>
      <c r="F1727" s="6" t="s">
        <v>71</v>
      </c>
      <c r="G1727" s="6" t="s">
        <v>22</v>
      </c>
      <c r="H1727" s="8">
        <v>0.49999999999999983</v>
      </c>
      <c r="I1727" s="9">
        <v>4000</v>
      </c>
      <c r="J1727" s="10">
        <f t="shared" si="0"/>
        <v>1999.9999999999993</v>
      </c>
      <c r="K1727" s="10">
        <f t="shared" si="1"/>
        <v>999.99999999999966</v>
      </c>
      <c r="L1727" s="11">
        <v>0.5</v>
      </c>
      <c r="N1727" s="16"/>
      <c r="O1727" s="14"/>
      <c r="P1727" s="12"/>
      <c r="Q1727" s="13"/>
    </row>
    <row r="1728" spans="1:17" ht="15.75" customHeight="1">
      <c r="A1728" s="6" t="s">
        <v>14</v>
      </c>
      <c r="B1728" s="6">
        <v>1185732</v>
      </c>
      <c r="C1728" s="7">
        <v>44547</v>
      </c>
      <c r="D1728" s="6" t="s">
        <v>33</v>
      </c>
      <c r="E1728" s="6" t="s">
        <v>70</v>
      </c>
      <c r="F1728" s="6" t="s">
        <v>71</v>
      </c>
      <c r="G1728" s="6" t="s">
        <v>17</v>
      </c>
      <c r="H1728" s="8">
        <v>0.44999999999999996</v>
      </c>
      <c r="I1728" s="9">
        <v>6500</v>
      </c>
      <c r="J1728" s="10">
        <f t="shared" si="0"/>
        <v>2924.9999999999995</v>
      </c>
      <c r="K1728" s="10">
        <f t="shared" si="1"/>
        <v>1169.9999999999998</v>
      </c>
      <c r="L1728" s="11">
        <v>0.4</v>
      </c>
      <c r="N1728" s="16"/>
      <c r="O1728" s="14"/>
      <c r="P1728" s="12"/>
      <c r="Q1728" s="13"/>
    </row>
    <row r="1729" spans="1:17" ht="15.75" customHeight="1">
      <c r="A1729" s="6" t="s">
        <v>14</v>
      </c>
      <c r="B1729" s="6">
        <v>1185732</v>
      </c>
      <c r="C1729" s="7">
        <v>44547</v>
      </c>
      <c r="D1729" s="6" t="s">
        <v>33</v>
      </c>
      <c r="E1729" s="6" t="s">
        <v>70</v>
      </c>
      <c r="F1729" s="6" t="s">
        <v>71</v>
      </c>
      <c r="G1729" s="6" t="s">
        <v>18</v>
      </c>
      <c r="H1729" s="8">
        <v>0.35000000000000003</v>
      </c>
      <c r="I1729" s="9">
        <v>4500</v>
      </c>
      <c r="J1729" s="10">
        <f t="shared" si="0"/>
        <v>1575.0000000000002</v>
      </c>
      <c r="K1729" s="10">
        <f t="shared" si="1"/>
        <v>551.25</v>
      </c>
      <c r="L1729" s="11">
        <v>0.35</v>
      </c>
      <c r="N1729" s="16"/>
      <c r="O1729" s="14"/>
      <c r="P1729" s="12"/>
      <c r="Q1729" s="13"/>
    </row>
    <row r="1730" spans="1:17" ht="15.75" customHeight="1">
      <c r="A1730" s="6" t="s">
        <v>14</v>
      </c>
      <c r="B1730" s="6">
        <v>1185732</v>
      </c>
      <c r="C1730" s="7">
        <v>44547</v>
      </c>
      <c r="D1730" s="6" t="s">
        <v>33</v>
      </c>
      <c r="E1730" s="6" t="s">
        <v>70</v>
      </c>
      <c r="F1730" s="6" t="s">
        <v>71</v>
      </c>
      <c r="G1730" s="6" t="s">
        <v>19</v>
      </c>
      <c r="H1730" s="8">
        <v>0.35000000000000003</v>
      </c>
      <c r="I1730" s="9">
        <v>4000</v>
      </c>
      <c r="J1730" s="10">
        <f t="shared" si="0"/>
        <v>1400.0000000000002</v>
      </c>
      <c r="K1730" s="10">
        <f t="shared" si="1"/>
        <v>490.00000000000006</v>
      </c>
      <c r="L1730" s="11">
        <v>0.35</v>
      </c>
      <c r="N1730" s="16"/>
      <c r="O1730" s="14"/>
      <c r="P1730" s="12"/>
      <c r="Q1730" s="13"/>
    </row>
    <row r="1731" spans="1:17" ht="15.75" customHeight="1">
      <c r="A1731" s="6" t="s">
        <v>14</v>
      </c>
      <c r="B1731" s="6">
        <v>1185732</v>
      </c>
      <c r="C1731" s="7">
        <v>44547</v>
      </c>
      <c r="D1731" s="6" t="s">
        <v>33</v>
      </c>
      <c r="E1731" s="6" t="s">
        <v>70</v>
      </c>
      <c r="F1731" s="6" t="s">
        <v>71</v>
      </c>
      <c r="G1731" s="6" t="s">
        <v>20</v>
      </c>
      <c r="H1731" s="8">
        <v>0.35000000000000003</v>
      </c>
      <c r="I1731" s="9">
        <v>3500</v>
      </c>
      <c r="J1731" s="10">
        <f t="shared" si="0"/>
        <v>1225.0000000000002</v>
      </c>
      <c r="K1731" s="10">
        <f t="shared" si="1"/>
        <v>490.00000000000011</v>
      </c>
      <c r="L1731" s="11">
        <v>0.4</v>
      </c>
      <c r="N1731" s="16"/>
      <c r="O1731" s="14"/>
      <c r="P1731" s="12"/>
      <c r="Q1731" s="13"/>
    </row>
    <row r="1732" spans="1:17" ht="15.75" customHeight="1">
      <c r="A1732" s="6" t="s">
        <v>14</v>
      </c>
      <c r="B1732" s="6">
        <v>1185732</v>
      </c>
      <c r="C1732" s="7">
        <v>44547</v>
      </c>
      <c r="D1732" s="6" t="s">
        <v>33</v>
      </c>
      <c r="E1732" s="6" t="s">
        <v>70</v>
      </c>
      <c r="F1732" s="6" t="s">
        <v>71</v>
      </c>
      <c r="G1732" s="6" t="s">
        <v>21</v>
      </c>
      <c r="H1732" s="8">
        <v>0.44999999999999996</v>
      </c>
      <c r="I1732" s="9">
        <v>3500</v>
      </c>
      <c r="J1732" s="10">
        <f t="shared" si="0"/>
        <v>1574.9999999999998</v>
      </c>
      <c r="K1732" s="10">
        <f t="shared" si="1"/>
        <v>551.24999999999989</v>
      </c>
      <c r="L1732" s="11">
        <v>0.35</v>
      </c>
      <c r="N1732" s="16"/>
      <c r="O1732" s="14"/>
      <c r="P1732" s="12"/>
      <c r="Q1732" s="13"/>
    </row>
    <row r="1733" spans="1:17" ht="15.75" customHeight="1">
      <c r="A1733" s="6" t="s">
        <v>14</v>
      </c>
      <c r="B1733" s="6">
        <v>1185732</v>
      </c>
      <c r="C1733" s="7">
        <v>44547</v>
      </c>
      <c r="D1733" s="6" t="s">
        <v>33</v>
      </c>
      <c r="E1733" s="6" t="s">
        <v>70</v>
      </c>
      <c r="F1733" s="6" t="s">
        <v>71</v>
      </c>
      <c r="G1733" s="6" t="s">
        <v>22</v>
      </c>
      <c r="H1733" s="8">
        <v>0.49999999999999983</v>
      </c>
      <c r="I1733" s="9">
        <v>4500</v>
      </c>
      <c r="J1733" s="10">
        <f t="shared" si="0"/>
        <v>2249.9999999999991</v>
      </c>
      <c r="K1733" s="10">
        <f t="shared" si="1"/>
        <v>1124.9999999999995</v>
      </c>
      <c r="L1733" s="11">
        <v>0.5</v>
      </c>
      <c r="N1733" s="16"/>
      <c r="O1733" s="14"/>
      <c r="P1733" s="12"/>
      <c r="Q1733" s="13"/>
    </row>
    <row r="1734" spans="1:17" ht="15.75" customHeight="1">
      <c r="A1734" s="6" t="s">
        <v>14</v>
      </c>
      <c r="B1734" s="6">
        <v>1185732</v>
      </c>
      <c r="C1734" s="7">
        <v>44207</v>
      </c>
      <c r="D1734" s="6" t="s">
        <v>33</v>
      </c>
      <c r="E1734" s="6" t="s">
        <v>72</v>
      </c>
      <c r="F1734" s="6" t="s">
        <v>73</v>
      </c>
      <c r="G1734" s="6" t="s">
        <v>17</v>
      </c>
      <c r="H1734" s="8">
        <v>0.25</v>
      </c>
      <c r="I1734" s="9">
        <v>6750</v>
      </c>
      <c r="J1734" s="10">
        <f t="shared" si="0"/>
        <v>1687.5</v>
      </c>
      <c r="K1734" s="10">
        <f t="shared" si="1"/>
        <v>675</v>
      </c>
      <c r="L1734" s="11">
        <v>0.4</v>
      </c>
      <c r="N1734" s="16"/>
      <c r="O1734" s="14"/>
      <c r="P1734" s="12"/>
      <c r="Q1734" s="13"/>
    </row>
    <row r="1735" spans="1:17" ht="15.75" customHeight="1">
      <c r="A1735" s="6" t="s">
        <v>14</v>
      </c>
      <c r="B1735" s="6">
        <v>1185732</v>
      </c>
      <c r="C1735" s="7">
        <v>44207</v>
      </c>
      <c r="D1735" s="6" t="s">
        <v>33</v>
      </c>
      <c r="E1735" s="6" t="s">
        <v>72</v>
      </c>
      <c r="F1735" s="6" t="s">
        <v>73</v>
      </c>
      <c r="G1735" s="6" t="s">
        <v>18</v>
      </c>
      <c r="H1735" s="8">
        <v>0.25</v>
      </c>
      <c r="I1735" s="9">
        <v>4750</v>
      </c>
      <c r="J1735" s="10">
        <f t="shared" si="0"/>
        <v>1187.5</v>
      </c>
      <c r="K1735" s="10">
        <f t="shared" si="1"/>
        <v>415.625</v>
      </c>
      <c r="L1735" s="11">
        <v>0.35</v>
      </c>
      <c r="N1735" s="16"/>
      <c r="O1735" s="14"/>
      <c r="P1735" s="12"/>
      <c r="Q1735" s="13"/>
    </row>
    <row r="1736" spans="1:17" ht="15.75" customHeight="1">
      <c r="A1736" s="6" t="s">
        <v>14</v>
      </c>
      <c r="B1736" s="6">
        <v>1185732</v>
      </c>
      <c r="C1736" s="7">
        <v>44207</v>
      </c>
      <c r="D1736" s="6" t="s">
        <v>33</v>
      </c>
      <c r="E1736" s="6" t="s">
        <v>72</v>
      </c>
      <c r="F1736" s="6" t="s">
        <v>73</v>
      </c>
      <c r="G1736" s="6" t="s">
        <v>19</v>
      </c>
      <c r="H1736" s="8">
        <v>0.15000000000000002</v>
      </c>
      <c r="I1736" s="9">
        <v>4750</v>
      </c>
      <c r="J1736" s="10">
        <f t="shared" si="0"/>
        <v>712.50000000000011</v>
      </c>
      <c r="K1736" s="10">
        <f t="shared" si="1"/>
        <v>249.37500000000003</v>
      </c>
      <c r="L1736" s="11">
        <v>0.35</v>
      </c>
      <c r="N1736" s="16"/>
      <c r="O1736" s="14"/>
      <c r="P1736" s="12"/>
      <c r="Q1736" s="13"/>
    </row>
    <row r="1737" spans="1:17" ht="15.75" customHeight="1">
      <c r="A1737" s="6" t="s">
        <v>14</v>
      </c>
      <c r="B1737" s="6">
        <v>1185732</v>
      </c>
      <c r="C1737" s="7">
        <v>44207</v>
      </c>
      <c r="D1737" s="6" t="s">
        <v>33</v>
      </c>
      <c r="E1737" s="6" t="s">
        <v>72</v>
      </c>
      <c r="F1737" s="6" t="s">
        <v>73</v>
      </c>
      <c r="G1737" s="6" t="s">
        <v>20</v>
      </c>
      <c r="H1737" s="8">
        <v>0.20000000000000007</v>
      </c>
      <c r="I1737" s="9">
        <v>3250</v>
      </c>
      <c r="J1737" s="10">
        <f t="shared" si="0"/>
        <v>650.00000000000023</v>
      </c>
      <c r="K1737" s="10">
        <f t="shared" si="1"/>
        <v>260.00000000000011</v>
      </c>
      <c r="L1737" s="11">
        <v>0.4</v>
      </c>
      <c r="N1737" s="16"/>
      <c r="O1737" s="14"/>
      <c r="P1737" s="12"/>
      <c r="Q1737" s="13"/>
    </row>
    <row r="1738" spans="1:17" ht="15.75" customHeight="1">
      <c r="A1738" s="6" t="s">
        <v>14</v>
      </c>
      <c r="B1738" s="6">
        <v>1185732</v>
      </c>
      <c r="C1738" s="7">
        <v>44207</v>
      </c>
      <c r="D1738" s="6" t="s">
        <v>33</v>
      </c>
      <c r="E1738" s="6" t="s">
        <v>72</v>
      </c>
      <c r="F1738" s="6" t="s">
        <v>73</v>
      </c>
      <c r="G1738" s="6" t="s">
        <v>21</v>
      </c>
      <c r="H1738" s="8">
        <v>0.35</v>
      </c>
      <c r="I1738" s="9">
        <v>3750</v>
      </c>
      <c r="J1738" s="10">
        <f t="shared" si="0"/>
        <v>1312.5</v>
      </c>
      <c r="K1738" s="10">
        <f t="shared" si="1"/>
        <v>459.37499999999994</v>
      </c>
      <c r="L1738" s="11">
        <v>0.35</v>
      </c>
      <c r="N1738" s="16"/>
      <c r="O1738" s="14"/>
      <c r="P1738" s="12"/>
      <c r="Q1738" s="13"/>
    </row>
    <row r="1739" spans="1:17" ht="15.75" customHeight="1">
      <c r="A1739" s="6" t="s">
        <v>14</v>
      </c>
      <c r="B1739" s="6">
        <v>1185732</v>
      </c>
      <c r="C1739" s="7">
        <v>44207</v>
      </c>
      <c r="D1739" s="6" t="s">
        <v>33</v>
      </c>
      <c r="E1739" s="6" t="s">
        <v>72</v>
      </c>
      <c r="F1739" s="6" t="s">
        <v>73</v>
      </c>
      <c r="G1739" s="6" t="s">
        <v>22</v>
      </c>
      <c r="H1739" s="8">
        <v>0.25</v>
      </c>
      <c r="I1739" s="9">
        <v>4750</v>
      </c>
      <c r="J1739" s="10">
        <f t="shared" si="0"/>
        <v>1187.5</v>
      </c>
      <c r="K1739" s="10">
        <f t="shared" si="1"/>
        <v>593.75</v>
      </c>
      <c r="L1739" s="11">
        <v>0.5</v>
      </c>
      <c r="N1739" s="16"/>
      <c r="O1739" s="14"/>
      <c r="P1739" s="12"/>
      <c r="Q1739" s="13"/>
    </row>
    <row r="1740" spans="1:17" ht="15.75" customHeight="1">
      <c r="A1740" s="6" t="s">
        <v>14</v>
      </c>
      <c r="B1740" s="6">
        <v>1185732</v>
      </c>
      <c r="C1740" s="7">
        <v>44238</v>
      </c>
      <c r="D1740" s="6" t="s">
        <v>33</v>
      </c>
      <c r="E1740" s="6" t="s">
        <v>72</v>
      </c>
      <c r="F1740" s="6" t="s">
        <v>73</v>
      </c>
      <c r="G1740" s="6" t="s">
        <v>17</v>
      </c>
      <c r="H1740" s="8">
        <v>0.25</v>
      </c>
      <c r="I1740" s="9">
        <v>7250</v>
      </c>
      <c r="J1740" s="10">
        <f t="shared" si="0"/>
        <v>1812.5</v>
      </c>
      <c r="K1740" s="10">
        <f t="shared" si="1"/>
        <v>725</v>
      </c>
      <c r="L1740" s="11">
        <v>0.4</v>
      </c>
      <c r="N1740" s="16"/>
      <c r="O1740" s="14"/>
      <c r="P1740" s="12"/>
      <c r="Q1740" s="13"/>
    </row>
    <row r="1741" spans="1:17" ht="15.75" customHeight="1">
      <c r="A1741" s="6" t="s">
        <v>14</v>
      </c>
      <c r="B1741" s="6">
        <v>1185732</v>
      </c>
      <c r="C1741" s="7">
        <v>44238</v>
      </c>
      <c r="D1741" s="6" t="s">
        <v>33</v>
      </c>
      <c r="E1741" s="6" t="s">
        <v>72</v>
      </c>
      <c r="F1741" s="6" t="s">
        <v>73</v>
      </c>
      <c r="G1741" s="6" t="s">
        <v>18</v>
      </c>
      <c r="H1741" s="8">
        <v>0.25</v>
      </c>
      <c r="I1741" s="9">
        <v>3750</v>
      </c>
      <c r="J1741" s="10">
        <f t="shared" si="0"/>
        <v>937.5</v>
      </c>
      <c r="K1741" s="10">
        <f t="shared" si="1"/>
        <v>328.125</v>
      </c>
      <c r="L1741" s="11">
        <v>0.35</v>
      </c>
      <c r="N1741" s="16"/>
      <c r="O1741" s="14"/>
      <c r="P1741" s="12"/>
      <c r="Q1741" s="13"/>
    </row>
    <row r="1742" spans="1:17" ht="15.75" customHeight="1">
      <c r="A1742" s="6" t="s">
        <v>14</v>
      </c>
      <c r="B1742" s="6">
        <v>1185732</v>
      </c>
      <c r="C1742" s="7">
        <v>44238</v>
      </c>
      <c r="D1742" s="6" t="s">
        <v>33</v>
      </c>
      <c r="E1742" s="6" t="s">
        <v>72</v>
      </c>
      <c r="F1742" s="6" t="s">
        <v>73</v>
      </c>
      <c r="G1742" s="6" t="s">
        <v>19</v>
      </c>
      <c r="H1742" s="8">
        <v>0.15000000000000002</v>
      </c>
      <c r="I1742" s="9">
        <v>4250</v>
      </c>
      <c r="J1742" s="10">
        <f t="shared" si="0"/>
        <v>637.50000000000011</v>
      </c>
      <c r="K1742" s="10">
        <f t="shared" si="1"/>
        <v>223.12500000000003</v>
      </c>
      <c r="L1742" s="11">
        <v>0.35</v>
      </c>
      <c r="N1742" s="16"/>
      <c r="O1742" s="14"/>
      <c r="P1742" s="12"/>
      <c r="Q1742" s="13"/>
    </row>
    <row r="1743" spans="1:17" ht="15.75" customHeight="1">
      <c r="A1743" s="6" t="s">
        <v>14</v>
      </c>
      <c r="B1743" s="6">
        <v>1185732</v>
      </c>
      <c r="C1743" s="7">
        <v>44238</v>
      </c>
      <c r="D1743" s="6" t="s">
        <v>33</v>
      </c>
      <c r="E1743" s="6" t="s">
        <v>72</v>
      </c>
      <c r="F1743" s="6" t="s">
        <v>73</v>
      </c>
      <c r="G1743" s="6" t="s">
        <v>20</v>
      </c>
      <c r="H1743" s="8">
        <v>0.20000000000000007</v>
      </c>
      <c r="I1743" s="9">
        <v>3000</v>
      </c>
      <c r="J1743" s="10">
        <f t="shared" si="0"/>
        <v>600.00000000000023</v>
      </c>
      <c r="K1743" s="10">
        <f t="shared" si="1"/>
        <v>240.00000000000011</v>
      </c>
      <c r="L1743" s="11">
        <v>0.4</v>
      </c>
      <c r="N1743" s="16"/>
      <c r="O1743" s="14"/>
      <c r="P1743" s="12"/>
      <c r="Q1743" s="13"/>
    </row>
    <row r="1744" spans="1:17" ht="15.75" customHeight="1">
      <c r="A1744" s="6" t="s">
        <v>14</v>
      </c>
      <c r="B1744" s="6">
        <v>1185732</v>
      </c>
      <c r="C1744" s="7">
        <v>44238</v>
      </c>
      <c r="D1744" s="6" t="s">
        <v>33</v>
      </c>
      <c r="E1744" s="6" t="s">
        <v>72</v>
      </c>
      <c r="F1744" s="6" t="s">
        <v>73</v>
      </c>
      <c r="G1744" s="6" t="s">
        <v>21</v>
      </c>
      <c r="H1744" s="8">
        <v>0.35</v>
      </c>
      <c r="I1744" s="9">
        <v>3750</v>
      </c>
      <c r="J1744" s="10">
        <f t="shared" si="0"/>
        <v>1312.5</v>
      </c>
      <c r="K1744" s="10">
        <f t="shared" si="1"/>
        <v>459.37499999999994</v>
      </c>
      <c r="L1744" s="11">
        <v>0.35</v>
      </c>
      <c r="N1744" s="16"/>
      <c r="O1744" s="14"/>
      <c r="P1744" s="12"/>
      <c r="Q1744" s="13"/>
    </row>
    <row r="1745" spans="1:17" ht="15.75" customHeight="1">
      <c r="A1745" s="6" t="s">
        <v>14</v>
      </c>
      <c r="B1745" s="6">
        <v>1185732</v>
      </c>
      <c r="C1745" s="7">
        <v>44238</v>
      </c>
      <c r="D1745" s="6" t="s">
        <v>33</v>
      </c>
      <c r="E1745" s="6" t="s">
        <v>72</v>
      </c>
      <c r="F1745" s="6" t="s">
        <v>73</v>
      </c>
      <c r="G1745" s="6" t="s">
        <v>22</v>
      </c>
      <c r="H1745" s="8">
        <v>0.25</v>
      </c>
      <c r="I1745" s="9">
        <v>4500</v>
      </c>
      <c r="J1745" s="10">
        <f t="shared" si="0"/>
        <v>1125</v>
      </c>
      <c r="K1745" s="10">
        <f t="shared" si="1"/>
        <v>562.5</v>
      </c>
      <c r="L1745" s="11">
        <v>0.5</v>
      </c>
      <c r="N1745" s="16"/>
      <c r="O1745" s="14"/>
      <c r="P1745" s="12"/>
      <c r="Q1745" s="13"/>
    </row>
    <row r="1746" spans="1:17" ht="15.75" customHeight="1">
      <c r="A1746" s="6" t="s">
        <v>14</v>
      </c>
      <c r="B1746" s="6">
        <v>1185732</v>
      </c>
      <c r="C1746" s="7">
        <v>44265</v>
      </c>
      <c r="D1746" s="6" t="s">
        <v>33</v>
      </c>
      <c r="E1746" s="6" t="s">
        <v>72</v>
      </c>
      <c r="F1746" s="6" t="s">
        <v>73</v>
      </c>
      <c r="G1746" s="6" t="s">
        <v>17</v>
      </c>
      <c r="H1746" s="8">
        <v>0.30000000000000004</v>
      </c>
      <c r="I1746" s="9">
        <v>6700</v>
      </c>
      <c r="J1746" s="10">
        <f t="shared" si="0"/>
        <v>2010.0000000000002</v>
      </c>
      <c r="K1746" s="10">
        <f t="shared" si="1"/>
        <v>804.00000000000011</v>
      </c>
      <c r="L1746" s="11">
        <v>0.4</v>
      </c>
      <c r="N1746" s="16"/>
      <c r="O1746" s="14"/>
      <c r="P1746" s="12"/>
      <c r="Q1746" s="13"/>
    </row>
    <row r="1747" spans="1:17" ht="15.75" customHeight="1">
      <c r="A1747" s="6" t="s">
        <v>14</v>
      </c>
      <c r="B1747" s="6">
        <v>1185732</v>
      </c>
      <c r="C1747" s="7">
        <v>44265</v>
      </c>
      <c r="D1747" s="6" t="s">
        <v>33</v>
      </c>
      <c r="E1747" s="6" t="s">
        <v>72</v>
      </c>
      <c r="F1747" s="6" t="s">
        <v>73</v>
      </c>
      <c r="G1747" s="6" t="s">
        <v>18</v>
      </c>
      <c r="H1747" s="8">
        <v>0.30000000000000004</v>
      </c>
      <c r="I1747" s="9">
        <v>3500</v>
      </c>
      <c r="J1747" s="10">
        <f t="shared" si="0"/>
        <v>1050.0000000000002</v>
      </c>
      <c r="K1747" s="10">
        <f t="shared" si="1"/>
        <v>367.50000000000006</v>
      </c>
      <c r="L1747" s="11">
        <v>0.35</v>
      </c>
      <c r="N1747" s="16"/>
      <c r="O1747" s="14"/>
      <c r="P1747" s="12"/>
      <c r="Q1747" s="13"/>
    </row>
    <row r="1748" spans="1:17" ht="15.75" customHeight="1">
      <c r="A1748" s="6" t="s">
        <v>14</v>
      </c>
      <c r="B1748" s="6">
        <v>1185732</v>
      </c>
      <c r="C1748" s="7">
        <v>44265</v>
      </c>
      <c r="D1748" s="6" t="s">
        <v>33</v>
      </c>
      <c r="E1748" s="6" t="s">
        <v>72</v>
      </c>
      <c r="F1748" s="6" t="s">
        <v>73</v>
      </c>
      <c r="G1748" s="6" t="s">
        <v>19</v>
      </c>
      <c r="H1748" s="8">
        <v>0.20000000000000007</v>
      </c>
      <c r="I1748" s="9">
        <v>4000</v>
      </c>
      <c r="J1748" s="10">
        <f t="shared" si="0"/>
        <v>800.00000000000023</v>
      </c>
      <c r="K1748" s="10">
        <f t="shared" si="1"/>
        <v>280.00000000000006</v>
      </c>
      <c r="L1748" s="11">
        <v>0.35</v>
      </c>
      <c r="N1748" s="16"/>
      <c r="O1748" s="14"/>
      <c r="P1748" s="12"/>
      <c r="Q1748" s="13"/>
    </row>
    <row r="1749" spans="1:17" ht="15.75" customHeight="1">
      <c r="A1749" s="6" t="s">
        <v>14</v>
      </c>
      <c r="B1749" s="6">
        <v>1185732</v>
      </c>
      <c r="C1749" s="7">
        <v>44265</v>
      </c>
      <c r="D1749" s="6" t="s">
        <v>33</v>
      </c>
      <c r="E1749" s="6" t="s">
        <v>72</v>
      </c>
      <c r="F1749" s="6" t="s">
        <v>73</v>
      </c>
      <c r="G1749" s="6" t="s">
        <v>20</v>
      </c>
      <c r="H1749" s="8">
        <v>0.25</v>
      </c>
      <c r="I1749" s="9">
        <v>2500</v>
      </c>
      <c r="J1749" s="10">
        <f t="shared" si="0"/>
        <v>625</v>
      </c>
      <c r="K1749" s="10">
        <f t="shared" si="1"/>
        <v>250</v>
      </c>
      <c r="L1749" s="11">
        <v>0.4</v>
      </c>
      <c r="N1749" s="16"/>
      <c r="O1749" s="14"/>
      <c r="P1749" s="12"/>
      <c r="Q1749" s="13"/>
    </row>
    <row r="1750" spans="1:17" ht="15.75" customHeight="1">
      <c r="A1750" s="6" t="s">
        <v>14</v>
      </c>
      <c r="B1750" s="6">
        <v>1185732</v>
      </c>
      <c r="C1750" s="7">
        <v>44265</v>
      </c>
      <c r="D1750" s="6" t="s">
        <v>33</v>
      </c>
      <c r="E1750" s="6" t="s">
        <v>72</v>
      </c>
      <c r="F1750" s="6" t="s">
        <v>73</v>
      </c>
      <c r="G1750" s="6" t="s">
        <v>21</v>
      </c>
      <c r="H1750" s="8">
        <v>0.4</v>
      </c>
      <c r="I1750" s="9">
        <v>3000</v>
      </c>
      <c r="J1750" s="10">
        <f t="shared" si="0"/>
        <v>1200</v>
      </c>
      <c r="K1750" s="10">
        <f t="shared" si="1"/>
        <v>420</v>
      </c>
      <c r="L1750" s="11">
        <v>0.35</v>
      </c>
      <c r="N1750" s="16"/>
      <c r="O1750" s="14"/>
      <c r="P1750" s="12"/>
      <c r="Q1750" s="13"/>
    </row>
    <row r="1751" spans="1:17" ht="15.75" customHeight="1">
      <c r="A1751" s="6" t="s">
        <v>14</v>
      </c>
      <c r="B1751" s="6">
        <v>1185732</v>
      </c>
      <c r="C1751" s="7">
        <v>44265</v>
      </c>
      <c r="D1751" s="6" t="s">
        <v>33</v>
      </c>
      <c r="E1751" s="6" t="s">
        <v>72</v>
      </c>
      <c r="F1751" s="6" t="s">
        <v>73</v>
      </c>
      <c r="G1751" s="6" t="s">
        <v>22</v>
      </c>
      <c r="H1751" s="8">
        <v>0.30000000000000004</v>
      </c>
      <c r="I1751" s="9">
        <v>4000</v>
      </c>
      <c r="J1751" s="10">
        <f t="shared" si="0"/>
        <v>1200.0000000000002</v>
      </c>
      <c r="K1751" s="10">
        <f t="shared" si="1"/>
        <v>600.00000000000011</v>
      </c>
      <c r="L1751" s="11">
        <v>0.5</v>
      </c>
      <c r="N1751" s="16"/>
      <c r="O1751" s="14"/>
      <c r="P1751" s="12"/>
      <c r="Q1751" s="13"/>
    </row>
    <row r="1752" spans="1:17" ht="15.75" customHeight="1">
      <c r="A1752" s="6" t="s">
        <v>14</v>
      </c>
      <c r="B1752" s="6">
        <v>1185732</v>
      </c>
      <c r="C1752" s="7">
        <v>44297</v>
      </c>
      <c r="D1752" s="6" t="s">
        <v>33</v>
      </c>
      <c r="E1752" s="6" t="s">
        <v>72</v>
      </c>
      <c r="F1752" s="6" t="s">
        <v>73</v>
      </c>
      <c r="G1752" s="6" t="s">
        <v>17</v>
      </c>
      <c r="H1752" s="8">
        <v>0.30000000000000004</v>
      </c>
      <c r="I1752" s="9">
        <v>6250</v>
      </c>
      <c r="J1752" s="10">
        <f t="shared" si="0"/>
        <v>1875.0000000000002</v>
      </c>
      <c r="K1752" s="10">
        <f t="shared" si="1"/>
        <v>750.00000000000011</v>
      </c>
      <c r="L1752" s="11">
        <v>0.4</v>
      </c>
      <c r="N1752" s="16"/>
      <c r="O1752" s="14"/>
      <c r="P1752" s="12"/>
      <c r="Q1752" s="13"/>
    </row>
    <row r="1753" spans="1:17" ht="15.75" customHeight="1">
      <c r="A1753" s="6" t="s">
        <v>14</v>
      </c>
      <c r="B1753" s="6">
        <v>1185732</v>
      </c>
      <c r="C1753" s="7">
        <v>44297</v>
      </c>
      <c r="D1753" s="6" t="s">
        <v>33</v>
      </c>
      <c r="E1753" s="6" t="s">
        <v>72</v>
      </c>
      <c r="F1753" s="6" t="s">
        <v>73</v>
      </c>
      <c r="G1753" s="6" t="s">
        <v>18</v>
      </c>
      <c r="H1753" s="8">
        <v>0.25000000000000006</v>
      </c>
      <c r="I1753" s="9">
        <v>3250</v>
      </c>
      <c r="J1753" s="10">
        <f t="shared" si="0"/>
        <v>812.50000000000023</v>
      </c>
      <c r="K1753" s="10">
        <f t="shared" si="1"/>
        <v>284.37500000000006</v>
      </c>
      <c r="L1753" s="11">
        <v>0.35</v>
      </c>
      <c r="N1753" s="16"/>
      <c r="O1753" s="14"/>
      <c r="P1753" s="12"/>
      <c r="Q1753" s="13"/>
    </row>
    <row r="1754" spans="1:17" ht="15.75" customHeight="1">
      <c r="A1754" s="6" t="s">
        <v>14</v>
      </c>
      <c r="B1754" s="6">
        <v>1185732</v>
      </c>
      <c r="C1754" s="7">
        <v>44297</v>
      </c>
      <c r="D1754" s="6" t="s">
        <v>33</v>
      </c>
      <c r="E1754" s="6" t="s">
        <v>72</v>
      </c>
      <c r="F1754" s="6" t="s">
        <v>73</v>
      </c>
      <c r="G1754" s="6" t="s">
        <v>19</v>
      </c>
      <c r="H1754" s="8">
        <v>0.15000000000000008</v>
      </c>
      <c r="I1754" s="9">
        <v>3250</v>
      </c>
      <c r="J1754" s="10">
        <f t="shared" si="0"/>
        <v>487.50000000000023</v>
      </c>
      <c r="K1754" s="10">
        <f t="shared" si="1"/>
        <v>170.62500000000006</v>
      </c>
      <c r="L1754" s="11">
        <v>0.35</v>
      </c>
      <c r="N1754" s="16"/>
      <c r="O1754" s="14"/>
      <c r="P1754" s="12"/>
      <c r="Q1754" s="13"/>
    </row>
    <row r="1755" spans="1:17" ht="15.75" customHeight="1">
      <c r="A1755" s="6" t="s">
        <v>14</v>
      </c>
      <c r="B1755" s="6">
        <v>1185732</v>
      </c>
      <c r="C1755" s="7">
        <v>44297</v>
      </c>
      <c r="D1755" s="6" t="s">
        <v>33</v>
      </c>
      <c r="E1755" s="6" t="s">
        <v>72</v>
      </c>
      <c r="F1755" s="6" t="s">
        <v>73</v>
      </c>
      <c r="G1755" s="6" t="s">
        <v>20</v>
      </c>
      <c r="H1755" s="8">
        <v>0.2</v>
      </c>
      <c r="I1755" s="9">
        <v>2500</v>
      </c>
      <c r="J1755" s="10">
        <f t="shared" si="0"/>
        <v>500</v>
      </c>
      <c r="K1755" s="10">
        <f t="shared" si="1"/>
        <v>200</v>
      </c>
      <c r="L1755" s="11">
        <v>0.4</v>
      </c>
      <c r="N1755" s="16"/>
      <c r="O1755" s="14"/>
      <c r="P1755" s="12"/>
      <c r="Q1755" s="13"/>
    </row>
    <row r="1756" spans="1:17" ht="15.75" customHeight="1">
      <c r="A1756" s="6" t="s">
        <v>14</v>
      </c>
      <c r="B1756" s="6">
        <v>1185732</v>
      </c>
      <c r="C1756" s="7">
        <v>44297</v>
      </c>
      <c r="D1756" s="6" t="s">
        <v>33</v>
      </c>
      <c r="E1756" s="6" t="s">
        <v>72</v>
      </c>
      <c r="F1756" s="6" t="s">
        <v>73</v>
      </c>
      <c r="G1756" s="6" t="s">
        <v>21</v>
      </c>
      <c r="H1756" s="8">
        <v>0.35000000000000003</v>
      </c>
      <c r="I1756" s="9">
        <v>2750</v>
      </c>
      <c r="J1756" s="10">
        <f t="shared" si="0"/>
        <v>962.50000000000011</v>
      </c>
      <c r="K1756" s="10">
        <f t="shared" si="1"/>
        <v>336.875</v>
      </c>
      <c r="L1756" s="11">
        <v>0.35</v>
      </c>
      <c r="N1756" s="16"/>
      <c r="O1756" s="14"/>
      <c r="P1756" s="12"/>
      <c r="Q1756" s="13"/>
    </row>
    <row r="1757" spans="1:17" ht="15.75" customHeight="1">
      <c r="A1757" s="6" t="s">
        <v>14</v>
      </c>
      <c r="B1757" s="6">
        <v>1185732</v>
      </c>
      <c r="C1757" s="7">
        <v>44297</v>
      </c>
      <c r="D1757" s="6" t="s">
        <v>33</v>
      </c>
      <c r="E1757" s="6" t="s">
        <v>72</v>
      </c>
      <c r="F1757" s="6" t="s">
        <v>73</v>
      </c>
      <c r="G1757" s="6" t="s">
        <v>22</v>
      </c>
      <c r="H1757" s="8">
        <v>0.25000000000000006</v>
      </c>
      <c r="I1757" s="9">
        <v>4000</v>
      </c>
      <c r="J1757" s="10">
        <f t="shared" si="0"/>
        <v>1000.0000000000002</v>
      </c>
      <c r="K1757" s="10">
        <f t="shared" si="1"/>
        <v>500.00000000000011</v>
      </c>
      <c r="L1757" s="11">
        <v>0.5</v>
      </c>
      <c r="N1757" s="16"/>
      <c r="O1757" s="14"/>
      <c r="P1757" s="12"/>
      <c r="Q1757" s="13"/>
    </row>
    <row r="1758" spans="1:17" ht="15.75" customHeight="1">
      <c r="A1758" s="6" t="s">
        <v>14</v>
      </c>
      <c r="B1758" s="6">
        <v>1185732</v>
      </c>
      <c r="C1758" s="7">
        <v>44328</v>
      </c>
      <c r="D1758" s="6" t="s">
        <v>33</v>
      </c>
      <c r="E1758" s="6" t="s">
        <v>72</v>
      </c>
      <c r="F1758" s="6" t="s">
        <v>73</v>
      </c>
      <c r="G1758" s="6" t="s">
        <v>17</v>
      </c>
      <c r="H1758" s="8">
        <v>0.35000000000000003</v>
      </c>
      <c r="I1758" s="9">
        <v>6700</v>
      </c>
      <c r="J1758" s="10">
        <f t="shared" si="0"/>
        <v>2345</v>
      </c>
      <c r="K1758" s="10">
        <f t="shared" si="1"/>
        <v>938</v>
      </c>
      <c r="L1758" s="11">
        <v>0.4</v>
      </c>
      <c r="N1758" s="16"/>
      <c r="O1758" s="14"/>
      <c r="P1758" s="12"/>
      <c r="Q1758" s="13"/>
    </row>
    <row r="1759" spans="1:17" ht="15.75" customHeight="1">
      <c r="A1759" s="6" t="s">
        <v>14</v>
      </c>
      <c r="B1759" s="6">
        <v>1185732</v>
      </c>
      <c r="C1759" s="7">
        <v>44328</v>
      </c>
      <c r="D1759" s="6" t="s">
        <v>33</v>
      </c>
      <c r="E1759" s="6" t="s">
        <v>72</v>
      </c>
      <c r="F1759" s="6" t="s">
        <v>73</v>
      </c>
      <c r="G1759" s="6" t="s">
        <v>18</v>
      </c>
      <c r="H1759" s="8">
        <v>0.3000000000000001</v>
      </c>
      <c r="I1759" s="9">
        <v>3750</v>
      </c>
      <c r="J1759" s="10">
        <f t="shared" si="0"/>
        <v>1125.0000000000005</v>
      </c>
      <c r="K1759" s="10">
        <f t="shared" si="1"/>
        <v>393.75000000000011</v>
      </c>
      <c r="L1759" s="11">
        <v>0.35</v>
      </c>
      <c r="N1759" s="16"/>
      <c r="O1759" s="14"/>
      <c r="P1759" s="12"/>
      <c r="Q1759" s="13"/>
    </row>
    <row r="1760" spans="1:17" ht="15.75" customHeight="1">
      <c r="A1760" s="6" t="s">
        <v>14</v>
      </c>
      <c r="B1760" s="6">
        <v>1185732</v>
      </c>
      <c r="C1760" s="7">
        <v>44328</v>
      </c>
      <c r="D1760" s="6" t="s">
        <v>33</v>
      </c>
      <c r="E1760" s="6" t="s">
        <v>72</v>
      </c>
      <c r="F1760" s="6" t="s">
        <v>73</v>
      </c>
      <c r="G1760" s="6" t="s">
        <v>19</v>
      </c>
      <c r="H1760" s="8">
        <v>0.25000000000000006</v>
      </c>
      <c r="I1760" s="9">
        <v>3500</v>
      </c>
      <c r="J1760" s="10">
        <f t="shared" si="0"/>
        <v>875.00000000000023</v>
      </c>
      <c r="K1760" s="10">
        <f t="shared" si="1"/>
        <v>306.25000000000006</v>
      </c>
      <c r="L1760" s="11">
        <v>0.35</v>
      </c>
      <c r="N1760" s="16"/>
      <c r="O1760" s="14"/>
      <c r="P1760" s="12"/>
      <c r="Q1760" s="13"/>
    </row>
    <row r="1761" spans="1:17" ht="15.75" customHeight="1">
      <c r="A1761" s="6" t="s">
        <v>14</v>
      </c>
      <c r="B1761" s="6">
        <v>1185732</v>
      </c>
      <c r="C1761" s="7">
        <v>44328</v>
      </c>
      <c r="D1761" s="6" t="s">
        <v>33</v>
      </c>
      <c r="E1761" s="6" t="s">
        <v>72</v>
      </c>
      <c r="F1761" s="6" t="s">
        <v>73</v>
      </c>
      <c r="G1761" s="6" t="s">
        <v>20</v>
      </c>
      <c r="H1761" s="8">
        <v>0.25000000000000006</v>
      </c>
      <c r="I1761" s="9">
        <v>2750</v>
      </c>
      <c r="J1761" s="10">
        <f t="shared" si="0"/>
        <v>687.50000000000011</v>
      </c>
      <c r="K1761" s="10">
        <f t="shared" si="1"/>
        <v>275.00000000000006</v>
      </c>
      <c r="L1761" s="11">
        <v>0.4</v>
      </c>
      <c r="N1761" s="16"/>
      <c r="O1761" s="14"/>
      <c r="P1761" s="12"/>
      <c r="Q1761" s="13"/>
    </row>
    <row r="1762" spans="1:17" ht="15.75" customHeight="1">
      <c r="A1762" s="6" t="s">
        <v>14</v>
      </c>
      <c r="B1762" s="6">
        <v>1185732</v>
      </c>
      <c r="C1762" s="7">
        <v>44328</v>
      </c>
      <c r="D1762" s="6" t="s">
        <v>33</v>
      </c>
      <c r="E1762" s="6" t="s">
        <v>72</v>
      </c>
      <c r="F1762" s="6" t="s">
        <v>73</v>
      </c>
      <c r="G1762" s="6" t="s">
        <v>21</v>
      </c>
      <c r="H1762" s="8">
        <v>0.39999999999999997</v>
      </c>
      <c r="I1762" s="9">
        <v>3000</v>
      </c>
      <c r="J1762" s="10">
        <f t="shared" si="0"/>
        <v>1200</v>
      </c>
      <c r="K1762" s="10">
        <f t="shared" si="1"/>
        <v>420</v>
      </c>
      <c r="L1762" s="11">
        <v>0.35</v>
      </c>
      <c r="N1762" s="16"/>
      <c r="O1762" s="14"/>
      <c r="P1762" s="12"/>
      <c r="Q1762" s="13"/>
    </row>
    <row r="1763" spans="1:17" ht="15.75" customHeight="1">
      <c r="A1763" s="6" t="s">
        <v>14</v>
      </c>
      <c r="B1763" s="6">
        <v>1185732</v>
      </c>
      <c r="C1763" s="7">
        <v>44328</v>
      </c>
      <c r="D1763" s="6" t="s">
        <v>33</v>
      </c>
      <c r="E1763" s="6" t="s">
        <v>72</v>
      </c>
      <c r="F1763" s="6" t="s">
        <v>73</v>
      </c>
      <c r="G1763" s="6" t="s">
        <v>22</v>
      </c>
      <c r="H1763" s="8">
        <v>0.44999999999999996</v>
      </c>
      <c r="I1763" s="9">
        <v>4000</v>
      </c>
      <c r="J1763" s="10">
        <f t="shared" si="0"/>
        <v>1799.9999999999998</v>
      </c>
      <c r="K1763" s="10">
        <f t="shared" si="1"/>
        <v>899.99999999999989</v>
      </c>
      <c r="L1763" s="11">
        <v>0.5</v>
      </c>
      <c r="N1763" s="16"/>
      <c r="O1763" s="14"/>
      <c r="P1763" s="12"/>
      <c r="Q1763" s="13"/>
    </row>
    <row r="1764" spans="1:17" ht="15.75" customHeight="1">
      <c r="A1764" s="6" t="s">
        <v>14</v>
      </c>
      <c r="B1764" s="6">
        <v>1185732</v>
      </c>
      <c r="C1764" s="7">
        <v>44358</v>
      </c>
      <c r="D1764" s="6" t="s">
        <v>33</v>
      </c>
      <c r="E1764" s="6" t="s">
        <v>72</v>
      </c>
      <c r="F1764" s="6" t="s">
        <v>73</v>
      </c>
      <c r="G1764" s="6" t="s">
        <v>17</v>
      </c>
      <c r="H1764" s="8">
        <v>0.30000000000000004</v>
      </c>
      <c r="I1764" s="9">
        <v>6500</v>
      </c>
      <c r="J1764" s="10">
        <f t="shared" si="0"/>
        <v>1950.0000000000002</v>
      </c>
      <c r="K1764" s="10">
        <f t="shared" si="1"/>
        <v>780.00000000000011</v>
      </c>
      <c r="L1764" s="11">
        <v>0.4</v>
      </c>
      <c r="N1764" s="16"/>
      <c r="O1764" s="14"/>
      <c r="P1764" s="12"/>
      <c r="Q1764" s="13"/>
    </row>
    <row r="1765" spans="1:17" ht="15.75" customHeight="1">
      <c r="A1765" s="6" t="s">
        <v>14</v>
      </c>
      <c r="B1765" s="6">
        <v>1185732</v>
      </c>
      <c r="C1765" s="7">
        <v>44358</v>
      </c>
      <c r="D1765" s="6" t="s">
        <v>33</v>
      </c>
      <c r="E1765" s="6" t="s">
        <v>72</v>
      </c>
      <c r="F1765" s="6" t="s">
        <v>73</v>
      </c>
      <c r="G1765" s="6" t="s">
        <v>18</v>
      </c>
      <c r="H1765" s="8">
        <v>0.25000000000000011</v>
      </c>
      <c r="I1765" s="9">
        <v>4000</v>
      </c>
      <c r="J1765" s="10">
        <f t="shared" si="0"/>
        <v>1000.0000000000005</v>
      </c>
      <c r="K1765" s="10">
        <f t="shared" si="1"/>
        <v>350.00000000000011</v>
      </c>
      <c r="L1765" s="11">
        <v>0.35</v>
      </c>
      <c r="N1765" s="16"/>
      <c r="O1765" s="14"/>
      <c r="P1765" s="12"/>
      <c r="Q1765" s="13"/>
    </row>
    <row r="1766" spans="1:17" ht="15.75" customHeight="1">
      <c r="A1766" s="6" t="s">
        <v>14</v>
      </c>
      <c r="B1766" s="6">
        <v>1185732</v>
      </c>
      <c r="C1766" s="7">
        <v>44358</v>
      </c>
      <c r="D1766" s="6" t="s">
        <v>33</v>
      </c>
      <c r="E1766" s="6" t="s">
        <v>72</v>
      </c>
      <c r="F1766" s="6" t="s">
        <v>73</v>
      </c>
      <c r="G1766" s="6" t="s">
        <v>19</v>
      </c>
      <c r="H1766" s="8">
        <v>0.20000000000000007</v>
      </c>
      <c r="I1766" s="9">
        <v>4250</v>
      </c>
      <c r="J1766" s="10">
        <f t="shared" si="0"/>
        <v>850.00000000000023</v>
      </c>
      <c r="K1766" s="10">
        <f t="shared" si="1"/>
        <v>297.50000000000006</v>
      </c>
      <c r="L1766" s="11">
        <v>0.35</v>
      </c>
      <c r="N1766" s="16"/>
      <c r="O1766" s="14"/>
      <c r="P1766" s="12"/>
      <c r="Q1766" s="13"/>
    </row>
    <row r="1767" spans="1:17" ht="15.75" customHeight="1">
      <c r="A1767" s="6" t="s">
        <v>14</v>
      </c>
      <c r="B1767" s="6">
        <v>1185732</v>
      </c>
      <c r="C1767" s="7">
        <v>44358</v>
      </c>
      <c r="D1767" s="6" t="s">
        <v>33</v>
      </c>
      <c r="E1767" s="6" t="s">
        <v>72</v>
      </c>
      <c r="F1767" s="6" t="s">
        <v>73</v>
      </c>
      <c r="G1767" s="6" t="s">
        <v>20</v>
      </c>
      <c r="H1767" s="8">
        <v>0.20000000000000007</v>
      </c>
      <c r="I1767" s="9">
        <v>4000</v>
      </c>
      <c r="J1767" s="10">
        <f t="shared" si="0"/>
        <v>800.00000000000023</v>
      </c>
      <c r="K1767" s="10">
        <f t="shared" si="1"/>
        <v>320.00000000000011</v>
      </c>
      <c r="L1767" s="11">
        <v>0.4</v>
      </c>
      <c r="N1767" s="16"/>
      <c r="O1767" s="14"/>
      <c r="P1767" s="12"/>
      <c r="Q1767" s="13"/>
    </row>
    <row r="1768" spans="1:17" ht="15.75" customHeight="1">
      <c r="A1768" s="6" t="s">
        <v>14</v>
      </c>
      <c r="B1768" s="6">
        <v>1185732</v>
      </c>
      <c r="C1768" s="7">
        <v>44358</v>
      </c>
      <c r="D1768" s="6" t="s">
        <v>33</v>
      </c>
      <c r="E1768" s="6" t="s">
        <v>72</v>
      </c>
      <c r="F1768" s="6" t="s">
        <v>73</v>
      </c>
      <c r="G1768" s="6" t="s">
        <v>21</v>
      </c>
      <c r="H1768" s="8">
        <v>0.35000000000000003</v>
      </c>
      <c r="I1768" s="9">
        <v>4000</v>
      </c>
      <c r="J1768" s="10">
        <f t="shared" si="0"/>
        <v>1400.0000000000002</v>
      </c>
      <c r="K1768" s="10">
        <f t="shared" si="1"/>
        <v>490.00000000000006</v>
      </c>
      <c r="L1768" s="11">
        <v>0.35</v>
      </c>
      <c r="N1768" s="16"/>
      <c r="O1768" s="14"/>
      <c r="P1768" s="12"/>
      <c r="Q1768" s="13"/>
    </row>
    <row r="1769" spans="1:17" ht="15.75" customHeight="1">
      <c r="A1769" s="6" t="s">
        <v>14</v>
      </c>
      <c r="B1769" s="6">
        <v>1185732</v>
      </c>
      <c r="C1769" s="7">
        <v>44358</v>
      </c>
      <c r="D1769" s="6" t="s">
        <v>33</v>
      </c>
      <c r="E1769" s="6" t="s">
        <v>72</v>
      </c>
      <c r="F1769" s="6" t="s">
        <v>73</v>
      </c>
      <c r="G1769" s="6" t="s">
        <v>22</v>
      </c>
      <c r="H1769" s="8">
        <v>0.4</v>
      </c>
      <c r="I1769" s="9">
        <v>5750</v>
      </c>
      <c r="J1769" s="10">
        <f t="shared" si="0"/>
        <v>2300</v>
      </c>
      <c r="K1769" s="10">
        <f t="shared" si="1"/>
        <v>1150</v>
      </c>
      <c r="L1769" s="11">
        <v>0.5</v>
      </c>
      <c r="N1769" s="16"/>
      <c r="O1769" s="14"/>
      <c r="P1769" s="12"/>
      <c r="Q1769" s="13"/>
    </row>
    <row r="1770" spans="1:17" ht="15.75" customHeight="1">
      <c r="A1770" s="6" t="s">
        <v>14</v>
      </c>
      <c r="B1770" s="6">
        <v>1185732</v>
      </c>
      <c r="C1770" s="7">
        <v>44387</v>
      </c>
      <c r="D1770" s="6" t="s">
        <v>33</v>
      </c>
      <c r="E1770" s="6" t="s">
        <v>72</v>
      </c>
      <c r="F1770" s="6" t="s">
        <v>73</v>
      </c>
      <c r="G1770" s="6" t="s">
        <v>17</v>
      </c>
      <c r="H1770" s="8">
        <v>0.35000000000000003</v>
      </c>
      <c r="I1770" s="9">
        <v>8000</v>
      </c>
      <c r="J1770" s="10">
        <f t="shared" si="0"/>
        <v>2800.0000000000005</v>
      </c>
      <c r="K1770" s="10">
        <f t="shared" si="1"/>
        <v>1120.0000000000002</v>
      </c>
      <c r="L1770" s="11">
        <v>0.4</v>
      </c>
      <c r="N1770" s="16"/>
      <c r="O1770" s="14"/>
      <c r="P1770" s="12"/>
      <c r="Q1770" s="13"/>
    </row>
    <row r="1771" spans="1:17" ht="15.75" customHeight="1">
      <c r="A1771" s="6" t="s">
        <v>14</v>
      </c>
      <c r="B1771" s="6">
        <v>1185732</v>
      </c>
      <c r="C1771" s="7">
        <v>44387</v>
      </c>
      <c r="D1771" s="6" t="s">
        <v>33</v>
      </c>
      <c r="E1771" s="6" t="s">
        <v>72</v>
      </c>
      <c r="F1771" s="6" t="s">
        <v>73</v>
      </c>
      <c r="G1771" s="6" t="s">
        <v>18</v>
      </c>
      <c r="H1771" s="8">
        <v>0.3000000000000001</v>
      </c>
      <c r="I1771" s="9">
        <v>5500</v>
      </c>
      <c r="J1771" s="10">
        <f t="shared" si="0"/>
        <v>1650.0000000000005</v>
      </c>
      <c r="K1771" s="10">
        <f t="shared" si="1"/>
        <v>577.50000000000011</v>
      </c>
      <c r="L1771" s="11">
        <v>0.35</v>
      </c>
      <c r="N1771" s="16"/>
      <c r="O1771" s="14"/>
      <c r="P1771" s="12"/>
      <c r="Q1771" s="13"/>
    </row>
    <row r="1772" spans="1:17" ht="15.75" customHeight="1">
      <c r="A1772" s="6" t="s">
        <v>14</v>
      </c>
      <c r="B1772" s="6">
        <v>1185732</v>
      </c>
      <c r="C1772" s="7">
        <v>44387</v>
      </c>
      <c r="D1772" s="6" t="s">
        <v>33</v>
      </c>
      <c r="E1772" s="6" t="s">
        <v>72</v>
      </c>
      <c r="F1772" s="6" t="s">
        <v>73</v>
      </c>
      <c r="G1772" s="6" t="s">
        <v>19</v>
      </c>
      <c r="H1772" s="8">
        <v>0.25000000000000006</v>
      </c>
      <c r="I1772" s="9">
        <v>4750</v>
      </c>
      <c r="J1772" s="10">
        <f t="shared" si="0"/>
        <v>1187.5000000000002</v>
      </c>
      <c r="K1772" s="10">
        <f t="shared" si="1"/>
        <v>415.62500000000006</v>
      </c>
      <c r="L1772" s="11">
        <v>0.35</v>
      </c>
      <c r="N1772" s="16"/>
      <c r="O1772" s="14"/>
      <c r="P1772" s="12"/>
      <c r="Q1772" s="13"/>
    </row>
    <row r="1773" spans="1:17" ht="15.75" customHeight="1">
      <c r="A1773" s="6" t="s">
        <v>14</v>
      </c>
      <c r="B1773" s="6">
        <v>1185732</v>
      </c>
      <c r="C1773" s="7">
        <v>44387</v>
      </c>
      <c r="D1773" s="6" t="s">
        <v>33</v>
      </c>
      <c r="E1773" s="6" t="s">
        <v>72</v>
      </c>
      <c r="F1773" s="6" t="s">
        <v>73</v>
      </c>
      <c r="G1773" s="6" t="s">
        <v>20</v>
      </c>
      <c r="H1773" s="8">
        <v>0.25000000000000006</v>
      </c>
      <c r="I1773" s="9">
        <v>4250</v>
      </c>
      <c r="J1773" s="10">
        <f t="shared" si="0"/>
        <v>1062.5000000000002</v>
      </c>
      <c r="K1773" s="10">
        <f t="shared" si="1"/>
        <v>425.00000000000011</v>
      </c>
      <c r="L1773" s="11">
        <v>0.4</v>
      </c>
      <c r="N1773" s="16"/>
      <c r="O1773" s="14"/>
      <c r="P1773" s="12"/>
      <c r="Q1773" s="13"/>
    </row>
    <row r="1774" spans="1:17" ht="15.75" customHeight="1">
      <c r="A1774" s="6" t="s">
        <v>14</v>
      </c>
      <c r="B1774" s="6">
        <v>1185732</v>
      </c>
      <c r="C1774" s="7">
        <v>44387</v>
      </c>
      <c r="D1774" s="6" t="s">
        <v>33</v>
      </c>
      <c r="E1774" s="6" t="s">
        <v>72</v>
      </c>
      <c r="F1774" s="6" t="s">
        <v>73</v>
      </c>
      <c r="G1774" s="6" t="s">
        <v>21</v>
      </c>
      <c r="H1774" s="8">
        <v>0.35000000000000003</v>
      </c>
      <c r="I1774" s="9">
        <v>4250</v>
      </c>
      <c r="J1774" s="10">
        <f t="shared" si="0"/>
        <v>1487.5000000000002</v>
      </c>
      <c r="K1774" s="10">
        <f t="shared" si="1"/>
        <v>520.625</v>
      </c>
      <c r="L1774" s="11">
        <v>0.35</v>
      </c>
      <c r="N1774" s="16"/>
      <c r="O1774" s="14"/>
      <c r="P1774" s="12"/>
      <c r="Q1774" s="13"/>
    </row>
    <row r="1775" spans="1:17" ht="15.75" customHeight="1">
      <c r="A1775" s="6" t="s">
        <v>14</v>
      </c>
      <c r="B1775" s="6">
        <v>1185732</v>
      </c>
      <c r="C1775" s="7">
        <v>44387</v>
      </c>
      <c r="D1775" s="6" t="s">
        <v>33</v>
      </c>
      <c r="E1775" s="6" t="s">
        <v>72</v>
      </c>
      <c r="F1775" s="6" t="s">
        <v>73</v>
      </c>
      <c r="G1775" s="6" t="s">
        <v>22</v>
      </c>
      <c r="H1775" s="8">
        <v>0.4</v>
      </c>
      <c r="I1775" s="9">
        <v>6000</v>
      </c>
      <c r="J1775" s="10">
        <f t="shared" si="0"/>
        <v>2400</v>
      </c>
      <c r="K1775" s="10">
        <f t="shared" si="1"/>
        <v>1200</v>
      </c>
      <c r="L1775" s="11">
        <v>0.5</v>
      </c>
      <c r="N1775" s="16"/>
      <c r="O1775" s="14"/>
      <c r="P1775" s="12"/>
      <c r="Q1775" s="13"/>
    </row>
    <row r="1776" spans="1:17" ht="15.75" customHeight="1">
      <c r="A1776" s="6" t="s">
        <v>14</v>
      </c>
      <c r="B1776" s="6">
        <v>1185732</v>
      </c>
      <c r="C1776" s="7">
        <v>44419</v>
      </c>
      <c r="D1776" s="6" t="s">
        <v>33</v>
      </c>
      <c r="E1776" s="6" t="s">
        <v>72</v>
      </c>
      <c r="F1776" s="6" t="s">
        <v>73</v>
      </c>
      <c r="G1776" s="6" t="s">
        <v>17</v>
      </c>
      <c r="H1776" s="8">
        <v>0.35000000000000003</v>
      </c>
      <c r="I1776" s="9">
        <v>7500</v>
      </c>
      <c r="J1776" s="10">
        <f t="shared" si="0"/>
        <v>2625.0000000000005</v>
      </c>
      <c r="K1776" s="10">
        <f t="shared" si="1"/>
        <v>1050.0000000000002</v>
      </c>
      <c r="L1776" s="11">
        <v>0.4</v>
      </c>
      <c r="N1776" s="16"/>
      <c r="O1776" s="14"/>
      <c r="P1776" s="12"/>
      <c r="Q1776" s="13"/>
    </row>
    <row r="1777" spans="1:17" ht="15.75" customHeight="1">
      <c r="A1777" s="6" t="s">
        <v>14</v>
      </c>
      <c r="B1777" s="6">
        <v>1185732</v>
      </c>
      <c r="C1777" s="7">
        <v>44419</v>
      </c>
      <c r="D1777" s="6" t="s">
        <v>33</v>
      </c>
      <c r="E1777" s="6" t="s">
        <v>72</v>
      </c>
      <c r="F1777" s="6" t="s">
        <v>73</v>
      </c>
      <c r="G1777" s="6" t="s">
        <v>18</v>
      </c>
      <c r="H1777" s="8">
        <v>0.35000000000000009</v>
      </c>
      <c r="I1777" s="9">
        <v>5250</v>
      </c>
      <c r="J1777" s="10">
        <f t="shared" si="0"/>
        <v>1837.5000000000005</v>
      </c>
      <c r="K1777" s="10">
        <f t="shared" si="1"/>
        <v>643.12500000000011</v>
      </c>
      <c r="L1777" s="11">
        <v>0.35</v>
      </c>
      <c r="N1777" s="16"/>
      <c r="O1777" s="14"/>
      <c r="P1777" s="12"/>
      <c r="Q1777" s="13"/>
    </row>
    <row r="1778" spans="1:17" ht="15.75" customHeight="1">
      <c r="A1778" s="6" t="s">
        <v>14</v>
      </c>
      <c r="B1778" s="6">
        <v>1185732</v>
      </c>
      <c r="C1778" s="7">
        <v>44419</v>
      </c>
      <c r="D1778" s="6" t="s">
        <v>33</v>
      </c>
      <c r="E1778" s="6" t="s">
        <v>72</v>
      </c>
      <c r="F1778" s="6" t="s">
        <v>73</v>
      </c>
      <c r="G1778" s="6" t="s">
        <v>19</v>
      </c>
      <c r="H1778" s="8">
        <v>0.30000000000000004</v>
      </c>
      <c r="I1778" s="9">
        <v>4500</v>
      </c>
      <c r="J1778" s="10">
        <f t="shared" si="0"/>
        <v>1350.0000000000002</v>
      </c>
      <c r="K1778" s="10">
        <f t="shared" si="1"/>
        <v>472.50000000000006</v>
      </c>
      <c r="L1778" s="11">
        <v>0.35</v>
      </c>
      <c r="N1778" s="16"/>
      <c r="O1778" s="14"/>
      <c r="P1778" s="12"/>
      <c r="Q1778" s="13"/>
    </row>
    <row r="1779" spans="1:17" ht="15.75" customHeight="1">
      <c r="A1779" s="6" t="s">
        <v>14</v>
      </c>
      <c r="B1779" s="6">
        <v>1185732</v>
      </c>
      <c r="C1779" s="7">
        <v>44419</v>
      </c>
      <c r="D1779" s="6" t="s">
        <v>33</v>
      </c>
      <c r="E1779" s="6" t="s">
        <v>72</v>
      </c>
      <c r="F1779" s="6" t="s">
        <v>73</v>
      </c>
      <c r="G1779" s="6" t="s">
        <v>20</v>
      </c>
      <c r="H1779" s="8">
        <v>0.20000000000000007</v>
      </c>
      <c r="I1779" s="9">
        <v>3750</v>
      </c>
      <c r="J1779" s="10">
        <f t="shared" si="0"/>
        <v>750.00000000000023</v>
      </c>
      <c r="K1779" s="10">
        <f t="shared" si="1"/>
        <v>300.00000000000011</v>
      </c>
      <c r="L1779" s="11">
        <v>0.4</v>
      </c>
      <c r="N1779" s="16"/>
      <c r="O1779" s="14"/>
      <c r="P1779" s="12"/>
      <c r="Q1779" s="13"/>
    </row>
    <row r="1780" spans="1:17" ht="15.75" customHeight="1">
      <c r="A1780" s="6" t="s">
        <v>14</v>
      </c>
      <c r="B1780" s="6">
        <v>1185732</v>
      </c>
      <c r="C1780" s="7">
        <v>44419</v>
      </c>
      <c r="D1780" s="6" t="s">
        <v>33</v>
      </c>
      <c r="E1780" s="6" t="s">
        <v>72</v>
      </c>
      <c r="F1780" s="6" t="s">
        <v>73</v>
      </c>
      <c r="G1780" s="6" t="s">
        <v>21</v>
      </c>
      <c r="H1780" s="8">
        <v>0.30000000000000004</v>
      </c>
      <c r="I1780" s="9">
        <v>3500</v>
      </c>
      <c r="J1780" s="10">
        <f t="shared" si="0"/>
        <v>1050.0000000000002</v>
      </c>
      <c r="K1780" s="10">
        <f t="shared" si="1"/>
        <v>367.50000000000006</v>
      </c>
      <c r="L1780" s="11">
        <v>0.35</v>
      </c>
      <c r="N1780" s="16"/>
      <c r="O1780" s="14"/>
      <c r="P1780" s="12"/>
      <c r="Q1780" s="13"/>
    </row>
    <row r="1781" spans="1:17" ht="15.75" customHeight="1">
      <c r="A1781" s="6" t="s">
        <v>14</v>
      </c>
      <c r="B1781" s="6">
        <v>1185732</v>
      </c>
      <c r="C1781" s="7">
        <v>44419</v>
      </c>
      <c r="D1781" s="6" t="s">
        <v>33</v>
      </c>
      <c r="E1781" s="6" t="s">
        <v>72</v>
      </c>
      <c r="F1781" s="6" t="s">
        <v>73</v>
      </c>
      <c r="G1781" s="6" t="s">
        <v>22</v>
      </c>
      <c r="H1781" s="8">
        <v>0.35000000000000003</v>
      </c>
      <c r="I1781" s="9">
        <v>5250</v>
      </c>
      <c r="J1781" s="10">
        <f t="shared" si="0"/>
        <v>1837.5000000000002</v>
      </c>
      <c r="K1781" s="10">
        <f t="shared" si="1"/>
        <v>918.75000000000011</v>
      </c>
      <c r="L1781" s="11">
        <v>0.5</v>
      </c>
      <c r="N1781" s="16"/>
      <c r="O1781" s="14"/>
      <c r="P1781" s="12"/>
      <c r="Q1781" s="13"/>
    </row>
    <row r="1782" spans="1:17" ht="15.75" customHeight="1">
      <c r="A1782" s="6" t="s">
        <v>14</v>
      </c>
      <c r="B1782" s="6">
        <v>1185732</v>
      </c>
      <c r="C1782" s="7">
        <v>44451</v>
      </c>
      <c r="D1782" s="6" t="s">
        <v>33</v>
      </c>
      <c r="E1782" s="6" t="s">
        <v>72</v>
      </c>
      <c r="F1782" s="6" t="s">
        <v>73</v>
      </c>
      <c r="G1782" s="6" t="s">
        <v>17</v>
      </c>
      <c r="H1782" s="8">
        <v>0.30000000000000004</v>
      </c>
      <c r="I1782" s="9">
        <v>6500</v>
      </c>
      <c r="J1782" s="10">
        <f t="shared" si="0"/>
        <v>1950.0000000000002</v>
      </c>
      <c r="K1782" s="10">
        <f t="shared" si="1"/>
        <v>780.00000000000011</v>
      </c>
      <c r="L1782" s="11">
        <v>0.4</v>
      </c>
      <c r="N1782" s="16"/>
      <c r="O1782" s="14"/>
      <c r="P1782" s="12"/>
      <c r="Q1782" s="13"/>
    </row>
    <row r="1783" spans="1:17" ht="15.75" customHeight="1">
      <c r="A1783" s="6" t="s">
        <v>14</v>
      </c>
      <c r="B1783" s="6">
        <v>1185732</v>
      </c>
      <c r="C1783" s="7">
        <v>44451</v>
      </c>
      <c r="D1783" s="6" t="s">
        <v>33</v>
      </c>
      <c r="E1783" s="6" t="s">
        <v>72</v>
      </c>
      <c r="F1783" s="6" t="s">
        <v>73</v>
      </c>
      <c r="G1783" s="6" t="s">
        <v>18</v>
      </c>
      <c r="H1783" s="8">
        <v>0.25000000000000011</v>
      </c>
      <c r="I1783" s="9">
        <v>4500</v>
      </c>
      <c r="J1783" s="10">
        <f t="shared" si="0"/>
        <v>1125.0000000000005</v>
      </c>
      <c r="K1783" s="10">
        <f t="shared" si="1"/>
        <v>393.75000000000011</v>
      </c>
      <c r="L1783" s="11">
        <v>0.35</v>
      </c>
      <c r="N1783" s="16"/>
      <c r="O1783" s="14"/>
      <c r="P1783" s="12"/>
      <c r="Q1783" s="13"/>
    </row>
    <row r="1784" spans="1:17" ht="15.75" customHeight="1">
      <c r="A1784" s="6" t="s">
        <v>14</v>
      </c>
      <c r="B1784" s="6">
        <v>1185732</v>
      </c>
      <c r="C1784" s="7">
        <v>44451</v>
      </c>
      <c r="D1784" s="6" t="s">
        <v>33</v>
      </c>
      <c r="E1784" s="6" t="s">
        <v>72</v>
      </c>
      <c r="F1784" s="6" t="s">
        <v>73</v>
      </c>
      <c r="G1784" s="6" t="s">
        <v>19</v>
      </c>
      <c r="H1784" s="8">
        <v>0.10000000000000002</v>
      </c>
      <c r="I1784" s="9">
        <v>3500</v>
      </c>
      <c r="J1784" s="10">
        <f t="shared" si="0"/>
        <v>350.00000000000006</v>
      </c>
      <c r="K1784" s="10">
        <f t="shared" si="1"/>
        <v>122.50000000000001</v>
      </c>
      <c r="L1784" s="11">
        <v>0.35</v>
      </c>
      <c r="N1784" s="16"/>
      <c r="O1784" s="14"/>
      <c r="P1784" s="12"/>
      <c r="Q1784" s="13"/>
    </row>
    <row r="1785" spans="1:17" ht="15.75" customHeight="1">
      <c r="A1785" s="6" t="s">
        <v>14</v>
      </c>
      <c r="B1785" s="6">
        <v>1185732</v>
      </c>
      <c r="C1785" s="7">
        <v>44451</v>
      </c>
      <c r="D1785" s="6" t="s">
        <v>33</v>
      </c>
      <c r="E1785" s="6" t="s">
        <v>72</v>
      </c>
      <c r="F1785" s="6" t="s">
        <v>73</v>
      </c>
      <c r="G1785" s="6" t="s">
        <v>20</v>
      </c>
      <c r="H1785" s="8">
        <v>0.10000000000000002</v>
      </c>
      <c r="I1785" s="9">
        <v>3250</v>
      </c>
      <c r="J1785" s="10">
        <f t="shared" si="0"/>
        <v>325.00000000000006</v>
      </c>
      <c r="K1785" s="10">
        <f t="shared" si="1"/>
        <v>130.00000000000003</v>
      </c>
      <c r="L1785" s="11">
        <v>0.4</v>
      </c>
      <c r="N1785" s="16"/>
      <c r="O1785" s="14"/>
      <c r="P1785" s="12"/>
      <c r="Q1785" s="13"/>
    </row>
    <row r="1786" spans="1:17" ht="15.75" customHeight="1">
      <c r="A1786" s="6" t="s">
        <v>14</v>
      </c>
      <c r="B1786" s="6">
        <v>1185732</v>
      </c>
      <c r="C1786" s="7">
        <v>44451</v>
      </c>
      <c r="D1786" s="6" t="s">
        <v>33</v>
      </c>
      <c r="E1786" s="6" t="s">
        <v>72</v>
      </c>
      <c r="F1786" s="6" t="s">
        <v>73</v>
      </c>
      <c r="G1786" s="6" t="s">
        <v>21</v>
      </c>
      <c r="H1786" s="8">
        <v>0.2</v>
      </c>
      <c r="I1786" s="9">
        <v>3250</v>
      </c>
      <c r="J1786" s="10">
        <f t="shared" si="0"/>
        <v>650</v>
      </c>
      <c r="K1786" s="10">
        <f t="shared" si="1"/>
        <v>227.49999999999997</v>
      </c>
      <c r="L1786" s="11">
        <v>0.35</v>
      </c>
      <c r="N1786" s="16"/>
      <c r="O1786" s="14"/>
      <c r="P1786" s="12"/>
      <c r="Q1786" s="13"/>
    </row>
    <row r="1787" spans="1:17" ht="15.75" customHeight="1">
      <c r="A1787" s="6" t="s">
        <v>14</v>
      </c>
      <c r="B1787" s="6">
        <v>1185732</v>
      </c>
      <c r="C1787" s="7">
        <v>44451</v>
      </c>
      <c r="D1787" s="6" t="s">
        <v>33</v>
      </c>
      <c r="E1787" s="6" t="s">
        <v>72</v>
      </c>
      <c r="F1787" s="6" t="s">
        <v>73</v>
      </c>
      <c r="G1787" s="6" t="s">
        <v>22</v>
      </c>
      <c r="H1787" s="8">
        <v>0.25000000000000006</v>
      </c>
      <c r="I1787" s="9">
        <v>4000</v>
      </c>
      <c r="J1787" s="10">
        <f t="shared" si="0"/>
        <v>1000.0000000000002</v>
      </c>
      <c r="K1787" s="10">
        <f t="shared" si="1"/>
        <v>500.00000000000011</v>
      </c>
      <c r="L1787" s="11">
        <v>0.5</v>
      </c>
      <c r="N1787" s="16"/>
      <c r="O1787" s="14"/>
      <c r="P1787" s="12"/>
      <c r="Q1787" s="13"/>
    </row>
    <row r="1788" spans="1:17" ht="15.75" customHeight="1">
      <c r="A1788" s="6" t="s">
        <v>14</v>
      </c>
      <c r="B1788" s="6">
        <v>1185732</v>
      </c>
      <c r="C1788" s="7">
        <v>44480</v>
      </c>
      <c r="D1788" s="6" t="s">
        <v>33</v>
      </c>
      <c r="E1788" s="6" t="s">
        <v>72</v>
      </c>
      <c r="F1788" s="6" t="s">
        <v>73</v>
      </c>
      <c r="G1788" s="6" t="s">
        <v>17</v>
      </c>
      <c r="H1788" s="8">
        <v>0.3</v>
      </c>
      <c r="I1788" s="9">
        <v>5750</v>
      </c>
      <c r="J1788" s="10">
        <f t="shared" si="0"/>
        <v>1725</v>
      </c>
      <c r="K1788" s="10">
        <f t="shared" si="1"/>
        <v>690</v>
      </c>
      <c r="L1788" s="11">
        <v>0.4</v>
      </c>
      <c r="N1788" s="16"/>
      <c r="O1788" s="14"/>
      <c r="P1788" s="12"/>
      <c r="Q1788" s="13"/>
    </row>
    <row r="1789" spans="1:17" ht="15.75" customHeight="1">
      <c r="A1789" s="6" t="s">
        <v>14</v>
      </c>
      <c r="B1789" s="6">
        <v>1185732</v>
      </c>
      <c r="C1789" s="7">
        <v>44480</v>
      </c>
      <c r="D1789" s="6" t="s">
        <v>33</v>
      </c>
      <c r="E1789" s="6" t="s">
        <v>72</v>
      </c>
      <c r="F1789" s="6" t="s">
        <v>73</v>
      </c>
      <c r="G1789" s="6" t="s">
        <v>18</v>
      </c>
      <c r="H1789" s="8">
        <v>0.2</v>
      </c>
      <c r="I1789" s="9">
        <v>4000</v>
      </c>
      <c r="J1789" s="10">
        <f t="shared" si="0"/>
        <v>800</v>
      </c>
      <c r="K1789" s="10">
        <f t="shared" si="1"/>
        <v>280</v>
      </c>
      <c r="L1789" s="11">
        <v>0.35</v>
      </c>
      <c r="N1789" s="16"/>
      <c r="O1789" s="14"/>
      <c r="P1789" s="12"/>
      <c r="Q1789" s="13"/>
    </row>
    <row r="1790" spans="1:17" ht="15.75" customHeight="1">
      <c r="A1790" s="6" t="s">
        <v>14</v>
      </c>
      <c r="B1790" s="6">
        <v>1185732</v>
      </c>
      <c r="C1790" s="7">
        <v>44480</v>
      </c>
      <c r="D1790" s="6" t="s">
        <v>33</v>
      </c>
      <c r="E1790" s="6" t="s">
        <v>72</v>
      </c>
      <c r="F1790" s="6" t="s">
        <v>73</v>
      </c>
      <c r="G1790" s="6" t="s">
        <v>19</v>
      </c>
      <c r="H1790" s="8">
        <v>0.2</v>
      </c>
      <c r="I1790" s="9">
        <v>3000</v>
      </c>
      <c r="J1790" s="10">
        <f t="shared" si="0"/>
        <v>600</v>
      </c>
      <c r="K1790" s="10">
        <f t="shared" si="1"/>
        <v>210</v>
      </c>
      <c r="L1790" s="11">
        <v>0.35</v>
      </c>
      <c r="N1790" s="16"/>
      <c r="O1790" s="14"/>
      <c r="P1790" s="12"/>
      <c r="Q1790" s="13"/>
    </row>
    <row r="1791" spans="1:17" ht="15.75" customHeight="1">
      <c r="A1791" s="6" t="s">
        <v>14</v>
      </c>
      <c r="B1791" s="6">
        <v>1185732</v>
      </c>
      <c r="C1791" s="7">
        <v>44480</v>
      </c>
      <c r="D1791" s="6" t="s">
        <v>33</v>
      </c>
      <c r="E1791" s="6" t="s">
        <v>72</v>
      </c>
      <c r="F1791" s="6" t="s">
        <v>73</v>
      </c>
      <c r="G1791" s="6" t="s">
        <v>20</v>
      </c>
      <c r="H1791" s="8">
        <v>0.2</v>
      </c>
      <c r="I1791" s="9">
        <v>2750</v>
      </c>
      <c r="J1791" s="10">
        <f t="shared" si="0"/>
        <v>550</v>
      </c>
      <c r="K1791" s="10">
        <f t="shared" si="1"/>
        <v>220</v>
      </c>
      <c r="L1791" s="11">
        <v>0.4</v>
      </c>
      <c r="N1791" s="16"/>
      <c r="O1791" s="14"/>
      <c r="P1791" s="12"/>
      <c r="Q1791" s="13"/>
    </row>
    <row r="1792" spans="1:17" ht="15.75" customHeight="1">
      <c r="A1792" s="6" t="s">
        <v>14</v>
      </c>
      <c r="B1792" s="6">
        <v>1185732</v>
      </c>
      <c r="C1792" s="7">
        <v>44480</v>
      </c>
      <c r="D1792" s="6" t="s">
        <v>33</v>
      </c>
      <c r="E1792" s="6" t="s">
        <v>72</v>
      </c>
      <c r="F1792" s="6" t="s">
        <v>73</v>
      </c>
      <c r="G1792" s="6" t="s">
        <v>21</v>
      </c>
      <c r="H1792" s="8">
        <v>0.3</v>
      </c>
      <c r="I1792" s="9">
        <v>2750</v>
      </c>
      <c r="J1792" s="10">
        <f t="shared" si="0"/>
        <v>825</v>
      </c>
      <c r="K1792" s="10">
        <f t="shared" si="1"/>
        <v>288.75</v>
      </c>
      <c r="L1792" s="11">
        <v>0.35</v>
      </c>
      <c r="N1792" s="16"/>
      <c r="O1792" s="14"/>
      <c r="P1792" s="12"/>
      <c r="Q1792" s="13"/>
    </row>
    <row r="1793" spans="1:17" ht="15.75" customHeight="1">
      <c r="A1793" s="6" t="s">
        <v>14</v>
      </c>
      <c r="B1793" s="6">
        <v>1185732</v>
      </c>
      <c r="C1793" s="7">
        <v>44480</v>
      </c>
      <c r="D1793" s="6" t="s">
        <v>33</v>
      </c>
      <c r="E1793" s="6" t="s">
        <v>72</v>
      </c>
      <c r="F1793" s="6" t="s">
        <v>73</v>
      </c>
      <c r="G1793" s="6" t="s">
        <v>22</v>
      </c>
      <c r="H1793" s="8">
        <v>0.34999999999999992</v>
      </c>
      <c r="I1793" s="9">
        <v>4000</v>
      </c>
      <c r="J1793" s="10">
        <f t="shared" si="0"/>
        <v>1399.9999999999998</v>
      </c>
      <c r="K1793" s="10">
        <f t="shared" si="1"/>
        <v>699.99999999999989</v>
      </c>
      <c r="L1793" s="11">
        <v>0.5</v>
      </c>
      <c r="N1793" s="16"/>
      <c r="O1793" s="14"/>
      <c r="P1793" s="12"/>
      <c r="Q1793" s="13"/>
    </row>
    <row r="1794" spans="1:17" ht="15.75" customHeight="1">
      <c r="A1794" s="6" t="s">
        <v>14</v>
      </c>
      <c r="B1794" s="6">
        <v>1185732</v>
      </c>
      <c r="C1794" s="7">
        <v>44511</v>
      </c>
      <c r="D1794" s="6" t="s">
        <v>33</v>
      </c>
      <c r="E1794" s="6" t="s">
        <v>72</v>
      </c>
      <c r="F1794" s="6" t="s">
        <v>73</v>
      </c>
      <c r="G1794" s="6" t="s">
        <v>17</v>
      </c>
      <c r="H1794" s="8">
        <v>0.30000000000000004</v>
      </c>
      <c r="I1794" s="9">
        <v>5500</v>
      </c>
      <c r="J1794" s="10">
        <f t="shared" si="0"/>
        <v>1650.0000000000002</v>
      </c>
      <c r="K1794" s="10">
        <f t="shared" si="1"/>
        <v>660.00000000000011</v>
      </c>
      <c r="L1794" s="11">
        <v>0.4</v>
      </c>
      <c r="N1794" s="16"/>
      <c r="O1794" s="14"/>
      <c r="P1794" s="12"/>
      <c r="Q1794" s="13"/>
    </row>
    <row r="1795" spans="1:17" ht="15.75" customHeight="1">
      <c r="A1795" s="6" t="s">
        <v>14</v>
      </c>
      <c r="B1795" s="6">
        <v>1185732</v>
      </c>
      <c r="C1795" s="7">
        <v>44511</v>
      </c>
      <c r="D1795" s="6" t="s">
        <v>33</v>
      </c>
      <c r="E1795" s="6" t="s">
        <v>72</v>
      </c>
      <c r="F1795" s="6" t="s">
        <v>73</v>
      </c>
      <c r="G1795" s="6" t="s">
        <v>18</v>
      </c>
      <c r="H1795" s="8">
        <v>0.20000000000000007</v>
      </c>
      <c r="I1795" s="9">
        <v>4000</v>
      </c>
      <c r="J1795" s="10">
        <f t="shared" si="0"/>
        <v>800.00000000000023</v>
      </c>
      <c r="K1795" s="10">
        <f t="shared" si="1"/>
        <v>280.00000000000006</v>
      </c>
      <c r="L1795" s="11">
        <v>0.35</v>
      </c>
      <c r="N1795" s="16"/>
      <c r="O1795" s="14"/>
      <c r="P1795" s="12"/>
      <c r="Q1795" s="13"/>
    </row>
    <row r="1796" spans="1:17" ht="15.75" customHeight="1">
      <c r="A1796" s="6" t="s">
        <v>14</v>
      </c>
      <c r="B1796" s="6">
        <v>1185732</v>
      </c>
      <c r="C1796" s="7">
        <v>44511</v>
      </c>
      <c r="D1796" s="6" t="s">
        <v>33</v>
      </c>
      <c r="E1796" s="6" t="s">
        <v>72</v>
      </c>
      <c r="F1796" s="6" t="s">
        <v>73</v>
      </c>
      <c r="G1796" s="6" t="s">
        <v>19</v>
      </c>
      <c r="H1796" s="8">
        <v>0.20000000000000007</v>
      </c>
      <c r="I1796" s="9">
        <v>3450</v>
      </c>
      <c r="J1796" s="10">
        <f t="shared" si="0"/>
        <v>690.00000000000023</v>
      </c>
      <c r="K1796" s="10">
        <f t="shared" si="1"/>
        <v>241.50000000000006</v>
      </c>
      <c r="L1796" s="11">
        <v>0.35</v>
      </c>
      <c r="N1796" s="16"/>
      <c r="O1796" s="14"/>
      <c r="P1796" s="12"/>
      <c r="Q1796" s="13"/>
    </row>
    <row r="1797" spans="1:17" ht="15.75" customHeight="1">
      <c r="A1797" s="6" t="s">
        <v>14</v>
      </c>
      <c r="B1797" s="6">
        <v>1185732</v>
      </c>
      <c r="C1797" s="7">
        <v>44511</v>
      </c>
      <c r="D1797" s="6" t="s">
        <v>33</v>
      </c>
      <c r="E1797" s="6" t="s">
        <v>72</v>
      </c>
      <c r="F1797" s="6" t="s">
        <v>73</v>
      </c>
      <c r="G1797" s="6" t="s">
        <v>20</v>
      </c>
      <c r="H1797" s="8">
        <v>0.20000000000000007</v>
      </c>
      <c r="I1797" s="9">
        <v>3750</v>
      </c>
      <c r="J1797" s="10">
        <f t="shared" si="0"/>
        <v>750.00000000000023</v>
      </c>
      <c r="K1797" s="10">
        <f t="shared" si="1"/>
        <v>300.00000000000011</v>
      </c>
      <c r="L1797" s="11">
        <v>0.4</v>
      </c>
      <c r="N1797" s="16"/>
      <c r="O1797" s="14"/>
      <c r="P1797" s="12"/>
      <c r="Q1797" s="13"/>
    </row>
    <row r="1798" spans="1:17" ht="15.75" customHeight="1">
      <c r="A1798" s="6" t="s">
        <v>14</v>
      </c>
      <c r="B1798" s="6">
        <v>1185732</v>
      </c>
      <c r="C1798" s="7">
        <v>44511</v>
      </c>
      <c r="D1798" s="6" t="s">
        <v>33</v>
      </c>
      <c r="E1798" s="6" t="s">
        <v>72</v>
      </c>
      <c r="F1798" s="6" t="s">
        <v>73</v>
      </c>
      <c r="G1798" s="6" t="s">
        <v>21</v>
      </c>
      <c r="H1798" s="8">
        <v>0.39999999999999997</v>
      </c>
      <c r="I1798" s="9">
        <v>3500</v>
      </c>
      <c r="J1798" s="10">
        <f t="shared" si="0"/>
        <v>1399.9999999999998</v>
      </c>
      <c r="K1798" s="10">
        <f t="shared" si="1"/>
        <v>489.99999999999989</v>
      </c>
      <c r="L1798" s="11">
        <v>0.35</v>
      </c>
      <c r="N1798" s="16"/>
      <c r="O1798" s="14"/>
      <c r="P1798" s="12"/>
      <c r="Q1798" s="13"/>
    </row>
    <row r="1799" spans="1:17" ht="15.75" customHeight="1">
      <c r="A1799" s="6" t="s">
        <v>14</v>
      </c>
      <c r="B1799" s="6">
        <v>1185732</v>
      </c>
      <c r="C1799" s="7">
        <v>44511</v>
      </c>
      <c r="D1799" s="6" t="s">
        <v>33</v>
      </c>
      <c r="E1799" s="6" t="s">
        <v>72</v>
      </c>
      <c r="F1799" s="6" t="s">
        <v>73</v>
      </c>
      <c r="G1799" s="6" t="s">
        <v>22</v>
      </c>
      <c r="H1799" s="8">
        <v>0.44999999999999984</v>
      </c>
      <c r="I1799" s="9">
        <v>4500</v>
      </c>
      <c r="J1799" s="10">
        <f t="shared" si="0"/>
        <v>2024.9999999999993</v>
      </c>
      <c r="K1799" s="10">
        <f t="shared" si="1"/>
        <v>1012.4999999999997</v>
      </c>
      <c r="L1799" s="11">
        <v>0.5</v>
      </c>
      <c r="N1799" s="16"/>
      <c r="O1799" s="14"/>
      <c r="P1799" s="12"/>
      <c r="Q1799" s="13"/>
    </row>
    <row r="1800" spans="1:17" ht="15.75" customHeight="1">
      <c r="A1800" s="6" t="s">
        <v>14</v>
      </c>
      <c r="B1800" s="6">
        <v>1185732</v>
      </c>
      <c r="C1800" s="7">
        <v>44540</v>
      </c>
      <c r="D1800" s="6" t="s">
        <v>33</v>
      </c>
      <c r="E1800" s="6" t="s">
        <v>72</v>
      </c>
      <c r="F1800" s="6" t="s">
        <v>73</v>
      </c>
      <c r="G1800" s="6" t="s">
        <v>17</v>
      </c>
      <c r="H1800" s="8">
        <v>0.39999999999999997</v>
      </c>
      <c r="I1800" s="9">
        <v>7000</v>
      </c>
      <c r="J1800" s="10">
        <f t="shared" si="0"/>
        <v>2799.9999999999995</v>
      </c>
      <c r="K1800" s="10">
        <f t="shared" si="1"/>
        <v>1119.9999999999998</v>
      </c>
      <c r="L1800" s="11">
        <v>0.4</v>
      </c>
      <c r="N1800" s="16"/>
      <c r="O1800" s="14"/>
      <c r="P1800" s="12"/>
      <c r="Q1800" s="13"/>
    </row>
    <row r="1801" spans="1:17" ht="15.75" customHeight="1">
      <c r="A1801" s="6" t="s">
        <v>14</v>
      </c>
      <c r="B1801" s="6">
        <v>1185732</v>
      </c>
      <c r="C1801" s="7">
        <v>44540</v>
      </c>
      <c r="D1801" s="6" t="s">
        <v>33</v>
      </c>
      <c r="E1801" s="6" t="s">
        <v>72</v>
      </c>
      <c r="F1801" s="6" t="s">
        <v>73</v>
      </c>
      <c r="G1801" s="6" t="s">
        <v>18</v>
      </c>
      <c r="H1801" s="8">
        <v>0.30000000000000004</v>
      </c>
      <c r="I1801" s="9">
        <v>5000</v>
      </c>
      <c r="J1801" s="10">
        <f t="shared" si="0"/>
        <v>1500.0000000000002</v>
      </c>
      <c r="K1801" s="10">
        <f t="shared" si="1"/>
        <v>525</v>
      </c>
      <c r="L1801" s="11">
        <v>0.35</v>
      </c>
      <c r="N1801" s="16"/>
      <c r="O1801" s="14"/>
      <c r="P1801" s="12"/>
      <c r="Q1801" s="13"/>
    </row>
    <row r="1802" spans="1:17" ht="15.75" customHeight="1">
      <c r="A1802" s="6" t="s">
        <v>14</v>
      </c>
      <c r="B1802" s="6">
        <v>1185732</v>
      </c>
      <c r="C1802" s="7">
        <v>44540</v>
      </c>
      <c r="D1802" s="6" t="s">
        <v>33</v>
      </c>
      <c r="E1802" s="6" t="s">
        <v>72</v>
      </c>
      <c r="F1802" s="6" t="s">
        <v>73</v>
      </c>
      <c r="G1802" s="6" t="s">
        <v>19</v>
      </c>
      <c r="H1802" s="8">
        <v>0.30000000000000004</v>
      </c>
      <c r="I1802" s="9">
        <v>4500</v>
      </c>
      <c r="J1802" s="10">
        <f t="shared" si="0"/>
        <v>1350.0000000000002</v>
      </c>
      <c r="K1802" s="10">
        <f t="shared" si="1"/>
        <v>472.50000000000006</v>
      </c>
      <c r="L1802" s="11">
        <v>0.35</v>
      </c>
      <c r="N1802" s="16"/>
      <c r="O1802" s="14"/>
      <c r="P1802" s="12"/>
      <c r="Q1802" s="13"/>
    </row>
    <row r="1803" spans="1:17" ht="15.75" customHeight="1">
      <c r="A1803" s="6" t="s">
        <v>14</v>
      </c>
      <c r="B1803" s="6">
        <v>1185732</v>
      </c>
      <c r="C1803" s="7">
        <v>44540</v>
      </c>
      <c r="D1803" s="6" t="s">
        <v>33</v>
      </c>
      <c r="E1803" s="6" t="s">
        <v>72</v>
      </c>
      <c r="F1803" s="6" t="s">
        <v>73</v>
      </c>
      <c r="G1803" s="6" t="s">
        <v>20</v>
      </c>
      <c r="H1803" s="8">
        <v>0.30000000000000004</v>
      </c>
      <c r="I1803" s="9">
        <v>4000</v>
      </c>
      <c r="J1803" s="10">
        <f t="shared" si="0"/>
        <v>1200.0000000000002</v>
      </c>
      <c r="K1803" s="10">
        <f t="shared" si="1"/>
        <v>480.00000000000011</v>
      </c>
      <c r="L1803" s="11">
        <v>0.4</v>
      </c>
      <c r="N1803" s="16"/>
      <c r="O1803" s="14"/>
      <c r="P1803" s="12"/>
      <c r="Q1803" s="13"/>
    </row>
    <row r="1804" spans="1:17" ht="15.75" customHeight="1">
      <c r="A1804" s="6" t="s">
        <v>14</v>
      </c>
      <c r="B1804" s="6">
        <v>1185732</v>
      </c>
      <c r="C1804" s="7">
        <v>44540</v>
      </c>
      <c r="D1804" s="6" t="s">
        <v>33</v>
      </c>
      <c r="E1804" s="6" t="s">
        <v>72</v>
      </c>
      <c r="F1804" s="6" t="s">
        <v>73</v>
      </c>
      <c r="G1804" s="6" t="s">
        <v>21</v>
      </c>
      <c r="H1804" s="8">
        <v>0.39999999999999997</v>
      </c>
      <c r="I1804" s="9">
        <v>4000</v>
      </c>
      <c r="J1804" s="10">
        <f t="shared" si="0"/>
        <v>1599.9999999999998</v>
      </c>
      <c r="K1804" s="10">
        <f t="shared" si="1"/>
        <v>559.99999999999989</v>
      </c>
      <c r="L1804" s="11">
        <v>0.35</v>
      </c>
      <c r="N1804" s="16"/>
      <c r="O1804" s="14"/>
      <c r="P1804" s="12"/>
      <c r="Q1804" s="13"/>
    </row>
    <row r="1805" spans="1:17" ht="15.75" customHeight="1">
      <c r="A1805" s="6" t="s">
        <v>14</v>
      </c>
      <c r="B1805" s="6">
        <v>1185732</v>
      </c>
      <c r="C1805" s="7">
        <v>44540</v>
      </c>
      <c r="D1805" s="6" t="s">
        <v>33</v>
      </c>
      <c r="E1805" s="6" t="s">
        <v>72</v>
      </c>
      <c r="F1805" s="6" t="s">
        <v>73</v>
      </c>
      <c r="G1805" s="6" t="s">
        <v>22</v>
      </c>
      <c r="H1805" s="8">
        <v>0.44999999999999984</v>
      </c>
      <c r="I1805" s="9">
        <v>5000</v>
      </c>
      <c r="J1805" s="10">
        <f t="shared" si="0"/>
        <v>2249.9999999999991</v>
      </c>
      <c r="K1805" s="10">
        <f t="shared" si="1"/>
        <v>1124.9999999999995</v>
      </c>
      <c r="L1805" s="11">
        <v>0.5</v>
      </c>
      <c r="N1805" s="16"/>
      <c r="O1805" s="14"/>
      <c r="P1805" s="12"/>
      <c r="Q1805" s="13"/>
    </row>
    <row r="1806" spans="1:17" ht="15.75" customHeight="1">
      <c r="A1806" s="6" t="s">
        <v>27</v>
      </c>
      <c r="B1806" s="6">
        <v>1128299</v>
      </c>
      <c r="C1806" s="7">
        <v>44220</v>
      </c>
      <c r="D1806" s="6" t="s">
        <v>28</v>
      </c>
      <c r="E1806" s="6" t="s">
        <v>74</v>
      </c>
      <c r="F1806" s="6" t="s">
        <v>75</v>
      </c>
      <c r="G1806" s="6" t="s">
        <v>17</v>
      </c>
      <c r="H1806" s="8">
        <v>0.30000000000000004</v>
      </c>
      <c r="I1806" s="9">
        <v>3500</v>
      </c>
      <c r="J1806" s="10">
        <f t="shared" si="0"/>
        <v>1050.0000000000002</v>
      </c>
      <c r="K1806" s="10">
        <f t="shared" si="1"/>
        <v>367.50000000000006</v>
      </c>
      <c r="L1806" s="11">
        <v>0.35</v>
      </c>
      <c r="N1806" s="16"/>
      <c r="O1806" s="14"/>
      <c r="P1806" s="12"/>
      <c r="Q1806" s="13"/>
    </row>
    <row r="1807" spans="1:17" ht="15.75" customHeight="1">
      <c r="A1807" s="6" t="s">
        <v>27</v>
      </c>
      <c r="B1807" s="6">
        <v>1128299</v>
      </c>
      <c r="C1807" s="7">
        <v>44220</v>
      </c>
      <c r="D1807" s="6" t="s">
        <v>28</v>
      </c>
      <c r="E1807" s="6" t="s">
        <v>74</v>
      </c>
      <c r="F1807" s="6" t="s">
        <v>75</v>
      </c>
      <c r="G1807" s="6" t="s">
        <v>18</v>
      </c>
      <c r="H1807" s="8">
        <v>0.4</v>
      </c>
      <c r="I1807" s="9">
        <v>3500</v>
      </c>
      <c r="J1807" s="10">
        <f t="shared" si="0"/>
        <v>1400</v>
      </c>
      <c r="K1807" s="10">
        <f t="shared" si="1"/>
        <v>489.99999999999994</v>
      </c>
      <c r="L1807" s="11">
        <v>0.35</v>
      </c>
      <c r="N1807" s="16"/>
      <c r="O1807" s="14"/>
      <c r="P1807" s="12"/>
      <c r="Q1807" s="13"/>
    </row>
    <row r="1808" spans="1:17" ht="15.75" customHeight="1">
      <c r="A1808" s="6" t="s">
        <v>27</v>
      </c>
      <c r="B1808" s="6">
        <v>1128299</v>
      </c>
      <c r="C1808" s="7">
        <v>44220</v>
      </c>
      <c r="D1808" s="6" t="s">
        <v>28</v>
      </c>
      <c r="E1808" s="6" t="s">
        <v>74</v>
      </c>
      <c r="F1808" s="6" t="s">
        <v>75</v>
      </c>
      <c r="G1808" s="6" t="s">
        <v>19</v>
      </c>
      <c r="H1808" s="8">
        <v>0.4</v>
      </c>
      <c r="I1808" s="9">
        <v>3500</v>
      </c>
      <c r="J1808" s="10">
        <f t="shared" si="0"/>
        <v>1400</v>
      </c>
      <c r="K1808" s="10">
        <f t="shared" si="1"/>
        <v>489.99999999999994</v>
      </c>
      <c r="L1808" s="11">
        <v>0.35</v>
      </c>
      <c r="N1808" s="16"/>
      <c r="O1808" s="14"/>
      <c r="P1808" s="12"/>
      <c r="Q1808" s="13"/>
    </row>
    <row r="1809" spans="1:17" ht="15.75" customHeight="1">
      <c r="A1809" s="6" t="s">
        <v>27</v>
      </c>
      <c r="B1809" s="6">
        <v>1128299</v>
      </c>
      <c r="C1809" s="7">
        <v>44220</v>
      </c>
      <c r="D1809" s="6" t="s">
        <v>28</v>
      </c>
      <c r="E1809" s="6" t="s">
        <v>74</v>
      </c>
      <c r="F1809" s="6" t="s">
        <v>75</v>
      </c>
      <c r="G1809" s="6" t="s">
        <v>20</v>
      </c>
      <c r="H1809" s="8">
        <v>0.4</v>
      </c>
      <c r="I1809" s="9">
        <v>2000</v>
      </c>
      <c r="J1809" s="10">
        <f t="shared" si="0"/>
        <v>800</v>
      </c>
      <c r="K1809" s="10">
        <f t="shared" si="1"/>
        <v>280</v>
      </c>
      <c r="L1809" s="11">
        <v>0.35</v>
      </c>
      <c r="N1809" s="16"/>
      <c r="O1809" s="14"/>
      <c r="P1809" s="12"/>
      <c r="Q1809" s="13"/>
    </row>
    <row r="1810" spans="1:17" ht="15.75" customHeight="1">
      <c r="A1810" s="6" t="s">
        <v>27</v>
      </c>
      <c r="B1810" s="6">
        <v>1128299</v>
      </c>
      <c r="C1810" s="7">
        <v>44220</v>
      </c>
      <c r="D1810" s="6" t="s">
        <v>28</v>
      </c>
      <c r="E1810" s="6" t="s">
        <v>74</v>
      </c>
      <c r="F1810" s="6" t="s">
        <v>75</v>
      </c>
      <c r="G1810" s="6" t="s">
        <v>21</v>
      </c>
      <c r="H1810" s="8">
        <v>0.45000000000000007</v>
      </c>
      <c r="I1810" s="9">
        <v>1500</v>
      </c>
      <c r="J1810" s="10">
        <f t="shared" si="0"/>
        <v>675.00000000000011</v>
      </c>
      <c r="K1810" s="10">
        <f t="shared" si="1"/>
        <v>270.00000000000006</v>
      </c>
      <c r="L1810" s="11">
        <v>0.4</v>
      </c>
      <c r="N1810" s="16"/>
      <c r="O1810" s="14"/>
      <c r="P1810" s="12"/>
      <c r="Q1810" s="13"/>
    </row>
    <row r="1811" spans="1:17" ht="15.75" customHeight="1">
      <c r="A1811" s="6" t="s">
        <v>27</v>
      </c>
      <c r="B1811" s="6">
        <v>1128299</v>
      </c>
      <c r="C1811" s="7">
        <v>44220</v>
      </c>
      <c r="D1811" s="6" t="s">
        <v>28</v>
      </c>
      <c r="E1811" s="6" t="s">
        <v>74</v>
      </c>
      <c r="F1811" s="6" t="s">
        <v>75</v>
      </c>
      <c r="G1811" s="6" t="s">
        <v>22</v>
      </c>
      <c r="H1811" s="8">
        <v>0.4</v>
      </c>
      <c r="I1811" s="9">
        <v>4000</v>
      </c>
      <c r="J1811" s="10">
        <f t="shared" si="0"/>
        <v>1600</v>
      </c>
      <c r="K1811" s="10">
        <f t="shared" si="1"/>
        <v>480</v>
      </c>
      <c r="L1811" s="11">
        <v>0.3</v>
      </c>
      <c r="N1811" s="16"/>
      <c r="O1811" s="14"/>
      <c r="P1811" s="12"/>
      <c r="Q1811" s="13"/>
    </row>
    <row r="1812" spans="1:17" ht="15.75" customHeight="1">
      <c r="A1812" s="6" t="s">
        <v>27</v>
      </c>
      <c r="B1812" s="6">
        <v>1128299</v>
      </c>
      <c r="C1812" s="7">
        <v>44251</v>
      </c>
      <c r="D1812" s="6" t="s">
        <v>28</v>
      </c>
      <c r="E1812" s="6" t="s">
        <v>74</v>
      </c>
      <c r="F1812" s="6" t="s">
        <v>75</v>
      </c>
      <c r="G1812" s="6" t="s">
        <v>17</v>
      </c>
      <c r="H1812" s="8">
        <v>0.30000000000000004</v>
      </c>
      <c r="I1812" s="9">
        <v>4500</v>
      </c>
      <c r="J1812" s="10">
        <f t="shared" si="0"/>
        <v>1350.0000000000002</v>
      </c>
      <c r="K1812" s="10">
        <f t="shared" si="1"/>
        <v>472.50000000000006</v>
      </c>
      <c r="L1812" s="11">
        <v>0.35</v>
      </c>
      <c r="N1812" s="16"/>
      <c r="O1812" s="14"/>
      <c r="P1812" s="12"/>
      <c r="Q1812" s="13"/>
    </row>
    <row r="1813" spans="1:17" ht="15.75" customHeight="1">
      <c r="A1813" s="6" t="s">
        <v>27</v>
      </c>
      <c r="B1813" s="6">
        <v>1128299</v>
      </c>
      <c r="C1813" s="7">
        <v>44251</v>
      </c>
      <c r="D1813" s="6" t="s">
        <v>28</v>
      </c>
      <c r="E1813" s="6" t="s">
        <v>74</v>
      </c>
      <c r="F1813" s="6" t="s">
        <v>75</v>
      </c>
      <c r="G1813" s="6" t="s">
        <v>18</v>
      </c>
      <c r="H1813" s="8">
        <v>0.4</v>
      </c>
      <c r="I1813" s="9">
        <v>3500</v>
      </c>
      <c r="J1813" s="10">
        <f t="shared" si="0"/>
        <v>1400</v>
      </c>
      <c r="K1813" s="10">
        <f t="shared" si="1"/>
        <v>489.99999999999994</v>
      </c>
      <c r="L1813" s="11">
        <v>0.35</v>
      </c>
      <c r="N1813" s="16"/>
      <c r="O1813" s="14"/>
      <c r="P1813" s="12"/>
      <c r="Q1813" s="13"/>
    </row>
    <row r="1814" spans="1:17" ht="15.75" customHeight="1">
      <c r="A1814" s="6" t="s">
        <v>27</v>
      </c>
      <c r="B1814" s="6">
        <v>1128299</v>
      </c>
      <c r="C1814" s="7">
        <v>44251</v>
      </c>
      <c r="D1814" s="6" t="s">
        <v>28</v>
      </c>
      <c r="E1814" s="6" t="s">
        <v>74</v>
      </c>
      <c r="F1814" s="6" t="s">
        <v>75</v>
      </c>
      <c r="G1814" s="6" t="s">
        <v>19</v>
      </c>
      <c r="H1814" s="8">
        <v>0.4</v>
      </c>
      <c r="I1814" s="9">
        <v>3500</v>
      </c>
      <c r="J1814" s="10">
        <f t="shared" si="0"/>
        <v>1400</v>
      </c>
      <c r="K1814" s="10">
        <f t="shared" si="1"/>
        <v>489.99999999999994</v>
      </c>
      <c r="L1814" s="11">
        <v>0.35</v>
      </c>
      <c r="N1814" s="16"/>
      <c r="O1814" s="14"/>
      <c r="P1814" s="12"/>
      <c r="Q1814" s="13"/>
    </row>
    <row r="1815" spans="1:17" ht="15.75" customHeight="1">
      <c r="A1815" s="6" t="s">
        <v>27</v>
      </c>
      <c r="B1815" s="6">
        <v>1128299</v>
      </c>
      <c r="C1815" s="7">
        <v>44251</v>
      </c>
      <c r="D1815" s="6" t="s">
        <v>28</v>
      </c>
      <c r="E1815" s="6" t="s">
        <v>74</v>
      </c>
      <c r="F1815" s="6" t="s">
        <v>75</v>
      </c>
      <c r="G1815" s="6" t="s">
        <v>20</v>
      </c>
      <c r="H1815" s="8">
        <v>0.4</v>
      </c>
      <c r="I1815" s="9">
        <v>2000</v>
      </c>
      <c r="J1815" s="10">
        <f t="shared" si="0"/>
        <v>800</v>
      </c>
      <c r="K1815" s="10">
        <f t="shared" si="1"/>
        <v>280</v>
      </c>
      <c r="L1815" s="11">
        <v>0.35</v>
      </c>
      <c r="N1815" s="16"/>
      <c r="O1815" s="14"/>
      <c r="P1815" s="12"/>
      <c r="Q1815" s="13"/>
    </row>
    <row r="1816" spans="1:17" ht="15.75" customHeight="1">
      <c r="A1816" s="6" t="s">
        <v>27</v>
      </c>
      <c r="B1816" s="6">
        <v>1128299</v>
      </c>
      <c r="C1816" s="7">
        <v>44251</v>
      </c>
      <c r="D1816" s="6" t="s">
        <v>28</v>
      </c>
      <c r="E1816" s="6" t="s">
        <v>74</v>
      </c>
      <c r="F1816" s="6" t="s">
        <v>75</v>
      </c>
      <c r="G1816" s="6" t="s">
        <v>21</v>
      </c>
      <c r="H1816" s="8">
        <v>0.45000000000000007</v>
      </c>
      <c r="I1816" s="9">
        <v>1250</v>
      </c>
      <c r="J1816" s="10">
        <f t="shared" si="0"/>
        <v>562.50000000000011</v>
      </c>
      <c r="K1816" s="10">
        <f t="shared" si="1"/>
        <v>225.00000000000006</v>
      </c>
      <c r="L1816" s="11">
        <v>0.4</v>
      </c>
      <c r="N1816" s="16"/>
      <c r="O1816" s="14"/>
      <c r="P1816" s="12"/>
      <c r="Q1816" s="13"/>
    </row>
    <row r="1817" spans="1:17" ht="15.75" customHeight="1">
      <c r="A1817" s="6" t="s">
        <v>27</v>
      </c>
      <c r="B1817" s="6">
        <v>1128299</v>
      </c>
      <c r="C1817" s="7">
        <v>44251</v>
      </c>
      <c r="D1817" s="6" t="s">
        <v>28</v>
      </c>
      <c r="E1817" s="6" t="s">
        <v>74</v>
      </c>
      <c r="F1817" s="6" t="s">
        <v>75</v>
      </c>
      <c r="G1817" s="6" t="s">
        <v>22</v>
      </c>
      <c r="H1817" s="8">
        <v>0.4</v>
      </c>
      <c r="I1817" s="9">
        <v>3250</v>
      </c>
      <c r="J1817" s="10">
        <f t="shared" si="0"/>
        <v>1300</v>
      </c>
      <c r="K1817" s="10">
        <f t="shared" si="1"/>
        <v>390</v>
      </c>
      <c r="L1817" s="11">
        <v>0.3</v>
      </c>
      <c r="N1817" s="16"/>
      <c r="O1817" s="14"/>
      <c r="P1817" s="12"/>
      <c r="Q1817" s="13"/>
    </row>
    <row r="1818" spans="1:17" ht="15.75" customHeight="1">
      <c r="A1818" s="6" t="s">
        <v>27</v>
      </c>
      <c r="B1818" s="6">
        <v>1128299</v>
      </c>
      <c r="C1818" s="7">
        <v>44278</v>
      </c>
      <c r="D1818" s="6" t="s">
        <v>28</v>
      </c>
      <c r="E1818" s="6" t="s">
        <v>74</v>
      </c>
      <c r="F1818" s="6" t="s">
        <v>75</v>
      </c>
      <c r="G1818" s="6" t="s">
        <v>17</v>
      </c>
      <c r="H1818" s="8">
        <v>0.4</v>
      </c>
      <c r="I1818" s="9">
        <v>4750</v>
      </c>
      <c r="J1818" s="10">
        <f t="shared" si="0"/>
        <v>1900</v>
      </c>
      <c r="K1818" s="10">
        <f t="shared" si="1"/>
        <v>665</v>
      </c>
      <c r="L1818" s="11">
        <v>0.35</v>
      </c>
      <c r="N1818" s="16"/>
      <c r="O1818" s="14"/>
      <c r="P1818" s="12"/>
      <c r="Q1818" s="13"/>
    </row>
    <row r="1819" spans="1:17" ht="15.75" customHeight="1">
      <c r="A1819" s="6" t="s">
        <v>27</v>
      </c>
      <c r="B1819" s="6">
        <v>1128299</v>
      </c>
      <c r="C1819" s="7">
        <v>44278</v>
      </c>
      <c r="D1819" s="6" t="s">
        <v>28</v>
      </c>
      <c r="E1819" s="6" t="s">
        <v>74</v>
      </c>
      <c r="F1819" s="6" t="s">
        <v>75</v>
      </c>
      <c r="G1819" s="6" t="s">
        <v>18</v>
      </c>
      <c r="H1819" s="8">
        <v>0.5</v>
      </c>
      <c r="I1819" s="9">
        <v>3250</v>
      </c>
      <c r="J1819" s="10">
        <f t="shared" si="0"/>
        <v>1625</v>
      </c>
      <c r="K1819" s="10">
        <f t="shared" si="1"/>
        <v>568.75</v>
      </c>
      <c r="L1819" s="11">
        <v>0.35</v>
      </c>
      <c r="N1819" s="16"/>
      <c r="O1819" s="14"/>
      <c r="P1819" s="12"/>
      <c r="Q1819" s="13"/>
    </row>
    <row r="1820" spans="1:17" ht="15.75" customHeight="1">
      <c r="A1820" s="6" t="s">
        <v>27</v>
      </c>
      <c r="B1820" s="6">
        <v>1128299</v>
      </c>
      <c r="C1820" s="7">
        <v>44278</v>
      </c>
      <c r="D1820" s="6" t="s">
        <v>28</v>
      </c>
      <c r="E1820" s="6" t="s">
        <v>74</v>
      </c>
      <c r="F1820" s="6" t="s">
        <v>75</v>
      </c>
      <c r="G1820" s="6" t="s">
        <v>19</v>
      </c>
      <c r="H1820" s="8">
        <v>0.54999999999999993</v>
      </c>
      <c r="I1820" s="9">
        <v>3500</v>
      </c>
      <c r="J1820" s="10">
        <f t="shared" si="0"/>
        <v>1924.9999999999998</v>
      </c>
      <c r="K1820" s="10">
        <f t="shared" si="1"/>
        <v>673.74999999999989</v>
      </c>
      <c r="L1820" s="11">
        <v>0.35</v>
      </c>
      <c r="N1820" s="16"/>
      <c r="O1820" s="14"/>
      <c r="P1820" s="12"/>
      <c r="Q1820" s="13"/>
    </row>
    <row r="1821" spans="1:17" ht="15.75" customHeight="1">
      <c r="A1821" s="6" t="s">
        <v>27</v>
      </c>
      <c r="B1821" s="6">
        <v>1128299</v>
      </c>
      <c r="C1821" s="7">
        <v>44278</v>
      </c>
      <c r="D1821" s="6" t="s">
        <v>28</v>
      </c>
      <c r="E1821" s="6" t="s">
        <v>74</v>
      </c>
      <c r="F1821" s="6" t="s">
        <v>75</v>
      </c>
      <c r="G1821" s="6" t="s">
        <v>20</v>
      </c>
      <c r="H1821" s="8">
        <v>0.5</v>
      </c>
      <c r="I1821" s="9">
        <v>2500</v>
      </c>
      <c r="J1821" s="10">
        <f t="shared" si="0"/>
        <v>1250</v>
      </c>
      <c r="K1821" s="10">
        <f t="shared" si="1"/>
        <v>437.5</v>
      </c>
      <c r="L1821" s="11">
        <v>0.35</v>
      </c>
      <c r="N1821" s="16"/>
      <c r="O1821" s="14"/>
      <c r="P1821" s="12"/>
      <c r="Q1821" s="13"/>
    </row>
    <row r="1822" spans="1:17" ht="15.75" customHeight="1">
      <c r="A1822" s="6" t="s">
        <v>27</v>
      </c>
      <c r="B1822" s="6">
        <v>1128299</v>
      </c>
      <c r="C1822" s="7">
        <v>44278</v>
      </c>
      <c r="D1822" s="6" t="s">
        <v>28</v>
      </c>
      <c r="E1822" s="6" t="s">
        <v>74</v>
      </c>
      <c r="F1822" s="6" t="s">
        <v>75</v>
      </c>
      <c r="G1822" s="6" t="s">
        <v>21</v>
      </c>
      <c r="H1822" s="8">
        <v>0.55000000000000004</v>
      </c>
      <c r="I1822" s="9">
        <v>1000</v>
      </c>
      <c r="J1822" s="10">
        <f t="shared" si="0"/>
        <v>550</v>
      </c>
      <c r="K1822" s="10">
        <f t="shared" si="1"/>
        <v>220</v>
      </c>
      <c r="L1822" s="11">
        <v>0.4</v>
      </c>
      <c r="N1822" s="16"/>
      <c r="O1822" s="14"/>
      <c r="P1822" s="12"/>
      <c r="Q1822" s="13"/>
    </row>
    <row r="1823" spans="1:17" ht="15.75" customHeight="1">
      <c r="A1823" s="6" t="s">
        <v>27</v>
      </c>
      <c r="B1823" s="6">
        <v>1128299</v>
      </c>
      <c r="C1823" s="7">
        <v>44278</v>
      </c>
      <c r="D1823" s="6" t="s">
        <v>28</v>
      </c>
      <c r="E1823" s="6" t="s">
        <v>74</v>
      </c>
      <c r="F1823" s="6" t="s">
        <v>75</v>
      </c>
      <c r="G1823" s="6" t="s">
        <v>22</v>
      </c>
      <c r="H1823" s="8">
        <v>0.5</v>
      </c>
      <c r="I1823" s="9">
        <v>3000</v>
      </c>
      <c r="J1823" s="10">
        <f t="shared" si="0"/>
        <v>1500</v>
      </c>
      <c r="K1823" s="10">
        <f t="shared" si="1"/>
        <v>450</v>
      </c>
      <c r="L1823" s="11">
        <v>0.3</v>
      </c>
      <c r="N1823" s="16"/>
      <c r="O1823" s="14"/>
      <c r="P1823" s="12"/>
      <c r="Q1823" s="13"/>
    </row>
    <row r="1824" spans="1:17" ht="15.75" customHeight="1">
      <c r="A1824" s="6" t="s">
        <v>27</v>
      </c>
      <c r="B1824" s="6">
        <v>1128299</v>
      </c>
      <c r="C1824" s="7">
        <v>44310</v>
      </c>
      <c r="D1824" s="6" t="s">
        <v>28</v>
      </c>
      <c r="E1824" s="6" t="s">
        <v>74</v>
      </c>
      <c r="F1824" s="6" t="s">
        <v>75</v>
      </c>
      <c r="G1824" s="6" t="s">
        <v>17</v>
      </c>
      <c r="H1824" s="8">
        <v>0.55000000000000004</v>
      </c>
      <c r="I1824" s="9">
        <v>4750</v>
      </c>
      <c r="J1824" s="10">
        <f t="shared" si="0"/>
        <v>2612.5</v>
      </c>
      <c r="K1824" s="10">
        <f t="shared" si="1"/>
        <v>914.37499999999989</v>
      </c>
      <c r="L1824" s="11">
        <v>0.35</v>
      </c>
      <c r="N1824" s="16"/>
      <c r="O1824" s="14"/>
      <c r="P1824" s="12"/>
      <c r="Q1824" s="13"/>
    </row>
    <row r="1825" spans="1:17" ht="15.75" customHeight="1">
      <c r="A1825" s="6" t="s">
        <v>27</v>
      </c>
      <c r="B1825" s="6">
        <v>1128299</v>
      </c>
      <c r="C1825" s="7">
        <v>44310</v>
      </c>
      <c r="D1825" s="6" t="s">
        <v>28</v>
      </c>
      <c r="E1825" s="6" t="s">
        <v>74</v>
      </c>
      <c r="F1825" s="6" t="s">
        <v>75</v>
      </c>
      <c r="G1825" s="6" t="s">
        <v>18</v>
      </c>
      <c r="H1825" s="8">
        <v>0.60000000000000009</v>
      </c>
      <c r="I1825" s="9">
        <v>2750</v>
      </c>
      <c r="J1825" s="10">
        <f t="shared" si="0"/>
        <v>1650.0000000000002</v>
      </c>
      <c r="K1825" s="10">
        <f t="shared" si="1"/>
        <v>577.5</v>
      </c>
      <c r="L1825" s="11">
        <v>0.35</v>
      </c>
      <c r="N1825" s="16"/>
      <c r="O1825" s="14"/>
      <c r="P1825" s="12"/>
      <c r="Q1825" s="13"/>
    </row>
    <row r="1826" spans="1:17" ht="15.75" customHeight="1">
      <c r="A1826" s="6" t="s">
        <v>27</v>
      </c>
      <c r="B1826" s="6">
        <v>1128299</v>
      </c>
      <c r="C1826" s="7">
        <v>44310</v>
      </c>
      <c r="D1826" s="6" t="s">
        <v>28</v>
      </c>
      <c r="E1826" s="6" t="s">
        <v>74</v>
      </c>
      <c r="F1826" s="6" t="s">
        <v>75</v>
      </c>
      <c r="G1826" s="6" t="s">
        <v>19</v>
      </c>
      <c r="H1826" s="8">
        <v>0.60000000000000009</v>
      </c>
      <c r="I1826" s="9">
        <v>3250</v>
      </c>
      <c r="J1826" s="10">
        <f t="shared" si="0"/>
        <v>1950.0000000000002</v>
      </c>
      <c r="K1826" s="10">
        <f t="shared" si="1"/>
        <v>682.5</v>
      </c>
      <c r="L1826" s="11">
        <v>0.35</v>
      </c>
      <c r="N1826" s="16"/>
      <c r="O1826" s="14"/>
      <c r="P1826" s="12"/>
      <c r="Q1826" s="13"/>
    </row>
    <row r="1827" spans="1:17" ht="15.75" customHeight="1">
      <c r="A1827" s="6" t="s">
        <v>27</v>
      </c>
      <c r="B1827" s="6">
        <v>1128299</v>
      </c>
      <c r="C1827" s="7">
        <v>44310</v>
      </c>
      <c r="D1827" s="6" t="s">
        <v>28</v>
      </c>
      <c r="E1827" s="6" t="s">
        <v>74</v>
      </c>
      <c r="F1827" s="6" t="s">
        <v>75</v>
      </c>
      <c r="G1827" s="6" t="s">
        <v>20</v>
      </c>
      <c r="H1827" s="8">
        <v>0.45000000000000007</v>
      </c>
      <c r="I1827" s="9">
        <v>2250</v>
      </c>
      <c r="J1827" s="10">
        <f t="shared" si="0"/>
        <v>1012.5000000000001</v>
      </c>
      <c r="K1827" s="10">
        <f t="shared" si="1"/>
        <v>354.375</v>
      </c>
      <c r="L1827" s="11">
        <v>0.35</v>
      </c>
      <c r="N1827" s="16"/>
      <c r="O1827" s="14"/>
      <c r="P1827" s="12"/>
      <c r="Q1827" s="13"/>
    </row>
    <row r="1828" spans="1:17" ht="15.75" customHeight="1">
      <c r="A1828" s="6" t="s">
        <v>27</v>
      </c>
      <c r="B1828" s="6">
        <v>1128299</v>
      </c>
      <c r="C1828" s="7">
        <v>44310</v>
      </c>
      <c r="D1828" s="6" t="s">
        <v>28</v>
      </c>
      <c r="E1828" s="6" t="s">
        <v>74</v>
      </c>
      <c r="F1828" s="6" t="s">
        <v>75</v>
      </c>
      <c r="G1828" s="6" t="s">
        <v>21</v>
      </c>
      <c r="H1828" s="8">
        <v>0.50000000000000011</v>
      </c>
      <c r="I1828" s="9">
        <v>1250</v>
      </c>
      <c r="J1828" s="10">
        <f t="shared" si="0"/>
        <v>625.00000000000011</v>
      </c>
      <c r="K1828" s="10">
        <f t="shared" si="1"/>
        <v>250.00000000000006</v>
      </c>
      <c r="L1828" s="11">
        <v>0.4</v>
      </c>
      <c r="N1828" s="16"/>
      <c r="O1828" s="14"/>
      <c r="P1828" s="12"/>
      <c r="Q1828" s="13"/>
    </row>
    <row r="1829" spans="1:17" ht="15.75" customHeight="1">
      <c r="A1829" s="6" t="s">
        <v>27</v>
      </c>
      <c r="B1829" s="6">
        <v>1128299</v>
      </c>
      <c r="C1829" s="7">
        <v>44310</v>
      </c>
      <c r="D1829" s="6" t="s">
        <v>28</v>
      </c>
      <c r="E1829" s="6" t="s">
        <v>74</v>
      </c>
      <c r="F1829" s="6" t="s">
        <v>75</v>
      </c>
      <c r="G1829" s="6" t="s">
        <v>22</v>
      </c>
      <c r="H1829" s="8">
        <v>0.65000000000000013</v>
      </c>
      <c r="I1829" s="9">
        <v>3000</v>
      </c>
      <c r="J1829" s="10">
        <f t="shared" si="0"/>
        <v>1950.0000000000005</v>
      </c>
      <c r="K1829" s="10">
        <f t="shared" si="1"/>
        <v>585.00000000000011</v>
      </c>
      <c r="L1829" s="11">
        <v>0.3</v>
      </c>
      <c r="N1829" s="16"/>
      <c r="O1829" s="14"/>
      <c r="P1829" s="12"/>
      <c r="Q1829" s="13"/>
    </row>
    <row r="1830" spans="1:17" ht="15.75" customHeight="1">
      <c r="A1830" s="6" t="s">
        <v>27</v>
      </c>
      <c r="B1830" s="6">
        <v>1128299</v>
      </c>
      <c r="C1830" s="7">
        <v>44341</v>
      </c>
      <c r="D1830" s="6" t="s">
        <v>28</v>
      </c>
      <c r="E1830" s="6" t="s">
        <v>74</v>
      </c>
      <c r="F1830" s="6" t="s">
        <v>75</v>
      </c>
      <c r="G1830" s="6" t="s">
        <v>17</v>
      </c>
      <c r="H1830" s="8">
        <v>0.5</v>
      </c>
      <c r="I1830" s="9">
        <v>5000</v>
      </c>
      <c r="J1830" s="10">
        <f t="shared" si="0"/>
        <v>2500</v>
      </c>
      <c r="K1830" s="10">
        <f t="shared" si="1"/>
        <v>875</v>
      </c>
      <c r="L1830" s="11">
        <v>0.35</v>
      </c>
      <c r="N1830" s="16"/>
      <c r="O1830" s="14"/>
      <c r="P1830" s="12"/>
      <c r="Q1830" s="13"/>
    </row>
    <row r="1831" spans="1:17" ht="15.75" customHeight="1">
      <c r="A1831" s="6" t="s">
        <v>27</v>
      </c>
      <c r="B1831" s="6">
        <v>1128299</v>
      </c>
      <c r="C1831" s="7">
        <v>44341</v>
      </c>
      <c r="D1831" s="6" t="s">
        <v>28</v>
      </c>
      <c r="E1831" s="6" t="s">
        <v>74</v>
      </c>
      <c r="F1831" s="6" t="s">
        <v>75</v>
      </c>
      <c r="G1831" s="6" t="s">
        <v>18</v>
      </c>
      <c r="H1831" s="8">
        <v>0.55000000000000004</v>
      </c>
      <c r="I1831" s="9">
        <v>3500</v>
      </c>
      <c r="J1831" s="10">
        <f t="shared" si="0"/>
        <v>1925.0000000000002</v>
      </c>
      <c r="K1831" s="10">
        <f t="shared" si="1"/>
        <v>673.75</v>
      </c>
      <c r="L1831" s="11">
        <v>0.35</v>
      </c>
      <c r="N1831" s="16"/>
      <c r="O1831" s="14"/>
      <c r="P1831" s="12"/>
      <c r="Q1831" s="13"/>
    </row>
    <row r="1832" spans="1:17" ht="15.75" customHeight="1">
      <c r="A1832" s="6" t="s">
        <v>27</v>
      </c>
      <c r="B1832" s="6">
        <v>1128299</v>
      </c>
      <c r="C1832" s="7">
        <v>44341</v>
      </c>
      <c r="D1832" s="6" t="s">
        <v>28</v>
      </c>
      <c r="E1832" s="6" t="s">
        <v>74</v>
      </c>
      <c r="F1832" s="6" t="s">
        <v>75</v>
      </c>
      <c r="G1832" s="6" t="s">
        <v>19</v>
      </c>
      <c r="H1832" s="8">
        <v>0.55000000000000004</v>
      </c>
      <c r="I1832" s="9">
        <v>3500</v>
      </c>
      <c r="J1832" s="10">
        <f t="shared" si="0"/>
        <v>1925.0000000000002</v>
      </c>
      <c r="K1832" s="10">
        <f t="shared" si="1"/>
        <v>673.75</v>
      </c>
      <c r="L1832" s="11">
        <v>0.35</v>
      </c>
      <c r="N1832" s="16"/>
      <c r="O1832" s="14"/>
      <c r="P1832" s="12"/>
      <c r="Q1832" s="13"/>
    </row>
    <row r="1833" spans="1:17" ht="15.75" customHeight="1">
      <c r="A1833" s="6" t="s">
        <v>27</v>
      </c>
      <c r="B1833" s="6">
        <v>1128299</v>
      </c>
      <c r="C1833" s="7">
        <v>44341</v>
      </c>
      <c r="D1833" s="6" t="s">
        <v>28</v>
      </c>
      <c r="E1833" s="6" t="s">
        <v>74</v>
      </c>
      <c r="F1833" s="6" t="s">
        <v>75</v>
      </c>
      <c r="G1833" s="6" t="s">
        <v>20</v>
      </c>
      <c r="H1833" s="8">
        <v>0.5</v>
      </c>
      <c r="I1833" s="9">
        <v>2750</v>
      </c>
      <c r="J1833" s="10">
        <f t="shared" si="0"/>
        <v>1375</v>
      </c>
      <c r="K1833" s="10">
        <f t="shared" si="1"/>
        <v>481.24999999999994</v>
      </c>
      <c r="L1833" s="11">
        <v>0.35</v>
      </c>
      <c r="N1833" s="16"/>
      <c r="O1833" s="14"/>
      <c r="P1833" s="12"/>
      <c r="Q1833" s="13"/>
    </row>
    <row r="1834" spans="1:17" ht="15.75" customHeight="1">
      <c r="A1834" s="6" t="s">
        <v>27</v>
      </c>
      <c r="B1834" s="6">
        <v>1128299</v>
      </c>
      <c r="C1834" s="7">
        <v>44341</v>
      </c>
      <c r="D1834" s="6" t="s">
        <v>28</v>
      </c>
      <c r="E1834" s="6" t="s">
        <v>74</v>
      </c>
      <c r="F1834" s="6" t="s">
        <v>75</v>
      </c>
      <c r="G1834" s="6" t="s">
        <v>21</v>
      </c>
      <c r="H1834" s="8">
        <v>0.44999999999999996</v>
      </c>
      <c r="I1834" s="9">
        <v>1750</v>
      </c>
      <c r="J1834" s="10">
        <f t="shared" si="0"/>
        <v>787.49999999999989</v>
      </c>
      <c r="K1834" s="10">
        <f t="shared" si="1"/>
        <v>315</v>
      </c>
      <c r="L1834" s="11">
        <v>0.4</v>
      </c>
      <c r="N1834" s="16"/>
      <c r="O1834" s="14"/>
      <c r="P1834" s="12"/>
      <c r="Q1834" s="13"/>
    </row>
    <row r="1835" spans="1:17" ht="15.75" customHeight="1">
      <c r="A1835" s="6" t="s">
        <v>27</v>
      </c>
      <c r="B1835" s="6">
        <v>1128299</v>
      </c>
      <c r="C1835" s="7">
        <v>44341</v>
      </c>
      <c r="D1835" s="6" t="s">
        <v>28</v>
      </c>
      <c r="E1835" s="6" t="s">
        <v>74</v>
      </c>
      <c r="F1835" s="6" t="s">
        <v>75</v>
      </c>
      <c r="G1835" s="6" t="s">
        <v>22</v>
      </c>
      <c r="H1835" s="8">
        <v>0.6</v>
      </c>
      <c r="I1835" s="9">
        <v>5250</v>
      </c>
      <c r="J1835" s="10">
        <f t="shared" si="0"/>
        <v>3150</v>
      </c>
      <c r="K1835" s="10">
        <f t="shared" si="1"/>
        <v>945</v>
      </c>
      <c r="L1835" s="11">
        <v>0.3</v>
      </c>
      <c r="N1835" s="16"/>
      <c r="O1835" s="14"/>
      <c r="P1835" s="12"/>
      <c r="Q1835" s="13"/>
    </row>
    <row r="1836" spans="1:17" ht="15.75" customHeight="1">
      <c r="A1836" s="6" t="s">
        <v>27</v>
      </c>
      <c r="B1836" s="6">
        <v>1128299</v>
      </c>
      <c r="C1836" s="7">
        <v>44371</v>
      </c>
      <c r="D1836" s="6" t="s">
        <v>28</v>
      </c>
      <c r="E1836" s="6" t="s">
        <v>74</v>
      </c>
      <c r="F1836" s="6" t="s">
        <v>75</v>
      </c>
      <c r="G1836" s="6" t="s">
        <v>17</v>
      </c>
      <c r="H1836" s="8">
        <v>0.54999999999999993</v>
      </c>
      <c r="I1836" s="9">
        <v>7750</v>
      </c>
      <c r="J1836" s="10">
        <f t="shared" si="0"/>
        <v>4262.4999999999991</v>
      </c>
      <c r="K1836" s="10">
        <f t="shared" si="1"/>
        <v>1491.8749999999995</v>
      </c>
      <c r="L1836" s="11">
        <v>0.35</v>
      </c>
      <c r="N1836" s="16"/>
      <c r="O1836" s="14"/>
      <c r="P1836" s="12"/>
      <c r="Q1836" s="13"/>
    </row>
    <row r="1837" spans="1:17" ht="15.75" customHeight="1">
      <c r="A1837" s="6" t="s">
        <v>27</v>
      </c>
      <c r="B1837" s="6">
        <v>1128299</v>
      </c>
      <c r="C1837" s="7">
        <v>44371</v>
      </c>
      <c r="D1837" s="6" t="s">
        <v>28</v>
      </c>
      <c r="E1837" s="6" t="s">
        <v>74</v>
      </c>
      <c r="F1837" s="6" t="s">
        <v>75</v>
      </c>
      <c r="G1837" s="6" t="s">
        <v>18</v>
      </c>
      <c r="H1837" s="8">
        <v>0.64999999999999991</v>
      </c>
      <c r="I1837" s="9">
        <v>6500</v>
      </c>
      <c r="J1837" s="10">
        <f t="shared" si="0"/>
        <v>4224.9999999999991</v>
      </c>
      <c r="K1837" s="10">
        <f t="shared" si="1"/>
        <v>1478.7499999999995</v>
      </c>
      <c r="L1837" s="11">
        <v>0.35</v>
      </c>
      <c r="N1837" s="16"/>
      <c r="O1837" s="14"/>
      <c r="P1837" s="12"/>
      <c r="Q1837" s="13"/>
    </row>
    <row r="1838" spans="1:17" ht="15.75" customHeight="1">
      <c r="A1838" s="6" t="s">
        <v>27</v>
      </c>
      <c r="B1838" s="6">
        <v>1128299</v>
      </c>
      <c r="C1838" s="7">
        <v>44371</v>
      </c>
      <c r="D1838" s="6" t="s">
        <v>28</v>
      </c>
      <c r="E1838" s="6" t="s">
        <v>74</v>
      </c>
      <c r="F1838" s="6" t="s">
        <v>75</v>
      </c>
      <c r="G1838" s="6" t="s">
        <v>19</v>
      </c>
      <c r="H1838" s="8">
        <v>0.79999999999999993</v>
      </c>
      <c r="I1838" s="9">
        <v>6500</v>
      </c>
      <c r="J1838" s="10">
        <f t="shared" si="0"/>
        <v>5200</v>
      </c>
      <c r="K1838" s="10">
        <f t="shared" si="1"/>
        <v>1819.9999999999998</v>
      </c>
      <c r="L1838" s="11">
        <v>0.35</v>
      </c>
      <c r="N1838" s="16"/>
      <c r="O1838" s="14"/>
      <c r="P1838" s="12"/>
      <c r="Q1838" s="13"/>
    </row>
    <row r="1839" spans="1:17" ht="15.75" customHeight="1">
      <c r="A1839" s="6" t="s">
        <v>27</v>
      </c>
      <c r="B1839" s="6">
        <v>1128299</v>
      </c>
      <c r="C1839" s="7">
        <v>44371</v>
      </c>
      <c r="D1839" s="6" t="s">
        <v>28</v>
      </c>
      <c r="E1839" s="6" t="s">
        <v>74</v>
      </c>
      <c r="F1839" s="6" t="s">
        <v>75</v>
      </c>
      <c r="G1839" s="6" t="s">
        <v>20</v>
      </c>
      <c r="H1839" s="8">
        <v>0.79999999999999993</v>
      </c>
      <c r="I1839" s="9">
        <v>5250</v>
      </c>
      <c r="J1839" s="10">
        <f t="shared" si="0"/>
        <v>4200</v>
      </c>
      <c r="K1839" s="10">
        <f t="shared" si="1"/>
        <v>1470</v>
      </c>
      <c r="L1839" s="11">
        <v>0.35</v>
      </c>
      <c r="N1839" s="16"/>
      <c r="O1839" s="14"/>
      <c r="P1839" s="12"/>
      <c r="Q1839" s="13"/>
    </row>
    <row r="1840" spans="1:17" ht="15.75" customHeight="1">
      <c r="A1840" s="6" t="s">
        <v>27</v>
      </c>
      <c r="B1840" s="6">
        <v>1128299</v>
      </c>
      <c r="C1840" s="7">
        <v>44371</v>
      </c>
      <c r="D1840" s="6" t="s">
        <v>28</v>
      </c>
      <c r="E1840" s="6" t="s">
        <v>74</v>
      </c>
      <c r="F1840" s="6" t="s">
        <v>75</v>
      </c>
      <c r="G1840" s="6" t="s">
        <v>21</v>
      </c>
      <c r="H1840" s="8">
        <v>0.9</v>
      </c>
      <c r="I1840" s="9">
        <v>4000</v>
      </c>
      <c r="J1840" s="10">
        <f t="shared" si="0"/>
        <v>3600</v>
      </c>
      <c r="K1840" s="10">
        <f t="shared" si="1"/>
        <v>1440</v>
      </c>
      <c r="L1840" s="11">
        <v>0.4</v>
      </c>
      <c r="N1840" s="16"/>
      <c r="O1840" s="14"/>
      <c r="P1840" s="12"/>
      <c r="Q1840" s="13"/>
    </row>
    <row r="1841" spans="1:17" ht="15.75" customHeight="1">
      <c r="A1841" s="6" t="s">
        <v>27</v>
      </c>
      <c r="B1841" s="6">
        <v>1128299</v>
      </c>
      <c r="C1841" s="7">
        <v>44371</v>
      </c>
      <c r="D1841" s="6" t="s">
        <v>28</v>
      </c>
      <c r="E1841" s="6" t="s">
        <v>74</v>
      </c>
      <c r="F1841" s="6" t="s">
        <v>75</v>
      </c>
      <c r="G1841" s="6" t="s">
        <v>22</v>
      </c>
      <c r="H1841" s="8">
        <v>1.05</v>
      </c>
      <c r="I1841" s="9">
        <v>7000</v>
      </c>
      <c r="J1841" s="10">
        <f t="shared" si="0"/>
        <v>7350</v>
      </c>
      <c r="K1841" s="10">
        <f t="shared" si="1"/>
        <v>2205</v>
      </c>
      <c r="L1841" s="11">
        <v>0.3</v>
      </c>
      <c r="N1841" s="16"/>
      <c r="O1841" s="14"/>
      <c r="P1841" s="12"/>
      <c r="Q1841" s="13"/>
    </row>
    <row r="1842" spans="1:17" ht="15.75" customHeight="1">
      <c r="A1842" s="6" t="s">
        <v>27</v>
      </c>
      <c r="B1842" s="6">
        <v>1128299</v>
      </c>
      <c r="C1842" s="7">
        <v>44400</v>
      </c>
      <c r="D1842" s="6" t="s">
        <v>28</v>
      </c>
      <c r="E1842" s="6" t="s">
        <v>74</v>
      </c>
      <c r="F1842" s="6" t="s">
        <v>75</v>
      </c>
      <c r="G1842" s="6" t="s">
        <v>17</v>
      </c>
      <c r="H1842" s="8">
        <v>0.85</v>
      </c>
      <c r="I1842" s="9">
        <v>8500</v>
      </c>
      <c r="J1842" s="10">
        <f t="shared" si="0"/>
        <v>7225</v>
      </c>
      <c r="K1842" s="10">
        <f t="shared" si="1"/>
        <v>2528.75</v>
      </c>
      <c r="L1842" s="11">
        <v>0.35</v>
      </c>
      <c r="N1842" s="16"/>
      <c r="O1842" s="14"/>
      <c r="P1842" s="12"/>
      <c r="Q1842" s="13"/>
    </row>
    <row r="1843" spans="1:17" ht="15.75" customHeight="1">
      <c r="A1843" s="6" t="s">
        <v>27</v>
      </c>
      <c r="B1843" s="6">
        <v>1128299</v>
      </c>
      <c r="C1843" s="7">
        <v>44400</v>
      </c>
      <c r="D1843" s="6" t="s">
        <v>28</v>
      </c>
      <c r="E1843" s="6" t="s">
        <v>74</v>
      </c>
      <c r="F1843" s="6" t="s">
        <v>75</v>
      </c>
      <c r="G1843" s="6" t="s">
        <v>18</v>
      </c>
      <c r="H1843" s="8">
        <v>0.9</v>
      </c>
      <c r="I1843" s="9">
        <v>7000</v>
      </c>
      <c r="J1843" s="10">
        <f t="shared" si="0"/>
        <v>6300</v>
      </c>
      <c r="K1843" s="10">
        <f t="shared" si="1"/>
        <v>2205</v>
      </c>
      <c r="L1843" s="11">
        <v>0.35</v>
      </c>
      <c r="N1843" s="16"/>
      <c r="O1843" s="14"/>
      <c r="P1843" s="12"/>
      <c r="Q1843" s="13"/>
    </row>
    <row r="1844" spans="1:17" ht="15.75" customHeight="1">
      <c r="A1844" s="6" t="s">
        <v>27</v>
      </c>
      <c r="B1844" s="6">
        <v>1128299</v>
      </c>
      <c r="C1844" s="7">
        <v>44400</v>
      </c>
      <c r="D1844" s="6" t="s">
        <v>28</v>
      </c>
      <c r="E1844" s="6" t="s">
        <v>74</v>
      </c>
      <c r="F1844" s="6" t="s">
        <v>75</v>
      </c>
      <c r="G1844" s="6" t="s">
        <v>19</v>
      </c>
      <c r="H1844" s="8">
        <v>0.9</v>
      </c>
      <c r="I1844" s="9">
        <v>6500</v>
      </c>
      <c r="J1844" s="10">
        <f t="shared" si="0"/>
        <v>5850</v>
      </c>
      <c r="K1844" s="10">
        <f t="shared" si="1"/>
        <v>2047.4999999999998</v>
      </c>
      <c r="L1844" s="11">
        <v>0.35</v>
      </c>
      <c r="N1844" s="16"/>
      <c r="O1844" s="14"/>
      <c r="P1844" s="12"/>
      <c r="Q1844" s="13"/>
    </row>
    <row r="1845" spans="1:17" ht="15.75" customHeight="1">
      <c r="A1845" s="6" t="s">
        <v>27</v>
      </c>
      <c r="B1845" s="6">
        <v>1128299</v>
      </c>
      <c r="C1845" s="7">
        <v>44400</v>
      </c>
      <c r="D1845" s="6" t="s">
        <v>28</v>
      </c>
      <c r="E1845" s="6" t="s">
        <v>74</v>
      </c>
      <c r="F1845" s="6" t="s">
        <v>75</v>
      </c>
      <c r="G1845" s="6" t="s">
        <v>20</v>
      </c>
      <c r="H1845" s="8">
        <v>0.85</v>
      </c>
      <c r="I1845" s="9">
        <v>5500</v>
      </c>
      <c r="J1845" s="10">
        <f t="shared" si="0"/>
        <v>4675</v>
      </c>
      <c r="K1845" s="10">
        <f t="shared" si="1"/>
        <v>1636.25</v>
      </c>
      <c r="L1845" s="11">
        <v>0.35</v>
      </c>
      <c r="N1845" s="16"/>
      <c r="O1845" s="14"/>
      <c r="P1845" s="12"/>
      <c r="Q1845" s="13"/>
    </row>
    <row r="1846" spans="1:17" ht="15.75" customHeight="1">
      <c r="A1846" s="6" t="s">
        <v>27</v>
      </c>
      <c r="B1846" s="6">
        <v>1128299</v>
      </c>
      <c r="C1846" s="7">
        <v>44400</v>
      </c>
      <c r="D1846" s="6" t="s">
        <v>28</v>
      </c>
      <c r="E1846" s="6" t="s">
        <v>74</v>
      </c>
      <c r="F1846" s="6" t="s">
        <v>75</v>
      </c>
      <c r="G1846" s="6" t="s">
        <v>21</v>
      </c>
      <c r="H1846" s="8">
        <v>0.9</v>
      </c>
      <c r="I1846" s="9">
        <v>6000</v>
      </c>
      <c r="J1846" s="10">
        <f t="shared" si="0"/>
        <v>5400</v>
      </c>
      <c r="K1846" s="10">
        <f t="shared" si="1"/>
        <v>2160</v>
      </c>
      <c r="L1846" s="11">
        <v>0.4</v>
      </c>
      <c r="N1846" s="16"/>
      <c r="O1846" s="14"/>
      <c r="P1846" s="12"/>
      <c r="Q1846" s="13"/>
    </row>
    <row r="1847" spans="1:17" ht="15.75" customHeight="1">
      <c r="A1847" s="6" t="s">
        <v>27</v>
      </c>
      <c r="B1847" s="6">
        <v>1128299</v>
      </c>
      <c r="C1847" s="7">
        <v>44400</v>
      </c>
      <c r="D1847" s="6" t="s">
        <v>28</v>
      </c>
      <c r="E1847" s="6" t="s">
        <v>74</v>
      </c>
      <c r="F1847" s="6" t="s">
        <v>75</v>
      </c>
      <c r="G1847" s="6" t="s">
        <v>22</v>
      </c>
      <c r="H1847" s="8">
        <v>1.05</v>
      </c>
      <c r="I1847" s="9">
        <v>6000</v>
      </c>
      <c r="J1847" s="10">
        <f t="shared" si="0"/>
        <v>6300</v>
      </c>
      <c r="K1847" s="10">
        <f t="shared" si="1"/>
        <v>1890</v>
      </c>
      <c r="L1847" s="11">
        <v>0.3</v>
      </c>
      <c r="N1847" s="16"/>
      <c r="O1847" s="14"/>
      <c r="P1847" s="12"/>
      <c r="Q1847" s="13"/>
    </row>
    <row r="1848" spans="1:17" ht="15.75" customHeight="1">
      <c r="A1848" s="6" t="s">
        <v>27</v>
      </c>
      <c r="B1848" s="6">
        <v>1128299</v>
      </c>
      <c r="C1848" s="7">
        <v>44432</v>
      </c>
      <c r="D1848" s="6" t="s">
        <v>28</v>
      </c>
      <c r="E1848" s="6" t="s">
        <v>74</v>
      </c>
      <c r="F1848" s="6" t="s">
        <v>75</v>
      </c>
      <c r="G1848" s="6" t="s">
        <v>17</v>
      </c>
      <c r="H1848" s="8">
        <v>0.9</v>
      </c>
      <c r="I1848" s="9">
        <v>8000</v>
      </c>
      <c r="J1848" s="10">
        <f t="shared" si="0"/>
        <v>7200</v>
      </c>
      <c r="K1848" s="10">
        <f t="shared" si="1"/>
        <v>2520</v>
      </c>
      <c r="L1848" s="11">
        <v>0.35</v>
      </c>
      <c r="N1848" s="16"/>
      <c r="O1848" s="14"/>
      <c r="P1848" s="12"/>
      <c r="Q1848" s="13"/>
    </row>
    <row r="1849" spans="1:17" ht="15.75" customHeight="1">
      <c r="A1849" s="6" t="s">
        <v>27</v>
      </c>
      <c r="B1849" s="6">
        <v>1128299</v>
      </c>
      <c r="C1849" s="7">
        <v>44432</v>
      </c>
      <c r="D1849" s="6" t="s">
        <v>28</v>
      </c>
      <c r="E1849" s="6" t="s">
        <v>74</v>
      </c>
      <c r="F1849" s="6" t="s">
        <v>75</v>
      </c>
      <c r="G1849" s="6" t="s">
        <v>18</v>
      </c>
      <c r="H1849" s="8">
        <v>0.8</v>
      </c>
      <c r="I1849" s="9">
        <v>7750</v>
      </c>
      <c r="J1849" s="10">
        <f t="shared" si="0"/>
        <v>6200</v>
      </c>
      <c r="K1849" s="10">
        <f t="shared" si="1"/>
        <v>2170</v>
      </c>
      <c r="L1849" s="11">
        <v>0.35</v>
      </c>
      <c r="N1849" s="16"/>
      <c r="O1849" s="14"/>
      <c r="P1849" s="12"/>
      <c r="Q1849" s="13"/>
    </row>
    <row r="1850" spans="1:17" ht="15.75" customHeight="1">
      <c r="A1850" s="6" t="s">
        <v>27</v>
      </c>
      <c r="B1850" s="6">
        <v>1128299</v>
      </c>
      <c r="C1850" s="7">
        <v>44432</v>
      </c>
      <c r="D1850" s="6" t="s">
        <v>28</v>
      </c>
      <c r="E1850" s="6" t="s">
        <v>74</v>
      </c>
      <c r="F1850" s="6" t="s">
        <v>75</v>
      </c>
      <c r="G1850" s="6" t="s">
        <v>19</v>
      </c>
      <c r="H1850" s="8">
        <v>0.70000000000000007</v>
      </c>
      <c r="I1850" s="9">
        <v>6500</v>
      </c>
      <c r="J1850" s="10">
        <f t="shared" si="0"/>
        <v>4550</v>
      </c>
      <c r="K1850" s="10">
        <f t="shared" si="1"/>
        <v>1592.5</v>
      </c>
      <c r="L1850" s="11">
        <v>0.35</v>
      </c>
      <c r="N1850" s="16"/>
      <c r="O1850" s="14"/>
      <c r="P1850" s="12"/>
      <c r="Q1850" s="13"/>
    </row>
    <row r="1851" spans="1:17" ht="15.75" customHeight="1">
      <c r="A1851" s="6" t="s">
        <v>27</v>
      </c>
      <c r="B1851" s="6">
        <v>1128299</v>
      </c>
      <c r="C1851" s="7">
        <v>44432</v>
      </c>
      <c r="D1851" s="6" t="s">
        <v>28</v>
      </c>
      <c r="E1851" s="6" t="s">
        <v>74</v>
      </c>
      <c r="F1851" s="6" t="s">
        <v>75</v>
      </c>
      <c r="G1851" s="6" t="s">
        <v>20</v>
      </c>
      <c r="H1851" s="8">
        <v>0.70000000000000007</v>
      </c>
      <c r="I1851" s="9">
        <v>4250</v>
      </c>
      <c r="J1851" s="10">
        <f t="shared" si="0"/>
        <v>2975.0000000000005</v>
      </c>
      <c r="K1851" s="10">
        <f t="shared" si="1"/>
        <v>1041.25</v>
      </c>
      <c r="L1851" s="11">
        <v>0.35</v>
      </c>
      <c r="N1851" s="16"/>
      <c r="O1851" s="14"/>
      <c r="P1851" s="12"/>
      <c r="Q1851" s="13"/>
    </row>
    <row r="1852" spans="1:17" ht="15.75" customHeight="1">
      <c r="A1852" s="6" t="s">
        <v>27</v>
      </c>
      <c r="B1852" s="6">
        <v>1128299</v>
      </c>
      <c r="C1852" s="7">
        <v>44432</v>
      </c>
      <c r="D1852" s="6" t="s">
        <v>28</v>
      </c>
      <c r="E1852" s="6" t="s">
        <v>74</v>
      </c>
      <c r="F1852" s="6" t="s">
        <v>75</v>
      </c>
      <c r="G1852" s="6" t="s">
        <v>21</v>
      </c>
      <c r="H1852" s="8">
        <v>0.7</v>
      </c>
      <c r="I1852" s="9">
        <v>4250</v>
      </c>
      <c r="J1852" s="10">
        <f t="shared" si="0"/>
        <v>2975</v>
      </c>
      <c r="K1852" s="10">
        <f t="shared" si="1"/>
        <v>1190</v>
      </c>
      <c r="L1852" s="11">
        <v>0.4</v>
      </c>
      <c r="N1852" s="16"/>
      <c r="O1852" s="14"/>
      <c r="P1852" s="12"/>
      <c r="Q1852" s="13"/>
    </row>
    <row r="1853" spans="1:17" ht="15.75" customHeight="1">
      <c r="A1853" s="6" t="s">
        <v>27</v>
      </c>
      <c r="B1853" s="6">
        <v>1128299</v>
      </c>
      <c r="C1853" s="7">
        <v>44432</v>
      </c>
      <c r="D1853" s="6" t="s">
        <v>28</v>
      </c>
      <c r="E1853" s="6" t="s">
        <v>74</v>
      </c>
      <c r="F1853" s="6" t="s">
        <v>75</v>
      </c>
      <c r="G1853" s="6" t="s">
        <v>22</v>
      </c>
      <c r="H1853" s="8">
        <v>0.75</v>
      </c>
      <c r="I1853" s="9">
        <v>2500</v>
      </c>
      <c r="J1853" s="10">
        <f t="shared" si="0"/>
        <v>1875</v>
      </c>
      <c r="K1853" s="10">
        <f t="shared" si="1"/>
        <v>562.5</v>
      </c>
      <c r="L1853" s="11">
        <v>0.3</v>
      </c>
      <c r="N1853" s="16"/>
      <c r="O1853" s="14"/>
      <c r="P1853" s="12"/>
      <c r="Q1853" s="13"/>
    </row>
    <row r="1854" spans="1:17" ht="15.75" customHeight="1">
      <c r="A1854" s="6" t="s">
        <v>27</v>
      </c>
      <c r="B1854" s="6">
        <v>1128299</v>
      </c>
      <c r="C1854" s="7">
        <v>44464</v>
      </c>
      <c r="D1854" s="6" t="s">
        <v>28</v>
      </c>
      <c r="E1854" s="6" t="s">
        <v>74</v>
      </c>
      <c r="F1854" s="6" t="s">
        <v>75</v>
      </c>
      <c r="G1854" s="6" t="s">
        <v>17</v>
      </c>
      <c r="H1854" s="8">
        <v>0.50000000000000011</v>
      </c>
      <c r="I1854" s="9">
        <v>4500</v>
      </c>
      <c r="J1854" s="10">
        <f t="shared" si="0"/>
        <v>2250.0000000000005</v>
      </c>
      <c r="K1854" s="10">
        <f t="shared" si="1"/>
        <v>787.50000000000011</v>
      </c>
      <c r="L1854" s="11">
        <v>0.35</v>
      </c>
      <c r="N1854" s="16"/>
      <c r="O1854" s="14"/>
      <c r="P1854" s="12"/>
      <c r="Q1854" s="13"/>
    </row>
    <row r="1855" spans="1:17" ht="15.75" customHeight="1">
      <c r="A1855" s="6" t="s">
        <v>27</v>
      </c>
      <c r="B1855" s="6">
        <v>1128299</v>
      </c>
      <c r="C1855" s="7">
        <v>44464</v>
      </c>
      <c r="D1855" s="6" t="s">
        <v>28</v>
      </c>
      <c r="E1855" s="6" t="s">
        <v>74</v>
      </c>
      <c r="F1855" s="6" t="s">
        <v>75</v>
      </c>
      <c r="G1855" s="6" t="s">
        <v>18</v>
      </c>
      <c r="H1855" s="8">
        <v>0.55000000000000016</v>
      </c>
      <c r="I1855" s="9">
        <v>4500</v>
      </c>
      <c r="J1855" s="10">
        <f t="shared" si="0"/>
        <v>2475.0000000000009</v>
      </c>
      <c r="K1855" s="10">
        <f t="shared" si="1"/>
        <v>866.25000000000023</v>
      </c>
      <c r="L1855" s="11">
        <v>0.35</v>
      </c>
      <c r="N1855" s="16"/>
      <c r="O1855" s="14"/>
      <c r="P1855" s="12"/>
      <c r="Q1855" s="13"/>
    </row>
    <row r="1856" spans="1:17" ht="15.75" customHeight="1">
      <c r="A1856" s="6" t="s">
        <v>27</v>
      </c>
      <c r="B1856" s="6">
        <v>1128299</v>
      </c>
      <c r="C1856" s="7">
        <v>44464</v>
      </c>
      <c r="D1856" s="6" t="s">
        <v>28</v>
      </c>
      <c r="E1856" s="6" t="s">
        <v>74</v>
      </c>
      <c r="F1856" s="6" t="s">
        <v>75</v>
      </c>
      <c r="G1856" s="6" t="s">
        <v>19</v>
      </c>
      <c r="H1856" s="8">
        <v>0.50000000000000011</v>
      </c>
      <c r="I1856" s="9">
        <v>2500</v>
      </c>
      <c r="J1856" s="10">
        <f t="shared" si="0"/>
        <v>1250.0000000000002</v>
      </c>
      <c r="K1856" s="10">
        <f t="shared" si="1"/>
        <v>437.50000000000006</v>
      </c>
      <c r="L1856" s="11">
        <v>0.35</v>
      </c>
      <c r="N1856" s="16"/>
      <c r="O1856" s="14"/>
      <c r="P1856" s="12"/>
      <c r="Q1856" s="13"/>
    </row>
    <row r="1857" spans="1:17" ht="15.75" customHeight="1">
      <c r="A1857" s="6" t="s">
        <v>27</v>
      </c>
      <c r="B1857" s="6">
        <v>1128299</v>
      </c>
      <c r="C1857" s="7">
        <v>44464</v>
      </c>
      <c r="D1857" s="6" t="s">
        <v>28</v>
      </c>
      <c r="E1857" s="6" t="s">
        <v>74</v>
      </c>
      <c r="F1857" s="6" t="s">
        <v>75</v>
      </c>
      <c r="G1857" s="6" t="s">
        <v>20</v>
      </c>
      <c r="H1857" s="8">
        <v>0.50000000000000011</v>
      </c>
      <c r="I1857" s="9">
        <v>2000</v>
      </c>
      <c r="J1857" s="10">
        <f t="shared" si="0"/>
        <v>1000.0000000000002</v>
      </c>
      <c r="K1857" s="10">
        <f t="shared" si="1"/>
        <v>350.00000000000006</v>
      </c>
      <c r="L1857" s="11">
        <v>0.35</v>
      </c>
      <c r="N1857" s="16"/>
      <c r="O1857" s="14"/>
      <c r="P1857" s="12"/>
      <c r="Q1857" s="13"/>
    </row>
    <row r="1858" spans="1:17" ht="15.75" customHeight="1">
      <c r="A1858" s="6" t="s">
        <v>27</v>
      </c>
      <c r="B1858" s="6">
        <v>1128299</v>
      </c>
      <c r="C1858" s="7">
        <v>44464</v>
      </c>
      <c r="D1858" s="6" t="s">
        <v>28</v>
      </c>
      <c r="E1858" s="6" t="s">
        <v>74</v>
      </c>
      <c r="F1858" s="6" t="s">
        <v>75</v>
      </c>
      <c r="G1858" s="6" t="s">
        <v>21</v>
      </c>
      <c r="H1858" s="8">
        <v>0.60000000000000009</v>
      </c>
      <c r="I1858" s="9">
        <v>2250</v>
      </c>
      <c r="J1858" s="10">
        <f t="shared" si="0"/>
        <v>1350.0000000000002</v>
      </c>
      <c r="K1858" s="10">
        <f t="shared" si="1"/>
        <v>540.00000000000011</v>
      </c>
      <c r="L1858" s="11">
        <v>0.4</v>
      </c>
      <c r="N1858" s="16"/>
      <c r="O1858" s="14"/>
      <c r="P1858" s="12"/>
      <c r="Q1858" s="13"/>
    </row>
    <row r="1859" spans="1:17" ht="15.75" customHeight="1">
      <c r="A1859" s="6" t="s">
        <v>27</v>
      </c>
      <c r="B1859" s="6">
        <v>1128299</v>
      </c>
      <c r="C1859" s="7">
        <v>44464</v>
      </c>
      <c r="D1859" s="6" t="s">
        <v>28</v>
      </c>
      <c r="E1859" s="6" t="s">
        <v>74</v>
      </c>
      <c r="F1859" s="6" t="s">
        <v>75</v>
      </c>
      <c r="G1859" s="6" t="s">
        <v>22</v>
      </c>
      <c r="H1859" s="8">
        <v>0.44999999999999996</v>
      </c>
      <c r="I1859" s="9">
        <v>2500</v>
      </c>
      <c r="J1859" s="10">
        <f t="shared" si="0"/>
        <v>1125</v>
      </c>
      <c r="K1859" s="10">
        <f t="shared" si="1"/>
        <v>337.5</v>
      </c>
      <c r="L1859" s="11">
        <v>0.3</v>
      </c>
      <c r="N1859" s="16"/>
      <c r="O1859" s="14"/>
      <c r="P1859" s="12"/>
      <c r="Q1859" s="13"/>
    </row>
    <row r="1860" spans="1:17" ht="15.75" customHeight="1">
      <c r="A1860" s="6" t="s">
        <v>27</v>
      </c>
      <c r="B1860" s="6">
        <v>1128299</v>
      </c>
      <c r="C1860" s="7">
        <v>44493</v>
      </c>
      <c r="D1860" s="6" t="s">
        <v>28</v>
      </c>
      <c r="E1860" s="6" t="s">
        <v>74</v>
      </c>
      <c r="F1860" s="6" t="s">
        <v>75</v>
      </c>
      <c r="G1860" s="6" t="s">
        <v>17</v>
      </c>
      <c r="H1860" s="8">
        <v>0.4</v>
      </c>
      <c r="I1860" s="9">
        <v>3500</v>
      </c>
      <c r="J1860" s="10">
        <f t="shared" si="0"/>
        <v>1400</v>
      </c>
      <c r="K1860" s="10">
        <f t="shared" si="1"/>
        <v>489.99999999999994</v>
      </c>
      <c r="L1860" s="11">
        <v>0.35</v>
      </c>
      <c r="N1860" s="16"/>
      <c r="O1860" s="14"/>
      <c r="P1860" s="12"/>
      <c r="Q1860" s="13"/>
    </row>
    <row r="1861" spans="1:17" ht="15.75" customHeight="1">
      <c r="A1861" s="6" t="s">
        <v>27</v>
      </c>
      <c r="B1861" s="6">
        <v>1128299</v>
      </c>
      <c r="C1861" s="7">
        <v>44493</v>
      </c>
      <c r="D1861" s="6" t="s">
        <v>28</v>
      </c>
      <c r="E1861" s="6" t="s">
        <v>74</v>
      </c>
      <c r="F1861" s="6" t="s">
        <v>75</v>
      </c>
      <c r="G1861" s="6" t="s">
        <v>18</v>
      </c>
      <c r="H1861" s="8">
        <v>0.55000000000000016</v>
      </c>
      <c r="I1861" s="9">
        <v>5250</v>
      </c>
      <c r="J1861" s="10">
        <f t="shared" si="0"/>
        <v>2887.5000000000009</v>
      </c>
      <c r="K1861" s="10">
        <f t="shared" si="1"/>
        <v>1010.6250000000002</v>
      </c>
      <c r="L1861" s="11">
        <v>0.35</v>
      </c>
      <c r="N1861" s="16"/>
      <c r="O1861" s="14"/>
      <c r="P1861" s="12"/>
      <c r="Q1861" s="13"/>
    </row>
    <row r="1862" spans="1:17" ht="15.75" customHeight="1">
      <c r="A1862" s="6" t="s">
        <v>27</v>
      </c>
      <c r="B1862" s="6">
        <v>1128299</v>
      </c>
      <c r="C1862" s="7">
        <v>44493</v>
      </c>
      <c r="D1862" s="6" t="s">
        <v>28</v>
      </c>
      <c r="E1862" s="6" t="s">
        <v>74</v>
      </c>
      <c r="F1862" s="6" t="s">
        <v>75</v>
      </c>
      <c r="G1862" s="6" t="s">
        <v>19</v>
      </c>
      <c r="H1862" s="8">
        <v>0.50000000000000011</v>
      </c>
      <c r="I1862" s="9">
        <v>3500</v>
      </c>
      <c r="J1862" s="10">
        <f t="shared" si="0"/>
        <v>1750.0000000000005</v>
      </c>
      <c r="K1862" s="10">
        <f t="shared" si="1"/>
        <v>612.50000000000011</v>
      </c>
      <c r="L1862" s="11">
        <v>0.35</v>
      </c>
      <c r="N1862" s="16"/>
      <c r="O1862" s="14"/>
      <c r="P1862" s="12"/>
      <c r="Q1862" s="13"/>
    </row>
    <row r="1863" spans="1:17" ht="15.75" customHeight="1">
      <c r="A1863" s="6" t="s">
        <v>27</v>
      </c>
      <c r="B1863" s="6">
        <v>1128299</v>
      </c>
      <c r="C1863" s="7">
        <v>44493</v>
      </c>
      <c r="D1863" s="6" t="s">
        <v>28</v>
      </c>
      <c r="E1863" s="6" t="s">
        <v>74</v>
      </c>
      <c r="F1863" s="6" t="s">
        <v>75</v>
      </c>
      <c r="G1863" s="6" t="s">
        <v>20</v>
      </c>
      <c r="H1863" s="8">
        <v>0.45000000000000007</v>
      </c>
      <c r="I1863" s="9">
        <v>3250</v>
      </c>
      <c r="J1863" s="10">
        <f t="shared" si="0"/>
        <v>1462.5000000000002</v>
      </c>
      <c r="K1863" s="10">
        <f t="shared" si="1"/>
        <v>511.87500000000006</v>
      </c>
      <c r="L1863" s="11">
        <v>0.35</v>
      </c>
      <c r="N1863" s="16"/>
      <c r="O1863" s="14"/>
      <c r="P1863" s="12"/>
      <c r="Q1863" s="13"/>
    </row>
    <row r="1864" spans="1:17" ht="15.75" customHeight="1">
      <c r="A1864" s="6" t="s">
        <v>27</v>
      </c>
      <c r="B1864" s="6">
        <v>1128299</v>
      </c>
      <c r="C1864" s="7">
        <v>44493</v>
      </c>
      <c r="D1864" s="6" t="s">
        <v>28</v>
      </c>
      <c r="E1864" s="6" t="s">
        <v>74</v>
      </c>
      <c r="F1864" s="6" t="s">
        <v>75</v>
      </c>
      <c r="G1864" s="6" t="s">
        <v>21</v>
      </c>
      <c r="H1864" s="8">
        <v>0.55000000000000004</v>
      </c>
      <c r="I1864" s="9">
        <v>3000</v>
      </c>
      <c r="J1864" s="10">
        <f t="shared" si="0"/>
        <v>1650.0000000000002</v>
      </c>
      <c r="K1864" s="10">
        <f t="shared" si="1"/>
        <v>660.00000000000011</v>
      </c>
      <c r="L1864" s="11">
        <v>0.4</v>
      </c>
      <c r="N1864" s="16"/>
      <c r="O1864" s="14"/>
      <c r="P1864" s="12"/>
      <c r="Q1864" s="13"/>
    </row>
    <row r="1865" spans="1:17" ht="15.75" customHeight="1">
      <c r="A1865" s="6" t="s">
        <v>27</v>
      </c>
      <c r="B1865" s="6">
        <v>1128299</v>
      </c>
      <c r="C1865" s="7">
        <v>44493</v>
      </c>
      <c r="D1865" s="6" t="s">
        <v>28</v>
      </c>
      <c r="E1865" s="6" t="s">
        <v>74</v>
      </c>
      <c r="F1865" s="6" t="s">
        <v>75</v>
      </c>
      <c r="G1865" s="6" t="s">
        <v>22</v>
      </c>
      <c r="H1865" s="8">
        <v>0.60000000000000009</v>
      </c>
      <c r="I1865" s="9">
        <v>3500</v>
      </c>
      <c r="J1865" s="10">
        <f t="shared" si="0"/>
        <v>2100.0000000000005</v>
      </c>
      <c r="K1865" s="10">
        <f t="shared" si="1"/>
        <v>630.00000000000011</v>
      </c>
      <c r="L1865" s="11">
        <v>0.3</v>
      </c>
      <c r="N1865" s="16"/>
      <c r="O1865" s="14"/>
      <c r="P1865" s="12"/>
      <c r="Q1865" s="13"/>
    </row>
    <row r="1866" spans="1:17" ht="15.75" customHeight="1">
      <c r="A1866" s="6" t="s">
        <v>27</v>
      </c>
      <c r="B1866" s="6">
        <v>1128299</v>
      </c>
      <c r="C1866" s="7">
        <v>44524</v>
      </c>
      <c r="D1866" s="6" t="s">
        <v>28</v>
      </c>
      <c r="E1866" s="6" t="s">
        <v>74</v>
      </c>
      <c r="F1866" s="6" t="s">
        <v>75</v>
      </c>
      <c r="G1866" s="6" t="s">
        <v>17</v>
      </c>
      <c r="H1866" s="8">
        <v>0.45000000000000007</v>
      </c>
      <c r="I1866" s="9">
        <v>5750</v>
      </c>
      <c r="J1866" s="10">
        <f t="shared" si="0"/>
        <v>2587.5000000000005</v>
      </c>
      <c r="K1866" s="10">
        <f t="shared" si="1"/>
        <v>905.62500000000011</v>
      </c>
      <c r="L1866" s="11">
        <v>0.35</v>
      </c>
      <c r="N1866" s="16"/>
      <c r="O1866" s="14"/>
      <c r="P1866" s="12"/>
      <c r="Q1866" s="13"/>
    </row>
    <row r="1867" spans="1:17" ht="15.75" customHeight="1">
      <c r="A1867" s="6" t="s">
        <v>27</v>
      </c>
      <c r="B1867" s="6">
        <v>1128299</v>
      </c>
      <c r="C1867" s="7">
        <v>44524</v>
      </c>
      <c r="D1867" s="6" t="s">
        <v>28</v>
      </c>
      <c r="E1867" s="6" t="s">
        <v>74</v>
      </c>
      <c r="F1867" s="6" t="s">
        <v>75</v>
      </c>
      <c r="G1867" s="6" t="s">
        <v>18</v>
      </c>
      <c r="H1867" s="8">
        <v>0.50000000000000011</v>
      </c>
      <c r="I1867" s="9">
        <v>6500</v>
      </c>
      <c r="J1867" s="10">
        <f t="shared" si="0"/>
        <v>3250.0000000000009</v>
      </c>
      <c r="K1867" s="10">
        <f t="shared" si="1"/>
        <v>1137.5000000000002</v>
      </c>
      <c r="L1867" s="11">
        <v>0.35</v>
      </c>
      <c r="N1867" s="16"/>
      <c r="O1867" s="14"/>
      <c r="P1867" s="12"/>
      <c r="Q1867" s="13"/>
    </row>
    <row r="1868" spans="1:17" ht="15.75" customHeight="1">
      <c r="A1868" s="6" t="s">
        <v>27</v>
      </c>
      <c r="B1868" s="6">
        <v>1128299</v>
      </c>
      <c r="C1868" s="7">
        <v>44524</v>
      </c>
      <c r="D1868" s="6" t="s">
        <v>28</v>
      </c>
      <c r="E1868" s="6" t="s">
        <v>74</v>
      </c>
      <c r="F1868" s="6" t="s">
        <v>75</v>
      </c>
      <c r="G1868" s="6" t="s">
        <v>19</v>
      </c>
      <c r="H1868" s="8">
        <v>0.45000000000000007</v>
      </c>
      <c r="I1868" s="9">
        <v>4750</v>
      </c>
      <c r="J1868" s="10">
        <f t="shared" si="0"/>
        <v>2137.5000000000005</v>
      </c>
      <c r="K1868" s="10">
        <f t="shared" si="1"/>
        <v>748.12500000000011</v>
      </c>
      <c r="L1868" s="11">
        <v>0.35</v>
      </c>
      <c r="N1868" s="16"/>
      <c r="O1868" s="14"/>
      <c r="P1868" s="12"/>
      <c r="Q1868" s="13"/>
    </row>
    <row r="1869" spans="1:17" ht="15.75" customHeight="1">
      <c r="A1869" s="6" t="s">
        <v>27</v>
      </c>
      <c r="B1869" s="6">
        <v>1128299</v>
      </c>
      <c r="C1869" s="7">
        <v>44524</v>
      </c>
      <c r="D1869" s="6" t="s">
        <v>28</v>
      </c>
      <c r="E1869" s="6" t="s">
        <v>74</v>
      </c>
      <c r="F1869" s="6" t="s">
        <v>75</v>
      </c>
      <c r="G1869" s="6" t="s">
        <v>20</v>
      </c>
      <c r="H1869" s="8">
        <v>0.55000000000000016</v>
      </c>
      <c r="I1869" s="9">
        <v>4500</v>
      </c>
      <c r="J1869" s="10">
        <f t="shared" si="0"/>
        <v>2475.0000000000009</v>
      </c>
      <c r="K1869" s="10">
        <f t="shared" si="1"/>
        <v>866.25000000000023</v>
      </c>
      <c r="L1869" s="11">
        <v>0.35</v>
      </c>
      <c r="N1869" s="16"/>
      <c r="O1869" s="14"/>
      <c r="P1869" s="12"/>
      <c r="Q1869" s="13"/>
    </row>
    <row r="1870" spans="1:17" ht="15.75" customHeight="1">
      <c r="A1870" s="6" t="s">
        <v>27</v>
      </c>
      <c r="B1870" s="6">
        <v>1128299</v>
      </c>
      <c r="C1870" s="7">
        <v>44524</v>
      </c>
      <c r="D1870" s="6" t="s">
        <v>28</v>
      </c>
      <c r="E1870" s="6" t="s">
        <v>74</v>
      </c>
      <c r="F1870" s="6" t="s">
        <v>75</v>
      </c>
      <c r="G1870" s="6" t="s">
        <v>21</v>
      </c>
      <c r="H1870" s="8">
        <v>0.75000000000000011</v>
      </c>
      <c r="I1870" s="9">
        <v>4250</v>
      </c>
      <c r="J1870" s="10">
        <f t="shared" si="0"/>
        <v>3187.5000000000005</v>
      </c>
      <c r="K1870" s="10">
        <f t="shared" si="1"/>
        <v>1275.0000000000002</v>
      </c>
      <c r="L1870" s="11">
        <v>0.4</v>
      </c>
      <c r="N1870" s="16"/>
      <c r="O1870" s="14"/>
      <c r="P1870" s="12"/>
      <c r="Q1870" s="13"/>
    </row>
    <row r="1871" spans="1:17" ht="15.75" customHeight="1">
      <c r="A1871" s="6" t="s">
        <v>27</v>
      </c>
      <c r="B1871" s="6">
        <v>1128299</v>
      </c>
      <c r="C1871" s="7">
        <v>44524</v>
      </c>
      <c r="D1871" s="6" t="s">
        <v>28</v>
      </c>
      <c r="E1871" s="6" t="s">
        <v>74</v>
      </c>
      <c r="F1871" s="6" t="s">
        <v>75</v>
      </c>
      <c r="G1871" s="6" t="s">
        <v>22</v>
      </c>
      <c r="H1871" s="8">
        <v>0.80000000000000016</v>
      </c>
      <c r="I1871" s="9">
        <v>5500</v>
      </c>
      <c r="J1871" s="10">
        <f t="shared" si="0"/>
        <v>4400.0000000000009</v>
      </c>
      <c r="K1871" s="10">
        <f t="shared" si="1"/>
        <v>1320.0000000000002</v>
      </c>
      <c r="L1871" s="11">
        <v>0.3</v>
      </c>
      <c r="N1871" s="16"/>
      <c r="O1871" s="14"/>
      <c r="P1871" s="12"/>
      <c r="Q1871" s="13"/>
    </row>
    <row r="1872" spans="1:17" ht="15.75" customHeight="1">
      <c r="A1872" s="6" t="s">
        <v>27</v>
      </c>
      <c r="B1872" s="6">
        <v>1128299</v>
      </c>
      <c r="C1872" s="7">
        <v>44553</v>
      </c>
      <c r="D1872" s="6" t="s">
        <v>28</v>
      </c>
      <c r="E1872" s="6" t="s">
        <v>74</v>
      </c>
      <c r="F1872" s="6" t="s">
        <v>75</v>
      </c>
      <c r="G1872" s="6" t="s">
        <v>17</v>
      </c>
      <c r="H1872" s="8">
        <v>0.65000000000000013</v>
      </c>
      <c r="I1872" s="9">
        <v>7500</v>
      </c>
      <c r="J1872" s="10">
        <f t="shared" si="0"/>
        <v>4875.0000000000009</v>
      </c>
      <c r="K1872" s="10">
        <f t="shared" si="1"/>
        <v>1706.2500000000002</v>
      </c>
      <c r="L1872" s="11">
        <v>0.35</v>
      </c>
      <c r="N1872" s="16"/>
      <c r="O1872" s="14"/>
      <c r="P1872" s="12"/>
      <c r="Q1872" s="13"/>
    </row>
    <row r="1873" spans="1:17" ht="15.75" customHeight="1">
      <c r="A1873" s="6" t="s">
        <v>27</v>
      </c>
      <c r="B1873" s="6">
        <v>1128299</v>
      </c>
      <c r="C1873" s="7">
        <v>44553</v>
      </c>
      <c r="D1873" s="6" t="s">
        <v>28</v>
      </c>
      <c r="E1873" s="6" t="s">
        <v>74</v>
      </c>
      <c r="F1873" s="6" t="s">
        <v>75</v>
      </c>
      <c r="G1873" s="6" t="s">
        <v>18</v>
      </c>
      <c r="H1873" s="8">
        <v>0.75000000000000022</v>
      </c>
      <c r="I1873" s="9">
        <v>7500</v>
      </c>
      <c r="J1873" s="10">
        <f t="shared" si="0"/>
        <v>5625.0000000000018</v>
      </c>
      <c r="K1873" s="10">
        <f t="shared" si="1"/>
        <v>1968.7500000000005</v>
      </c>
      <c r="L1873" s="11">
        <v>0.35</v>
      </c>
      <c r="N1873" s="16"/>
      <c r="O1873" s="14"/>
      <c r="P1873" s="12"/>
      <c r="Q1873" s="13"/>
    </row>
    <row r="1874" spans="1:17" ht="15.75" customHeight="1">
      <c r="A1874" s="6" t="s">
        <v>27</v>
      </c>
      <c r="B1874" s="6">
        <v>1128299</v>
      </c>
      <c r="C1874" s="7">
        <v>44553</v>
      </c>
      <c r="D1874" s="6" t="s">
        <v>28</v>
      </c>
      <c r="E1874" s="6" t="s">
        <v>74</v>
      </c>
      <c r="F1874" s="6" t="s">
        <v>75</v>
      </c>
      <c r="G1874" s="6" t="s">
        <v>19</v>
      </c>
      <c r="H1874" s="8">
        <v>0.70000000000000018</v>
      </c>
      <c r="I1874" s="9">
        <v>5500</v>
      </c>
      <c r="J1874" s="10">
        <f t="shared" si="0"/>
        <v>3850.0000000000009</v>
      </c>
      <c r="K1874" s="10">
        <f t="shared" si="1"/>
        <v>1347.5000000000002</v>
      </c>
      <c r="L1874" s="11">
        <v>0.35</v>
      </c>
      <c r="N1874" s="16"/>
      <c r="O1874" s="14"/>
      <c r="P1874" s="12"/>
      <c r="Q1874" s="13"/>
    </row>
    <row r="1875" spans="1:17" ht="15.75" customHeight="1">
      <c r="A1875" s="6" t="s">
        <v>27</v>
      </c>
      <c r="B1875" s="6">
        <v>1128299</v>
      </c>
      <c r="C1875" s="7">
        <v>44553</v>
      </c>
      <c r="D1875" s="6" t="s">
        <v>28</v>
      </c>
      <c r="E1875" s="6" t="s">
        <v>74</v>
      </c>
      <c r="F1875" s="6" t="s">
        <v>75</v>
      </c>
      <c r="G1875" s="6" t="s">
        <v>20</v>
      </c>
      <c r="H1875" s="8">
        <v>0.70000000000000018</v>
      </c>
      <c r="I1875" s="9">
        <v>5500</v>
      </c>
      <c r="J1875" s="10">
        <f t="shared" si="0"/>
        <v>3850.0000000000009</v>
      </c>
      <c r="K1875" s="10">
        <f t="shared" si="1"/>
        <v>1347.5000000000002</v>
      </c>
      <c r="L1875" s="11">
        <v>0.35</v>
      </c>
      <c r="N1875" s="16"/>
      <c r="O1875" s="14"/>
      <c r="P1875" s="12"/>
      <c r="Q1875" s="13"/>
    </row>
    <row r="1876" spans="1:17" ht="15.75" customHeight="1">
      <c r="A1876" s="6" t="s">
        <v>27</v>
      </c>
      <c r="B1876" s="6">
        <v>1128299</v>
      </c>
      <c r="C1876" s="7">
        <v>44553</v>
      </c>
      <c r="D1876" s="6" t="s">
        <v>28</v>
      </c>
      <c r="E1876" s="6" t="s">
        <v>74</v>
      </c>
      <c r="F1876" s="6" t="s">
        <v>75</v>
      </c>
      <c r="G1876" s="6" t="s">
        <v>21</v>
      </c>
      <c r="H1876" s="8">
        <v>0.80000000000000016</v>
      </c>
      <c r="I1876" s="9">
        <v>4750</v>
      </c>
      <c r="J1876" s="10">
        <f t="shared" si="0"/>
        <v>3800.0000000000009</v>
      </c>
      <c r="K1876" s="10">
        <f t="shared" si="1"/>
        <v>1520.0000000000005</v>
      </c>
      <c r="L1876" s="11">
        <v>0.4</v>
      </c>
      <c r="N1876" s="16"/>
      <c r="O1876" s="14"/>
      <c r="P1876" s="12"/>
      <c r="Q1876" s="13"/>
    </row>
    <row r="1877" spans="1:17" ht="15.75" customHeight="1">
      <c r="A1877" s="6" t="s">
        <v>27</v>
      </c>
      <c r="B1877" s="6">
        <v>1128299</v>
      </c>
      <c r="C1877" s="7">
        <v>44553</v>
      </c>
      <c r="D1877" s="6" t="s">
        <v>28</v>
      </c>
      <c r="E1877" s="6" t="s">
        <v>74</v>
      </c>
      <c r="F1877" s="6" t="s">
        <v>75</v>
      </c>
      <c r="G1877" s="6" t="s">
        <v>22</v>
      </c>
      <c r="H1877" s="8">
        <v>0.8500000000000002</v>
      </c>
      <c r="I1877" s="9">
        <v>5750</v>
      </c>
      <c r="J1877" s="10">
        <f t="shared" si="0"/>
        <v>4887.5000000000009</v>
      </c>
      <c r="K1877" s="10">
        <f t="shared" si="1"/>
        <v>1466.2500000000002</v>
      </c>
      <c r="L1877" s="11">
        <v>0.3</v>
      </c>
      <c r="N1877" s="16"/>
      <c r="O1877" s="14"/>
      <c r="P1877" s="12"/>
      <c r="Q1877" s="13"/>
    </row>
    <row r="1878" spans="1:17" ht="15.75" customHeight="1">
      <c r="A1878" s="6" t="s">
        <v>27</v>
      </c>
      <c r="B1878" s="6">
        <v>1128299</v>
      </c>
      <c r="C1878" s="7">
        <v>44213</v>
      </c>
      <c r="D1878" s="6" t="s">
        <v>28</v>
      </c>
      <c r="E1878" s="6" t="s">
        <v>76</v>
      </c>
      <c r="F1878" s="6" t="s">
        <v>59</v>
      </c>
      <c r="G1878" s="6" t="s">
        <v>17</v>
      </c>
      <c r="H1878" s="8">
        <v>0.35000000000000003</v>
      </c>
      <c r="I1878" s="9">
        <v>4000</v>
      </c>
      <c r="J1878" s="10">
        <f t="shared" si="0"/>
        <v>1400.0000000000002</v>
      </c>
      <c r="K1878" s="10">
        <f t="shared" si="1"/>
        <v>560</v>
      </c>
      <c r="L1878" s="11">
        <v>0.39999999999999997</v>
      </c>
      <c r="N1878" s="16"/>
      <c r="O1878" s="14"/>
      <c r="P1878" s="12"/>
      <c r="Q1878" s="13"/>
    </row>
    <row r="1879" spans="1:17" ht="15.75" customHeight="1">
      <c r="A1879" s="6" t="s">
        <v>27</v>
      </c>
      <c r="B1879" s="6">
        <v>1128299</v>
      </c>
      <c r="C1879" s="7">
        <v>44213</v>
      </c>
      <c r="D1879" s="6" t="s">
        <v>28</v>
      </c>
      <c r="E1879" s="6" t="s">
        <v>76</v>
      </c>
      <c r="F1879" s="6" t="s">
        <v>59</v>
      </c>
      <c r="G1879" s="6" t="s">
        <v>18</v>
      </c>
      <c r="H1879" s="8">
        <v>0.45</v>
      </c>
      <c r="I1879" s="9">
        <v>4000</v>
      </c>
      <c r="J1879" s="10">
        <f t="shared" si="0"/>
        <v>1800</v>
      </c>
      <c r="K1879" s="10">
        <f t="shared" si="1"/>
        <v>719.99999999999989</v>
      </c>
      <c r="L1879" s="11">
        <v>0.39999999999999997</v>
      </c>
      <c r="N1879" s="16"/>
      <c r="O1879" s="14"/>
      <c r="P1879" s="12"/>
      <c r="Q1879" s="13"/>
    </row>
    <row r="1880" spans="1:17" ht="15.75" customHeight="1">
      <c r="A1880" s="6" t="s">
        <v>27</v>
      </c>
      <c r="B1880" s="6">
        <v>1128299</v>
      </c>
      <c r="C1880" s="7">
        <v>44213</v>
      </c>
      <c r="D1880" s="6" t="s">
        <v>28</v>
      </c>
      <c r="E1880" s="6" t="s">
        <v>76</v>
      </c>
      <c r="F1880" s="6" t="s">
        <v>59</v>
      </c>
      <c r="G1880" s="6" t="s">
        <v>19</v>
      </c>
      <c r="H1880" s="8">
        <v>0.45</v>
      </c>
      <c r="I1880" s="9">
        <v>4000</v>
      </c>
      <c r="J1880" s="10">
        <f t="shared" si="0"/>
        <v>1800</v>
      </c>
      <c r="K1880" s="10">
        <f t="shared" si="1"/>
        <v>719.99999999999989</v>
      </c>
      <c r="L1880" s="11">
        <v>0.39999999999999997</v>
      </c>
      <c r="N1880" s="16"/>
      <c r="O1880" s="14"/>
      <c r="P1880" s="12"/>
      <c r="Q1880" s="13"/>
    </row>
    <row r="1881" spans="1:17" ht="15.75" customHeight="1">
      <c r="A1881" s="6" t="s">
        <v>27</v>
      </c>
      <c r="B1881" s="6">
        <v>1128299</v>
      </c>
      <c r="C1881" s="7">
        <v>44213</v>
      </c>
      <c r="D1881" s="6" t="s">
        <v>28</v>
      </c>
      <c r="E1881" s="6" t="s">
        <v>76</v>
      </c>
      <c r="F1881" s="6" t="s">
        <v>59</v>
      </c>
      <c r="G1881" s="6" t="s">
        <v>20</v>
      </c>
      <c r="H1881" s="8">
        <v>0.45</v>
      </c>
      <c r="I1881" s="9">
        <v>2500</v>
      </c>
      <c r="J1881" s="10">
        <f t="shared" si="0"/>
        <v>1125</v>
      </c>
      <c r="K1881" s="10">
        <f t="shared" si="1"/>
        <v>449.99999999999994</v>
      </c>
      <c r="L1881" s="11">
        <v>0.39999999999999997</v>
      </c>
      <c r="N1881" s="16"/>
      <c r="O1881" s="14"/>
      <c r="P1881" s="12"/>
      <c r="Q1881" s="13"/>
    </row>
    <row r="1882" spans="1:17" ht="15.75" customHeight="1">
      <c r="A1882" s="6" t="s">
        <v>27</v>
      </c>
      <c r="B1882" s="6">
        <v>1128299</v>
      </c>
      <c r="C1882" s="7">
        <v>44213</v>
      </c>
      <c r="D1882" s="6" t="s">
        <v>28</v>
      </c>
      <c r="E1882" s="6" t="s">
        <v>76</v>
      </c>
      <c r="F1882" s="6" t="s">
        <v>59</v>
      </c>
      <c r="G1882" s="6" t="s">
        <v>21</v>
      </c>
      <c r="H1882" s="8">
        <v>0.50000000000000011</v>
      </c>
      <c r="I1882" s="9">
        <v>2000</v>
      </c>
      <c r="J1882" s="10">
        <f t="shared" si="0"/>
        <v>1000.0000000000002</v>
      </c>
      <c r="K1882" s="10">
        <f t="shared" si="1"/>
        <v>450.00000000000011</v>
      </c>
      <c r="L1882" s="11">
        <v>0.45</v>
      </c>
      <c r="N1882" s="16"/>
      <c r="O1882" s="14"/>
      <c r="P1882" s="12"/>
      <c r="Q1882" s="13"/>
    </row>
    <row r="1883" spans="1:17" ht="15.75" customHeight="1">
      <c r="A1883" s="6" t="s">
        <v>27</v>
      </c>
      <c r="B1883" s="6">
        <v>1128299</v>
      </c>
      <c r="C1883" s="7">
        <v>44213</v>
      </c>
      <c r="D1883" s="6" t="s">
        <v>28</v>
      </c>
      <c r="E1883" s="6" t="s">
        <v>76</v>
      </c>
      <c r="F1883" s="6" t="s">
        <v>59</v>
      </c>
      <c r="G1883" s="6" t="s">
        <v>22</v>
      </c>
      <c r="H1883" s="8">
        <v>0.45</v>
      </c>
      <c r="I1883" s="9">
        <v>4500</v>
      </c>
      <c r="J1883" s="10">
        <f t="shared" si="0"/>
        <v>2025</v>
      </c>
      <c r="K1883" s="10">
        <f t="shared" si="1"/>
        <v>708.75</v>
      </c>
      <c r="L1883" s="11">
        <v>0.35</v>
      </c>
      <c r="N1883" s="16"/>
      <c r="O1883" s="14"/>
      <c r="P1883" s="12"/>
      <c r="Q1883" s="13"/>
    </row>
    <row r="1884" spans="1:17" ht="15.75" customHeight="1">
      <c r="A1884" s="6" t="s">
        <v>27</v>
      </c>
      <c r="B1884" s="6">
        <v>1128299</v>
      </c>
      <c r="C1884" s="7">
        <v>44244</v>
      </c>
      <c r="D1884" s="6" t="s">
        <v>28</v>
      </c>
      <c r="E1884" s="6" t="s">
        <v>76</v>
      </c>
      <c r="F1884" s="6" t="s">
        <v>59</v>
      </c>
      <c r="G1884" s="6" t="s">
        <v>17</v>
      </c>
      <c r="H1884" s="8">
        <v>0.35000000000000003</v>
      </c>
      <c r="I1884" s="9">
        <v>5000</v>
      </c>
      <c r="J1884" s="10">
        <f t="shared" si="0"/>
        <v>1750.0000000000002</v>
      </c>
      <c r="K1884" s="10">
        <f t="shared" si="1"/>
        <v>700</v>
      </c>
      <c r="L1884" s="11">
        <v>0.39999999999999997</v>
      </c>
      <c r="N1884" s="16"/>
      <c r="O1884" s="14"/>
      <c r="P1884" s="12"/>
      <c r="Q1884" s="13"/>
    </row>
    <row r="1885" spans="1:17" ht="15.75" customHeight="1">
      <c r="A1885" s="6" t="s">
        <v>27</v>
      </c>
      <c r="B1885" s="6">
        <v>1128299</v>
      </c>
      <c r="C1885" s="7">
        <v>44244</v>
      </c>
      <c r="D1885" s="6" t="s">
        <v>28</v>
      </c>
      <c r="E1885" s="6" t="s">
        <v>76</v>
      </c>
      <c r="F1885" s="6" t="s">
        <v>59</v>
      </c>
      <c r="G1885" s="6" t="s">
        <v>18</v>
      </c>
      <c r="H1885" s="8">
        <v>0.45</v>
      </c>
      <c r="I1885" s="9">
        <v>4000</v>
      </c>
      <c r="J1885" s="10">
        <f t="shared" si="0"/>
        <v>1800</v>
      </c>
      <c r="K1885" s="10">
        <f t="shared" si="1"/>
        <v>719.99999999999989</v>
      </c>
      <c r="L1885" s="11">
        <v>0.39999999999999997</v>
      </c>
      <c r="N1885" s="16"/>
      <c r="O1885" s="14"/>
      <c r="P1885" s="12"/>
      <c r="Q1885" s="13"/>
    </row>
    <row r="1886" spans="1:17" ht="15.75" customHeight="1">
      <c r="A1886" s="6" t="s">
        <v>27</v>
      </c>
      <c r="B1886" s="6">
        <v>1128299</v>
      </c>
      <c r="C1886" s="7">
        <v>44244</v>
      </c>
      <c r="D1886" s="6" t="s">
        <v>28</v>
      </c>
      <c r="E1886" s="6" t="s">
        <v>76</v>
      </c>
      <c r="F1886" s="6" t="s">
        <v>59</v>
      </c>
      <c r="G1886" s="6" t="s">
        <v>19</v>
      </c>
      <c r="H1886" s="8">
        <v>0.45</v>
      </c>
      <c r="I1886" s="9">
        <v>4000</v>
      </c>
      <c r="J1886" s="10">
        <f t="shared" si="0"/>
        <v>1800</v>
      </c>
      <c r="K1886" s="10">
        <f t="shared" si="1"/>
        <v>719.99999999999989</v>
      </c>
      <c r="L1886" s="11">
        <v>0.39999999999999997</v>
      </c>
      <c r="N1886" s="16"/>
      <c r="O1886" s="14"/>
      <c r="P1886" s="12"/>
      <c r="Q1886" s="13"/>
    </row>
    <row r="1887" spans="1:17" ht="15.75" customHeight="1">
      <c r="A1887" s="6" t="s">
        <v>27</v>
      </c>
      <c r="B1887" s="6">
        <v>1128299</v>
      </c>
      <c r="C1887" s="7">
        <v>44244</v>
      </c>
      <c r="D1887" s="6" t="s">
        <v>28</v>
      </c>
      <c r="E1887" s="6" t="s">
        <v>76</v>
      </c>
      <c r="F1887" s="6" t="s">
        <v>59</v>
      </c>
      <c r="G1887" s="6" t="s">
        <v>20</v>
      </c>
      <c r="H1887" s="8">
        <v>0.45</v>
      </c>
      <c r="I1887" s="9">
        <v>2500</v>
      </c>
      <c r="J1887" s="10">
        <f t="shared" si="0"/>
        <v>1125</v>
      </c>
      <c r="K1887" s="10">
        <f t="shared" si="1"/>
        <v>449.99999999999994</v>
      </c>
      <c r="L1887" s="11">
        <v>0.39999999999999997</v>
      </c>
      <c r="N1887" s="16"/>
      <c r="O1887" s="14"/>
      <c r="P1887" s="12"/>
      <c r="Q1887" s="13"/>
    </row>
    <row r="1888" spans="1:17" ht="15.75" customHeight="1">
      <c r="A1888" s="6" t="s">
        <v>27</v>
      </c>
      <c r="B1888" s="6">
        <v>1128299</v>
      </c>
      <c r="C1888" s="7">
        <v>44244</v>
      </c>
      <c r="D1888" s="6" t="s">
        <v>28</v>
      </c>
      <c r="E1888" s="6" t="s">
        <v>76</v>
      </c>
      <c r="F1888" s="6" t="s">
        <v>59</v>
      </c>
      <c r="G1888" s="6" t="s">
        <v>21</v>
      </c>
      <c r="H1888" s="8">
        <v>0.50000000000000011</v>
      </c>
      <c r="I1888" s="9">
        <v>1750</v>
      </c>
      <c r="J1888" s="10">
        <f t="shared" si="0"/>
        <v>875.00000000000023</v>
      </c>
      <c r="K1888" s="10">
        <f t="shared" si="1"/>
        <v>393.75000000000011</v>
      </c>
      <c r="L1888" s="11">
        <v>0.45</v>
      </c>
      <c r="N1888" s="16"/>
      <c r="O1888" s="14"/>
      <c r="P1888" s="12"/>
      <c r="Q1888" s="13"/>
    </row>
    <row r="1889" spans="1:17" ht="15.75" customHeight="1">
      <c r="A1889" s="6" t="s">
        <v>27</v>
      </c>
      <c r="B1889" s="6">
        <v>1128299</v>
      </c>
      <c r="C1889" s="7">
        <v>44244</v>
      </c>
      <c r="D1889" s="6" t="s">
        <v>28</v>
      </c>
      <c r="E1889" s="6" t="s">
        <v>76</v>
      </c>
      <c r="F1889" s="6" t="s">
        <v>59</v>
      </c>
      <c r="G1889" s="6" t="s">
        <v>22</v>
      </c>
      <c r="H1889" s="8">
        <v>0.45</v>
      </c>
      <c r="I1889" s="9">
        <v>3750</v>
      </c>
      <c r="J1889" s="10">
        <f t="shared" si="0"/>
        <v>1687.5</v>
      </c>
      <c r="K1889" s="10">
        <f t="shared" si="1"/>
        <v>590.625</v>
      </c>
      <c r="L1889" s="11">
        <v>0.35</v>
      </c>
      <c r="N1889" s="16"/>
      <c r="O1889" s="14"/>
      <c r="P1889" s="12"/>
      <c r="Q1889" s="13"/>
    </row>
    <row r="1890" spans="1:17" ht="15.75" customHeight="1">
      <c r="A1890" s="6" t="s">
        <v>27</v>
      </c>
      <c r="B1890" s="6">
        <v>1128299</v>
      </c>
      <c r="C1890" s="7">
        <v>44271</v>
      </c>
      <c r="D1890" s="6" t="s">
        <v>28</v>
      </c>
      <c r="E1890" s="6" t="s">
        <v>76</v>
      </c>
      <c r="F1890" s="6" t="s">
        <v>59</v>
      </c>
      <c r="G1890" s="6" t="s">
        <v>17</v>
      </c>
      <c r="H1890" s="8">
        <v>0.45</v>
      </c>
      <c r="I1890" s="9">
        <v>5250</v>
      </c>
      <c r="J1890" s="10">
        <f t="shared" si="0"/>
        <v>2362.5</v>
      </c>
      <c r="K1890" s="10">
        <f t="shared" si="1"/>
        <v>944.99999999999989</v>
      </c>
      <c r="L1890" s="11">
        <v>0.39999999999999997</v>
      </c>
      <c r="N1890" s="16"/>
      <c r="O1890" s="14"/>
      <c r="P1890" s="12"/>
      <c r="Q1890" s="13"/>
    </row>
    <row r="1891" spans="1:17" ht="15.75" customHeight="1">
      <c r="A1891" s="6" t="s">
        <v>27</v>
      </c>
      <c r="B1891" s="6">
        <v>1128299</v>
      </c>
      <c r="C1891" s="7">
        <v>44271</v>
      </c>
      <c r="D1891" s="6" t="s">
        <v>28</v>
      </c>
      <c r="E1891" s="6" t="s">
        <v>76</v>
      </c>
      <c r="F1891" s="6" t="s">
        <v>59</v>
      </c>
      <c r="G1891" s="6" t="s">
        <v>18</v>
      </c>
      <c r="H1891" s="8">
        <v>0.55000000000000004</v>
      </c>
      <c r="I1891" s="9">
        <v>3750</v>
      </c>
      <c r="J1891" s="10">
        <f t="shared" si="0"/>
        <v>2062.5</v>
      </c>
      <c r="K1891" s="10">
        <f t="shared" si="1"/>
        <v>824.99999999999989</v>
      </c>
      <c r="L1891" s="11">
        <v>0.39999999999999997</v>
      </c>
      <c r="N1891" s="16"/>
      <c r="O1891" s="14"/>
      <c r="P1891" s="12"/>
      <c r="Q1891" s="13"/>
    </row>
    <row r="1892" spans="1:17" ht="15.75" customHeight="1">
      <c r="A1892" s="6" t="s">
        <v>27</v>
      </c>
      <c r="B1892" s="6">
        <v>1128299</v>
      </c>
      <c r="C1892" s="7">
        <v>44271</v>
      </c>
      <c r="D1892" s="6" t="s">
        <v>28</v>
      </c>
      <c r="E1892" s="6" t="s">
        <v>76</v>
      </c>
      <c r="F1892" s="6" t="s">
        <v>59</v>
      </c>
      <c r="G1892" s="6" t="s">
        <v>19</v>
      </c>
      <c r="H1892" s="8">
        <v>0.6</v>
      </c>
      <c r="I1892" s="9">
        <v>4000</v>
      </c>
      <c r="J1892" s="10">
        <f t="shared" si="0"/>
        <v>2400</v>
      </c>
      <c r="K1892" s="10">
        <f t="shared" si="1"/>
        <v>959.99999999999989</v>
      </c>
      <c r="L1892" s="11">
        <v>0.39999999999999997</v>
      </c>
      <c r="N1892" s="16"/>
      <c r="O1892" s="14"/>
      <c r="P1892" s="12"/>
      <c r="Q1892" s="13"/>
    </row>
    <row r="1893" spans="1:17" ht="15.75" customHeight="1">
      <c r="A1893" s="6" t="s">
        <v>27</v>
      </c>
      <c r="B1893" s="6">
        <v>1128299</v>
      </c>
      <c r="C1893" s="7">
        <v>44271</v>
      </c>
      <c r="D1893" s="6" t="s">
        <v>28</v>
      </c>
      <c r="E1893" s="6" t="s">
        <v>76</v>
      </c>
      <c r="F1893" s="6" t="s">
        <v>59</v>
      </c>
      <c r="G1893" s="6" t="s">
        <v>20</v>
      </c>
      <c r="H1893" s="8">
        <v>0.55000000000000004</v>
      </c>
      <c r="I1893" s="9">
        <v>3000</v>
      </c>
      <c r="J1893" s="10">
        <f t="shared" si="0"/>
        <v>1650.0000000000002</v>
      </c>
      <c r="K1893" s="10">
        <f t="shared" si="1"/>
        <v>660</v>
      </c>
      <c r="L1893" s="11">
        <v>0.39999999999999997</v>
      </c>
      <c r="N1893" s="16"/>
      <c r="O1893" s="14"/>
      <c r="P1893" s="12"/>
      <c r="Q1893" s="13"/>
    </row>
    <row r="1894" spans="1:17" ht="15.75" customHeight="1">
      <c r="A1894" s="6" t="s">
        <v>27</v>
      </c>
      <c r="B1894" s="6">
        <v>1128299</v>
      </c>
      <c r="C1894" s="7">
        <v>44271</v>
      </c>
      <c r="D1894" s="6" t="s">
        <v>28</v>
      </c>
      <c r="E1894" s="6" t="s">
        <v>76</v>
      </c>
      <c r="F1894" s="6" t="s">
        <v>59</v>
      </c>
      <c r="G1894" s="6" t="s">
        <v>21</v>
      </c>
      <c r="H1894" s="8">
        <v>0.60000000000000009</v>
      </c>
      <c r="I1894" s="9">
        <v>1500</v>
      </c>
      <c r="J1894" s="10">
        <f t="shared" si="0"/>
        <v>900.00000000000011</v>
      </c>
      <c r="K1894" s="10">
        <f t="shared" si="1"/>
        <v>405.00000000000006</v>
      </c>
      <c r="L1894" s="11">
        <v>0.45</v>
      </c>
      <c r="N1894" s="16"/>
      <c r="O1894" s="14"/>
      <c r="P1894" s="12"/>
      <c r="Q1894" s="13"/>
    </row>
    <row r="1895" spans="1:17" ht="15.75" customHeight="1">
      <c r="A1895" s="6" t="s">
        <v>27</v>
      </c>
      <c r="B1895" s="6">
        <v>1128299</v>
      </c>
      <c r="C1895" s="7">
        <v>44271</v>
      </c>
      <c r="D1895" s="6" t="s">
        <v>28</v>
      </c>
      <c r="E1895" s="6" t="s">
        <v>76</v>
      </c>
      <c r="F1895" s="6" t="s">
        <v>59</v>
      </c>
      <c r="G1895" s="6" t="s">
        <v>22</v>
      </c>
      <c r="H1895" s="8">
        <v>0.45</v>
      </c>
      <c r="I1895" s="9">
        <v>3500</v>
      </c>
      <c r="J1895" s="10">
        <f t="shared" si="0"/>
        <v>1575</v>
      </c>
      <c r="K1895" s="10">
        <f t="shared" si="1"/>
        <v>551.25</v>
      </c>
      <c r="L1895" s="11">
        <v>0.35</v>
      </c>
      <c r="N1895" s="16"/>
      <c r="O1895" s="14"/>
      <c r="P1895" s="12"/>
      <c r="Q1895" s="13"/>
    </row>
    <row r="1896" spans="1:17" ht="15.75" customHeight="1">
      <c r="A1896" s="6" t="s">
        <v>27</v>
      </c>
      <c r="B1896" s="6">
        <v>1128299</v>
      </c>
      <c r="C1896" s="7">
        <v>44303</v>
      </c>
      <c r="D1896" s="6" t="s">
        <v>28</v>
      </c>
      <c r="E1896" s="6" t="s">
        <v>76</v>
      </c>
      <c r="F1896" s="6" t="s">
        <v>59</v>
      </c>
      <c r="G1896" s="6" t="s">
        <v>17</v>
      </c>
      <c r="H1896" s="8">
        <v>0.5</v>
      </c>
      <c r="I1896" s="9">
        <v>5250</v>
      </c>
      <c r="J1896" s="10">
        <f t="shared" si="0"/>
        <v>2625</v>
      </c>
      <c r="K1896" s="10">
        <f t="shared" si="1"/>
        <v>1050</v>
      </c>
      <c r="L1896" s="11">
        <v>0.39999999999999997</v>
      </c>
      <c r="N1896" s="16"/>
      <c r="O1896" s="14"/>
      <c r="P1896" s="12"/>
      <c r="Q1896" s="13"/>
    </row>
    <row r="1897" spans="1:17" ht="15.75" customHeight="1">
      <c r="A1897" s="6" t="s">
        <v>27</v>
      </c>
      <c r="B1897" s="6">
        <v>1128299</v>
      </c>
      <c r="C1897" s="7">
        <v>44303</v>
      </c>
      <c r="D1897" s="6" t="s">
        <v>28</v>
      </c>
      <c r="E1897" s="6" t="s">
        <v>76</v>
      </c>
      <c r="F1897" s="6" t="s">
        <v>59</v>
      </c>
      <c r="G1897" s="6" t="s">
        <v>18</v>
      </c>
      <c r="H1897" s="8">
        <v>0.55000000000000004</v>
      </c>
      <c r="I1897" s="9">
        <v>3250</v>
      </c>
      <c r="J1897" s="10">
        <f t="shared" si="0"/>
        <v>1787.5000000000002</v>
      </c>
      <c r="K1897" s="10">
        <f t="shared" si="1"/>
        <v>715</v>
      </c>
      <c r="L1897" s="11">
        <v>0.39999999999999997</v>
      </c>
      <c r="N1897" s="16"/>
      <c r="O1897" s="14"/>
      <c r="P1897" s="12"/>
      <c r="Q1897" s="13"/>
    </row>
    <row r="1898" spans="1:17" ht="15.75" customHeight="1">
      <c r="A1898" s="6" t="s">
        <v>27</v>
      </c>
      <c r="B1898" s="6">
        <v>1128299</v>
      </c>
      <c r="C1898" s="7">
        <v>44303</v>
      </c>
      <c r="D1898" s="6" t="s">
        <v>28</v>
      </c>
      <c r="E1898" s="6" t="s">
        <v>76</v>
      </c>
      <c r="F1898" s="6" t="s">
        <v>59</v>
      </c>
      <c r="G1898" s="6" t="s">
        <v>19</v>
      </c>
      <c r="H1898" s="8">
        <v>0.55000000000000004</v>
      </c>
      <c r="I1898" s="9">
        <v>3750</v>
      </c>
      <c r="J1898" s="10">
        <f t="shared" si="0"/>
        <v>2062.5</v>
      </c>
      <c r="K1898" s="10">
        <f t="shared" si="1"/>
        <v>824.99999999999989</v>
      </c>
      <c r="L1898" s="11">
        <v>0.39999999999999997</v>
      </c>
      <c r="N1898" s="16"/>
      <c r="O1898" s="14"/>
      <c r="P1898" s="12"/>
      <c r="Q1898" s="13"/>
    </row>
    <row r="1899" spans="1:17" ht="15.75" customHeight="1">
      <c r="A1899" s="6" t="s">
        <v>27</v>
      </c>
      <c r="B1899" s="6">
        <v>1128299</v>
      </c>
      <c r="C1899" s="7">
        <v>44303</v>
      </c>
      <c r="D1899" s="6" t="s">
        <v>28</v>
      </c>
      <c r="E1899" s="6" t="s">
        <v>76</v>
      </c>
      <c r="F1899" s="6" t="s">
        <v>59</v>
      </c>
      <c r="G1899" s="6" t="s">
        <v>20</v>
      </c>
      <c r="H1899" s="8">
        <v>0.40000000000000008</v>
      </c>
      <c r="I1899" s="9">
        <v>2750</v>
      </c>
      <c r="J1899" s="10">
        <f t="shared" si="0"/>
        <v>1100.0000000000002</v>
      </c>
      <c r="K1899" s="10">
        <f t="shared" si="1"/>
        <v>440.00000000000006</v>
      </c>
      <c r="L1899" s="11">
        <v>0.39999999999999997</v>
      </c>
      <c r="N1899" s="16"/>
      <c r="O1899" s="14"/>
      <c r="P1899" s="12"/>
      <c r="Q1899" s="13"/>
    </row>
    <row r="1900" spans="1:17" ht="15.75" customHeight="1">
      <c r="A1900" s="6" t="s">
        <v>27</v>
      </c>
      <c r="B1900" s="6">
        <v>1128299</v>
      </c>
      <c r="C1900" s="7">
        <v>44303</v>
      </c>
      <c r="D1900" s="6" t="s">
        <v>28</v>
      </c>
      <c r="E1900" s="6" t="s">
        <v>76</v>
      </c>
      <c r="F1900" s="6" t="s">
        <v>59</v>
      </c>
      <c r="G1900" s="6" t="s">
        <v>21</v>
      </c>
      <c r="H1900" s="8">
        <v>0.45000000000000012</v>
      </c>
      <c r="I1900" s="9">
        <v>1750</v>
      </c>
      <c r="J1900" s="10">
        <f t="shared" si="0"/>
        <v>787.50000000000023</v>
      </c>
      <c r="K1900" s="10">
        <f t="shared" si="1"/>
        <v>354.37500000000011</v>
      </c>
      <c r="L1900" s="11">
        <v>0.45</v>
      </c>
      <c r="N1900" s="16"/>
      <c r="O1900" s="14"/>
      <c r="P1900" s="12"/>
      <c r="Q1900" s="13"/>
    </row>
    <row r="1901" spans="1:17" ht="15.75" customHeight="1">
      <c r="A1901" s="6" t="s">
        <v>27</v>
      </c>
      <c r="B1901" s="6">
        <v>1128299</v>
      </c>
      <c r="C1901" s="7">
        <v>44303</v>
      </c>
      <c r="D1901" s="6" t="s">
        <v>28</v>
      </c>
      <c r="E1901" s="6" t="s">
        <v>76</v>
      </c>
      <c r="F1901" s="6" t="s">
        <v>59</v>
      </c>
      <c r="G1901" s="6" t="s">
        <v>22</v>
      </c>
      <c r="H1901" s="8">
        <v>0.60000000000000009</v>
      </c>
      <c r="I1901" s="9">
        <v>3500</v>
      </c>
      <c r="J1901" s="10">
        <f t="shared" si="0"/>
        <v>2100.0000000000005</v>
      </c>
      <c r="K1901" s="10">
        <f t="shared" si="1"/>
        <v>735.00000000000011</v>
      </c>
      <c r="L1901" s="11">
        <v>0.35</v>
      </c>
      <c r="N1901" s="16"/>
      <c r="O1901" s="14"/>
      <c r="P1901" s="12"/>
      <c r="Q1901" s="13"/>
    </row>
    <row r="1902" spans="1:17" ht="15.75" customHeight="1">
      <c r="A1902" s="6" t="s">
        <v>27</v>
      </c>
      <c r="B1902" s="6">
        <v>1128299</v>
      </c>
      <c r="C1902" s="7">
        <v>44334</v>
      </c>
      <c r="D1902" s="6" t="s">
        <v>28</v>
      </c>
      <c r="E1902" s="6" t="s">
        <v>76</v>
      </c>
      <c r="F1902" s="6" t="s">
        <v>59</v>
      </c>
      <c r="G1902" s="6" t="s">
        <v>17</v>
      </c>
      <c r="H1902" s="8">
        <v>0.45</v>
      </c>
      <c r="I1902" s="9">
        <v>5500</v>
      </c>
      <c r="J1902" s="10">
        <f t="shared" si="0"/>
        <v>2475</v>
      </c>
      <c r="K1902" s="10">
        <f t="shared" si="1"/>
        <v>989.99999999999989</v>
      </c>
      <c r="L1902" s="11">
        <v>0.39999999999999997</v>
      </c>
      <c r="N1902" s="16"/>
      <c r="O1902" s="14"/>
      <c r="P1902" s="12"/>
      <c r="Q1902" s="13"/>
    </row>
    <row r="1903" spans="1:17" ht="15.75" customHeight="1">
      <c r="A1903" s="6" t="s">
        <v>27</v>
      </c>
      <c r="B1903" s="6">
        <v>1128299</v>
      </c>
      <c r="C1903" s="7">
        <v>44334</v>
      </c>
      <c r="D1903" s="6" t="s">
        <v>28</v>
      </c>
      <c r="E1903" s="6" t="s">
        <v>76</v>
      </c>
      <c r="F1903" s="6" t="s">
        <v>59</v>
      </c>
      <c r="G1903" s="6" t="s">
        <v>18</v>
      </c>
      <c r="H1903" s="8">
        <v>0.5</v>
      </c>
      <c r="I1903" s="9">
        <v>4000</v>
      </c>
      <c r="J1903" s="10">
        <f t="shared" si="0"/>
        <v>2000</v>
      </c>
      <c r="K1903" s="10">
        <f t="shared" si="1"/>
        <v>799.99999999999989</v>
      </c>
      <c r="L1903" s="11">
        <v>0.39999999999999997</v>
      </c>
      <c r="N1903" s="16"/>
      <c r="O1903" s="14"/>
      <c r="P1903" s="12"/>
      <c r="Q1903" s="13"/>
    </row>
    <row r="1904" spans="1:17" ht="15.75" customHeight="1">
      <c r="A1904" s="6" t="s">
        <v>27</v>
      </c>
      <c r="B1904" s="6">
        <v>1128299</v>
      </c>
      <c r="C1904" s="7">
        <v>44334</v>
      </c>
      <c r="D1904" s="6" t="s">
        <v>28</v>
      </c>
      <c r="E1904" s="6" t="s">
        <v>76</v>
      </c>
      <c r="F1904" s="6" t="s">
        <v>59</v>
      </c>
      <c r="G1904" s="6" t="s">
        <v>19</v>
      </c>
      <c r="H1904" s="8">
        <v>0.5</v>
      </c>
      <c r="I1904" s="9">
        <v>4000</v>
      </c>
      <c r="J1904" s="10">
        <f t="shared" si="0"/>
        <v>2000</v>
      </c>
      <c r="K1904" s="10">
        <f t="shared" si="1"/>
        <v>799.99999999999989</v>
      </c>
      <c r="L1904" s="11">
        <v>0.39999999999999997</v>
      </c>
      <c r="N1904" s="16"/>
      <c r="O1904" s="14"/>
      <c r="P1904" s="12"/>
      <c r="Q1904" s="13"/>
    </row>
    <row r="1905" spans="1:17" ht="15.75" customHeight="1">
      <c r="A1905" s="6" t="s">
        <v>27</v>
      </c>
      <c r="B1905" s="6">
        <v>1128299</v>
      </c>
      <c r="C1905" s="7">
        <v>44334</v>
      </c>
      <c r="D1905" s="6" t="s">
        <v>28</v>
      </c>
      <c r="E1905" s="6" t="s">
        <v>76</v>
      </c>
      <c r="F1905" s="6" t="s">
        <v>59</v>
      </c>
      <c r="G1905" s="6" t="s">
        <v>20</v>
      </c>
      <c r="H1905" s="8">
        <v>0.45</v>
      </c>
      <c r="I1905" s="9">
        <v>3250</v>
      </c>
      <c r="J1905" s="10">
        <f t="shared" si="0"/>
        <v>1462.5</v>
      </c>
      <c r="K1905" s="10">
        <f t="shared" si="1"/>
        <v>585</v>
      </c>
      <c r="L1905" s="11">
        <v>0.39999999999999997</v>
      </c>
      <c r="N1905" s="16"/>
      <c r="O1905" s="14"/>
      <c r="P1905" s="12"/>
      <c r="Q1905" s="13"/>
    </row>
    <row r="1906" spans="1:17" ht="15.75" customHeight="1">
      <c r="A1906" s="6" t="s">
        <v>27</v>
      </c>
      <c r="B1906" s="6">
        <v>1128299</v>
      </c>
      <c r="C1906" s="7">
        <v>44334</v>
      </c>
      <c r="D1906" s="6" t="s">
        <v>28</v>
      </c>
      <c r="E1906" s="6" t="s">
        <v>76</v>
      </c>
      <c r="F1906" s="6" t="s">
        <v>59</v>
      </c>
      <c r="G1906" s="6" t="s">
        <v>21</v>
      </c>
      <c r="H1906" s="8">
        <v>0.39999999999999997</v>
      </c>
      <c r="I1906" s="9">
        <v>2250</v>
      </c>
      <c r="J1906" s="10">
        <f t="shared" si="0"/>
        <v>899.99999999999989</v>
      </c>
      <c r="K1906" s="10">
        <f t="shared" si="1"/>
        <v>404.99999999999994</v>
      </c>
      <c r="L1906" s="11">
        <v>0.45</v>
      </c>
      <c r="N1906" s="16"/>
      <c r="O1906" s="14"/>
      <c r="P1906" s="12"/>
      <c r="Q1906" s="13"/>
    </row>
    <row r="1907" spans="1:17" ht="15.75" customHeight="1">
      <c r="A1907" s="6" t="s">
        <v>27</v>
      </c>
      <c r="B1907" s="6">
        <v>1128299</v>
      </c>
      <c r="C1907" s="7">
        <v>44334</v>
      </c>
      <c r="D1907" s="6" t="s">
        <v>28</v>
      </c>
      <c r="E1907" s="6" t="s">
        <v>76</v>
      </c>
      <c r="F1907" s="6" t="s">
        <v>59</v>
      </c>
      <c r="G1907" s="6" t="s">
        <v>22</v>
      </c>
      <c r="H1907" s="8">
        <v>0.65</v>
      </c>
      <c r="I1907" s="9">
        <v>5750</v>
      </c>
      <c r="J1907" s="10">
        <f t="shared" si="0"/>
        <v>3737.5</v>
      </c>
      <c r="K1907" s="10">
        <f t="shared" si="1"/>
        <v>1308.125</v>
      </c>
      <c r="L1907" s="11">
        <v>0.35</v>
      </c>
      <c r="N1907" s="16"/>
      <c r="O1907" s="14"/>
      <c r="P1907" s="12"/>
      <c r="Q1907" s="13"/>
    </row>
    <row r="1908" spans="1:17" ht="15.75" customHeight="1">
      <c r="A1908" s="6" t="s">
        <v>27</v>
      </c>
      <c r="B1908" s="6">
        <v>1128299</v>
      </c>
      <c r="C1908" s="7">
        <v>44364</v>
      </c>
      <c r="D1908" s="6" t="s">
        <v>28</v>
      </c>
      <c r="E1908" s="6" t="s">
        <v>76</v>
      </c>
      <c r="F1908" s="6" t="s">
        <v>59</v>
      </c>
      <c r="G1908" s="6" t="s">
        <v>17</v>
      </c>
      <c r="H1908" s="8">
        <v>0.6</v>
      </c>
      <c r="I1908" s="9">
        <v>8250</v>
      </c>
      <c r="J1908" s="10">
        <f t="shared" si="0"/>
        <v>4950</v>
      </c>
      <c r="K1908" s="10">
        <f t="shared" si="1"/>
        <v>1979.9999999999998</v>
      </c>
      <c r="L1908" s="11">
        <v>0.39999999999999997</v>
      </c>
      <c r="N1908" s="16"/>
      <c r="O1908" s="14"/>
      <c r="P1908" s="12"/>
      <c r="Q1908" s="13"/>
    </row>
    <row r="1909" spans="1:17" ht="15.75" customHeight="1">
      <c r="A1909" s="6" t="s">
        <v>27</v>
      </c>
      <c r="B1909" s="6">
        <v>1128299</v>
      </c>
      <c r="C1909" s="7">
        <v>44364</v>
      </c>
      <c r="D1909" s="6" t="s">
        <v>28</v>
      </c>
      <c r="E1909" s="6" t="s">
        <v>76</v>
      </c>
      <c r="F1909" s="6" t="s">
        <v>59</v>
      </c>
      <c r="G1909" s="6" t="s">
        <v>18</v>
      </c>
      <c r="H1909" s="8">
        <v>0.7</v>
      </c>
      <c r="I1909" s="9">
        <v>7000</v>
      </c>
      <c r="J1909" s="10">
        <f t="shared" si="0"/>
        <v>4900</v>
      </c>
      <c r="K1909" s="10">
        <f t="shared" si="1"/>
        <v>1959.9999999999998</v>
      </c>
      <c r="L1909" s="11">
        <v>0.39999999999999997</v>
      </c>
      <c r="N1909" s="16"/>
      <c r="O1909" s="14"/>
      <c r="P1909" s="12"/>
      <c r="Q1909" s="13"/>
    </row>
    <row r="1910" spans="1:17" ht="15.75" customHeight="1">
      <c r="A1910" s="6" t="s">
        <v>27</v>
      </c>
      <c r="B1910" s="6">
        <v>1128299</v>
      </c>
      <c r="C1910" s="7">
        <v>44364</v>
      </c>
      <c r="D1910" s="6" t="s">
        <v>28</v>
      </c>
      <c r="E1910" s="6" t="s">
        <v>76</v>
      </c>
      <c r="F1910" s="6" t="s">
        <v>59</v>
      </c>
      <c r="G1910" s="6" t="s">
        <v>19</v>
      </c>
      <c r="H1910" s="8">
        <v>0.85</v>
      </c>
      <c r="I1910" s="9">
        <v>7000</v>
      </c>
      <c r="J1910" s="10">
        <f t="shared" si="0"/>
        <v>5950</v>
      </c>
      <c r="K1910" s="10">
        <f t="shared" si="1"/>
        <v>2380</v>
      </c>
      <c r="L1910" s="11">
        <v>0.39999999999999997</v>
      </c>
      <c r="N1910" s="16"/>
      <c r="O1910" s="14"/>
      <c r="P1910" s="12"/>
      <c r="Q1910" s="13"/>
    </row>
    <row r="1911" spans="1:17" ht="15.75" customHeight="1">
      <c r="A1911" s="6" t="s">
        <v>27</v>
      </c>
      <c r="B1911" s="6">
        <v>1128299</v>
      </c>
      <c r="C1911" s="7">
        <v>44364</v>
      </c>
      <c r="D1911" s="6" t="s">
        <v>28</v>
      </c>
      <c r="E1911" s="6" t="s">
        <v>76</v>
      </c>
      <c r="F1911" s="6" t="s">
        <v>59</v>
      </c>
      <c r="G1911" s="6" t="s">
        <v>20</v>
      </c>
      <c r="H1911" s="8">
        <v>0.85</v>
      </c>
      <c r="I1911" s="9">
        <v>5750</v>
      </c>
      <c r="J1911" s="10">
        <f t="shared" si="0"/>
        <v>4887.5</v>
      </c>
      <c r="K1911" s="10">
        <f t="shared" si="1"/>
        <v>1954.9999999999998</v>
      </c>
      <c r="L1911" s="11">
        <v>0.39999999999999997</v>
      </c>
      <c r="N1911" s="16"/>
      <c r="O1911" s="14"/>
      <c r="P1911" s="12"/>
      <c r="Q1911" s="13"/>
    </row>
    <row r="1912" spans="1:17" ht="15.75" customHeight="1">
      <c r="A1912" s="6" t="s">
        <v>27</v>
      </c>
      <c r="B1912" s="6">
        <v>1128299</v>
      </c>
      <c r="C1912" s="7">
        <v>44364</v>
      </c>
      <c r="D1912" s="6" t="s">
        <v>28</v>
      </c>
      <c r="E1912" s="6" t="s">
        <v>76</v>
      </c>
      <c r="F1912" s="6" t="s">
        <v>59</v>
      </c>
      <c r="G1912" s="6" t="s">
        <v>21</v>
      </c>
      <c r="H1912" s="8">
        <v>0.95000000000000007</v>
      </c>
      <c r="I1912" s="9">
        <v>4500</v>
      </c>
      <c r="J1912" s="10">
        <f t="shared" si="0"/>
        <v>4275</v>
      </c>
      <c r="K1912" s="10">
        <f t="shared" si="1"/>
        <v>1923.75</v>
      </c>
      <c r="L1912" s="11">
        <v>0.45</v>
      </c>
      <c r="N1912" s="16"/>
      <c r="O1912" s="14"/>
      <c r="P1912" s="12"/>
      <c r="Q1912" s="13"/>
    </row>
    <row r="1913" spans="1:17" ht="15.75" customHeight="1">
      <c r="A1913" s="6" t="s">
        <v>27</v>
      </c>
      <c r="B1913" s="6">
        <v>1128299</v>
      </c>
      <c r="C1913" s="7">
        <v>44364</v>
      </c>
      <c r="D1913" s="6" t="s">
        <v>28</v>
      </c>
      <c r="E1913" s="6" t="s">
        <v>76</v>
      </c>
      <c r="F1913" s="6" t="s">
        <v>59</v>
      </c>
      <c r="G1913" s="6" t="s">
        <v>22</v>
      </c>
      <c r="H1913" s="8">
        <v>1.1000000000000001</v>
      </c>
      <c r="I1913" s="9">
        <v>7500</v>
      </c>
      <c r="J1913" s="10">
        <f t="shared" si="0"/>
        <v>8250</v>
      </c>
      <c r="K1913" s="10">
        <f t="shared" si="1"/>
        <v>2887.5</v>
      </c>
      <c r="L1913" s="11">
        <v>0.35</v>
      </c>
      <c r="N1913" s="16"/>
      <c r="O1913" s="14"/>
      <c r="P1913" s="12"/>
      <c r="Q1913" s="13"/>
    </row>
    <row r="1914" spans="1:17" ht="15.75" customHeight="1">
      <c r="A1914" s="6" t="s">
        <v>27</v>
      </c>
      <c r="B1914" s="6">
        <v>1128299</v>
      </c>
      <c r="C1914" s="7">
        <v>44393</v>
      </c>
      <c r="D1914" s="6" t="s">
        <v>28</v>
      </c>
      <c r="E1914" s="6" t="s">
        <v>76</v>
      </c>
      <c r="F1914" s="6" t="s">
        <v>59</v>
      </c>
      <c r="G1914" s="6" t="s">
        <v>17</v>
      </c>
      <c r="H1914" s="8">
        <v>0.9</v>
      </c>
      <c r="I1914" s="9">
        <v>9000</v>
      </c>
      <c r="J1914" s="10">
        <f t="shared" si="0"/>
        <v>8100</v>
      </c>
      <c r="K1914" s="10">
        <f t="shared" si="1"/>
        <v>3239.9999999999995</v>
      </c>
      <c r="L1914" s="11">
        <v>0.39999999999999997</v>
      </c>
      <c r="N1914" s="16"/>
      <c r="O1914" s="14"/>
      <c r="P1914" s="12"/>
      <c r="Q1914" s="13"/>
    </row>
    <row r="1915" spans="1:17" ht="15.75" customHeight="1">
      <c r="A1915" s="6" t="s">
        <v>27</v>
      </c>
      <c r="B1915" s="6">
        <v>1128299</v>
      </c>
      <c r="C1915" s="7">
        <v>44393</v>
      </c>
      <c r="D1915" s="6" t="s">
        <v>28</v>
      </c>
      <c r="E1915" s="6" t="s">
        <v>76</v>
      </c>
      <c r="F1915" s="6" t="s">
        <v>59</v>
      </c>
      <c r="G1915" s="6" t="s">
        <v>18</v>
      </c>
      <c r="H1915" s="8">
        <v>0.95000000000000007</v>
      </c>
      <c r="I1915" s="9">
        <v>7500</v>
      </c>
      <c r="J1915" s="10">
        <f t="shared" si="0"/>
        <v>7125.0000000000009</v>
      </c>
      <c r="K1915" s="10">
        <f t="shared" si="1"/>
        <v>2850</v>
      </c>
      <c r="L1915" s="11">
        <v>0.39999999999999997</v>
      </c>
      <c r="N1915" s="16"/>
      <c r="O1915" s="14"/>
      <c r="P1915" s="12"/>
      <c r="Q1915" s="13"/>
    </row>
    <row r="1916" spans="1:17" ht="15.75" customHeight="1">
      <c r="A1916" s="6" t="s">
        <v>27</v>
      </c>
      <c r="B1916" s="6">
        <v>1128299</v>
      </c>
      <c r="C1916" s="7">
        <v>44393</v>
      </c>
      <c r="D1916" s="6" t="s">
        <v>28</v>
      </c>
      <c r="E1916" s="6" t="s">
        <v>76</v>
      </c>
      <c r="F1916" s="6" t="s">
        <v>59</v>
      </c>
      <c r="G1916" s="6" t="s">
        <v>19</v>
      </c>
      <c r="H1916" s="8">
        <v>0.95000000000000007</v>
      </c>
      <c r="I1916" s="9">
        <v>7000</v>
      </c>
      <c r="J1916" s="10">
        <f t="shared" si="0"/>
        <v>6650.0000000000009</v>
      </c>
      <c r="K1916" s="10">
        <f t="shared" si="1"/>
        <v>2660</v>
      </c>
      <c r="L1916" s="11">
        <v>0.39999999999999997</v>
      </c>
      <c r="N1916" s="16"/>
      <c r="O1916" s="14"/>
      <c r="P1916" s="12"/>
      <c r="Q1916" s="13"/>
    </row>
    <row r="1917" spans="1:17" ht="15.75" customHeight="1">
      <c r="A1917" s="6" t="s">
        <v>27</v>
      </c>
      <c r="B1917" s="6">
        <v>1128299</v>
      </c>
      <c r="C1917" s="7">
        <v>44393</v>
      </c>
      <c r="D1917" s="6" t="s">
        <v>28</v>
      </c>
      <c r="E1917" s="6" t="s">
        <v>76</v>
      </c>
      <c r="F1917" s="6" t="s">
        <v>59</v>
      </c>
      <c r="G1917" s="6" t="s">
        <v>20</v>
      </c>
      <c r="H1917" s="8">
        <v>0.9</v>
      </c>
      <c r="I1917" s="9">
        <v>6000</v>
      </c>
      <c r="J1917" s="10">
        <f t="shared" si="0"/>
        <v>5400</v>
      </c>
      <c r="K1917" s="10">
        <f t="shared" si="1"/>
        <v>2160</v>
      </c>
      <c r="L1917" s="11">
        <v>0.39999999999999997</v>
      </c>
      <c r="N1917" s="16"/>
      <c r="O1917" s="14"/>
      <c r="P1917" s="12"/>
      <c r="Q1917" s="13"/>
    </row>
    <row r="1918" spans="1:17" ht="15.75" customHeight="1">
      <c r="A1918" s="6" t="s">
        <v>27</v>
      </c>
      <c r="B1918" s="6">
        <v>1128299</v>
      </c>
      <c r="C1918" s="7">
        <v>44393</v>
      </c>
      <c r="D1918" s="6" t="s">
        <v>28</v>
      </c>
      <c r="E1918" s="6" t="s">
        <v>76</v>
      </c>
      <c r="F1918" s="6" t="s">
        <v>59</v>
      </c>
      <c r="G1918" s="6" t="s">
        <v>21</v>
      </c>
      <c r="H1918" s="8">
        <v>0.95000000000000007</v>
      </c>
      <c r="I1918" s="9">
        <v>6500</v>
      </c>
      <c r="J1918" s="10">
        <f t="shared" si="0"/>
        <v>6175</v>
      </c>
      <c r="K1918" s="10">
        <f t="shared" si="1"/>
        <v>2778.75</v>
      </c>
      <c r="L1918" s="11">
        <v>0.45</v>
      </c>
      <c r="N1918" s="16"/>
      <c r="O1918" s="14"/>
      <c r="P1918" s="12"/>
      <c r="Q1918" s="13"/>
    </row>
    <row r="1919" spans="1:17" ht="15.75" customHeight="1">
      <c r="A1919" s="6" t="s">
        <v>27</v>
      </c>
      <c r="B1919" s="6">
        <v>1128299</v>
      </c>
      <c r="C1919" s="7">
        <v>44393</v>
      </c>
      <c r="D1919" s="6" t="s">
        <v>28</v>
      </c>
      <c r="E1919" s="6" t="s">
        <v>76</v>
      </c>
      <c r="F1919" s="6" t="s">
        <v>59</v>
      </c>
      <c r="G1919" s="6" t="s">
        <v>22</v>
      </c>
      <c r="H1919" s="8">
        <v>1.1000000000000001</v>
      </c>
      <c r="I1919" s="9">
        <v>6500</v>
      </c>
      <c r="J1919" s="10">
        <f t="shared" si="0"/>
        <v>7150.0000000000009</v>
      </c>
      <c r="K1919" s="10">
        <f t="shared" si="1"/>
        <v>2502.5</v>
      </c>
      <c r="L1919" s="11">
        <v>0.35</v>
      </c>
      <c r="N1919" s="16"/>
      <c r="O1919" s="14"/>
      <c r="P1919" s="12"/>
      <c r="Q1919" s="13"/>
    </row>
    <row r="1920" spans="1:17" ht="15.75" customHeight="1">
      <c r="A1920" s="6" t="s">
        <v>27</v>
      </c>
      <c r="B1920" s="6">
        <v>1128299</v>
      </c>
      <c r="C1920" s="7">
        <v>44425</v>
      </c>
      <c r="D1920" s="6" t="s">
        <v>28</v>
      </c>
      <c r="E1920" s="6" t="s">
        <v>76</v>
      </c>
      <c r="F1920" s="6" t="s">
        <v>59</v>
      </c>
      <c r="G1920" s="6" t="s">
        <v>17</v>
      </c>
      <c r="H1920" s="8">
        <v>0.95000000000000007</v>
      </c>
      <c r="I1920" s="9">
        <v>8500</v>
      </c>
      <c r="J1920" s="10">
        <f t="shared" si="0"/>
        <v>8075.0000000000009</v>
      </c>
      <c r="K1920" s="10">
        <f t="shared" si="1"/>
        <v>3230</v>
      </c>
      <c r="L1920" s="11">
        <v>0.39999999999999997</v>
      </c>
      <c r="N1920" s="16"/>
      <c r="O1920" s="14"/>
      <c r="P1920" s="12"/>
      <c r="Q1920" s="13"/>
    </row>
    <row r="1921" spans="1:17" ht="15.75" customHeight="1">
      <c r="A1921" s="6" t="s">
        <v>27</v>
      </c>
      <c r="B1921" s="6">
        <v>1128299</v>
      </c>
      <c r="C1921" s="7">
        <v>44425</v>
      </c>
      <c r="D1921" s="6" t="s">
        <v>28</v>
      </c>
      <c r="E1921" s="6" t="s">
        <v>76</v>
      </c>
      <c r="F1921" s="6" t="s">
        <v>59</v>
      </c>
      <c r="G1921" s="6" t="s">
        <v>18</v>
      </c>
      <c r="H1921" s="8">
        <v>0.85000000000000009</v>
      </c>
      <c r="I1921" s="9">
        <v>8250</v>
      </c>
      <c r="J1921" s="10">
        <f t="shared" si="0"/>
        <v>7012.5000000000009</v>
      </c>
      <c r="K1921" s="10">
        <f t="shared" si="1"/>
        <v>2805</v>
      </c>
      <c r="L1921" s="11">
        <v>0.39999999999999997</v>
      </c>
      <c r="N1921" s="16"/>
      <c r="O1921" s="14"/>
      <c r="P1921" s="12"/>
      <c r="Q1921" s="13"/>
    </row>
    <row r="1922" spans="1:17" ht="15.75" customHeight="1">
      <c r="A1922" s="6" t="s">
        <v>27</v>
      </c>
      <c r="B1922" s="6">
        <v>1128299</v>
      </c>
      <c r="C1922" s="7">
        <v>44425</v>
      </c>
      <c r="D1922" s="6" t="s">
        <v>28</v>
      </c>
      <c r="E1922" s="6" t="s">
        <v>76</v>
      </c>
      <c r="F1922" s="6" t="s">
        <v>59</v>
      </c>
      <c r="G1922" s="6" t="s">
        <v>19</v>
      </c>
      <c r="H1922" s="8">
        <v>0.75000000000000011</v>
      </c>
      <c r="I1922" s="9">
        <v>7000</v>
      </c>
      <c r="J1922" s="10">
        <f t="shared" si="0"/>
        <v>5250.0000000000009</v>
      </c>
      <c r="K1922" s="10">
        <f t="shared" si="1"/>
        <v>2100</v>
      </c>
      <c r="L1922" s="11">
        <v>0.39999999999999997</v>
      </c>
      <c r="N1922" s="16"/>
      <c r="O1922" s="14"/>
      <c r="P1922" s="12"/>
      <c r="Q1922" s="13"/>
    </row>
    <row r="1923" spans="1:17" ht="15.75" customHeight="1">
      <c r="A1923" s="6" t="s">
        <v>27</v>
      </c>
      <c r="B1923" s="6">
        <v>1128299</v>
      </c>
      <c r="C1923" s="7">
        <v>44425</v>
      </c>
      <c r="D1923" s="6" t="s">
        <v>28</v>
      </c>
      <c r="E1923" s="6" t="s">
        <v>76</v>
      </c>
      <c r="F1923" s="6" t="s">
        <v>59</v>
      </c>
      <c r="G1923" s="6" t="s">
        <v>20</v>
      </c>
      <c r="H1923" s="8">
        <v>0.75000000000000011</v>
      </c>
      <c r="I1923" s="9">
        <v>4750</v>
      </c>
      <c r="J1923" s="10">
        <f t="shared" si="0"/>
        <v>3562.5000000000005</v>
      </c>
      <c r="K1923" s="10">
        <f t="shared" si="1"/>
        <v>1425</v>
      </c>
      <c r="L1923" s="11">
        <v>0.39999999999999997</v>
      </c>
      <c r="N1923" s="16"/>
      <c r="O1923" s="14"/>
      <c r="P1923" s="12"/>
      <c r="Q1923" s="13"/>
    </row>
    <row r="1924" spans="1:17" ht="15.75" customHeight="1">
      <c r="A1924" s="6" t="s">
        <v>27</v>
      </c>
      <c r="B1924" s="6">
        <v>1128299</v>
      </c>
      <c r="C1924" s="7">
        <v>44425</v>
      </c>
      <c r="D1924" s="6" t="s">
        <v>28</v>
      </c>
      <c r="E1924" s="6" t="s">
        <v>76</v>
      </c>
      <c r="F1924" s="6" t="s">
        <v>59</v>
      </c>
      <c r="G1924" s="6" t="s">
        <v>21</v>
      </c>
      <c r="H1924" s="8">
        <v>0.64999999999999991</v>
      </c>
      <c r="I1924" s="9">
        <v>4750</v>
      </c>
      <c r="J1924" s="10">
        <f t="shared" si="0"/>
        <v>3087.4999999999995</v>
      </c>
      <c r="K1924" s="10">
        <f t="shared" si="1"/>
        <v>1389.3749999999998</v>
      </c>
      <c r="L1924" s="11">
        <v>0.45</v>
      </c>
      <c r="N1924" s="16"/>
      <c r="O1924" s="14"/>
      <c r="P1924" s="12"/>
      <c r="Q1924" s="13"/>
    </row>
    <row r="1925" spans="1:17" ht="15.75" customHeight="1">
      <c r="A1925" s="6" t="s">
        <v>27</v>
      </c>
      <c r="B1925" s="6">
        <v>1128299</v>
      </c>
      <c r="C1925" s="7">
        <v>44425</v>
      </c>
      <c r="D1925" s="6" t="s">
        <v>28</v>
      </c>
      <c r="E1925" s="6" t="s">
        <v>76</v>
      </c>
      <c r="F1925" s="6" t="s">
        <v>59</v>
      </c>
      <c r="G1925" s="6" t="s">
        <v>22</v>
      </c>
      <c r="H1925" s="8">
        <v>0.7</v>
      </c>
      <c r="I1925" s="9">
        <v>3000</v>
      </c>
      <c r="J1925" s="10">
        <f t="shared" si="0"/>
        <v>2100</v>
      </c>
      <c r="K1925" s="10">
        <f t="shared" si="1"/>
        <v>735</v>
      </c>
      <c r="L1925" s="11">
        <v>0.35</v>
      </c>
      <c r="N1925" s="16"/>
      <c r="O1925" s="14"/>
      <c r="P1925" s="12"/>
      <c r="Q1925" s="13"/>
    </row>
    <row r="1926" spans="1:17" ht="15.75" customHeight="1">
      <c r="A1926" s="6" t="s">
        <v>27</v>
      </c>
      <c r="B1926" s="6">
        <v>1128299</v>
      </c>
      <c r="C1926" s="7">
        <v>44457</v>
      </c>
      <c r="D1926" s="6" t="s">
        <v>28</v>
      </c>
      <c r="E1926" s="6" t="s">
        <v>76</v>
      </c>
      <c r="F1926" s="6" t="s">
        <v>59</v>
      </c>
      <c r="G1926" s="6" t="s">
        <v>17</v>
      </c>
      <c r="H1926" s="8">
        <v>0.45000000000000012</v>
      </c>
      <c r="I1926" s="9">
        <v>5000</v>
      </c>
      <c r="J1926" s="10">
        <f t="shared" si="0"/>
        <v>2250.0000000000005</v>
      </c>
      <c r="K1926" s="10">
        <f t="shared" si="1"/>
        <v>900.00000000000011</v>
      </c>
      <c r="L1926" s="11">
        <v>0.39999999999999997</v>
      </c>
      <c r="N1926" s="16"/>
      <c r="O1926" s="14"/>
      <c r="P1926" s="12"/>
      <c r="Q1926" s="13"/>
    </row>
    <row r="1927" spans="1:17" ht="15.75" customHeight="1">
      <c r="A1927" s="6" t="s">
        <v>27</v>
      </c>
      <c r="B1927" s="6">
        <v>1128299</v>
      </c>
      <c r="C1927" s="7">
        <v>44457</v>
      </c>
      <c r="D1927" s="6" t="s">
        <v>28</v>
      </c>
      <c r="E1927" s="6" t="s">
        <v>76</v>
      </c>
      <c r="F1927" s="6" t="s">
        <v>59</v>
      </c>
      <c r="G1927" s="6" t="s">
        <v>18</v>
      </c>
      <c r="H1927" s="8">
        <v>0.50000000000000011</v>
      </c>
      <c r="I1927" s="9">
        <v>5000</v>
      </c>
      <c r="J1927" s="10">
        <f t="shared" si="0"/>
        <v>2500.0000000000005</v>
      </c>
      <c r="K1927" s="10">
        <f t="shared" si="1"/>
        <v>1000.0000000000001</v>
      </c>
      <c r="L1927" s="11">
        <v>0.39999999999999997</v>
      </c>
      <c r="N1927" s="16"/>
      <c r="O1927" s="14"/>
      <c r="P1927" s="12"/>
      <c r="Q1927" s="13"/>
    </row>
    <row r="1928" spans="1:17" ht="15.75" customHeight="1">
      <c r="A1928" s="6" t="s">
        <v>27</v>
      </c>
      <c r="B1928" s="6">
        <v>1128299</v>
      </c>
      <c r="C1928" s="7">
        <v>44457</v>
      </c>
      <c r="D1928" s="6" t="s">
        <v>28</v>
      </c>
      <c r="E1928" s="6" t="s">
        <v>76</v>
      </c>
      <c r="F1928" s="6" t="s">
        <v>59</v>
      </c>
      <c r="G1928" s="6" t="s">
        <v>19</v>
      </c>
      <c r="H1928" s="8">
        <v>0.45000000000000012</v>
      </c>
      <c r="I1928" s="9">
        <v>3000</v>
      </c>
      <c r="J1928" s="10">
        <f t="shared" si="0"/>
        <v>1350.0000000000005</v>
      </c>
      <c r="K1928" s="10">
        <f t="shared" si="1"/>
        <v>540.00000000000011</v>
      </c>
      <c r="L1928" s="11">
        <v>0.39999999999999997</v>
      </c>
      <c r="N1928" s="16"/>
      <c r="O1928" s="14"/>
      <c r="P1928" s="12"/>
      <c r="Q1928" s="13"/>
    </row>
    <row r="1929" spans="1:17" ht="15.75" customHeight="1">
      <c r="A1929" s="6" t="s">
        <v>27</v>
      </c>
      <c r="B1929" s="6">
        <v>1128299</v>
      </c>
      <c r="C1929" s="7">
        <v>44457</v>
      </c>
      <c r="D1929" s="6" t="s">
        <v>28</v>
      </c>
      <c r="E1929" s="6" t="s">
        <v>76</v>
      </c>
      <c r="F1929" s="6" t="s">
        <v>59</v>
      </c>
      <c r="G1929" s="6" t="s">
        <v>20</v>
      </c>
      <c r="H1929" s="8">
        <v>0.45000000000000012</v>
      </c>
      <c r="I1929" s="9">
        <v>2500</v>
      </c>
      <c r="J1929" s="10">
        <f t="shared" si="0"/>
        <v>1125.0000000000002</v>
      </c>
      <c r="K1929" s="10">
        <f t="shared" si="1"/>
        <v>450.00000000000006</v>
      </c>
      <c r="L1929" s="11">
        <v>0.39999999999999997</v>
      </c>
      <c r="N1929" s="16"/>
      <c r="O1929" s="14"/>
      <c r="P1929" s="12"/>
      <c r="Q1929" s="13"/>
    </row>
    <row r="1930" spans="1:17" ht="15.75" customHeight="1">
      <c r="A1930" s="6" t="s">
        <v>27</v>
      </c>
      <c r="B1930" s="6">
        <v>1128299</v>
      </c>
      <c r="C1930" s="7">
        <v>44457</v>
      </c>
      <c r="D1930" s="6" t="s">
        <v>28</v>
      </c>
      <c r="E1930" s="6" t="s">
        <v>76</v>
      </c>
      <c r="F1930" s="6" t="s">
        <v>59</v>
      </c>
      <c r="G1930" s="6" t="s">
        <v>21</v>
      </c>
      <c r="H1930" s="8">
        <v>0.55000000000000004</v>
      </c>
      <c r="I1930" s="9">
        <v>2750</v>
      </c>
      <c r="J1930" s="10">
        <f t="shared" si="0"/>
        <v>1512.5000000000002</v>
      </c>
      <c r="K1930" s="10">
        <f t="shared" si="1"/>
        <v>680.62500000000011</v>
      </c>
      <c r="L1930" s="11">
        <v>0.45</v>
      </c>
      <c r="N1930" s="16"/>
      <c r="O1930" s="14"/>
      <c r="P1930" s="12"/>
      <c r="Q1930" s="13"/>
    </row>
    <row r="1931" spans="1:17" ht="15.75" customHeight="1">
      <c r="A1931" s="6" t="s">
        <v>27</v>
      </c>
      <c r="B1931" s="6">
        <v>1128299</v>
      </c>
      <c r="C1931" s="7">
        <v>44457</v>
      </c>
      <c r="D1931" s="6" t="s">
        <v>28</v>
      </c>
      <c r="E1931" s="6" t="s">
        <v>76</v>
      </c>
      <c r="F1931" s="6" t="s">
        <v>59</v>
      </c>
      <c r="G1931" s="6" t="s">
        <v>22</v>
      </c>
      <c r="H1931" s="8">
        <v>0.39999999999999997</v>
      </c>
      <c r="I1931" s="9">
        <v>3000</v>
      </c>
      <c r="J1931" s="10">
        <f t="shared" si="0"/>
        <v>1200</v>
      </c>
      <c r="K1931" s="10">
        <f t="shared" si="1"/>
        <v>420</v>
      </c>
      <c r="L1931" s="11">
        <v>0.35</v>
      </c>
      <c r="N1931" s="16"/>
      <c r="O1931" s="14"/>
      <c r="P1931" s="12"/>
      <c r="Q1931" s="13"/>
    </row>
    <row r="1932" spans="1:17" ht="15.75" customHeight="1">
      <c r="A1932" s="6" t="s">
        <v>27</v>
      </c>
      <c r="B1932" s="6">
        <v>1128299</v>
      </c>
      <c r="C1932" s="7">
        <v>44486</v>
      </c>
      <c r="D1932" s="6" t="s">
        <v>28</v>
      </c>
      <c r="E1932" s="6" t="s">
        <v>76</v>
      </c>
      <c r="F1932" s="6" t="s">
        <v>59</v>
      </c>
      <c r="G1932" s="6" t="s">
        <v>17</v>
      </c>
      <c r="H1932" s="8">
        <v>0.35000000000000003</v>
      </c>
      <c r="I1932" s="9">
        <v>4000</v>
      </c>
      <c r="J1932" s="10">
        <f t="shared" si="0"/>
        <v>1400.0000000000002</v>
      </c>
      <c r="K1932" s="10">
        <f t="shared" si="1"/>
        <v>560</v>
      </c>
      <c r="L1932" s="11">
        <v>0.39999999999999997</v>
      </c>
      <c r="N1932" s="16"/>
      <c r="O1932" s="14"/>
      <c r="P1932" s="12"/>
      <c r="Q1932" s="13"/>
    </row>
    <row r="1933" spans="1:17" ht="15.75" customHeight="1">
      <c r="A1933" s="6" t="s">
        <v>27</v>
      </c>
      <c r="B1933" s="6">
        <v>1128299</v>
      </c>
      <c r="C1933" s="7">
        <v>44486</v>
      </c>
      <c r="D1933" s="6" t="s">
        <v>28</v>
      </c>
      <c r="E1933" s="6" t="s">
        <v>76</v>
      </c>
      <c r="F1933" s="6" t="s">
        <v>59</v>
      </c>
      <c r="G1933" s="6" t="s">
        <v>18</v>
      </c>
      <c r="H1933" s="8">
        <v>0.50000000000000011</v>
      </c>
      <c r="I1933" s="9">
        <v>5750</v>
      </c>
      <c r="J1933" s="10">
        <f t="shared" si="0"/>
        <v>2875.0000000000005</v>
      </c>
      <c r="K1933" s="10">
        <f t="shared" si="1"/>
        <v>1150</v>
      </c>
      <c r="L1933" s="11">
        <v>0.39999999999999997</v>
      </c>
      <c r="N1933" s="16"/>
      <c r="O1933" s="14"/>
      <c r="P1933" s="12"/>
      <c r="Q1933" s="13"/>
    </row>
    <row r="1934" spans="1:17" ht="15.75" customHeight="1">
      <c r="A1934" s="6" t="s">
        <v>27</v>
      </c>
      <c r="B1934" s="6">
        <v>1128299</v>
      </c>
      <c r="C1934" s="7">
        <v>44486</v>
      </c>
      <c r="D1934" s="6" t="s">
        <v>28</v>
      </c>
      <c r="E1934" s="6" t="s">
        <v>76</v>
      </c>
      <c r="F1934" s="6" t="s">
        <v>59</v>
      </c>
      <c r="G1934" s="6" t="s">
        <v>19</v>
      </c>
      <c r="H1934" s="8">
        <v>0.45000000000000012</v>
      </c>
      <c r="I1934" s="9">
        <v>4000</v>
      </c>
      <c r="J1934" s="10">
        <f t="shared" si="0"/>
        <v>1800.0000000000005</v>
      </c>
      <c r="K1934" s="10">
        <f t="shared" si="1"/>
        <v>720.00000000000011</v>
      </c>
      <c r="L1934" s="11">
        <v>0.39999999999999997</v>
      </c>
      <c r="N1934" s="16"/>
      <c r="O1934" s="14"/>
      <c r="P1934" s="12"/>
      <c r="Q1934" s="13"/>
    </row>
    <row r="1935" spans="1:17" ht="15.75" customHeight="1">
      <c r="A1935" s="6" t="s">
        <v>27</v>
      </c>
      <c r="B1935" s="6">
        <v>1128299</v>
      </c>
      <c r="C1935" s="7">
        <v>44486</v>
      </c>
      <c r="D1935" s="6" t="s">
        <v>28</v>
      </c>
      <c r="E1935" s="6" t="s">
        <v>76</v>
      </c>
      <c r="F1935" s="6" t="s">
        <v>59</v>
      </c>
      <c r="G1935" s="6" t="s">
        <v>20</v>
      </c>
      <c r="H1935" s="8">
        <v>0.40000000000000008</v>
      </c>
      <c r="I1935" s="9">
        <v>3750</v>
      </c>
      <c r="J1935" s="10">
        <f t="shared" si="0"/>
        <v>1500.0000000000002</v>
      </c>
      <c r="K1935" s="10">
        <f t="shared" si="1"/>
        <v>600</v>
      </c>
      <c r="L1935" s="11">
        <v>0.39999999999999997</v>
      </c>
      <c r="N1935" s="16"/>
      <c r="O1935" s="14"/>
      <c r="P1935" s="12"/>
      <c r="Q1935" s="13"/>
    </row>
    <row r="1936" spans="1:17" ht="15.75" customHeight="1">
      <c r="A1936" s="6" t="s">
        <v>27</v>
      </c>
      <c r="B1936" s="6">
        <v>1128299</v>
      </c>
      <c r="C1936" s="7">
        <v>44486</v>
      </c>
      <c r="D1936" s="6" t="s">
        <v>28</v>
      </c>
      <c r="E1936" s="6" t="s">
        <v>76</v>
      </c>
      <c r="F1936" s="6" t="s">
        <v>59</v>
      </c>
      <c r="G1936" s="6" t="s">
        <v>21</v>
      </c>
      <c r="H1936" s="8">
        <v>0.5</v>
      </c>
      <c r="I1936" s="9">
        <v>3500</v>
      </c>
      <c r="J1936" s="10">
        <f t="shared" si="0"/>
        <v>1750</v>
      </c>
      <c r="K1936" s="10">
        <f t="shared" si="1"/>
        <v>787.5</v>
      </c>
      <c r="L1936" s="11">
        <v>0.45</v>
      </c>
      <c r="N1936" s="16"/>
      <c r="O1936" s="14"/>
      <c r="P1936" s="12"/>
      <c r="Q1936" s="13"/>
    </row>
    <row r="1937" spans="1:17" ht="15.75" customHeight="1">
      <c r="A1937" s="6" t="s">
        <v>27</v>
      </c>
      <c r="B1937" s="6">
        <v>1128299</v>
      </c>
      <c r="C1937" s="7">
        <v>44486</v>
      </c>
      <c r="D1937" s="6" t="s">
        <v>28</v>
      </c>
      <c r="E1937" s="6" t="s">
        <v>76</v>
      </c>
      <c r="F1937" s="6" t="s">
        <v>59</v>
      </c>
      <c r="G1937" s="6" t="s">
        <v>22</v>
      </c>
      <c r="H1937" s="8">
        <v>0.55000000000000004</v>
      </c>
      <c r="I1937" s="9">
        <v>4000</v>
      </c>
      <c r="J1937" s="10">
        <f t="shared" si="0"/>
        <v>2200</v>
      </c>
      <c r="K1937" s="10">
        <f t="shared" si="1"/>
        <v>770</v>
      </c>
      <c r="L1937" s="11">
        <v>0.35</v>
      </c>
      <c r="N1937" s="16"/>
      <c r="O1937" s="14"/>
      <c r="P1937" s="12"/>
      <c r="Q1937" s="13"/>
    </row>
    <row r="1938" spans="1:17" ht="15.75" customHeight="1">
      <c r="A1938" s="6" t="s">
        <v>27</v>
      </c>
      <c r="B1938" s="6">
        <v>1128299</v>
      </c>
      <c r="C1938" s="7">
        <v>44517</v>
      </c>
      <c r="D1938" s="6" t="s">
        <v>28</v>
      </c>
      <c r="E1938" s="6" t="s">
        <v>76</v>
      </c>
      <c r="F1938" s="6" t="s">
        <v>59</v>
      </c>
      <c r="G1938" s="6" t="s">
        <v>17</v>
      </c>
      <c r="H1938" s="8">
        <v>0.40000000000000008</v>
      </c>
      <c r="I1938" s="9">
        <v>6250</v>
      </c>
      <c r="J1938" s="10">
        <f t="shared" si="0"/>
        <v>2500.0000000000005</v>
      </c>
      <c r="K1938" s="10">
        <f t="shared" si="1"/>
        <v>1000.0000000000001</v>
      </c>
      <c r="L1938" s="11">
        <v>0.39999999999999997</v>
      </c>
      <c r="N1938" s="16"/>
      <c r="O1938" s="14"/>
      <c r="P1938" s="12"/>
      <c r="Q1938" s="13"/>
    </row>
    <row r="1939" spans="1:17" ht="15.75" customHeight="1">
      <c r="A1939" s="6" t="s">
        <v>27</v>
      </c>
      <c r="B1939" s="6">
        <v>1128299</v>
      </c>
      <c r="C1939" s="7">
        <v>44517</v>
      </c>
      <c r="D1939" s="6" t="s">
        <v>28</v>
      </c>
      <c r="E1939" s="6" t="s">
        <v>76</v>
      </c>
      <c r="F1939" s="6" t="s">
        <v>59</v>
      </c>
      <c r="G1939" s="6" t="s">
        <v>18</v>
      </c>
      <c r="H1939" s="8">
        <v>0.45000000000000012</v>
      </c>
      <c r="I1939" s="9">
        <v>7000</v>
      </c>
      <c r="J1939" s="10">
        <f t="shared" si="0"/>
        <v>3150.0000000000009</v>
      </c>
      <c r="K1939" s="10">
        <f t="shared" si="1"/>
        <v>1260.0000000000002</v>
      </c>
      <c r="L1939" s="11">
        <v>0.39999999999999997</v>
      </c>
      <c r="N1939" s="16"/>
      <c r="O1939" s="14"/>
      <c r="P1939" s="12"/>
      <c r="Q1939" s="13"/>
    </row>
    <row r="1940" spans="1:17" ht="15.75" customHeight="1">
      <c r="A1940" s="6" t="s">
        <v>27</v>
      </c>
      <c r="B1940" s="6">
        <v>1128299</v>
      </c>
      <c r="C1940" s="7">
        <v>44517</v>
      </c>
      <c r="D1940" s="6" t="s">
        <v>28</v>
      </c>
      <c r="E1940" s="6" t="s">
        <v>76</v>
      </c>
      <c r="F1940" s="6" t="s">
        <v>59</v>
      </c>
      <c r="G1940" s="6" t="s">
        <v>19</v>
      </c>
      <c r="H1940" s="8">
        <v>0.40000000000000008</v>
      </c>
      <c r="I1940" s="9">
        <v>5250</v>
      </c>
      <c r="J1940" s="10">
        <f t="shared" si="0"/>
        <v>2100.0000000000005</v>
      </c>
      <c r="K1940" s="10">
        <f t="shared" si="1"/>
        <v>840.00000000000011</v>
      </c>
      <c r="L1940" s="11">
        <v>0.39999999999999997</v>
      </c>
      <c r="N1940" s="16"/>
      <c r="O1940" s="14"/>
      <c r="P1940" s="12"/>
      <c r="Q1940" s="13"/>
    </row>
    <row r="1941" spans="1:17" ht="15.75" customHeight="1">
      <c r="A1941" s="6" t="s">
        <v>27</v>
      </c>
      <c r="B1941" s="6">
        <v>1128299</v>
      </c>
      <c r="C1941" s="7">
        <v>44517</v>
      </c>
      <c r="D1941" s="6" t="s">
        <v>28</v>
      </c>
      <c r="E1941" s="6" t="s">
        <v>76</v>
      </c>
      <c r="F1941" s="6" t="s">
        <v>59</v>
      </c>
      <c r="G1941" s="6" t="s">
        <v>20</v>
      </c>
      <c r="H1941" s="8">
        <v>0.50000000000000011</v>
      </c>
      <c r="I1941" s="9">
        <v>5000</v>
      </c>
      <c r="J1941" s="10">
        <f t="shared" si="0"/>
        <v>2500.0000000000005</v>
      </c>
      <c r="K1941" s="10">
        <f t="shared" si="1"/>
        <v>1000.0000000000001</v>
      </c>
      <c r="L1941" s="11">
        <v>0.39999999999999997</v>
      </c>
      <c r="N1941" s="16"/>
      <c r="O1941" s="14"/>
      <c r="P1941" s="12"/>
      <c r="Q1941" s="13"/>
    </row>
    <row r="1942" spans="1:17" ht="15.75" customHeight="1">
      <c r="A1942" s="6" t="s">
        <v>27</v>
      </c>
      <c r="B1942" s="6">
        <v>1128299</v>
      </c>
      <c r="C1942" s="7">
        <v>44517</v>
      </c>
      <c r="D1942" s="6" t="s">
        <v>28</v>
      </c>
      <c r="E1942" s="6" t="s">
        <v>76</v>
      </c>
      <c r="F1942" s="6" t="s">
        <v>59</v>
      </c>
      <c r="G1942" s="6" t="s">
        <v>21</v>
      </c>
      <c r="H1942" s="8">
        <v>0.70000000000000007</v>
      </c>
      <c r="I1942" s="9">
        <v>4750</v>
      </c>
      <c r="J1942" s="10">
        <f t="shared" si="0"/>
        <v>3325.0000000000005</v>
      </c>
      <c r="K1942" s="10">
        <f t="shared" si="1"/>
        <v>1496.2500000000002</v>
      </c>
      <c r="L1942" s="11">
        <v>0.45</v>
      </c>
      <c r="N1942" s="16"/>
      <c r="O1942" s="14"/>
      <c r="P1942" s="12"/>
      <c r="Q1942" s="13"/>
    </row>
    <row r="1943" spans="1:17" ht="15.75" customHeight="1">
      <c r="A1943" s="6" t="s">
        <v>27</v>
      </c>
      <c r="B1943" s="6">
        <v>1128299</v>
      </c>
      <c r="C1943" s="7">
        <v>44517</v>
      </c>
      <c r="D1943" s="6" t="s">
        <v>28</v>
      </c>
      <c r="E1943" s="6" t="s">
        <v>76</v>
      </c>
      <c r="F1943" s="6" t="s">
        <v>59</v>
      </c>
      <c r="G1943" s="6" t="s">
        <v>22</v>
      </c>
      <c r="H1943" s="8">
        <v>0.8500000000000002</v>
      </c>
      <c r="I1943" s="9">
        <v>6000</v>
      </c>
      <c r="J1943" s="10">
        <f t="shared" si="0"/>
        <v>5100.0000000000009</v>
      </c>
      <c r="K1943" s="10">
        <f t="shared" si="1"/>
        <v>1785.0000000000002</v>
      </c>
      <c r="L1943" s="11">
        <v>0.35</v>
      </c>
      <c r="N1943" s="16"/>
      <c r="O1943" s="14"/>
      <c r="P1943" s="12"/>
      <c r="Q1943" s="13"/>
    </row>
    <row r="1944" spans="1:17" ht="15.75" customHeight="1">
      <c r="A1944" s="6" t="s">
        <v>27</v>
      </c>
      <c r="B1944" s="6">
        <v>1128299</v>
      </c>
      <c r="C1944" s="7">
        <v>44546</v>
      </c>
      <c r="D1944" s="6" t="s">
        <v>28</v>
      </c>
      <c r="E1944" s="6" t="s">
        <v>76</v>
      </c>
      <c r="F1944" s="6" t="s">
        <v>59</v>
      </c>
      <c r="G1944" s="6" t="s">
        <v>17</v>
      </c>
      <c r="H1944" s="8">
        <v>0.70000000000000018</v>
      </c>
      <c r="I1944" s="9">
        <v>8000</v>
      </c>
      <c r="J1944" s="10">
        <f t="shared" si="0"/>
        <v>5600.0000000000018</v>
      </c>
      <c r="K1944" s="10">
        <f t="shared" si="1"/>
        <v>2240.0000000000005</v>
      </c>
      <c r="L1944" s="11">
        <v>0.39999999999999997</v>
      </c>
      <c r="N1944" s="16"/>
      <c r="O1944" s="14"/>
      <c r="P1944" s="12"/>
      <c r="Q1944" s="13"/>
    </row>
    <row r="1945" spans="1:17" ht="15.75" customHeight="1">
      <c r="A1945" s="6" t="s">
        <v>27</v>
      </c>
      <c r="B1945" s="6">
        <v>1128299</v>
      </c>
      <c r="C1945" s="7">
        <v>44546</v>
      </c>
      <c r="D1945" s="6" t="s">
        <v>28</v>
      </c>
      <c r="E1945" s="6" t="s">
        <v>76</v>
      </c>
      <c r="F1945" s="6" t="s">
        <v>59</v>
      </c>
      <c r="G1945" s="6" t="s">
        <v>18</v>
      </c>
      <c r="H1945" s="8">
        <v>0.80000000000000027</v>
      </c>
      <c r="I1945" s="9">
        <v>8000</v>
      </c>
      <c r="J1945" s="10">
        <f t="shared" si="0"/>
        <v>6400.0000000000018</v>
      </c>
      <c r="K1945" s="10">
        <f t="shared" si="1"/>
        <v>2560.0000000000005</v>
      </c>
      <c r="L1945" s="11">
        <v>0.39999999999999997</v>
      </c>
      <c r="N1945" s="16"/>
      <c r="O1945" s="14"/>
      <c r="P1945" s="12"/>
      <c r="Q1945" s="13"/>
    </row>
    <row r="1946" spans="1:17" ht="15.75" customHeight="1">
      <c r="A1946" s="6" t="s">
        <v>27</v>
      </c>
      <c r="B1946" s="6">
        <v>1128299</v>
      </c>
      <c r="C1946" s="7">
        <v>44546</v>
      </c>
      <c r="D1946" s="6" t="s">
        <v>28</v>
      </c>
      <c r="E1946" s="6" t="s">
        <v>76</v>
      </c>
      <c r="F1946" s="6" t="s">
        <v>59</v>
      </c>
      <c r="G1946" s="6" t="s">
        <v>19</v>
      </c>
      <c r="H1946" s="8">
        <v>0.75000000000000022</v>
      </c>
      <c r="I1946" s="9">
        <v>6000</v>
      </c>
      <c r="J1946" s="10">
        <f t="shared" si="0"/>
        <v>4500.0000000000009</v>
      </c>
      <c r="K1946" s="10">
        <f t="shared" si="1"/>
        <v>1800.0000000000002</v>
      </c>
      <c r="L1946" s="11">
        <v>0.39999999999999997</v>
      </c>
      <c r="N1946" s="16"/>
      <c r="O1946" s="14"/>
      <c r="P1946" s="12"/>
      <c r="Q1946" s="13"/>
    </row>
    <row r="1947" spans="1:17" ht="15.75" customHeight="1">
      <c r="A1947" s="6" t="s">
        <v>27</v>
      </c>
      <c r="B1947" s="6">
        <v>1128299</v>
      </c>
      <c r="C1947" s="7">
        <v>44546</v>
      </c>
      <c r="D1947" s="6" t="s">
        <v>28</v>
      </c>
      <c r="E1947" s="6" t="s">
        <v>76</v>
      </c>
      <c r="F1947" s="6" t="s">
        <v>59</v>
      </c>
      <c r="G1947" s="6" t="s">
        <v>20</v>
      </c>
      <c r="H1947" s="8">
        <v>0.75000000000000022</v>
      </c>
      <c r="I1947" s="9">
        <v>6000</v>
      </c>
      <c r="J1947" s="10">
        <f t="shared" si="0"/>
        <v>4500.0000000000009</v>
      </c>
      <c r="K1947" s="10">
        <f t="shared" si="1"/>
        <v>1800.0000000000002</v>
      </c>
      <c r="L1947" s="11">
        <v>0.39999999999999997</v>
      </c>
      <c r="N1947" s="16"/>
      <c r="O1947" s="14"/>
      <c r="P1947" s="12"/>
      <c r="Q1947" s="13"/>
    </row>
    <row r="1948" spans="1:17" ht="15.75" customHeight="1">
      <c r="A1948" s="6" t="s">
        <v>27</v>
      </c>
      <c r="B1948" s="6">
        <v>1128299</v>
      </c>
      <c r="C1948" s="7">
        <v>44546</v>
      </c>
      <c r="D1948" s="6" t="s">
        <v>28</v>
      </c>
      <c r="E1948" s="6" t="s">
        <v>76</v>
      </c>
      <c r="F1948" s="6" t="s">
        <v>59</v>
      </c>
      <c r="G1948" s="6" t="s">
        <v>21</v>
      </c>
      <c r="H1948" s="8">
        <v>0.8500000000000002</v>
      </c>
      <c r="I1948" s="9">
        <v>5250</v>
      </c>
      <c r="J1948" s="10">
        <f t="shared" si="0"/>
        <v>4462.5000000000009</v>
      </c>
      <c r="K1948" s="10">
        <f t="shared" si="1"/>
        <v>2008.1250000000005</v>
      </c>
      <c r="L1948" s="11">
        <v>0.45</v>
      </c>
      <c r="N1948" s="16"/>
      <c r="O1948" s="14"/>
      <c r="P1948" s="12"/>
      <c r="Q1948" s="13"/>
    </row>
    <row r="1949" spans="1:17" ht="15.75" customHeight="1">
      <c r="A1949" s="6" t="s">
        <v>27</v>
      </c>
      <c r="B1949" s="6">
        <v>1128299</v>
      </c>
      <c r="C1949" s="7">
        <v>44546</v>
      </c>
      <c r="D1949" s="6" t="s">
        <v>28</v>
      </c>
      <c r="E1949" s="6" t="s">
        <v>76</v>
      </c>
      <c r="F1949" s="6" t="s">
        <v>59</v>
      </c>
      <c r="G1949" s="6" t="s">
        <v>22</v>
      </c>
      <c r="H1949" s="8">
        <v>0.90000000000000024</v>
      </c>
      <c r="I1949" s="9">
        <v>6250</v>
      </c>
      <c r="J1949" s="10">
        <f t="shared" si="0"/>
        <v>5625.0000000000018</v>
      </c>
      <c r="K1949" s="10">
        <f t="shared" si="1"/>
        <v>1968.7500000000005</v>
      </c>
      <c r="L1949" s="11">
        <v>0.35</v>
      </c>
      <c r="N1949" s="16"/>
      <c r="O1949" s="14"/>
      <c r="P1949" s="12"/>
      <c r="Q1949" s="13"/>
    </row>
    <row r="1950" spans="1:17" ht="15.75" customHeight="1">
      <c r="A1950" s="6" t="s">
        <v>23</v>
      </c>
      <c r="B1950" s="6">
        <v>1197831</v>
      </c>
      <c r="C1950" s="7">
        <v>44201</v>
      </c>
      <c r="D1950" s="6" t="s">
        <v>24</v>
      </c>
      <c r="E1950" s="6" t="s">
        <v>77</v>
      </c>
      <c r="F1950" s="6" t="s">
        <v>78</v>
      </c>
      <c r="G1950" s="6" t="s">
        <v>17</v>
      </c>
      <c r="H1950" s="8">
        <v>0.2</v>
      </c>
      <c r="I1950" s="9">
        <v>6750</v>
      </c>
      <c r="J1950" s="10">
        <f t="shared" si="0"/>
        <v>1350</v>
      </c>
      <c r="K1950" s="10">
        <f t="shared" si="1"/>
        <v>405</v>
      </c>
      <c r="L1950" s="11">
        <v>0.3</v>
      </c>
      <c r="N1950" s="16"/>
      <c r="O1950" s="14"/>
      <c r="P1950" s="12"/>
      <c r="Q1950" s="13"/>
    </row>
    <row r="1951" spans="1:17" ht="15.75" customHeight="1">
      <c r="A1951" s="6" t="s">
        <v>23</v>
      </c>
      <c r="B1951" s="6">
        <v>1197831</v>
      </c>
      <c r="C1951" s="7">
        <v>44201</v>
      </c>
      <c r="D1951" s="6" t="s">
        <v>24</v>
      </c>
      <c r="E1951" s="6" t="s">
        <v>77</v>
      </c>
      <c r="F1951" s="6" t="s">
        <v>78</v>
      </c>
      <c r="G1951" s="6" t="s">
        <v>18</v>
      </c>
      <c r="H1951" s="8">
        <v>0.3</v>
      </c>
      <c r="I1951" s="9">
        <v>6750</v>
      </c>
      <c r="J1951" s="10">
        <f t="shared" si="0"/>
        <v>2025</v>
      </c>
      <c r="K1951" s="10">
        <f t="shared" si="1"/>
        <v>607.5</v>
      </c>
      <c r="L1951" s="11">
        <v>0.3</v>
      </c>
      <c r="N1951" s="16"/>
      <c r="O1951" s="14"/>
      <c r="P1951" s="12"/>
      <c r="Q1951" s="13"/>
    </row>
    <row r="1952" spans="1:17" ht="15.75" customHeight="1">
      <c r="A1952" s="6" t="s">
        <v>23</v>
      </c>
      <c r="B1952" s="6">
        <v>1197831</v>
      </c>
      <c r="C1952" s="7">
        <v>44201</v>
      </c>
      <c r="D1952" s="6" t="s">
        <v>24</v>
      </c>
      <c r="E1952" s="6" t="s">
        <v>77</v>
      </c>
      <c r="F1952" s="6" t="s">
        <v>78</v>
      </c>
      <c r="G1952" s="6" t="s">
        <v>19</v>
      </c>
      <c r="H1952" s="8">
        <v>0.3</v>
      </c>
      <c r="I1952" s="9">
        <v>4750</v>
      </c>
      <c r="J1952" s="10">
        <f t="shared" si="0"/>
        <v>1425</v>
      </c>
      <c r="K1952" s="10">
        <f t="shared" si="1"/>
        <v>427.5</v>
      </c>
      <c r="L1952" s="11">
        <v>0.3</v>
      </c>
      <c r="N1952" s="16"/>
      <c r="O1952" s="14"/>
      <c r="P1952" s="12"/>
      <c r="Q1952" s="13"/>
    </row>
    <row r="1953" spans="1:17" ht="15.75" customHeight="1">
      <c r="A1953" s="6" t="s">
        <v>23</v>
      </c>
      <c r="B1953" s="6">
        <v>1197831</v>
      </c>
      <c r="C1953" s="7">
        <v>44201</v>
      </c>
      <c r="D1953" s="6" t="s">
        <v>24</v>
      </c>
      <c r="E1953" s="6" t="s">
        <v>77</v>
      </c>
      <c r="F1953" s="6" t="s">
        <v>78</v>
      </c>
      <c r="G1953" s="6" t="s">
        <v>20</v>
      </c>
      <c r="H1953" s="8">
        <v>0.35</v>
      </c>
      <c r="I1953" s="9">
        <v>4750</v>
      </c>
      <c r="J1953" s="10">
        <f t="shared" si="0"/>
        <v>1662.5</v>
      </c>
      <c r="K1953" s="10">
        <f t="shared" si="1"/>
        <v>665</v>
      </c>
      <c r="L1953" s="11">
        <v>0.4</v>
      </c>
      <c r="N1953" s="16"/>
      <c r="O1953" s="14"/>
      <c r="P1953" s="12"/>
      <c r="Q1953" s="13"/>
    </row>
    <row r="1954" spans="1:17" ht="15.75" customHeight="1">
      <c r="A1954" s="6" t="s">
        <v>23</v>
      </c>
      <c r="B1954" s="6">
        <v>1197831</v>
      </c>
      <c r="C1954" s="7">
        <v>44201</v>
      </c>
      <c r="D1954" s="6" t="s">
        <v>24</v>
      </c>
      <c r="E1954" s="6" t="s">
        <v>77</v>
      </c>
      <c r="F1954" s="6" t="s">
        <v>78</v>
      </c>
      <c r="G1954" s="6" t="s">
        <v>21</v>
      </c>
      <c r="H1954" s="8">
        <v>0.4</v>
      </c>
      <c r="I1954" s="9">
        <v>3250</v>
      </c>
      <c r="J1954" s="10">
        <f t="shared" si="0"/>
        <v>1300</v>
      </c>
      <c r="K1954" s="10">
        <f t="shared" si="1"/>
        <v>325</v>
      </c>
      <c r="L1954" s="11">
        <v>0.25</v>
      </c>
      <c r="N1954" s="16"/>
      <c r="O1954" s="14"/>
      <c r="P1954" s="12"/>
      <c r="Q1954" s="13"/>
    </row>
    <row r="1955" spans="1:17" ht="15.75" customHeight="1">
      <c r="A1955" s="6" t="s">
        <v>23</v>
      </c>
      <c r="B1955" s="6">
        <v>1197831</v>
      </c>
      <c r="C1955" s="7">
        <v>44201</v>
      </c>
      <c r="D1955" s="6" t="s">
        <v>24</v>
      </c>
      <c r="E1955" s="6" t="s">
        <v>77</v>
      </c>
      <c r="F1955" s="6" t="s">
        <v>78</v>
      </c>
      <c r="G1955" s="6" t="s">
        <v>22</v>
      </c>
      <c r="H1955" s="8">
        <v>0.35</v>
      </c>
      <c r="I1955" s="9">
        <v>4750</v>
      </c>
      <c r="J1955" s="10">
        <f t="shared" si="0"/>
        <v>1662.5</v>
      </c>
      <c r="K1955" s="10">
        <f t="shared" si="1"/>
        <v>748.125</v>
      </c>
      <c r="L1955" s="11">
        <v>0.45</v>
      </c>
      <c r="N1955" s="16"/>
      <c r="O1955" s="14"/>
      <c r="P1955" s="12"/>
      <c r="Q1955" s="13"/>
    </row>
    <row r="1956" spans="1:17" ht="15.75" customHeight="1">
      <c r="A1956" s="6" t="s">
        <v>23</v>
      </c>
      <c r="B1956" s="6">
        <v>1197831</v>
      </c>
      <c r="C1956" s="7">
        <v>44231</v>
      </c>
      <c r="D1956" s="6" t="s">
        <v>24</v>
      </c>
      <c r="E1956" s="6" t="s">
        <v>77</v>
      </c>
      <c r="F1956" s="6" t="s">
        <v>78</v>
      </c>
      <c r="G1956" s="6" t="s">
        <v>17</v>
      </c>
      <c r="H1956" s="8">
        <v>0.25</v>
      </c>
      <c r="I1956" s="9">
        <v>6250</v>
      </c>
      <c r="J1956" s="10">
        <f t="shared" si="0"/>
        <v>1562.5</v>
      </c>
      <c r="K1956" s="10">
        <f t="shared" si="1"/>
        <v>468.75</v>
      </c>
      <c r="L1956" s="11">
        <v>0.3</v>
      </c>
      <c r="N1956" s="16"/>
      <c r="O1956" s="14"/>
      <c r="P1956" s="12"/>
      <c r="Q1956" s="13"/>
    </row>
    <row r="1957" spans="1:17" ht="15.75" customHeight="1">
      <c r="A1957" s="6" t="s">
        <v>23</v>
      </c>
      <c r="B1957" s="6">
        <v>1197831</v>
      </c>
      <c r="C1957" s="7">
        <v>44231</v>
      </c>
      <c r="D1957" s="6" t="s">
        <v>24</v>
      </c>
      <c r="E1957" s="6" t="s">
        <v>77</v>
      </c>
      <c r="F1957" s="6" t="s">
        <v>78</v>
      </c>
      <c r="G1957" s="6" t="s">
        <v>18</v>
      </c>
      <c r="H1957" s="8">
        <v>0.35</v>
      </c>
      <c r="I1957" s="9">
        <v>6000</v>
      </c>
      <c r="J1957" s="10">
        <f t="shared" si="0"/>
        <v>2100</v>
      </c>
      <c r="K1957" s="10">
        <f t="shared" si="1"/>
        <v>630</v>
      </c>
      <c r="L1957" s="11">
        <v>0.3</v>
      </c>
      <c r="N1957" s="16"/>
      <c r="O1957" s="14"/>
      <c r="P1957" s="12"/>
      <c r="Q1957" s="13"/>
    </row>
    <row r="1958" spans="1:17" ht="15.75" customHeight="1">
      <c r="A1958" s="6" t="s">
        <v>23</v>
      </c>
      <c r="B1958" s="6">
        <v>1197831</v>
      </c>
      <c r="C1958" s="7">
        <v>44231</v>
      </c>
      <c r="D1958" s="6" t="s">
        <v>24</v>
      </c>
      <c r="E1958" s="6" t="s">
        <v>77</v>
      </c>
      <c r="F1958" s="6" t="s">
        <v>78</v>
      </c>
      <c r="G1958" s="6" t="s">
        <v>19</v>
      </c>
      <c r="H1958" s="8">
        <v>0.35</v>
      </c>
      <c r="I1958" s="9">
        <v>4250</v>
      </c>
      <c r="J1958" s="10">
        <f t="shared" si="0"/>
        <v>1487.5</v>
      </c>
      <c r="K1958" s="10">
        <f t="shared" si="1"/>
        <v>446.25</v>
      </c>
      <c r="L1958" s="11">
        <v>0.3</v>
      </c>
      <c r="N1958" s="16"/>
      <c r="O1958" s="14"/>
      <c r="P1958" s="12"/>
      <c r="Q1958" s="13"/>
    </row>
    <row r="1959" spans="1:17" ht="15.75" customHeight="1">
      <c r="A1959" s="6" t="s">
        <v>23</v>
      </c>
      <c r="B1959" s="6">
        <v>1197831</v>
      </c>
      <c r="C1959" s="7">
        <v>44231</v>
      </c>
      <c r="D1959" s="6" t="s">
        <v>24</v>
      </c>
      <c r="E1959" s="6" t="s">
        <v>77</v>
      </c>
      <c r="F1959" s="6" t="s">
        <v>78</v>
      </c>
      <c r="G1959" s="6" t="s">
        <v>20</v>
      </c>
      <c r="H1959" s="8">
        <v>0.35</v>
      </c>
      <c r="I1959" s="9">
        <v>3750</v>
      </c>
      <c r="J1959" s="10">
        <f t="shared" si="0"/>
        <v>1312.5</v>
      </c>
      <c r="K1959" s="10">
        <f t="shared" si="1"/>
        <v>525</v>
      </c>
      <c r="L1959" s="11">
        <v>0.4</v>
      </c>
      <c r="N1959" s="16"/>
      <c r="O1959" s="14"/>
      <c r="P1959" s="12"/>
      <c r="Q1959" s="13"/>
    </row>
    <row r="1960" spans="1:17" ht="15.75" customHeight="1">
      <c r="A1960" s="6" t="s">
        <v>23</v>
      </c>
      <c r="B1960" s="6">
        <v>1197831</v>
      </c>
      <c r="C1960" s="7">
        <v>44231</v>
      </c>
      <c r="D1960" s="6" t="s">
        <v>24</v>
      </c>
      <c r="E1960" s="6" t="s">
        <v>77</v>
      </c>
      <c r="F1960" s="6" t="s">
        <v>78</v>
      </c>
      <c r="G1960" s="6" t="s">
        <v>21</v>
      </c>
      <c r="H1960" s="8">
        <v>0.4</v>
      </c>
      <c r="I1960" s="9">
        <v>2500</v>
      </c>
      <c r="J1960" s="10">
        <f t="shared" si="0"/>
        <v>1000</v>
      </c>
      <c r="K1960" s="10">
        <f t="shared" si="1"/>
        <v>250</v>
      </c>
      <c r="L1960" s="11">
        <v>0.25</v>
      </c>
      <c r="N1960" s="16"/>
      <c r="O1960" s="14"/>
      <c r="P1960" s="12"/>
      <c r="Q1960" s="13"/>
    </row>
    <row r="1961" spans="1:17" ht="15.75" customHeight="1">
      <c r="A1961" s="6" t="s">
        <v>23</v>
      </c>
      <c r="B1961" s="6">
        <v>1197831</v>
      </c>
      <c r="C1961" s="7">
        <v>44231</v>
      </c>
      <c r="D1961" s="6" t="s">
        <v>24</v>
      </c>
      <c r="E1961" s="6" t="s">
        <v>77</v>
      </c>
      <c r="F1961" s="6" t="s">
        <v>78</v>
      </c>
      <c r="G1961" s="6" t="s">
        <v>22</v>
      </c>
      <c r="H1961" s="8">
        <v>0.35</v>
      </c>
      <c r="I1961" s="9">
        <v>4500</v>
      </c>
      <c r="J1961" s="10">
        <f t="shared" si="0"/>
        <v>1575</v>
      </c>
      <c r="K1961" s="10">
        <f t="shared" si="1"/>
        <v>708.75</v>
      </c>
      <c r="L1961" s="11">
        <v>0.45</v>
      </c>
      <c r="N1961" s="16"/>
      <c r="O1961" s="14"/>
      <c r="P1961" s="12"/>
      <c r="Q1961" s="13"/>
    </row>
    <row r="1962" spans="1:17" ht="15.75" customHeight="1">
      <c r="A1962" s="6" t="s">
        <v>23</v>
      </c>
      <c r="B1962" s="6">
        <v>1197831</v>
      </c>
      <c r="C1962" s="7">
        <v>44261</v>
      </c>
      <c r="D1962" s="6" t="s">
        <v>24</v>
      </c>
      <c r="E1962" s="6" t="s">
        <v>77</v>
      </c>
      <c r="F1962" s="6" t="s">
        <v>78</v>
      </c>
      <c r="G1962" s="6" t="s">
        <v>17</v>
      </c>
      <c r="H1962" s="8">
        <v>0.3</v>
      </c>
      <c r="I1962" s="9">
        <v>6250</v>
      </c>
      <c r="J1962" s="10">
        <f t="shared" si="0"/>
        <v>1875</v>
      </c>
      <c r="K1962" s="10">
        <f t="shared" si="1"/>
        <v>656.25</v>
      </c>
      <c r="L1962" s="11">
        <v>0.35</v>
      </c>
      <c r="N1962" s="16"/>
      <c r="O1962" s="14"/>
      <c r="P1962" s="12"/>
      <c r="Q1962" s="13"/>
    </row>
    <row r="1963" spans="1:17" ht="15.75" customHeight="1">
      <c r="A1963" s="6" t="s">
        <v>23</v>
      </c>
      <c r="B1963" s="6">
        <v>1197831</v>
      </c>
      <c r="C1963" s="7">
        <v>44261</v>
      </c>
      <c r="D1963" s="6" t="s">
        <v>24</v>
      </c>
      <c r="E1963" s="6" t="s">
        <v>77</v>
      </c>
      <c r="F1963" s="6" t="s">
        <v>78</v>
      </c>
      <c r="G1963" s="6" t="s">
        <v>18</v>
      </c>
      <c r="H1963" s="8">
        <v>0.4</v>
      </c>
      <c r="I1963" s="9">
        <v>6250</v>
      </c>
      <c r="J1963" s="10">
        <f t="shared" si="0"/>
        <v>2500</v>
      </c>
      <c r="K1963" s="10">
        <f t="shared" si="1"/>
        <v>875</v>
      </c>
      <c r="L1963" s="11">
        <v>0.35</v>
      </c>
      <c r="N1963" s="16"/>
      <c r="O1963" s="14"/>
      <c r="P1963" s="12"/>
      <c r="Q1963" s="13"/>
    </row>
    <row r="1964" spans="1:17" ht="15.75" customHeight="1">
      <c r="A1964" s="6" t="s">
        <v>23</v>
      </c>
      <c r="B1964" s="6">
        <v>1197831</v>
      </c>
      <c r="C1964" s="7">
        <v>44261</v>
      </c>
      <c r="D1964" s="6" t="s">
        <v>24</v>
      </c>
      <c r="E1964" s="6" t="s">
        <v>77</v>
      </c>
      <c r="F1964" s="6" t="s">
        <v>78</v>
      </c>
      <c r="G1964" s="6" t="s">
        <v>19</v>
      </c>
      <c r="H1964" s="8">
        <v>0.3</v>
      </c>
      <c r="I1964" s="9">
        <v>4500</v>
      </c>
      <c r="J1964" s="10">
        <f t="shared" si="0"/>
        <v>1350</v>
      </c>
      <c r="K1964" s="10">
        <f t="shared" si="1"/>
        <v>472.49999999999994</v>
      </c>
      <c r="L1964" s="11">
        <v>0.35</v>
      </c>
      <c r="N1964" s="16"/>
      <c r="O1964" s="14"/>
      <c r="P1964" s="12"/>
      <c r="Q1964" s="13"/>
    </row>
    <row r="1965" spans="1:17" ht="15.75" customHeight="1">
      <c r="A1965" s="6" t="s">
        <v>23</v>
      </c>
      <c r="B1965" s="6">
        <v>1197831</v>
      </c>
      <c r="C1965" s="7">
        <v>44261</v>
      </c>
      <c r="D1965" s="6" t="s">
        <v>24</v>
      </c>
      <c r="E1965" s="6" t="s">
        <v>77</v>
      </c>
      <c r="F1965" s="6" t="s">
        <v>78</v>
      </c>
      <c r="G1965" s="6" t="s">
        <v>20</v>
      </c>
      <c r="H1965" s="8">
        <v>0.35000000000000003</v>
      </c>
      <c r="I1965" s="9">
        <v>3500</v>
      </c>
      <c r="J1965" s="10">
        <f t="shared" si="0"/>
        <v>1225.0000000000002</v>
      </c>
      <c r="K1965" s="10">
        <f t="shared" si="1"/>
        <v>551.25000000000011</v>
      </c>
      <c r="L1965" s="11">
        <v>0.45</v>
      </c>
      <c r="N1965" s="16"/>
      <c r="O1965" s="14"/>
      <c r="P1965" s="12"/>
      <c r="Q1965" s="13"/>
    </row>
    <row r="1966" spans="1:17" ht="15.75" customHeight="1">
      <c r="A1966" s="6" t="s">
        <v>23</v>
      </c>
      <c r="B1966" s="6">
        <v>1197831</v>
      </c>
      <c r="C1966" s="7">
        <v>44261</v>
      </c>
      <c r="D1966" s="6" t="s">
        <v>24</v>
      </c>
      <c r="E1966" s="6" t="s">
        <v>77</v>
      </c>
      <c r="F1966" s="6" t="s">
        <v>78</v>
      </c>
      <c r="G1966" s="6" t="s">
        <v>21</v>
      </c>
      <c r="H1966" s="8">
        <v>0.4</v>
      </c>
      <c r="I1966" s="9">
        <v>2500</v>
      </c>
      <c r="J1966" s="10">
        <f t="shared" si="0"/>
        <v>1000</v>
      </c>
      <c r="K1966" s="10">
        <f t="shared" si="1"/>
        <v>300</v>
      </c>
      <c r="L1966" s="11">
        <v>0.3</v>
      </c>
      <c r="N1966" s="16"/>
      <c r="O1966" s="14"/>
      <c r="P1966" s="12"/>
      <c r="Q1966" s="13"/>
    </row>
    <row r="1967" spans="1:17" ht="15.75" customHeight="1">
      <c r="A1967" s="6" t="s">
        <v>23</v>
      </c>
      <c r="B1967" s="6">
        <v>1197831</v>
      </c>
      <c r="C1967" s="7">
        <v>44261</v>
      </c>
      <c r="D1967" s="6" t="s">
        <v>24</v>
      </c>
      <c r="E1967" s="6" t="s">
        <v>77</v>
      </c>
      <c r="F1967" s="6" t="s">
        <v>78</v>
      </c>
      <c r="G1967" s="6" t="s">
        <v>22</v>
      </c>
      <c r="H1967" s="8">
        <v>0.35000000000000003</v>
      </c>
      <c r="I1967" s="9">
        <v>4000</v>
      </c>
      <c r="J1967" s="10">
        <f t="shared" si="0"/>
        <v>1400.0000000000002</v>
      </c>
      <c r="K1967" s="10">
        <f t="shared" si="1"/>
        <v>700.00000000000011</v>
      </c>
      <c r="L1967" s="11">
        <v>0.5</v>
      </c>
      <c r="N1967" s="16"/>
      <c r="O1967" s="14"/>
      <c r="P1967" s="12"/>
      <c r="Q1967" s="13"/>
    </row>
    <row r="1968" spans="1:17" ht="15.75" customHeight="1">
      <c r="A1968" s="6" t="s">
        <v>23</v>
      </c>
      <c r="B1968" s="6">
        <v>1197831</v>
      </c>
      <c r="C1968" s="7">
        <v>44291</v>
      </c>
      <c r="D1968" s="6" t="s">
        <v>24</v>
      </c>
      <c r="E1968" s="6" t="s">
        <v>77</v>
      </c>
      <c r="F1968" s="6" t="s">
        <v>78</v>
      </c>
      <c r="G1968" s="6" t="s">
        <v>17</v>
      </c>
      <c r="H1968" s="8">
        <v>0.19999999999999998</v>
      </c>
      <c r="I1968" s="9">
        <v>6500</v>
      </c>
      <c r="J1968" s="10">
        <f t="shared" si="0"/>
        <v>1300</v>
      </c>
      <c r="K1968" s="10">
        <f t="shared" si="1"/>
        <v>454.99999999999994</v>
      </c>
      <c r="L1968" s="11">
        <v>0.35</v>
      </c>
      <c r="N1968" s="16"/>
      <c r="O1968" s="14"/>
      <c r="P1968" s="12"/>
      <c r="Q1968" s="13"/>
    </row>
    <row r="1969" spans="1:17" ht="15.75" customHeight="1">
      <c r="A1969" s="6" t="s">
        <v>23</v>
      </c>
      <c r="B1969" s="6">
        <v>1197831</v>
      </c>
      <c r="C1969" s="7">
        <v>44291</v>
      </c>
      <c r="D1969" s="6" t="s">
        <v>24</v>
      </c>
      <c r="E1969" s="6" t="s">
        <v>77</v>
      </c>
      <c r="F1969" s="6" t="s">
        <v>78</v>
      </c>
      <c r="G1969" s="6" t="s">
        <v>18</v>
      </c>
      <c r="H1969" s="8">
        <v>0.30000000000000004</v>
      </c>
      <c r="I1969" s="9">
        <v>6500</v>
      </c>
      <c r="J1969" s="10">
        <f t="shared" si="0"/>
        <v>1950.0000000000002</v>
      </c>
      <c r="K1969" s="10">
        <f t="shared" si="1"/>
        <v>682.5</v>
      </c>
      <c r="L1969" s="11">
        <v>0.35</v>
      </c>
      <c r="N1969" s="16"/>
      <c r="O1969" s="14"/>
      <c r="P1969" s="12"/>
      <c r="Q1969" s="13"/>
    </row>
    <row r="1970" spans="1:17" ht="15.75" customHeight="1">
      <c r="A1970" s="6" t="s">
        <v>23</v>
      </c>
      <c r="B1970" s="6">
        <v>1197831</v>
      </c>
      <c r="C1970" s="7">
        <v>44291</v>
      </c>
      <c r="D1970" s="6" t="s">
        <v>24</v>
      </c>
      <c r="E1970" s="6" t="s">
        <v>77</v>
      </c>
      <c r="F1970" s="6" t="s">
        <v>78</v>
      </c>
      <c r="G1970" s="6" t="s">
        <v>19</v>
      </c>
      <c r="H1970" s="8">
        <v>0.24999999999999997</v>
      </c>
      <c r="I1970" s="9">
        <v>4750</v>
      </c>
      <c r="J1970" s="10">
        <f t="shared" si="0"/>
        <v>1187.4999999999998</v>
      </c>
      <c r="K1970" s="10">
        <f t="shared" si="1"/>
        <v>415.62499999999989</v>
      </c>
      <c r="L1970" s="11">
        <v>0.35</v>
      </c>
      <c r="N1970" s="16"/>
      <c r="O1970" s="14"/>
      <c r="P1970" s="12"/>
      <c r="Q1970" s="13"/>
    </row>
    <row r="1971" spans="1:17" ht="15.75" customHeight="1">
      <c r="A1971" s="6" t="s">
        <v>23</v>
      </c>
      <c r="B1971" s="6">
        <v>1197831</v>
      </c>
      <c r="C1971" s="7">
        <v>44291</v>
      </c>
      <c r="D1971" s="6" t="s">
        <v>24</v>
      </c>
      <c r="E1971" s="6" t="s">
        <v>77</v>
      </c>
      <c r="F1971" s="6" t="s">
        <v>78</v>
      </c>
      <c r="G1971" s="6" t="s">
        <v>20</v>
      </c>
      <c r="H1971" s="8">
        <v>0.30000000000000004</v>
      </c>
      <c r="I1971" s="9">
        <v>3750</v>
      </c>
      <c r="J1971" s="10">
        <f t="shared" si="0"/>
        <v>1125.0000000000002</v>
      </c>
      <c r="K1971" s="10">
        <f t="shared" si="1"/>
        <v>506.25000000000011</v>
      </c>
      <c r="L1971" s="11">
        <v>0.45</v>
      </c>
      <c r="N1971" s="16"/>
      <c r="O1971" s="14"/>
      <c r="P1971" s="12"/>
      <c r="Q1971" s="13"/>
    </row>
    <row r="1972" spans="1:17" ht="15.75" customHeight="1">
      <c r="A1972" s="6" t="s">
        <v>23</v>
      </c>
      <c r="B1972" s="6">
        <v>1197831</v>
      </c>
      <c r="C1972" s="7">
        <v>44291</v>
      </c>
      <c r="D1972" s="6" t="s">
        <v>24</v>
      </c>
      <c r="E1972" s="6" t="s">
        <v>77</v>
      </c>
      <c r="F1972" s="6" t="s">
        <v>78</v>
      </c>
      <c r="G1972" s="6" t="s">
        <v>21</v>
      </c>
      <c r="H1972" s="8">
        <v>0.35</v>
      </c>
      <c r="I1972" s="9">
        <v>2750</v>
      </c>
      <c r="J1972" s="10">
        <f t="shared" si="0"/>
        <v>962.49999999999989</v>
      </c>
      <c r="K1972" s="10">
        <f t="shared" si="1"/>
        <v>288.74999999999994</v>
      </c>
      <c r="L1972" s="11">
        <v>0.3</v>
      </c>
      <c r="N1972" s="16"/>
      <c r="O1972" s="14"/>
      <c r="P1972" s="12"/>
      <c r="Q1972" s="13"/>
    </row>
    <row r="1973" spans="1:17" ht="15.75" customHeight="1">
      <c r="A1973" s="6" t="s">
        <v>23</v>
      </c>
      <c r="B1973" s="6">
        <v>1197831</v>
      </c>
      <c r="C1973" s="7">
        <v>44291</v>
      </c>
      <c r="D1973" s="6" t="s">
        <v>24</v>
      </c>
      <c r="E1973" s="6" t="s">
        <v>77</v>
      </c>
      <c r="F1973" s="6" t="s">
        <v>78</v>
      </c>
      <c r="G1973" s="6" t="s">
        <v>22</v>
      </c>
      <c r="H1973" s="8">
        <v>0.30000000000000004</v>
      </c>
      <c r="I1973" s="9">
        <v>5500</v>
      </c>
      <c r="J1973" s="10">
        <f t="shared" si="0"/>
        <v>1650.0000000000002</v>
      </c>
      <c r="K1973" s="10">
        <f t="shared" si="1"/>
        <v>825.00000000000011</v>
      </c>
      <c r="L1973" s="11">
        <v>0.5</v>
      </c>
      <c r="N1973" s="16"/>
      <c r="O1973" s="14"/>
      <c r="P1973" s="12"/>
      <c r="Q1973" s="13"/>
    </row>
    <row r="1974" spans="1:17" ht="15.75" customHeight="1">
      <c r="A1974" s="6" t="s">
        <v>23</v>
      </c>
      <c r="B1974" s="6">
        <v>1197831</v>
      </c>
      <c r="C1974" s="7">
        <v>44321</v>
      </c>
      <c r="D1974" s="6" t="s">
        <v>24</v>
      </c>
      <c r="E1974" s="6" t="s">
        <v>77</v>
      </c>
      <c r="F1974" s="6" t="s">
        <v>78</v>
      </c>
      <c r="G1974" s="6" t="s">
        <v>17</v>
      </c>
      <c r="H1974" s="8">
        <v>0.19999999999999998</v>
      </c>
      <c r="I1974" s="9">
        <v>7000</v>
      </c>
      <c r="J1974" s="10">
        <f t="shared" si="0"/>
        <v>1399.9999999999998</v>
      </c>
      <c r="K1974" s="10">
        <f t="shared" si="1"/>
        <v>489.99999999999989</v>
      </c>
      <c r="L1974" s="11">
        <v>0.35</v>
      </c>
      <c r="N1974" s="16"/>
      <c r="O1974" s="14"/>
      <c r="P1974" s="12"/>
      <c r="Q1974" s="13"/>
    </row>
    <row r="1975" spans="1:17" ht="15.75" customHeight="1">
      <c r="A1975" s="6" t="s">
        <v>23</v>
      </c>
      <c r="B1975" s="6">
        <v>1197831</v>
      </c>
      <c r="C1975" s="7">
        <v>44321</v>
      </c>
      <c r="D1975" s="6" t="s">
        <v>24</v>
      </c>
      <c r="E1975" s="6" t="s">
        <v>77</v>
      </c>
      <c r="F1975" s="6" t="s">
        <v>78</v>
      </c>
      <c r="G1975" s="6" t="s">
        <v>18</v>
      </c>
      <c r="H1975" s="8">
        <v>0.30000000000000004</v>
      </c>
      <c r="I1975" s="9">
        <v>7250</v>
      </c>
      <c r="J1975" s="10">
        <f t="shared" si="0"/>
        <v>2175.0000000000005</v>
      </c>
      <c r="K1975" s="10">
        <f t="shared" si="1"/>
        <v>761.25000000000011</v>
      </c>
      <c r="L1975" s="11">
        <v>0.35</v>
      </c>
      <c r="N1975" s="16"/>
      <c r="O1975" s="14"/>
      <c r="P1975" s="12"/>
      <c r="Q1975" s="13"/>
    </row>
    <row r="1976" spans="1:17" ht="15.75" customHeight="1">
      <c r="A1976" s="6" t="s">
        <v>23</v>
      </c>
      <c r="B1976" s="6">
        <v>1197831</v>
      </c>
      <c r="C1976" s="7">
        <v>44321</v>
      </c>
      <c r="D1976" s="6" t="s">
        <v>24</v>
      </c>
      <c r="E1976" s="6" t="s">
        <v>77</v>
      </c>
      <c r="F1976" s="6" t="s">
        <v>78</v>
      </c>
      <c r="G1976" s="6" t="s">
        <v>19</v>
      </c>
      <c r="H1976" s="8">
        <v>0.24999999999999997</v>
      </c>
      <c r="I1976" s="9">
        <v>5750</v>
      </c>
      <c r="J1976" s="10">
        <f t="shared" si="0"/>
        <v>1437.4999999999998</v>
      </c>
      <c r="K1976" s="10">
        <f t="shared" si="1"/>
        <v>503.12499999999989</v>
      </c>
      <c r="L1976" s="11">
        <v>0.35</v>
      </c>
      <c r="N1976" s="16"/>
      <c r="O1976" s="14"/>
      <c r="P1976" s="12"/>
      <c r="Q1976" s="13"/>
    </row>
    <row r="1977" spans="1:17" ht="15.75" customHeight="1">
      <c r="A1977" s="6" t="s">
        <v>23</v>
      </c>
      <c r="B1977" s="6">
        <v>1197831</v>
      </c>
      <c r="C1977" s="7">
        <v>44321</v>
      </c>
      <c r="D1977" s="6" t="s">
        <v>24</v>
      </c>
      <c r="E1977" s="6" t="s">
        <v>77</v>
      </c>
      <c r="F1977" s="6" t="s">
        <v>78</v>
      </c>
      <c r="G1977" s="6" t="s">
        <v>20</v>
      </c>
      <c r="H1977" s="8">
        <v>0.35000000000000003</v>
      </c>
      <c r="I1977" s="9">
        <v>5000</v>
      </c>
      <c r="J1977" s="10">
        <f t="shared" si="0"/>
        <v>1750.0000000000002</v>
      </c>
      <c r="K1977" s="10">
        <f t="shared" si="1"/>
        <v>787.50000000000011</v>
      </c>
      <c r="L1977" s="11">
        <v>0.45</v>
      </c>
      <c r="N1977" s="16"/>
      <c r="O1977" s="14"/>
      <c r="P1977" s="12"/>
      <c r="Q1977" s="13"/>
    </row>
    <row r="1978" spans="1:17" ht="15.75" customHeight="1">
      <c r="A1978" s="6" t="s">
        <v>23</v>
      </c>
      <c r="B1978" s="6">
        <v>1197831</v>
      </c>
      <c r="C1978" s="7">
        <v>44321</v>
      </c>
      <c r="D1978" s="6" t="s">
        <v>24</v>
      </c>
      <c r="E1978" s="6" t="s">
        <v>77</v>
      </c>
      <c r="F1978" s="6" t="s">
        <v>78</v>
      </c>
      <c r="G1978" s="6" t="s">
        <v>21</v>
      </c>
      <c r="H1978" s="8">
        <v>0.5</v>
      </c>
      <c r="I1978" s="9">
        <v>4000</v>
      </c>
      <c r="J1978" s="10">
        <f t="shared" si="0"/>
        <v>2000</v>
      </c>
      <c r="K1978" s="10">
        <f t="shared" si="1"/>
        <v>600</v>
      </c>
      <c r="L1978" s="11">
        <v>0.3</v>
      </c>
      <c r="N1978" s="16"/>
      <c r="O1978" s="14"/>
      <c r="P1978" s="12"/>
      <c r="Q1978" s="13"/>
    </row>
    <row r="1979" spans="1:17" ht="15.75" customHeight="1">
      <c r="A1979" s="6" t="s">
        <v>23</v>
      </c>
      <c r="B1979" s="6">
        <v>1197831</v>
      </c>
      <c r="C1979" s="7">
        <v>44321</v>
      </c>
      <c r="D1979" s="6" t="s">
        <v>24</v>
      </c>
      <c r="E1979" s="6" t="s">
        <v>77</v>
      </c>
      <c r="F1979" s="6" t="s">
        <v>78</v>
      </c>
      <c r="G1979" s="6" t="s">
        <v>22</v>
      </c>
      <c r="H1979" s="8">
        <v>0.45</v>
      </c>
      <c r="I1979" s="9">
        <v>7500</v>
      </c>
      <c r="J1979" s="10">
        <f t="shared" si="0"/>
        <v>3375</v>
      </c>
      <c r="K1979" s="10">
        <f t="shared" si="1"/>
        <v>1687.5</v>
      </c>
      <c r="L1979" s="11">
        <v>0.5</v>
      </c>
      <c r="N1979" s="16"/>
      <c r="O1979" s="14"/>
      <c r="P1979" s="12"/>
      <c r="Q1979" s="13"/>
    </row>
    <row r="1980" spans="1:17" ht="15.75" customHeight="1">
      <c r="A1980" s="6" t="s">
        <v>23</v>
      </c>
      <c r="B1980" s="6">
        <v>1197831</v>
      </c>
      <c r="C1980" s="7">
        <v>44351</v>
      </c>
      <c r="D1980" s="6" t="s">
        <v>24</v>
      </c>
      <c r="E1980" s="6" t="s">
        <v>77</v>
      </c>
      <c r="F1980" s="6" t="s">
        <v>78</v>
      </c>
      <c r="G1980" s="6" t="s">
        <v>17</v>
      </c>
      <c r="H1980" s="8">
        <v>0.45</v>
      </c>
      <c r="I1980" s="9">
        <v>7500</v>
      </c>
      <c r="J1980" s="10">
        <f t="shared" si="0"/>
        <v>3375</v>
      </c>
      <c r="K1980" s="10">
        <f t="shared" si="1"/>
        <v>1181.25</v>
      </c>
      <c r="L1980" s="11">
        <v>0.35</v>
      </c>
      <c r="N1980" s="16"/>
      <c r="O1980" s="14"/>
      <c r="P1980" s="12"/>
      <c r="Q1980" s="13"/>
    </row>
    <row r="1981" spans="1:17" ht="15.75" customHeight="1">
      <c r="A1981" s="6" t="s">
        <v>23</v>
      </c>
      <c r="B1981" s="6">
        <v>1197831</v>
      </c>
      <c r="C1981" s="7">
        <v>44351</v>
      </c>
      <c r="D1981" s="6" t="s">
        <v>24</v>
      </c>
      <c r="E1981" s="6" t="s">
        <v>77</v>
      </c>
      <c r="F1981" s="6" t="s">
        <v>78</v>
      </c>
      <c r="G1981" s="6" t="s">
        <v>18</v>
      </c>
      <c r="H1981" s="8">
        <v>0.5</v>
      </c>
      <c r="I1981" s="9">
        <v>7500</v>
      </c>
      <c r="J1981" s="10">
        <f t="shared" si="0"/>
        <v>3750</v>
      </c>
      <c r="K1981" s="10">
        <f t="shared" si="1"/>
        <v>1312.5</v>
      </c>
      <c r="L1981" s="11">
        <v>0.35</v>
      </c>
      <c r="N1981" s="16"/>
      <c r="O1981" s="14"/>
      <c r="P1981" s="12"/>
      <c r="Q1981" s="13"/>
    </row>
    <row r="1982" spans="1:17" ht="15.75" customHeight="1">
      <c r="A1982" s="6" t="s">
        <v>23</v>
      </c>
      <c r="B1982" s="6">
        <v>1197831</v>
      </c>
      <c r="C1982" s="7">
        <v>44351</v>
      </c>
      <c r="D1982" s="6" t="s">
        <v>24</v>
      </c>
      <c r="E1982" s="6" t="s">
        <v>77</v>
      </c>
      <c r="F1982" s="6" t="s">
        <v>78</v>
      </c>
      <c r="G1982" s="6" t="s">
        <v>19</v>
      </c>
      <c r="H1982" s="8">
        <v>0.5</v>
      </c>
      <c r="I1982" s="9">
        <v>6000</v>
      </c>
      <c r="J1982" s="10">
        <f t="shared" si="0"/>
        <v>3000</v>
      </c>
      <c r="K1982" s="10">
        <f t="shared" si="1"/>
        <v>1050</v>
      </c>
      <c r="L1982" s="11">
        <v>0.35</v>
      </c>
      <c r="N1982" s="16"/>
      <c r="O1982" s="14"/>
      <c r="P1982" s="12"/>
      <c r="Q1982" s="13"/>
    </row>
    <row r="1983" spans="1:17" ht="15.75" customHeight="1">
      <c r="A1983" s="6" t="s">
        <v>23</v>
      </c>
      <c r="B1983" s="6">
        <v>1197831</v>
      </c>
      <c r="C1983" s="7">
        <v>44351</v>
      </c>
      <c r="D1983" s="6" t="s">
        <v>24</v>
      </c>
      <c r="E1983" s="6" t="s">
        <v>77</v>
      </c>
      <c r="F1983" s="6" t="s">
        <v>78</v>
      </c>
      <c r="G1983" s="6" t="s">
        <v>20</v>
      </c>
      <c r="H1983" s="8">
        <v>0.5</v>
      </c>
      <c r="I1983" s="9">
        <v>5500</v>
      </c>
      <c r="J1983" s="10">
        <f t="shared" si="0"/>
        <v>2750</v>
      </c>
      <c r="K1983" s="10">
        <f t="shared" si="1"/>
        <v>1237.5</v>
      </c>
      <c r="L1983" s="11">
        <v>0.45</v>
      </c>
      <c r="N1983" s="16"/>
      <c r="O1983" s="14"/>
      <c r="P1983" s="12"/>
      <c r="Q1983" s="13"/>
    </row>
    <row r="1984" spans="1:17" ht="15.75" customHeight="1">
      <c r="A1984" s="6" t="s">
        <v>23</v>
      </c>
      <c r="B1984" s="6">
        <v>1197831</v>
      </c>
      <c r="C1984" s="7">
        <v>44351</v>
      </c>
      <c r="D1984" s="6" t="s">
        <v>24</v>
      </c>
      <c r="E1984" s="6" t="s">
        <v>77</v>
      </c>
      <c r="F1984" s="6" t="s">
        <v>78</v>
      </c>
      <c r="G1984" s="6" t="s">
        <v>21</v>
      </c>
      <c r="H1984" s="8">
        <v>0.55000000000000004</v>
      </c>
      <c r="I1984" s="9">
        <v>4500</v>
      </c>
      <c r="J1984" s="10">
        <f t="shared" si="0"/>
        <v>2475</v>
      </c>
      <c r="K1984" s="10">
        <f t="shared" si="1"/>
        <v>742.5</v>
      </c>
      <c r="L1984" s="11">
        <v>0.3</v>
      </c>
      <c r="N1984" s="16"/>
      <c r="O1984" s="14"/>
      <c r="P1984" s="12"/>
      <c r="Q1984" s="13"/>
    </row>
    <row r="1985" spans="1:17" ht="15.75" customHeight="1">
      <c r="A1985" s="6" t="s">
        <v>23</v>
      </c>
      <c r="B1985" s="6">
        <v>1197831</v>
      </c>
      <c r="C1985" s="7">
        <v>44351</v>
      </c>
      <c r="D1985" s="6" t="s">
        <v>24</v>
      </c>
      <c r="E1985" s="6" t="s">
        <v>77</v>
      </c>
      <c r="F1985" s="6" t="s">
        <v>78</v>
      </c>
      <c r="G1985" s="6" t="s">
        <v>22</v>
      </c>
      <c r="H1985" s="8">
        <v>0.60000000000000009</v>
      </c>
      <c r="I1985" s="9">
        <v>8250</v>
      </c>
      <c r="J1985" s="10">
        <f t="shared" si="0"/>
        <v>4950.0000000000009</v>
      </c>
      <c r="K1985" s="10">
        <f t="shared" si="1"/>
        <v>2475.0000000000005</v>
      </c>
      <c r="L1985" s="11">
        <v>0.5</v>
      </c>
      <c r="N1985" s="16"/>
      <c r="O1985" s="14"/>
      <c r="P1985" s="12"/>
      <c r="Q1985" s="13"/>
    </row>
    <row r="1986" spans="1:17" ht="15.75" customHeight="1">
      <c r="A1986" s="6" t="s">
        <v>23</v>
      </c>
      <c r="B1986" s="6">
        <v>1197831</v>
      </c>
      <c r="C1986" s="7">
        <v>44383</v>
      </c>
      <c r="D1986" s="6" t="s">
        <v>24</v>
      </c>
      <c r="E1986" s="6" t="s">
        <v>77</v>
      </c>
      <c r="F1986" s="6" t="s">
        <v>78</v>
      </c>
      <c r="G1986" s="6" t="s">
        <v>17</v>
      </c>
      <c r="H1986" s="8">
        <v>0.5</v>
      </c>
      <c r="I1986" s="9">
        <v>7750</v>
      </c>
      <c r="J1986" s="10">
        <f t="shared" si="0"/>
        <v>3875</v>
      </c>
      <c r="K1986" s="10">
        <f t="shared" si="1"/>
        <v>1549.9999999999998</v>
      </c>
      <c r="L1986" s="11">
        <v>0.39999999999999997</v>
      </c>
      <c r="N1986" s="16"/>
      <c r="O1986" s="14"/>
      <c r="P1986" s="12"/>
      <c r="Q1986" s="13"/>
    </row>
    <row r="1987" spans="1:17" ht="15.75" customHeight="1">
      <c r="A1987" s="6" t="s">
        <v>23</v>
      </c>
      <c r="B1987" s="6">
        <v>1197831</v>
      </c>
      <c r="C1987" s="7">
        <v>44383</v>
      </c>
      <c r="D1987" s="6" t="s">
        <v>24</v>
      </c>
      <c r="E1987" s="6" t="s">
        <v>77</v>
      </c>
      <c r="F1987" s="6" t="s">
        <v>78</v>
      </c>
      <c r="G1987" s="6" t="s">
        <v>18</v>
      </c>
      <c r="H1987" s="8">
        <v>0.55000000000000004</v>
      </c>
      <c r="I1987" s="9">
        <v>7750</v>
      </c>
      <c r="J1987" s="10">
        <f t="shared" si="0"/>
        <v>4262.5</v>
      </c>
      <c r="K1987" s="10">
        <f t="shared" si="1"/>
        <v>1704.9999999999998</v>
      </c>
      <c r="L1987" s="11">
        <v>0.39999999999999997</v>
      </c>
      <c r="N1987" s="16"/>
      <c r="O1987" s="14"/>
      <c r="P1987" s="12"/>
      <c r="Q1987" s="13"/>
    </row>
    <row r="1988" spans="1:17" ht="15.75" customHeight="1">
      <c r="A1988" s="6" t="s">
        <v>23</v>
      </c>
      <c r="B1988" s="6">
        <v>1197831</v>
      </c>
      <c r="C1988" s="7">
        <v>44383</v>
      </c>
      <c r="D1988" s="6" t="s">
        <v>24</v>
      </c>
      <c r="E1988" s="6" t="s">
        <v>77</v>
      </c>
      <c r="F1988" s="6" t="s">
        <v>78</v>
      </c>
      <c r="G1988" s="6" t="s">
        <v>19</v>
      </c>
      <c r="H1988" s="8">
        <v>0.5</v>
      </c>
      <c r="I1988" s="9">
        <v>9250</v>
      </c>
      <c r="J1988" s="10">
        <f t="shared" si="0"/>
        <v>4625</v>
      </c>
      <c r="K1988" s="10">
        <f t="shared" si="1"/>
        <v>1849.9999999999998</v>
      </c>
      <c r="L1988" s="11">
        <v>0.39999999999999997</v>
      </c>
      <c r="N1988" s="16"/>
      <c r="O1988" s="14"/>
      <c r="P1988" s="12"/>
      <c r="Q1988" s="13"/>
    </row>
    <row r="1989" spans="1:17" ht="15.75" customHeight="1">
      <c r="A1989" s="6" t="s">
        <v>23</v>
      </c>
      <c r="B1989" s="6">
        <v>1197831</v>
      </c>
      <c r="C1989" s="7">
        <v>44383</v>
      </c>
      <c r="D1989" s="6" t="s">
        <v>24</v>
      </c>
      <c r="E1989" s="6" t="s">
        <v>77</v>
      </c>
      <c r="F1989" s="6" t="s">
        <v>78</v>
      </c>
      <c r="G1989" s="6" t="s">
        <v>20</v>
      </c>
      <c r="H1989" s="8">
        <v>0.5</v>
      </c>
      <c r="I1989" s="9">
        <v>5250</v>
      </c>
      <c r="J1989" s="10">
        <f t="shared" si="0"/>
        <v>2625</v>
      </c>
      <c r="K1989" s="10">
        <f t="shared" si="1"/>
        <v>1312.5</v>
      </c>
      <c r="L1989" s="11">
        <v>0.5</v>
      </c>
      <c r="N1989" s="16"/>
      <c r="O1989" s="14"/>
      <c r="P1989" s="12"/>
      <c r="Q1989" s="13"/>
    </row>
    <row r="1990" spans="1:17" ht="15.75" customHeight="1">
      <c r="A1990" s="6" t="s">
        <v>23</v>
      </c>
      <c r="B1990" s="6">
        <v>1197831</v>
      </c>
      <c r="C1990" s="7">
        <v>44383</v>
      </c>
      <c r="D1990" s="6" t="s">
        <v>24</v>
      </c>
      <c r="E1990" s="6" t="s">
        <v>77</v>
      </c>
      <c r="F1990" s="6" t="s">
        <v>78</v>
      </c>
      <c r="G1990" s="6" t="s">
        <v>21</v>
      </c>
      <c r="H1990" s="8">
        <v>0.55000000000000004</v>
      </c>
      <c r="I1990" s="9">
        <v>5250</v>
      </c>
      <c r="J1990" s="10">
        <f t="shared" si="0"/>
        <v>2887.5000000000005</v>
      </c>
      <c r="K1990" s="10">
        <f t="shared" si="1"/>
        <v>1010.6250000000001</v>
      </c>
      <c r="L1990" s="11">
        <v>0.35</v>
      </c>
      <c r="N1990" s="16"/>
      <c r="O1990" s="14"/>
      <c r="P1990" s="12"/>
      <c r="Q1990" s="13"/>
    </row>
    <row r="1991" spans="1:17" ht="15.75" customHeight="1">
      <c r="A1991" s="6" t="s">
        <v>23</v>
      </c>
      <c r="B1991" s="6">
        <v>1197831</v>
      </c>
      <c r="C1991" s="7">
        <v>44383</v>
      </c>
      <c r="D1991" s="6" t="s">
        <v>24</v>
      </c>
      <c r="E1991" s="6" t="s">
        <v>77</v>
      </c>
      <c r="F1991" s="6" t="s">
        <v>78</v>
      </c>
      <c r="G1991" s="6" t="s">
        <v>22</v>
      </c>
      <c r="H1991" s="8">
        <v>0.65</v>
      </c>
      <c r="I1991" s="9">
        <v>8000</v>
      </c>
      <c r="J1991" s="10">
        <f t="shared" si="0"/>
        <v>5200</v>
      </c>
      <c r="K1991" s="10">
        <f t="shared" si="1"/>
        <v>2860.0000000000005</v>
      </c>
      <c r="L1991" s="11">
        <v>0.55000000000000004</v>
      </c>
      <c r="N1991" s="16"/>
      <c r="O1991" s="14"/>
      <c r="P1991" s="12"/>
      <c r="Q1991" s="13"/>
    </row>
    <row r="1992" spans="1:17" ht="15.75" customHeight="1">
      <c r="A1992" s="6" t="s">
        <v>23</v>
      </c>
      <c r="B1992" s="6">
        <v>1197831</v>
      </c>
      <c r="C1992" s="7">
        <v>44416</v>
      </c>
      <c r="D1992" s="6" t="s">
        <v>24</v>
      </c>
      <c r="E1992" s="6" t="s">
        <v>77</v>
      </c>
      <c r="F1992" s="6" t="s">
        <v>78</v>
      </c>
      <c r="G1992" s="6" t="s">
        <v>17</v>
      </c>
      <c r="H1992" s="8">
        <v>0.5</v>
      </c>
      <c r="I1992" s="9">
        <v>7500</v>
      </c>
      <c r="J1992" s="10">
        <f t="shared" si="0"/>
        <v>3750</v>
      </c>
      <c r="K1992" s="10">
        <f t="shared" si="1"/>
        <v>1499.9999999999998</v>
      </c>
      <c r="L1992" s="11">
        <v>0.39999999999999997</v>
      </c>
      <c r="N1992" s="16"/>
      <c r="O1992" s="14"/>
      <c r="P1992" s="12"/>
      <c r="Q1992" s="13"/>
    </row>
    <row r="1993" spans="1:17" ht="15.75" customHeight="1">
      <c r="A1993" s="6" t="s">
        <v>23</v>
      </c>
      <c r="B1993" s="6">
        <v>1197831</v>
      </c>
      <c r="C1993" s="7">
        <v>44416</v>
      </c>
      <c r="D1993" s="6" t="s">
        <v>24</v>
      </c>
      <c r="E1993" s="6" t="s">
        <v>77</v>
      </c>
      <c r="F1993" s="6" t="s">
        <v>78</v>
      </c>
      <c r="G1993" s="6" t="s">
        <v>18</v>
      </c>
      <c r="H1993" s="8">
        <v>0.55000000000000004</v>
      </c>
      <c r="I1993" s="9">
        <v>7500</v>
      </c>
      <c r="J1993" s="10">
        <f t="shared" si="0"/>
        <v>4125</v>
      </c>
      <c r="K1993" s="10">
        <f t="shared" si="1"/>
        <v>1649.9999999999998</v>
      </c>
      <c r="L1993" s="11">
        <v>0.39999999999999997</v>
      </c>
      <c r="N1993" s="16"/>
      <c r="O1993" s="14"/>
      <c r="P1993" s="12"/>
      <c r="Q1993" s="13"/>
    </row>
    <row r="1994" spans="1:17" ht="15.75" customHeight="1">
      <c r="A1994" s="6" t="s">
        <v>23</v>
      </c>
      <c r="B1994" s="6">
        <v>1197831</v>
      </c>
      <c r="C1994" s="7">
        <v>44416</v>
      </c>
      <c r="D1994" s="6" t="s">
        <v>24</v>
      </c>
      <c r="E1994" s="6" t="s">
        <v>77</v>
      </c>
      <c r="F1994" s="6" t="s">
        <v>78</v>
      </c>
      <c r="G1994" s="6" t="s">
        <v>19</v>
      </c>
      <c r="H1994" s="8">
        <v>0.5</v>
      </c>
      <c r="I1994" s="9">
        <v>9250</v>
      </c>
      <c r="J1994" s="10">
        <f t="shared" si="0"/>
        <v>4625</v>
      </c>
      <c r="K1994" s="10">
        <f t="shared" si="1"/>
        <v>1849.9999999999998</v>
      </c>
      <c r="L1994" s="11">
        <v>0.39999999999999997</v>
      </c>
      <c r="N1994" s="16"/>
      <c r="O1994" s="14"/>
      <c r="P1994" s="12"/>
      <c r="Q1994" s="13"/>
    </row>
    <row r="1995" spans="1:17" ht="15.75" customHeight="1">
      <c r="A1995" s="6" t="s">
        <v>23</v>
      </c>
      <c r="B1995" s="6">
        <v>1197831</v>
      </c>
      <c r="C1995" s="7">
        <v>44416</v>
      </c>
      <c r="D1995" s="6" t="s">
        <v>24</v>
      </c>
      <c r="E1995" s="6" t="s">
        <v>77</v>
      </c>
      <c r="F1995" s="6" t="s">
        <v>78</v>
      </c>
      <c r="G1995" s="6" t="s">
        <v>20</v>
      </c>
      <c r="H1995" s="8">
        <v>0.5</v>
      </c>
      <c r="I1995" s="9">
        <v>4750</v>
      </c>
      <c r="J1995" s="10">
        <f t="shared" si="0"/>
        <v>2375</v>
      </c>
      <c r="K1995" s="10">
        <f t="shared" si="1"/>
        <v>1187.5</v>
      </c>
      <c r="L1995" s="11">
        <v>0.5</v>
      </c>
      <c r="N1995" s="16"/>
      <c r="O1995" s="14"/>
      <c r="P1995" s="12"/>
      <c r="Q1995" s="13"/>
    </row>
    <row r="1996" spans="1:17" ht="15.75" customHeight="1">
      <c r="A1996" s="6" t="s">
        <v>23</v>
      </c>
      <c r="B1996" s="6">
        <v>1197831</v>
      </c>
      <c r="C1996" s="7">
        <v>44416</v>
      </c>
      <c r="D1996" s="6" t="s">
        <v>24</v>
      </c>
      <c r="E1996" s="6" t="s">
        <v>77</v>
      </c>
      <c r="F1996" s="6" t="s">
        <v>78</v>
      </c>
      <c r="G1996" s="6" t="s">
        <v>21</v>
      </c>
      <c r="H1996" s="8">
        <v>0.55000000000000004</v>
      </c>
      <c r="I1996" s="9">
        <v>4750</v>
      </c>
      <c r="J1996" s="10">
        <f t="shared" si="0"/>
        <v>2612.5</v>
      </c>
      <c r="K1996" s="10">
        <f t="shared" si="1"/>
        <v>914.37499999999989</v>
      </c>
      <c r="L1996" s="11">
        <v>0.35</v>
      </c>
      <c r="N1996" s="16"/>
      <c r="O1996" s="14"/>
      <c r="P1996" s="12"/>
      <c r="Q1996" s="13"/>
    </row>
    <row r="1997" spans="1:17" ht="15.75" customHeight="1">
      <c r="A1997" s="6" t="s">
        <v>23</v>
      </c>
      <c r="B1997" s="6">
        <v>1197831</v>
      </c>
      <c r="C1997" s="7">
        <v>44416</v>
      </c>
      <c r="D1997" s="6" t="s">
        <v>24</v>
      </c>
      <c r="E1997" s="6" t="s">
        <v>77</v>
      </c>
      <c r="F1997" s="6" t="s">
        <v>78</v>
      </c>
      <c r="G1997" s="6" t="s">
        <v>22</v>
      </c>
      <c r="H1997" s="8">
        <v>0.6</v>
      </c>
      <c r="I1997" s="9">
        <v>7250</v>
      </c>
      <c r="J1997" s="10">
        <f t="shared" si="0"/>
        <v>4350</v>
      </c>
      <c r="K1997" s="10">
        <f t="shared" si="1"/>
        <v>2392.5</v>
      </c>
      <c r="L1997" s="11">
        <v>0.55000000000000004</v>
      </c>
      <c r="N1997" s="16"/>
      <c r="O1997" s="14"/>
      <c r="P1997" s="12"/>
      <c r="Q1997" s="13"/>
    </row>
    <row r="1998" spans="1:17" ht="15.75" customHeight="1">
      <c r="A1998" s="6" t="s">
        <v>23</v>
      </c>
      <c r="B1998" s="6">
        <v>1197831</v>
      </c>
      <c r="C1998" s="7">
        <v>44444</v>
      </c>
      <c r="D1998" s="6" t="s">
        <v>24</v>
      </c>
      <c r="E1998" s="6" t="s">
        <v>77</v>
      </c>
      <c r="F1998" s="6" t="s">
        <v>78</v>
      </c>
      <c r="G1998" s="6" t="s">
        <v>17</v>
      </c>
      <c r="H1998" s="8">
        <v>0.55000000000000004</v>
      </c>
      <c r="I1998" s="9">
        <v>6750</v>
      </c>
      <c r="J1998" s="10">
        <f t="shared" si="0"/>
        <v>3712.5000000000005</v>
      </c>
      <c r="K1998" s="10">
        <f t="shared" si="1"/>
        <v>1485</v>
      </c>
      <c r="L1998" s="11">
        <v>0.39999999999999997</v>
      </c>
      <c r="N1998" s="16"/>
      <c r="O1998" s="14"/>
      <c r="P1998" s="12"/>
      <c r="Q1998" s="13"/>
    </row>
    <row r="1999" spans="1:17" ht="15.75" customHeight="1">
      <c r="A1999" s="6" t="s">
        <v>23</v>
      </c>
      <c r="B1999" s="6">
        <v>1197831</v>
      </c>
      <c r="C1999" s="7">
        <v>44444</v>
      </c>
      <c r="D1999" s="6" t="s">
        <v>24</v>
      </c>
      <c r="E1999" s="6" t="s">
        <v>77</v>
      </c>
      <c r="F1999" s="6" t="s">
        <v>78</v>
      </c>
      <c r="G1999" s="6" t="s">
        <v>18</v>
      </c>
      <c r="H1999" s="8">
        <v>0.55000000000000004</v>
      </c>
      <c r="I1999" s="9">
        <v>6250</v>
      </c>
      <c r="J1999" s="10">
        <f t="shared" si="0"/>
        <v>3437.5000000000005</v>
      </c>
      <c r="K1999" s="10">
        <f t="shared" si="1"/>
        <v>1375</v>
      </c>
      <c r="L1999" s="11">
        <v>0.39999999999999997</v>
      </c>
      <c r="N1999" s="16"/>
      <c r="O1999" s="14"/>
      <c r="P1999" s="12"/>
      <c r="Q1999" s="13"/>
    </row>
    <row r="2000" spans="1:17" ht="15.75" customHeight="1">
      <c r="A2000" s="6" t="s">
        <v>23</v>
      </c>
      <c r="B2000" s="6">
        <v>1197831</v>
      </c>
      <c r="C2000" s="7">
        <v>44444</v>
      </c>
      <c r="D2000" s="6" t="s">
        <v>24</v>
      </c>
      <c r="E2000" s="6" t="s">
        <v>77</v>
      </c>
      <c r="F2000" s="6" t="s">
        <v>78</v>
      </c>
      <c r="G2000" s="6" t="s">
        <v>19</v>
      </c>
      <c r="H2000" s="8">
        <v>0.6</v>
      </c>
      <c r="I2000" s="9">
        <v>6750</v>
      </c>
      <c r="J2000" s="10">
        <f t="shared" si="0"/>
        <v>4050</v>
      </c>
      <c r="K2000" s="10">
        <f t="shared" si="1"/>
        <v>1619.9999999999998</v>
      </c>
      <c r="L2000" s="11">
        <v>0.39999999999999997</v>
      </c>
      <c r="N2000" s="16"/>
      <c r="O2000" s="14"/>
      <c r="P2000" s="12"/>
      <c r="Q2000" s="13"/>
    </row>
    <row r="2001" spans="1:17" ht="15.75" customHeight="1">
      <c r="A2001" s="6" t="s">
        <v>23</v>
      </c>
      <c r="B2001" s="6">
        <v>1197831</v>
      </c>
      <c r="C2001" s="7">
        <v>44444</v>
      </c>
      <c r="D2001" s="6" t="s">
        <v>24</v>
      </c>
      <c r="E2001" s="6" t="s">
        <v>77</v>
      </c>
      <c r="F2001" s="6" t="s">
        <v>78</v>
      </c>
      <c r="G2001" s="6" t="s">
        <v>20</v>
      </c>
      <c r="H2001" s="8">
        <v>0.6</v>
      </c>
      <c r="I2001" s="9">
        <v>4000</v>
      </c>
      <c r="J2001" s="10">
        <f t="shared" si="0"/>
        <v>2400</v>
      </c>
      <c r="K2001" s="10">
        <f t="shared" si="1"/>
        <v>1200</v>
      </c>
      <c r="L2001" s="11">
        <v>0.5</v>
      </c>
      <c r="N2001" s="16"/>
      <c r="O2001" s="14"/>
      <c r="P2001" s="12"/>
      <c r="Q2001" s="13"/>
    </row>
    <row r="2002" spans="1:17" ht="15.75" customHeight="1">
      <c r="A2002" s="6" t="s">
        <v>23</v>
      </c>
      <c r="B2002" s="6">
        <v>1197831</v>
      </c>
      <c r="C2002" s="7">
        <v>44444</v>
      </c>
      <c r="D2002" s="6" t="s">
        <v>24</v>
      </c>
      <c r="E2002" s="6" t="s">
        <v>77</v>
      </c>
      <c r="F2002" s="6" t="s">
        <v>78</v>
      </c>
      <c r="G2002" s="6" t="s">
        <v>21</v>
      </c>
      <c r="H2002" s="8">
        <v>0.55000000000000004</v>
      </c>
      <c r="I2002" s="9">
        <v>4000</v>
      </c>
      <c r="J2002" s="10">
        <f t="shared" si="0"/>
        <v>2200</v>
      </c>
      <c r="K2002" s="10">
        <f t="shared" si="1"/>
        <v>770</v>
      </c>
      <c r="L2002" s="11">
        <v>0.35</v>
      </c>
      <c r="N2002" s="16"/>
      <c r="O2002" s="14"/>
      <c r="P2002" s="12"/>
      <c r="Q2002" s="13"/>
    </row>
    <row r="2003" spans="1:17" ht="15.75" customHeight="1">
      <c r="A2003" s="6" t="s">
        <v>23</v>
      </c>
      <c r="B2003" s="6">
        <v>1197831</v>
      </c>
      <c r="C2003" s="7">
        <v>44444</v>
      </c>
      <c r="D2003" s="6" t="s">
        <v>24</v>
      </c>
      <c r="E2003" s="6" t="s">
        <v>77</v>
      </c>
      <c r="F2003" s="6" t="s">
        <v>78</v>
      </c>
      <c r="G2003" s="6" t="s">
        <v>22</v>
      </c>
      <c r="H2003" s="8">
        <v>0.5</v>
      </c>
      <c r="I2003" s="9">
        <v>6250</v>
      </c>
      <c r="J2003" s="10">
        <f t="shared" si="0"/>
        <v>3125</v>
      </c>
      <c r="K2003" s="10">
        <f t="shared" si="1"/>
        <v>1718.7500000000002</v>
      </c>
      <c r="L2003" s="11">
        <v>0.55000000000000004</v>
      </c>
      <c r="N2003" s="16"/>
      <c r="O2003" s="14"/>
      <c r="P2003" s="12"/>
      <c r="Q2003" s="13"/>
    </row>
    <row r="2004" spans="1:17" ht="15.75" customHeight="1">
      <c r="A2004" s="6" t="s">
        <v>23</v>
      </c>
      <c r="B2004" s="6">
        <v>1197831</v>
      </c>
      <c r="C2004" s="7">
        <v>44473</v>
      </c>
      <c r="D2004" s="6" t="s">
        <v>24</v>
      </c>
      <c r="E2004" s="6" t="s">
        <v>77</v>
      </c>
      <c r="F2004" s="6" t="s">
        <v>78</v>
      </c>
      <c r="G2004" s="6" t="s">
        <v>17</v>
      </c>
      <c r="H2004" s="8">
        <v>0.4</v>
      </c>
      <c r="I2004" s="9">
        <v>5750</v>
      </c>
      <c r="J2004" s="10">
        <f t="shared" si="0"/>
        <v>2300</v>
      </c>
      <c r="K2004" s="10">
        <f t="shared" si="1"/>
        <v>919.99999999999989</v>
      </c>
      <c r="L2004" s="11">
        <v>0.39999999999999997</v>
      </c>
      <c r="N2004" s="16"/>
      <c r="O2004" s="14"/>
      <c r="P2004" s="12"/>
      <c r="Q2004" s="13"/>
    </row>
    <row r="2005" spans="1:17" ht="15.75" customHeight="1">
      <c r="A2005" s="6" t="s">
        <v>23</v>
      </c>
      <c r="B2005" s="6">
        <v>1197831</v>
      </c>
      <c r="C2005" s="7">
        <v>44473</v>
      </c>
      <c r="D2005" s="6" t="s">
        <v>24</v>
      </c>
      <c r="E2005" s="6" t="s">
        <v>77</v>
      </c>
      <c r="F2005" s="6" t="s">
        <v>78</v>
      </c>
      <c r="G2005" s="6" t="s">
        <v>18</v>
      </c>
      <c r="H2005" s="8">
        <v>0.4</v>
      </c>
      <c r="I2005" s="9">
        <v>5750</v>
      </c>
      <c r="J2005" s="10">
        <f t="shared" si="0"/>
        <v>2300</v>
      </c>
      <c r="K2005" s="10">
        <f t="shared" si="1"/>
        <v>919.99999999999989</v>
      </c>
      <c r="L2005" s="11">
        <v>0.39999999999999997</v>
      </c>
      <c r="N2005" s="16"/>
      <c r="O2005" s="14"/>
      <c r="P2005" s="12"/>
      <c r="Q2005" s="13"/>
    </row>
    <row r="2006" spans="1:17" ht="15.75" customHeight="1">
      <c r="A2006" s="6" t="s">
        <v>23</v>
      </c>
      <c r="B2006" s="6">
        <v>1197831</v>
      </c>
      <c r="C2006" s="7">
        <v>44473</v>
      </c>
      <c r="D2006" s="6" t="s">
        <v>24</v>
      </c>
      <c r="E2006" s="6" t="s">
        <v>77</v>
      </c>
      <c r="F2006" s="6" t="s">
        <v>78</v>
      </c>
      <c r="G2006" s="6" t="s">
        <v>19</v>
      </c>
      <c r="H2006" s="8">
        <v>0.45</v>
      </c>
      <c r="I2006" s="9">
        <v>5250</v>
      </c>
      <c r="J2006" s="10">
        <f t="shared" si="0"/>
        <v>2362.5</v>
      </c>
      <c r="K2006" s="10">
        <f t="shared" si="1"/>
        <v>944.99999999999989</v>
      </c>
      <c r="L2006" s="11">
        <v>0.39999999999999997</v>
      </c>
      <c r="N2006" s="16"/>
      <c r="O2006" s="14"/>
      <c r="P2006" s="12"/>
      <c r="Q2006" s="13"/>
    </row>
    <row r="2007" spans="1:17" ht="15.75" customHeight="1">
      <c r="A2007" s="6" t="s">
        <v>23</v>
      </c>
      <c r="B2007" s="6">
        <v>1197831</v>
      </c>
      <c r="C2007" s="7">
        <v>44473</v>
      </c>
      <c r="D2007" s="6" t="s">
        <v>24</v>
      </c>
      <c r="E2007" s="6" t="s">
        <v>77</v>
      </c>
      <c r="F2007" s="6" t="s">
        <v>78</v>
      </c>
      <c r="G2007" s="6" t="s">
        <v>20</v>
      </c>
      <c r="H2007" s="8">
        <v>0.45</v>
      </c>
      <c r="I2007" s="9">
        <v>3750</v>
      </c>
      <c r="J2007" s="10">
        <f t="shared" si="0"/>
        <v>1687.5</v>
      </c>
      <c r="K2007" s="10">
        <f t="shared" si="1"/>
        <v>843.75</v>
      </c>
      <c r="L2007" s="11">
        <v>0.5</v>
      </c>
      <c r="N2007" s="16"/>
      <c r="O2007" s="14"/>
      <c r="P2007" s="12"/>
      <c r="Q2007" s="13"/>
    </row>
    <row r="2008" spans="1:17" ht="15.75" customHeight="1">
      <c r="A2008" s="6" t="s">
        <v>23</v>
      </c>
      <c r="B2008" s="6">
        <v>1197831</v>
      </c>
      <c r="C2008" s="7">
        <v>44473</v>
      </c>
      <c r="D2008" s="6" t="s">
        <v>24</v>
      </c>
      <c r="E2008" s="6" t="s">
        <v>77</v>
      </c>
      <c r="F2008" s="6" t="s">
        <v>78</v>
      </c>
      <c r="G2008" s="6" t="s">
        <v>21</v>
      </c>
      <c r="H2008" s="8">
        <v>0.35000000000000003</v>
      </c>
      <c r="I2008" s="9">
        <v>3500</v>
      </c>
      <c r="J2008" s="10">
        <f t="shared" si="0"/>
        <v>1225.0000000000002</v>
      </c>
      <c r="K2008" s="10">
        <f t="shared" si="1"/>
        <v>428.75000000000006</v>
      </c>
      <c r="L2008" s="11">
        <v>0.35</v>
      </c>
      <c r="N2008" s="16"/>
      <c r="O2008" s="14"/>
      <c r="P2008" s="12"/>
      <c r="Q2008" s="13"/>
    </row>
    <row r="2009" spans="1:17" ht="15.75" customHeight="1">
      <c r="A2009" s="6" t="s">
        <v>23</v>
      </c>
      <c r="B2009" s="6">
        <v>1197831</v>
      </c>
      <c r="C2009" s="7">
        <v>44473</v>
      </c>
      <c r="D2009" s="6" t="s">
        <v>24</v>
      </c>
      <c r="E2009" s="6" t="s">
        <v>77</v>
      </c>
      <c r="F2009" s="6" t="s">
        <v>78</v>
      </c>
      <c r="G2009" s="6" t="s">
        <v>22</v>
      </c>
      <c r="H2009" s="8">
        <v>0.45</v>
      </c>
      <c r="I2009" s="9">
        <v>5250</v>
      </c>
      <c r="J2009" s="10">
        <f t="shared" si="0"/>
        <v>2362.5</v>
      </c>
      <c r="K2009" s="10">
        <f t="shared" si="1"/>
        <v>1299.375</v>
      </c>
      <c r="L2009" s="11">
        <v>0.55000000000000004</v>
      </c>
      <c r="N2009" s="16"/>
      <c r="O2009" s="14"/>
      <c r="P2009" s="12"/>
      <c r="Q2009" s="13"/>
    </row>
    <row r="2010" spans="1:17" ht="15.75" customHeight="1">
      <c r="A2010" s="6" t="s">
        <v>23</v>
      </c>
      <c r="B2010" s="6">
        <v>1197831</v>
      </c>
      <c r="C2010" s="7">
        <v>44505</v>
      </c>
      <c r="D2010" s="6" t="s">
        <v>24</v>
      </c>
      <c r="E2010" s="6" t="s">
        <v>77</v>
      </c>
      <c r="F2010" s="6" t="s">
        <v>78</v>
      </c>
      <c r="G2010" s="6" t="s">
        <v>17</v>
      </c>
      <c r="H2010" s="8">
        <v>0.35000000000000003</v>
      </c>
      <c r="I2010" s="9">
        <v>6750</v>
      </c>
      <c r="J2010" s="10">
        <f t="shared" si="0"/>
        <v>2362.5</v>
      </c>
      <c r="K2010" s="10">
        <f t="shared" si="1"/>
        <v>944.99999999999989</v>
      </c>
      <c r="L2010" s="11">
        <v>0.39999999999999997</v>
      </c>
      <c r="N2010" s="16"/>
      <c r="O2010" s="14"/>
      <c r="P2010" s="12"/>
      <c r="Q2010" s="13"/>
    </row>
    <row r="2011" spans="1:17" ht="15.75" customHeight="1">
      <c r="A2011" s="6" t="s">
        <v>23</v>
      </c>
      <c r="B2011" s="6">
        <v>1197831</v>
      </c>
      <c r="C2011" s="7">
        <v>44505</v>
      </c>
      <c r="D2011" s="6" t="s">
        <v>24</v>
      </c>
      <c r="E2011" s="6" t="s">
        <v>77</v>
      </c>
      <c r="F2011" s="6" t="s">
        <v>78</v>
      </c>
      <c r="G2011" s="6" t="s">
        <v>18</v>
      </c>
      <c r="H2011" s="8">
        <v>0.35000000000000003</v>
      </c>
      <c r="I2011" s="9">
        <v>6750</v>
      </c>
      <c r="J2011" s="10">
        <f t="shared" si="0"/>
        <v>2362.5</v>
      </c>
      <c r="K2011" s="10">
        <f t="shared" si="1"/>
        <v>944.99999999999989</v>
      </c>
      <c r="L2011" s="11">
        <v>0.39999999999999997</v>
      </c>
      <c r="N2011" s="16"/>
      <c r="O2011" s="14"/>
      <c r="P2011" s="12"/>
      <c r="Q2011" s="13"/>
    </row>
    <row r="2012" spans="1:17" ht="15.75" customHeight="1">
      <c r="A2012" s="6" t="s">
        <v>23</v>
      </c>
      <c r="B2012" s="6">
        <v>1197831</v>
      </c>
      <c r="C2012" s="7">
        <v>44505</v>
      </c>
      <c r="D2012" s="6" t="s">
        <v>24</v>
      </c>
      <c r="E2012" s="6" t="s">
        <v>77</v>
      </c>
      <c r="F2012" s="6" t="s">
        <v>78</v>
      </c>
      <c r="G2012" s="6" t="s">
        <v>19</v>
      </c>
      <c r="H2012" s="8">
        <v>0.6</v>
      </c>
      <c r="I2012" s="9">
        <v>6000</v>
      </c>
      <c r="J2012" s="10">
        <f t="shared" si="0"/>
        <v>3600</v>
      </c>
      <c r="K2012" s="10">
        <f t="shared" si="1"/>
        <v>1439.9999999999998</v>
      </c>
      <c r="L2012" s="11">
        <v>0.39999999999999997</v>
      </c>
      <c r="N2012" s="16"/>
      <c r="O2012" s="14"/>
      <c r="P2012" s="12"/>
      <c r="Q2012" s="13"/>
    </row>
    <row r="2013" spans="1:17" ht="15.75" customHeight="1">
      <c r="A2013" s="6" t="s">
        <v>23</v>
      </c>
      <c r="B2013" s="6">
        <v>1197831</v>
      </c>
      <c r="C2013" s="7">
        <v>44505</v>
      </c>
      <c r="D2013" s="6" t="s">
        <v>24</v>
      </c>
      <c r="E2013" s="6" t="s">
        <v>77</v>
      </c>
      <c r="F2013" s="6" t="s">
        <v>78</v>
      </c>
      <c r="G2013" s="6" t="s">
        <v>20</v>
      </c>
      <c r="H2013" s="8">
        <v>0.6</v>
      </c>
      <c r="I2013" s="9">
        <v>4500</v>
      </c>
      <c r="J2013" s="10">
        <f t="shared" si="0"/>
        <v>2700</v>
      </c>
      <c r="K2013" s="10">
        <f t="shared" si="1"/>
        <v>1350</v>
      </c>
      <c r="L2013" s="11">
        <v>0.5</v>
      </c>
      <c r="N2013" s="16"/>
      <c r="O2013" s="14"/>
      <c r="P2013" s="12"/>
      <c r="Q2013" s="13"/>
    </row>
    <row r="2014" spans="1:17" ht="15.75" customHeight="1">
      <c r="A2014" s="6" t="s">
        <v>23</v>
      </c>
      <c r="B2014" s="6">
        <v>1197831</v>
      </c>
      <c r="C2014" s="7">
        <v>44505</v>
      </c>
      <c r="D2014" s="6" t="s">
        <v>24</v>
      </c>
      <c r="E2014" s="6" t="s">
        <v>77</v>
      </c>
      <c r="F2014" s="6" t="s">
        <v>78</v>
      </c>
      <c r="G2014" s="6" t="s">
        <v>21</v>
      </c>
      <c r="H2014" s="8">
        <v>0.54999999999999993</v>
      </c>
      <c r="I2014" s="9">
        <v>4250</v>
      </c>
      <c r="J2014" s="10">
        <f t="shared" si="0"/>
        <v>2337.4999999999995</v>
      </c>
      <c r="K2014" s="10">
        <f t="shared" si="1"/>
        <v>818.12499999999977</v>
      </c>
      <c r="L2014" s="11">
        <v>0.35</v>
      </c>
      <c r="N2014" s="16"/>
      <c r="O2014" s="14"/>
      <c r="P2014" s="12"/>
      <c r="Q2014" s="13"/>
    </row>
    <row r="2015" spans="1:17" ht="15.75" customHeight="1">
      <c r="A2015" s="6" t="s">
        <v>23</v>
      </c>
      <c r="B2015" s="6">
        <v>1197831</v>
      </c>
      <c r="C2015" s="7">
        <v>44505</v>
      </c>
      <c r="D2015" s="6" t="s">
        <v>24</v>
      </c>
      <c r="E2015" s="6" t="s">
        <v>77</v>
      </c>
      <c r="F2015" s="6" t="s">
        <v>78</v>
      </c>
      <c r="G2015" s="6" t="s">
        <v>22</v>
      </c>
      <c r="H2015" s="8">
        <v>0.65</v>
      </c>
      <c r="I2015" s="9">
        <v>6250</v>
      </c>
      <c r="J2015" s="10">
        <f t="shared" si="0"/>
        <v>4062.5</v>
      </c>
      <c r="K2015" s="10">
        <f t="shared" si="1"/>
        <v>2234.375</v>
      </c>
      <c r="L2015" s="11">
        <v>0.55000000000000004</v>
      </c>
      <c r="N2015" s="16"/>
      <c r="O2015" s="14"/>
      <c r="P2015" s="12"/>
      <c r="Q2015" s="13"/>
    </row>
    <row r="2016" spans="1:17" ht="15.75" customHeight="1">
      <c r="A2016" s="6" t="s">
        <v>23</v>
      </c>
      <c r="B2016" s="6">
        <v>1197831</v>
      </c>
      <c r="C2016" s="7">
        <v>44534</v>
      </c>
      <c r="D2016" s="6" t="s">
        <v>24</v>
      </c>
      <c r="E2016" s="6" t="s">
        <v>77</v>
      </c>
      <c r="F2016" s="6" t="s">
        <v>78</v>
      </c>
      <c r="G2016" s="6" t="s">
        <v>17</v>
      </c>
      <c r="H2016" s="8">
        <v>0.54999999999999993</v>
      </c>
      <c r="I2016" s="9">
        <v>7750</v>
      </c>
      <c r="J2016" s="10">
        <f t="shared" si="0"/>
        <v>4262.4999999999991</v>
      </c>
      <c r="K2016" s="10">
        <f t="shared" si="1"/>
        <v>1704.9999999999995</v>
      </c>
      <c r="L2016" s="11">
        <v>0.39999999999999997</v>
      </c>
      <c r="N2016" s="16"/>
      <c r="O2016" s="14"/>
      <c r="P2016" s="12"/>
      <c r="Q2016" s="13"/>
    </row>
    <row r="2017" spans="1:17" ht="15.75" customHeight="1">
      <c r="A2017" s="6" t="s">
        <v>23</v>
      </c>
      <c r="B2017" s="6">
        <v>1197831</v>
      </c>
      <c r="C2017" s="7">
        <v>44534</v>
      </c>
      <c r="D2017" s="6" t="s">
        <v>24</v>
      </c>
      <c r="E2017" s="6" t="s">
        <v>77</v>
      </c>
      <c r="F2017" s="6" t="s">
        <v>78</v>
      </c>
      <c r="G2017" s="6" t="s">
        <v>18</v>
      </c>
      <c r="H2017" s="8">
        <v>0.54999999999999993</v>
      </c>
      <c r="I2017" s="9">
        <v>7750</v>
      </c>
      <c r="J2017" s="10">
        <f t="shared" si="0"/>
        <v>4262.4999999999991</v>
      </c>
      <c r="K2017" s="10">
        <f t="shared" si="1"/>
        <v>1704.9999999999995</v>
      </c>
      <c r="L2017" s="11">
        <v>0.39999999999999997</v>
      </c>
      <c r="N2017" s="16"/>
      <c r="O2017" s="14"/>
      <c r="P2017" s="12"/>
      <c r="Q2017" s="13"/>
    </row>
    <row r="2018" spans="1:17" ht="15.75" customHeight="1">
      <c r="A2018" s="6" t="s">
        <v>23</v>
      </c>
      <c r="B2018" s="6">
        <v>1197831</v>
      </c>
      <c r="C2018" s="7">
        <v>44534</v>
      </c>
      <c r="D2018" s="6" t="s">
        <v>24</v>
      </c>
      <c r="E2018" s="6" t="s">
        <v>77</v>
      </c>
      <c r="F2018" s="6" t="s">
        <v>78</v>
      </c>
      <c r="G2018" s="6" t="s">
        <v>19</v>
      </c>
      <c r="H2018" s="8">
        <v>0.6</v>
      </c>
      <c r="I2018" s="9">
        <v>6750</v>
      </c>
      <c r="J2018" s="10">
        <f t="shared" si="0"/>
        <v>4050</v>
      </c>
      <c r="K2018" s="10">
        <f t="shared" si="1"/>
        <v>1619.9999999999998</v>
      </c>
      <c r="L2018" s="11">
        <v>0.39999999999999997</v>
      </c>
      <c r="N2018" s="16"/>
      <c r="O2018" s="14"/>
      <c r="P2018" s="12"/>
      <c r="Q2018" s="13"/>
    </row>
    <row r="2019" spans="1:17" ht="15.75" customHeight="1">
      <c r="A2019" s="6" t="s">
        <v>23</v>
      </c>
      <c r="B2019" s="6">
        <v>1197831</v>
      </c>
      <c r="C2019" s="7">
        <v>44534</v>
      </c>
      <c r="D2019" s="6" t="s">
        <v>24</v>
      </c>
      <c r="E2019" s="6" t="s">
        <v>77</v>
      </c>
      <c r="F2019" s="6" t="s">
        <v>78</v>
      </c>
      <c r="G2019" s="6" t="s">
        <v>20</v>
      </c>
      <c r="H2019" s="8">
        <v>0.6</v>
      </c>
      <c r="I2019" s="9">
        <v>5250</v>
      </c>
      <c r="J2019" s="10">
        <f t="shared" si="0"/>
        <v>3150</v>
      </c>
      <c r="K2019" s="10">
        <f t="shared" si="1"/>
        <v>1575</v>
      </c>
      <c r="L2019" s="11">
        <v>0.5</v>
      </c>
      <c r="N2019" s="16"/>
      <c r="O2019" s="14"/>
      <c r="P2019" s="12"/>
      <c r="Q2019" s="13"/>
    </row>
    <row r="2020" spans="1:17" ht="15.75" customHeight="1">
      <c r="A2020" s="6" t="s">
        <v>23</v>
      </c>
      <c r="B2020" s="6">
        <v>1197831</v>
      </c>
      <c r="C2020" s="7">
        <v>44534</v>
      </c>
      <c r="D2020" s="6" t="s">
        <v>24</v>
      </c>
      <c r="E2020" s="6" t="s">
        <v>77</v>
      </c>
      <c r="F2020" s="6" t="s">
        <v>78</v>
      </c>
      <c r="G2020" s="6" t="s">
        <v>21</v>
      </c>
      <c r="H2020" s="8">
        <v>0.54999999999999993</v>
      </c>
      <c r="I2020" s="9">
        <v>4750</v>
      </c>
      <c r="J2020" s="10">
        <f t="shared" si="0"/>
        <v>2612.4999999999995</v>
      </c>
      <c r="K2020" s="10">
        <f t="shared" si="1"/>
        <v>914.37499999999977</v>
      </c>
      <c r="L2020" s="11">
        <v>0.35</v>
      </c>
      <c r="N2020" s="16"/>
      <c r="O2020" s="14"/>
      <c r="P2020" s="12"/>
      <c r="Q2020" s="13"/>
    </row>
    <row r="2021" spans="1:17" ht="15.75" customHeight="1">
      <c r="A2021" s="6" t="s">
        <v>23</v>
      </c>
      <c r="B2021" s="6">
        <v>1197831</v>
      </c>
      <c r="C2021" s="7">
        <v>44534</v>
      </c>
      <c r="D2021" s="6" t="s">
        <v>24</v>
      </c>
      <c r="E2021" s="6" t="s">
        <v>77</v>
      </c>
      <c r="F2021" s="6" t="s">
        <v>78</v>
      </c>
      <c r="G2021" s="6" t="s">
        <v>22</v>
      </c>
      <c r="H2021" s="8">
        <v>0.65</v>
      </c>
      <c r="I2021" s="9">
        <v>7250</v>
      </c>
      <c r="J2021" s="10">
        <f t="shared" si="0"/>
        <v>4712.5</v>
      </c>
      <c r="K2021" s="10">
        <f t="shared" si="1"/>
        <v>2591.875</v>
      </c>
      <c r="L2021" s="11">
        <v>0.55000000000000004</v>
      </c>
      <c r="N2021" s="16"/>
      <c r="O2021" s="14"/>
      <c r="P2021" s="12"/>
      <c r="Q2021" s="13"/>
    </row>
    <row r="2022" spans="1:17" ht="15.75" customHeight="1">
      <c r="A2022" s="6" t="s">
        <v>27</v>
      </c>
      <c r="B2022" s="6">
        <v>1128299</v>
      </c>
      <c r="C2022" s="7">
        <v>44219</v>
      </c>
      <c r="D2022" s="6" t="s">
        <v>28</v>
      </c>
      <c r="E2022" s="6" t="s">
        <v>79</v>
      </c>
      <c r="F2022" s="6" t="s">
        <v>80</v>
      </c>
      <c r="G2022" s="6" t="s">
        <v>17</v>
      </c>
      <c r="H2022" s="8">
        <v>0.29999999999999993</v>
      </c>
      <c r="I2022" s="9">
        <v>4250</v>
      </c>
      <c r="J2022" s="10">
        <f t="shared" si="0"/>
        <v>1274.9999999999998</v>
      </c>
      <c r="K2022" s="10">
        <f t="shared" si="1"/>
        <v>446.24999999999989</v>
      </c>
      <c r="L2022" s="11">
        <v>0.35</v>
      </c>
      <c r="N2022" s="16"/>
      <c r="O2022" s="14"/>
      <c r="P2022" s="12"/>
      <c r="Q2022" s="13"/>
    </row>
    <row r="2023" spans="1:17" ht="15.75" customHeight="1">
      <c r="A2023" s="6" t="s">
        <v>27</v>
      </c>
      <c r="B2023" s="6">
        <v>1128299</v>
      </c>
      <c r="C2023" s="7">
        <v>44219</v>
      </c>
      <c r="D2023" s="6" t="s">
        <v>28</v>
      </c>
      <c r="E2023" s="6" t="s">
        <v>79</v>
      </c>
      <c r="F2023" s="6" t="s">
        <v>80</v>
      </c>
      <c r="G2023" s="6" t="s">
        <v>18</v>
      </c>
      <c r="H2023" s="8">
        <v>0.4</v>
      </c>
      <c r="I2023" s="9">
        <v>4250</v>
      </c>
      <c r="J2023" s="10">
        <f t="shared" si="0"/>
        <v>1700</v>
      </c>
      <c r="K2023" s="10">
        <f t="shared" si="1"/>
        <v>680</v>
      </c>
      <c r="L2023" s="11">
        <v>0.4</v>
      </c>
      <c r="N2023" s="16"/>
      <c r="O2023" s="14"/>
      <c r="P2023" s="12"/>
      <c r="Q2023" s="13"/>
    </row>
    <row r="2024" spans="1:17" ht="15.75" customHeight="1">
      <c r="A2024" s="6" t="s">
        <v>27</v>
      </c>
      <c r="B2024" s="6">
        <v>1128299</v>
      </c>
      <c r="C2024" s="7">
        <v>44219</v>
      </c>
      <c r="D2024" s="6" t="s">
        <v>28</v>
      </c>
      <c r="E2024" s="6" t="s">
        <v>79</v>
      </c>
      <c r="F2024" s="6" t="s">
        <v>80</v>
      </c>
      <c r="G2024" s="6" t="s">
        <v>19</v>
      </c>
      <c r="H2024" s="8">
        <v>0.4</v>
      </c>
      <c r="I2024" s="9">
        <v>4250</v>
      </c>
      <c r="J2024" s="10">
        <f t="shared" si="0"/>
        <v>1700</v>
      </c>
      <c r="K2024" s="10">
        <f t="shared" si="1"/>
        <v>595</v>
      </c>
      <c r="L2024" s="11">
        <v>0.35</v>
      </c>
      <c r="N2024" s="16"/>
      <c r="O2024" s="14"/>
      <c r="P2024" s="12"/>
      <c r="Q2024" s="13"/>
    </row>
    <row r="2025" spans="1:17" ht="15.75" customHeight="1">
      <c r="A2025" s="6" t="s">
        <v>27</v>
      </c>
      <c r="B2025" s="6">
        <v>1128299</v>
      </c>
      <c r="C2025" s="7">
        <v>44219</v>
      </c>
      <c r="D2025" s="6" t="s">
        <v>28</v>
      </c>
      <c r="E2025" s="6" t="s">
        <v>79</v>
      </c>
      <c r="F2025" s="6" t="s">
        <v>80</v>
      </c>
      <c r="G2025" s="6" t="s">
        <v>20</v>
      </c>
      <c r="H2025" s="8">
        <v>0.4</v>
      </c>
      <c r="I2025" s="9">
        <v>2750</v>
      </c>
      <c r="J2025" s="10">
        <f t="shared" si="0"/>
        <v>1100</v>
      </c>
      <c r="K2025" s="10">
        <f t="shared" si="1"/>
        <v>385</v>
      </c>
      <c r="L2025" s="11">
        <v>0.35</v>
      </c>
      <c r="N2025" s="16"/>
      <c r="O2025" s="14"/>
      <c r="P2025" s="12"/>
      <c r="Q2025" s="13"/>
    </row>
    <row r="2026" spans="1:17" ht="15.75" customHeight="1">
      <c r="A2026" s="6" t="s">
        <v>27</v>
      </c>
      <c r="B2026" s="6">
        <v>1128299</v>
      </c>
      <c r="C2026" s="7">
        <v>44219</v>
      </c>
      <c r="D2026" s="6" t="s">
        <v>28</v>
      </c>
      <c r="E2026" s="6" t="s">
        <v>79</v>
      </c>
      <c r="F2026" s="6" t="s">
        <v>80</v>
      </c>
      <c r="G2026" s="6" t="s">
        <v>21</v>
      </c>
      <c r="H2026" s="8">
        <v>0.45000000000000007</v>
      </c>
      <c r="I2026" s="9">
        <v>2250</v>
      </c>
      <c r="J2026" s="10">
        <f t="shared" si="0"/>
        <v>1012.5000000000001</v>
      </c>
      <c r="K2026" s="10">
        <f t="shared" si="1"/>
        <v>303.75</v>
      </c>
      <c r="L2026" s="11">
        <v>0.3</v>
      </c>
      <c r="N2026" s="16"/>
      <c r="O2026" s="14"/>
      <c r="P2026" s="12"/>
      <c r="Q2026" s="13"/>
    </row>
    <row r="2027" spans="1:17" ht="15.75" customHeight="1">
      <c r="A2027" s="6" t="s">
        <v>27</v>
      </c>
      <c r="B2027" s="6">
        <v>1128299</v>
      </c>
      <c r="C2027" s="7">
        <v>44219</v>
      </c>
      <c r="D2027" s="6" t="s">
        <v>28</v>
      </c>
      <c r="E2027" s="6" t="s">
        <v>79</v>
      </c>
      <c r="F2027" s="6" t="s">
        <v>80</v>
      </c>
      <c r="G2027" s="6" t="s">
        <v>22</v>
      </c>
      <c r="H2027" s="8">
        <v>0.4</v>
      </c>
      <c r="I2027" s="9">
        <v>4250</v>
      </c>
      <c r="J2027" s="10">
        <f t="shared" si="0"/>
        <v>1700</v>
      </c>
      <c r="K2027" s="10">
        <f t="shared" si="1"/>
        <v>425</v>
      </c>
      <c r="L2027" s="11">
        <v>0.25</v>
      </c>
      <c r="N2027" s="16"/>
      <c r="O2027" s="14"/>
      <c r="P2027" s="12"/>
      <c r="Q2027" s="13"/>
    </row>
    <row r="2028" spans="1:17" ht="15.75" customHeight="1">
      <c r="A2028" s="6" t="s">
        <v>27</v>
      </c>
      <c r="B2028" s="6">
        <v>1128299</v>
      </c>
      <c r="C2028" s="7">
        <v>44250</v>
      </c>
      <c r="D2028" s="6" t="s">
        <v>28</v>
      </c>
      <c r="E2028" s="6" t="s">
        <v>79</v>
      </c>
      <c r="F2028" s="6" t="s">
        <v>80</v>
      </c>
      <c r="G2028" s="6" t="s">
        <v>17</v>
      </c>
      <c r="H2028" s="8">
        <v>0.29999999999999993</v>
      </c>
      <c r="I2028" s="9">
        <v>4750</v>
      </c>
      <c r="J2028" s="10">
        <f t="shared" si="0"/>
        <v>1424.9999999999998</v>
      </c>
      <c r="K2028" s="10">
        <f t="shared" si="1"/>
        <v>498.74999999999989</v>
      </c>
      <c r="L2028" s="11">
        <v>0.35</v>
      </c>
      <c r="N2028" s="16"/>
      <c r="O2028" s="14"/>
      <c r="P2028" s="12"/>
      <c r="Q2028" s="13"/>
    </row>
    <row r="2029" spans="1:17" ht="15.75" customHeight="1">
      <c r="A2029" s="6" t="s">
        <v>27</v>
      </c>
      <c r="B2029" s="6">
        <v>1128299</v>
      </c>
      <c r="C2029" s="7">
        <v>44250</v>
      </c>
      <c r="D2029" s="6" t="s">
        <v>28</v>
      </c>
      <c r="E2029" s="6" t="s">
        <v>79</v>
      </c>
      <c r="F2029" s="6" t="s">
        <v>80</v>
      </c>
      <c r="G2029" s="6" t="s">
        <v>18</v>
      </c>
      <c r="H2029" s="8">
        <v>0.4</v>
      </c>
      <c r="I2029" s="9">
        <v>3750</v>
      </c>
      <c r="J2029" s="10">
        <f t="shared" si="0"/>
        <v>1500</v>
      </c>
      <c r="K2029" s="10">
        <f t="shared" si="1"/>
        <v>600</v>
      </c>
      <c r="L2029" s="11">
        <v>0.4</v>
      </c>
      <c r="N2029" s="16"/>
      <c r="O2029" s="14"/>
      <c r="P2029" s="12"/>
      <c r="Q2029" s="13"/>
    </row>
    <row r="2030" spans="1:17" ht="15.75" customHeight="1">
      <c r="A2030" s="6" t="s">
        <v>27</v>
      </c>
      <c r="B2030" s="6">
        <v>1128299</v>
      </c>
      <c r="C2030" s="7">
        <v>44250</v>
      </c>
      <c r="D2030" s="6" t="s">
        <v>28</v>
      </c>
      <c r="E2030" s="6" t="s">
        <v>79</v>
      </c>
      <c r="F2030" s="6" t="s">
        <v>80</v>
      </c>
      <c r="G2030" s="6" t="s">
        <v>19</v>
      </c>
      <c r="H2030" s="8">
        <v>0.4</v>
      </c>
      <c r="I2030" s="9">
        <v>3750</v>
      </c>
      <c r="J2030" s="10">
        <f t="shared" si="0"/>
        <v>1500</v>
      </c>
      <c r="K2030" s="10">
        <f t="shared" si="1"/>
        <v>525</v>
      </c>
      <c r="L2030" s="11">
        <v>0.35</v>
      </c>
      <c r="N2030" s="16"/>
      <c r="O2030" s="14"/>
      <c r="P2030" s="12"/>
      <c r="Q2030" s="13"/>
    </row>
    <row r="2031" spans="1:17" ht="15.75" customHeight="1">
      <c r="A2031" s="6" t="s">
        <v>27</v>
      </c>
      <c r="B2031" s="6">
        <v>1128299</v>
      </c>
      <c r="C2031" s="7">
        <v>44250</v>
      </c>
      <c r="D2031" s="6" t="s">
        <v>28</v>
      </c>
      <c r="E2031" s="6" t="s">
        <v>79</v>
      </c>
      <c r="F2031" s="6" t="s">
        <v>80</v>
      </c>
      <c r="G2031" s="6" t="s">
        <v>20</v>
      </c>
      <c r="H2031" s="8">
        <v>0.4</v>
      </c>
      <c r="I2031" s="9">
        <v>2250</v>
      </c>
      <c r="J2031" s="10">
        <f t="shared" si="0"/>
        <v>900</v>
      </c>
      <c r="K2031" s="10">
        <f t="shared" si="1"/>
        <v>315</v>
      </c>
      <c r="L2031" s="11">
        <v>0.35</v>
      </c>
      <c r="N2031" s="16"/>
      <c r="O2031" s="14"/>
      <c r="P2031" s="12"/>
      <c r="Q2031" s="13"/>
    </row>
    <row r="2032" spans="1:17" ht="15.75" customHeight="1">
      <c r="A2032" s="6" t="s">
        <v>27</v>
      </c>
      <c r="B2032" s="6">
        <v>1128299</v>
      </c>
      <c r="C2032" s="7">
        <v>44250</v>
      </c>
      <c r="D2032" s="6" t="s">
        <v>28</v>
      </c>
      <c r="E2032" s="6" t="s">
        <v>79</v>
      </c>
      <c r="F2032" s="6" t="s">
        <v>80</v>
      </c>
      <c r="G2032" s="6" t="s">
        <v>21</v>
      </c>
      <c r="H2032" s="8">
        <v>0.45000000000000007</v>
      </c>
      <c r="I2032" s="9">
        <v>1500</v>
      </c>
      <c r="J2032" s="10">
        <f t="shared" si="0"/>
        <v>675.00000000000011</v>
      </c>
      <c r="K2032" s="10">
        <f t="shared" si="1"/>
        <v>202.50000000000003</v>
      </c>
      <c r="L2032" s="11">
        <v>0.3</v>
      </c>
      <c r="N2032" s="16"/>
      <c r="O2032" s="14"/>
      <c r="P2032" s="12"/>
      <c r="Q2032" s="13"/>
    </row>
    <row r="2033" spans="1:17" ht="15.75" customHeight="1">
      <c r="A2033" s="6" t="s">
        <v>27</v>
      </c>
      <c r="B2033" s="6">
        <v>1128299</v>
      </c>
      <c r="C2033" s="7">
        <v>44250</v>
      </c>
      <c r="D2033" s="6" t="s">
        <v>28</v>
      </c>
      <c r="E2033" s="6" t="s">
        <v>79</v>
      </c>
      <c r="F2033" s="6" t="s">
        <v>80</v>
      </c>
      <c r="G2033" s="6" t="s">
        <v>22</v>
      </c>
      <c r="H2033" s="8">
        <v>0.4</v>
      </c>
      <c r="I2033" s="9">
        <v>3500</v>
      </c>
      <c r="J2033" s="10">
        <f t="shared" si="0"/>
        <v>1400</v>
      </c>
      <c r="K2033" s="10">
        <f t="shared" si="1"/>
        <v>350</v>
      </c>
      <c r="L2033" s="11">
        <v>0.25</v>
      </c>
      <c r="N2033" s="16"/>
      <c r="O2033" s="14"/>
      <c r="P2033" s="12"/>
      <c r="Q2033" s="13"/>
    </row>
    <row r="2034" spans="1:17" ht="15.75" customHeight="1">
      <c r="A2034" s="6" t="s">
        <v>27</v>
      </c>
      <c r="B2034" s="6">
        <v>1128299</v>
      </c>
      <c r="C2034" s="7">
        <v>44277</v>
      </c>
      <c r="D2034" s="6" t="s">
        <v>28</v>
      </c>
      <c r="E2034" s="6" t="s">
        <v>79</v>
      </c>
      <c r="F2034" s="6" t="s">
        <v>80</v>
      </c>
      <c r="G2034" s="6" t="s">
        <v>17</v>
      </c>
      <c r="H2034" s="8">
        <v>0.4</v>
      </c>
      <c r="I2034" s="9">
        <v>5000</v>
      </c>
      <c r="J2034" s="10">
        <f t="shared" si="0"/>
        <v>2000</v>
      </c>
      <c r="K2034" s="10">
        <f t="shared" si="1"/>
        <v>700</v>
      </c>
      <c r="L2034" s="11">
        <v>0.35</v>
      </c>
      <c r="N2034" s="16"/>
      <c r="O2034" s="14"/>
      <c r="P2034" s="12"/>
      <c r="Q2034" s="13"/>
    </row>
    <row r="2035" spans="1:17" ht="15.75" customHeight="1">
      <c r="A2035" s="6" t="s">
        <v>27</v>
      </c>
      <c r="B2035" s="6">
        <v>1128299</v>
      </c>
      <c r="C2035" s="7">
        <v>44277</v>
      </c>
      <c r="D2035" s="6" t="s">
        <v>28</v>
      </c>
      <c r="E2035" s="6" t="s">
        <v>79</v>
      </c>
      <c r="F2035" s="6" t="s">
        <v>80</v>
      </c>
      <c r="G2035" s="6" t="s">
        <v>18</v>
      </c>
      <c r="H2035" s="8">
        <v>0.5</v>
      </c>
      <c r="I2035" s="9">
        <v>3500</v>
      </c>
      <c r="J2035" s="10">
        <f t="shared" si="0"/>
        <v>1750</v>
      </c>
      <c r="K2035" s="10">
        <f t="shared" si="1"/>
        <v>700</v>
      </c>
      <c r="L2035" s="11">
        <v>0.4</v>
      </c>
      <c r="N2035" s="16"/>
      <c r="O2035" s="14"/>
      <c r="P2035" s="12"/>
      <c r="Q2035" s="13"/>
    </row>
    <row r="2036" spans="1:17" ht="15.75" customHeight="1">
      <c r="A2036" s="6" t="s">
        <v>27</v>
      </c>
      <c r="B2036" s="6">
        <v>1128299</v>
      </c>
      <c r="C2036" s="7">
        <v>44277</v>
      </c>
      <c r="D2036" s="6" t="s">
        <v>28</v>
      </c>
      <c r="E2036" s="6" t="s">
        <v>79</v>
      </c>
      <c r="F2036" s="6" t="s">
        <v>80</v>
      </c>
      <c r="G2036" s="6" t="s">
        <v>19</v>
      </c>
      <c r="H2036" s="8">
        <v>0.5</v>
      </c>
      <c r="I2036" s="9">
        <v>3500</v>
      </c>
      <c r="J2036" s="10">
        <f t="shared" si="0"/>
        <v>1750</v>
      </c>
      <c r="K2036" s="10">
        <f t="shared" si="1"/>
        <v>612.5</v>
      </c>
      <c r="L2036" s="11">
        <v>0.35</v>
      </c>
      <c r="N2036" s="16"/>
      <c r="O2036" s="14"/>
      <c r="P2036" s="12"/>
      <c r="Q2036" s="13"/>
    </row>
    <row r="2037" spans="1:17" ht="15.75" customHeight="1">
      <c r="A2037" s="6" t="s">
        <v>27</v>
      </c>
      <c r="B2037" s="6">
        <v>1128299</v>
      </c>
      <c r="C2037" s="7">
        <v>44277</v>
      </c>
      <c r="D2037" s="6" t="s">
        <v>28</v>
      </c>
      <c r="E2037" s="6" t="s">
        <v>79</v>
      </c>
      <c r="F2037" s="6" t="s">
        <v>80</v>
      </c>
      <c r="G2037" s="6" t="s">
        <v>20</v>
      </c>
      <c r="H2037" s="8">
        <v>0.5</v>
      </c>
      <c r="I2037" s="9">
        <v>2250</v>
      </c>
      <c r="J2037" s="10">
        <f t="shared" si="0"/>
        <v>1125</v>
      </c>
      <c r="K2037" s="10">
        <f t="shared" si="1"/>
        <v>393.75</v>
      </c>
      <c r="L2037" s="11">
        <v>0.35</v>
      </c>
      <c r="N2037" s="16"/>
      <c r="O2037" s="14"/>
      <c r="P2037" s="12"/>
      <c r="Q2037" s="13"/>
    </row>
    <row r="2038" spans="1:17" ht="15.75" customHeight="1">
      <c r="A2038" s="6" t="s">
        <v>27</v>
      </c>
      <c r="B2038" s="6">
        <v>1128299</v>
      </c>
      <c r="C2038" s="7">
        <v>44277</v>
      </c>
      <c r="D2038" s="6" t="s">
        <v>28</v>
      </c>
      <c r="E2038" s="6" t="s">
        <v>79</v>
      </c>
      <c r="F2038" s="6" t="s">
        <v>80</v>
      </c>
      <c r="G2038" s="6" t="s">
        <v>21</v>
      </c>
      <c r="H2038" s="8">
        <v>0.55000000000000004</v>
      </c>
      <c r="I2038" s="9">
        <v>1250</v>
      </c>
      <c r="J2038" s="10">
        <f t="shared" si="0"/>
        <v>687.5</v>
      </c>
      <c r="K2038" s="10">
        <f t="shared" si="1"/>
        <v>206.25</v>
      </c>
      <c r="L2038" s="11">
        <v>0.3</v>
      </c>
      <c r="N2038" s="16"/>
      <c r="O2038" s="14"/>
      <c r="P2038" s="12"/>
      <c r="Q2038" s="13"/>
    </row>
    <row r="2039" spans="1:17" ht="15.75" customHeight="1">
      <c r="A2039" s="6" t="s">
        <v>27</v>
      </c>
      <c r="B2039" s="6">
        <v>1128299</v>
      </c>
      <c r="C2039" s="7">
        <v>44277</v>
      </c>
      <c r="D2039" s="6" t="s">
        <v>28</v>
      </c>
      <c r="E2039" s="6" t="s">
        <v>79</v>
      </c>
      <c r="F2039" s="6" t="s">
        <v>80</v>
      </c>
      <c r="G2039" s="6" t="s">
        <v>22</v>
      </c>
      <c r="H2039" s="8">
        <v>0.5</v>
      </c>
      <c r="I2039" s="9">
        <v>3250</v>
      </c>
      <c r="J2039" s="10">
        <f t="shared" si="0"/>
        <v>1625</v>
      </c>
      <c r="K2039" s="10">
        <f t="shared" si="1"/>
        <v>406.25</v>
      </c>
      <c r="L2039" s="11">
        <v>0.25</v>
      </c>
      <c r="N2039" s="16"/>
      <c r="O2039" s="14"/>
      <c r="P2039" s="12"/>
      <c r="Q2039" s="13"/>
    </row>
    <row r="2040" spans="1:17" ht="15.75" customHeight="1">
      <c r="A2040" s="6" t="s">
        <v>27</v>
      </c>
      <c r="B2040" s="6">
        <v>1128299</v>
      </c>
      <c r="C2040" s="7">
        <v>44309</v>
      </c>
      <c r="D2040" s="6" t="s">
        <v>28</v>
      </c>
      <c r="E2040" s="6" t="s">
        <v>79</v>
      </c>
      <c r="F2040" s="6" t="s">
        <v>80</v>
      </c>
      <c r="G2040" s="6" t="s">
        <v>17</v>
      </c>
      <c r="H2040" s="8">
        <v>0.5</v>
      </c>
      <c r="I2040" s="9">
        <v>5000</v>
      </c>
      <c r="J2040" s="10">
        <f t="shared" si="0"/>
        <v>2500</v>
      </c>
      <c r="K2040" s="10">
        <f t="shared" si="1"/>
        <v>875</v>
      </c>
      <c r="L2040" s="11">
        <v>0.35</v>
      </c>
      <c r="N2040" s="16"/>
      <c r="O2040" s="14"/>
      <c r="P2040" s="12"/>
      <c r="Q2040" s="13"/>
    </row>
    <row r="2041" spans="1:17" ht="15.75" customHeight="1">
      <c r="A2041" s="6" t="s">
        <v>27</v>
      </c>
      <c r="B2041" s="6">
        <v>1128299</v>
      </c>
      <c r="C2041" s="7">
        <v>44309</v>
      </c>
      <c r="D2041" s="6" t="s">
        <v>28</v>
      </c>
      <c r="E2041" s="6" t="s">
        <v>79</v>
      </c>
      <c r="F2041" s="6" t="s">
        <v>80</v>
      </c>
      <c r="G2041" s="6" t="s">
        <v>18</v>
      </c>
      <c r="H2041" s="8">
        <v>0.55000000000000004</v>
      </c>
      <c r="I2041" s="9">
        <v>3000</v>
      </c>
      <c r="J2041" s="10">
        <f t="shared" si="0"/>
        <v>1650.0000000000002</v>
      </c>
      <c r="K2041" s="10">
        <f t="shared" si="1"/>
        <v>660.00000000000011</v>
      </c>
      <c r="L2041" s="11">
        <v>0.4</v>
      </c>
      <c r="N2041" s="16"/>
      <c r="O2041" s="14"/>
      <c r="P2041" s="12"/>
      <c r="Q2041" s="13"/>
    </row>
    <row r="2042" spans="1:17" ht="15.75" customHeight="1">
      <c r="A2042" s="6" t="s">
        <v>27</v>
      </c>
      <c r="B2042" s="6">
        <v>1128299</v>
      </c>
      <c r="C2042" s="7">
        <v>44309</v>
      </c>
      <c r="D2042" s="6" t="s">
        <v>28</v>
      </c>
      <c r="E2042" s="6" t="s">
        <v>79</v>
      </c>
      <c r="F2042" s="6" t="s">
        <v>80</v>
      </c>
      <c r="G2042" s="6" t="s">
        <v>19</v>
      </c>
      <c r="H2042" s="8">
        <v>0.55000000000000004</v>
      </c>
      <c r="I2042" s="9">
        <v>3500</v>
      </c>
      <c r="J2042" s="10">
        <f t="shared" si="0"/>
        <v>1925.0000000000002</v>
      </c>
      <c r="K2042" s="10">
        <f t="shared" si="1"/>
        <v>673.75</v>
      </c>
      <c r="L2042" s="11">
        <v>0.35</v>
      </c>
      <c r="N2042" s="16"/>
      <c r="O2042" s="14"/>
      <c r="P2042" s="12"/>
      <c r="Q2042" s="13"/>
    </row>
    <row r="2043" spans="1:17" ht="15.75" customHeight="1">
      <c r="A2043" s="6" t="s">
        <v>27</v>
      </c>
      <c r="B2043" s="6">
        <v>1128299</v>
      </c>
      <c r="C2043" s="7">
        <v>44309</v>
      </c>
      <c r="D2043" s="6" t="s">
        <v>28</v>
      </c>
      <c r="E2043" s="6" t="s">
        <v>79</v>
      </c>
      <c r="F2043" s="6" t="s">
        <v>80</v>
      </c>
      <c r="G2043" s="6" t="s">
        <v>20</v>
      </c>
      <c r="H2043" s="8">
        <v>0.5</v>
      </c>
      <c r="I2043" s="9">
        <v>2500</v>
      </c>
      <c r="J2043" s="10">
        <f t="shared" si="0"/>
        <v>1250</v>
      </c>
      <c r="K2043" s="10">
        <f t="shared" si="1"/>
        <v>437.5</v>
      </c>
      <c r="L2043" s="11">
        <v>0.35</v>
      </c>
      <c r="N2043" s="16"/>
      <c r="O2043" s="14"/>
      <c r="P2043" s="12"/>
      <c r="Q2043" s="13"/>
    </row>
    <row r="2044" spans="1:17" ht="15.75" customHeight="1">
      <c r="A2044" s="6" t="s">
        <v>27</v>
      </c>
      <c r="B2044" s="6">
        <v>1128299</v>
      </c>
      <c r="C2044" s="7">
        <v>44309</v>
      </c>
      <c r="D2044" s="6" t="s">
        <v>28</v>
      </c>
      <c r="E2044" s="6" t="s">
        <v>79</v>
      </c>
      <c r="F2044" s="6" t="s">
        <v>80</v>
      </c>
      <c r="G2044" s="6" t="s">
        <v>21</v>
      </c>
      <c r="H2044" s="8">
        <v>0.55000000000000004</v>
      </c>
      <c r="I2044" s="9">
        <v>1500</v>
      </c>
      <c r="J2044" s="10">
        <f t="shared" si="0"/>
        <v>825.00000000000011</v>
      </c>
      <c r="K2044" s="10">
        <f t="shared" si="1"/>
        <v>247.50000000000003</v>
      </c>
      <c r="L2044" s="11">
        <v>0.3</v>
      </c>
      <c r="N2044" s="16"/>
      <c r="O2044" s="14"/>
      <c r="P2044" s="12"/>
      <c r="Q2044" s="13"/>
    </row>
    <row r="2045" spans="1:17" ht="15.75" customHeight="1">
      <c r="A2045" s="6" t="s">
        <v>27</v>
      </c>
      <c r="B2045" s="6">
        <v>1128299</v>
      </c>
      <c r="C2045" s="7">
        <v>44309</v>
      </c>
      <c r="D2045" s="6" t="s">
        <v>28</v>
      </c>
      <c r="E2045" s="6" t="s">
        <v>79</v>
      </c>
      <c r="F2045" s="6" t="s">
        <v>80</v>
      </c>
      <c r="G2045" s="6" t="s">
        <v>22</v>
      </c>
      <c r="H2045" s="8">
        <v>0.70000000000000007</v>
      </c>
      <c r="I2045" s="9">
        <v>3250</v>
      </c>
      <c r="J2045" s="10">
        <f t="shared" si="0"/>
        <v>2275</v>
      </c>
      <c r="K2045" s="10">
        <f t="shared" si="1"/>
        <v>568.75</v>
      </c>
      <c r="L2045" s="11">
        <v>0.25</v>
      </c>
      <c r="N2045" s="16"/>
      <c r="O2045" s="14"/>
      <c r="P2045" s="12"/>
      <c r="Q2045" s="13"/>
    </row>
    <row r="2046" spans="1:17" ht="15.75" customHeight="1">
      <c r="A2046" s="6" t="s">
        <v>27</v>
      </c>
      <c r="B2046" s="6">
        <v>1128299</v>
      </c>
      <c r="C2046" s="7">
        <v>44340</v>
      </c>
      <c r="D2046" s="6" t="s">
        <v>28</v>
      </c>
      <c r="E2046" s="6" t="s">
        <v>79</v>
      </c>
      <c r="F2046" s="6" t="s">
        <v>80</v>
      </c>
      <c r="G2046" s="6" t="s">
        <v>17</v>
      </c>
      <c r="H2046" s="8">
        <v>0.5</v>
      </c>
      <c r="I2046" s="9">
        <v>5250</v>
      </c>
      <c r="J2046" s="10">
        <f t="shared" si="0"/>
        <v>2625</v>
      </c>
      <c r="K2046" s="10">
        <f t="shared" si="1"/>
        <v>918.74999999999989</v>
      </c>
      <c r="L2046" s="11">
        <v>0.35</v>
      </c>
      <c r="N2046" s="16"/>
      <c r="O2046" s="14"/>
      <c r="P2046" s="12"/>
      <c r="Q2046" s="13"/>
    </row>
    <row r="2047" spans="1:17" ht="15.75" customHeight="1">
      <c r="A2047" s="6" t="s">
        <v>27</v>
      </c>
      <c r="B2047" s="6">
        <v>1128299</v>
      </c>
      <c r="C2047" s="7">
        <v>44340</v>
      </c>
      <c r="D2047" s="6" t="s">
        <v>28</v>
      </c>
      <c r="E2047" s="6" t="s">
        <v>79</v>
      </c>
      <c r="F2047" s="6" t="s">
        <v>80</v>
      </c>
      <c r="G2047" s="6" t="s">
        <v>18</v>
      </c>
      <c r="H2047" s="8">
        <v>0.55000000000000004</v>
      </c>
      <c r="I2047" s="9">
        <v>3750</v>
      </c>
      <c r="J2047" s="10">
        <f t="shared" si="0"/>
        <v>2062.5</v>
      </c>
      <c r="K2047" s="10">
        <f t="shared" si="1"/>
        <v>825</v>
      </c>
      <c r="L2047" s="11">
        <v>0.4</v>
      </c>
      <c r="N2047" s="16"/>
      <c r="O2047" s="14"/>
      <c r="P2047" s="12"/>
      <c r="Q2047" s="13"/>
    </row>
    <row r="2048" spans="1:17" ht="15.75" customHeight="1">
      <c r="A2048" s="6" t="s">
        <v>27</v>
      </c>
      <c r="B2048" s="6">
        <v>1128299</v>
      </c>
      <c r="C2048" s="7">
        <v>44340</v>
      </c>
      <c r="D2048" s="6" t="s">
        <v>28</v>
      </c>
      <c r="E2048" s="6" t="s">
        <v>79</v>
      </c>
      <c r="F2048" s="6" t="s">
        <v>80</v>
      </c>
      <c r="G2048" s="6" t="s">
        <v>19</v>
      </c>
      <c r="H2048" s="8">
        <v>0.55000000000000004</v>
      </c>
      <c r="I2048" s="9">
        <v>4000</v>
      </c>
      <c r="J2048" s="10">
        <f t="shared" si="0"/>
        <v>2200</v>
      </c>
      <c r="K2048" s="10">
        <f t="shared" si="1"/>
        <v>770</v>
      </c>
      <c r="L2048" s="11">
        <v>0.35</v>
      </c>
      <c r="N2048" s="16"/>
      <c r="O2048" s="14"/>
      <c r="P2048" s="12"/>
      <c r="Q2048" s="13"/>
    </row>
    <row r="2049" spans="1:17" ht="15.75" customHeight="1">
      <c r="A2049" s="6" t="s">
        <v>27</v>
      </c>
      <c r="B2049" s="6">
        <v>1128299</v>
      </c>
      <c r="C2049" s="7">
        <v>44340</v>
      </c>
      <c r="D2049" s="6" t="s">
        <v>28</v>
      </c>
      <c r="E2049" s="6" t="s">
        <v>79</v>
      </c>
      <c r="F2049" s="6" t="s">
        <v>80</v>
      </c>
      <c r="G2049" s="6" t="s">
        <v>20</v>
      </c>
      <c r="H2049" s="8">
        <v>0.5</v>
      </c>
      <c r="I2049" s="9">
        <v>3000</v>
      </c>
      <c r="J2049" s="10">
        <f t="shared" si="0"/>
        <v>1500</v>
      </c>
      <c r="K2049" s="10">
        <f t="shared" si="1"/>
        <v>525</v>
      </c>
      <c r="L2049" s="11">
        <v>0.35</v>
      </c>
      <c r="N2049" s="16"/>
      <c r="O2049" s="14"/>
      <c r="P2049" s="12"/>
      <c r="Q2049" s="13"/>
    </row>
    <row r="2050" spans="1:17" ht="15.75" customHeight="1">
      <c r="A2050" s="6" t="s">
        <v>27</v>
      </c>
      <c r="B2050" s="6">
        <v>1128299</v>
      </c>
      <c r="C2050" s="7">
        <v>44340</v>
      </c>
      <c r="D2050" s="6" t="s">
        <v>28</v>
      </c>
      <c r="E2050" s="6" t="s">
        <v>79</v>
      </c>
      <c r="F2050" s="6" t="s">
        <v>80</v>
      </c>
      <c r="G2050" s="6" t="s">
        <v>21</v>
      </c>
      <c r="H2050" s="8">
        <v>0.55000000000000004</v>
      </c>
      <c r="I2050" s="9">
        <v>2000</v>
      </c>
      <c r="J2050" s="10">
        <f t="shared" si="0"/>
        <v>1100</v>
      </c>
      <c r="K2050" s="10">
        <f t="shared" si="1"/>
        <v>330</v>
      </c>
      <c r="L2050" s="11">
        <v>0.3</v>
      </c>
      <c r="N2050" s="16"/>
      <c r="O2050" s="14"/>
      <c r="P2050" s="12"/>
      <c r="Q2050" s="13"/>
    </row>
    <row r="2051" spans="1:17" ht="15.75" customHeight="1">
      <c r="A2051" s="6" t="s">
        <v>27</v>
      </c>
      <c r="B2051" s="6">
        <v>1128299</v>
      </c>
      <c r="C2051" s="7">
        <v>44340</v>
      </c>
      <c r="D2051" s="6" t="s">
        <v>28</v>
      </c>
      <c r="E2051" s="6" t="s">
        <v>79</v>
      </c>
      <c r="F2051" s="6" t="s">
        <v>80</v>
      </c>
      <c r="G2051" s="6" t="s">
        <v>22</v>
      </c>
      <c r="H2051" s="8">
        <v>0.70000000000000007</v>
      </c>
      <c r="I2051" s="9">
        <v>3750</v>
      </c>
      <c r="J2051" s="10">
        <f t="shared" si="0"/>
        <v>2625.0000000000005</v>
      </c>
      <c r="K2051" s="10">
        <f t="shared" si="1"/>
        <v>656.25000000000011</v>
      </c>
      <c r="L2051" s="11">
        <v>0.25</v>
      </c>
      <c r="N2051" s="16"/>
      <c r="O2051" s="14"/>
      <c r="P2051" s="12"/>
      <c r="Q2051" s="13"/>
    </row>
    <row r="2052" spans="1:17" ht="15.75" customHeight="1">
      <c r="A2052" s="6" t="s">
        <v>27</v>
      </c>
      <c r="B2052" s="6">
        <v>1128299</v>
      </c>
      <c r="C2052" s="7">
        <v>44370</v>
      </c>
      <c r="D2052" s="6" t="s">
        <v>28</v>
      </c>
      <c r="E2052" s="6" t="s">
        <v>79</v>
      </c>
      <c r="F2052" s="6" t="s">
        <v>80</v>
      </c>
      <c r="G2052" s="6" t="s">
        <v>17</v>
      </c>
      <c r="H2052" s="8">
        <v>0.5</v>
      </c>
      <c r="I2052" s="9">
        <v>6250</v>
      </c>
      <c r="J2052" s="10">
        <f t="shared" si="0"/>
        <v>3125</v>
      </c>
      <c r="K2052" s="10">
        <f t="shared" si="1"/>
        <v>1093.75</v>
      </c>
      <c r="L2052" s="11">
        <v>0.35</v>
      </c>
      <c r="N2052" s="16"/>
      <c r="O2052" s="14"/>
      <c r="P2052" s="12"/>
      <c r="Q2052" s="13"/>
    </row>
    <row r="2053" spans="1:17" ht="15.75" customHeight="1">
      <c r="A2053" s="6" t="s">
        <v>27</v>
      </c>
      <c r="B2053" s="6">
        <v>1128299</v>
      </c>
      <c r="C2053" s="7">
        <v>44370</v>
      </c>
      <c r="D2053" s="6" t="s">
        <v>28</v>
      </c>
      <c r="E2053" s="6" t="s">
        <v>79</v>
      </c>
      <c r="F2053" s="6" t="s">
        <v>80</v>
      </c>
      <c r="G2053" s="6" t="s">
        <v>18</v>
      </c>
      <c r="H2053" s="8">
        <v>0.55000000000000004</v>
      </c>
      <c r="I2053" s="9">
        <v>4750</v>
      </c>
      <c r="J2053" s="10">
        <f t="shared" si="0"/>
        <v>2612.5</v>
      </c>
      <c r="K2053" s="10">
        <f t="shared" si="1"/>
        <v>1045</v>
      </c>
      <c r="L2053" s="11">
        <v>0.4</v>
      </c>
      <c r="N2053" s="16"/>
      <c r="O2053" s="14"/>
      <c r="P2053" s="12"/>
      <c r="Q2053" s="13"/>
    </row>
    <row r="2054" spans="1:17" ht="15.75" customHeight="1">
      <c r="A2054" s="6" t="s">
        <v>27</v>
      </c>
      <c r="B2054" s="6">
        <v>1128299</v>
      </c>
      <c r="C2054" s="7">
        <v>44370</v>
      </c>
      <c r="D2054" s="6" t="s">
        <v>28</v>
      </c>
      <c r="E2054" s="6" t="s">
        <v>79</v>
      </c>
      <c r="F2054" s="6" t="s">
        <v>80</v>
      </c>
      <c r="G2054" s="6" t="s">
        <v>19</v>
      </c>
      <c r="H2054" s="8">
        <v>0.55000000000000004</v>
      </c>
      <c r="I2054" s="9">
        <v>4750</v>
      </c>
      <c r="J2054" s="10">
        <f t="shared" si="0"/>
        <v>2612.5</v>
      </c>
      <c r="K2054" s="10">
        <f t="shared" si="1"/>
        <v>914.37499999999989</v>
      </c>
      <c r="L2054" s="11">
        <v>0.35</v>
      </c>
      <c r="N2054" s="16"/>
      <c r="O2054" s="14"/>
      <c r="P2054" s="12"/>
      <c r="Q2054" s="13"/>
    </row>
    <row r="2055" spans="1:17" ht="15.75" customHeight="1">
      <c r="A2055" s="6" t="s">
        <v>27</v>
      </c>
      <c r="B2055" s="6">
        <v>1128299</v>
      </c>
      <c r="C2055" s="7">
        <v>44370</v>
      </c>
      <c r="D2055" s="6" t="s">
        <v>28</v>
      </c>
      <c r="E2055" s="6" t="s">
        <v>79</v>
      </c>
      <c r="F2055" s="6" t="s">
        <v>80</v>
      </c>
      <c r="G2055" s="6" t="s">
        <v>20</v>
      </c>
      <c r="H2055" s="8">
        <v>0.5</v>
      </c>
      <c r="I2055" s="9">
        <v>3500</v>
      </c>
      <c r="J2055" s="10">
        <f t="shared" si="0"/>
        <v>1750</v>
      </c>
      <c r="K2055" s="10">
        <f t="shared" si="1"/>
        <v>612.5</v>
      </c>
      <c r="L2055" s="11">
        <v>0.35</v>
      </c>
      <c r="N2055" s="16"/>
      <c r="O2055" s="14"/>
      <c r="P2055" s="12"/>
      <c r="Q2055" s="13"/>
    </row>
    <row r="2056" spans="1:17" ht="15.75" customHeight="1">
      <c r="A2056" s="6" t="s">
        <v>27</v>
      </c>
      <c r="B2056" s="6">
        <v>1128299</v>
      </c>
      <c r="C2056" s="7">
        <v>44370</v>
      </c>
      <c r="D2056" s="6" t="s">
        <v>28</v>
      </c>
      <c r="E2056" s="6" t="s">
        <v>79</v>
      </c>
      <c r="F2056" s="6" t="s">
        <v>80</v>
      </c>
      <c r="G2056" s="6" t="s">
        <v>21</v>
      </c>
      <c r="H2056" s="8">
        <v>0.55000000000000004</v>
      </c>
      <c r="I2056" s="9">
        <v>2250</v>
      </c>
      <c r="J2056" s="10">
        <f t="shared" si="0"/>
        <v>1237.5</v>
      </c>
      <c r="K2056" s="10">
        <f t="shared" si="1"/>
        <v>371.25</v>
      </c>
      <c r="L2056" s="11">
        <v>0.3</v>
      </c>
      <c r="N2056" s="16"/>
      <c r="O2056" s="14"/>
      <c r="P2056" s="12"/>
      <c r="Q2056" s="13"/>
    </row>
    <row r="2057" spans="1:17" ht="15.75" customHeight="1">
      <c r="A2057" s="6" t="s">
        <v>27</v>
      </c>
      <c r="B2057" s="6">
        <v>1128299</v>
      </c>
      <c r="C2057" s="7">
        <v>44370</v>
      </c>
      <c r="D2057" s="6" t="s">
        <v>28</v>
      </c>
      <c r="E2057" s="6" t="s">
        <v>79</v>
      </c>
      <c r="F2057" s="6" t="s">
        <v>80</v>
      </c>
      <c r="G2057" s="6" t="s">
        <v>22</v>
      </c>
      <c r="H2057" s="8">
        <v>0.70000000000000007</v>
      </c>
      <c r="I2057" s="9">
        <v>5250</v>
      </c>
      <c r="J2057" s="10">
        <f t="shared" si="0"/>
        <v>3675.0000000000005</v>
      </c>
      <c r="K2057" s="10">
        <f t="shared" si="1"/>
        <v>918.75000000000011</v>
      </c>
      <c r="L2057" s="11">
        <v>0.25</v>
      </c>
      <c r="N2057" s="16"/>
      <c r="O2057" s="14"/>
      <c r="P2057" s="12"/>
      <c r="Q2057" s="13"/>
    </row>
    <row r="2058" spans="1:17" ht="15.75" customHeight="1">
      <c r="A2058" s="6" t="s">
        <v>27</v>
      </c>
      <c r="B2058" s="6">
        <v>1128299</v>
      </c>
      <c r="C2058" s="7">
        <v>44399</v>
      </c>
      <c r="D2058" s="6" t="s">
        <v>28</v>
      </c>
      <c r="E2058" s="6" t="s">
        <v>79</v>
      </c>
      <c r="F2058" s="6" t="s">
        <v>80</v>
      </c>
      <c r="G2058" s="6" t="s">
        <v>17</v>
      </c>
      <c r="H2058" s="8">
        <v>0.5</v>
      </c>
      <c r="I2058" s="9">
        <v>6750</v>
      </c>
      <c r="J2058" s="10">
        <f t="shared" si="0"/>
        <v>3375</v>
      </c>
      <c r="K2058" s="10">
        <f t="shared" si="1"/>
        <v>1181.25</v>
      </c>
      <c r="L2058" s="11">
        <v>0.35</v>
      </c>
      <c r="N2058" s="16"/>
      <c r="O2058" s="14"/>
      <c r="P2058" s="12"/>
      <c r="Q2058" s="13"/>
    </row>
    <row r="2059" spans="1:17" ht="15.75" customHeight="1">
      <c r="A2059" s="6" t="s">
        <v>27</v>
      </c>
      <c r="B2059" s="6">
        <v>1128299</v>
      </c>
      <c r="C2059" s="7">
        <v>44399</v>
      </c>
      <c r="D2059" s="6" t="s">
        <v>28</v>
      </c>
      <c r="E2059" s="6" t="s">
        <v>79</v>
      </c>
      <c r="F2059" s="6" t="s">
        <v>80</v>
      </c>
      <c r="G2059" s="6" t="s">
        <v>18</v>
      </c>
      <c r="H2059" s="8">
        <v>0.55000000000000004</v>
      </c>
      <c r="I2059" s="9">
        <v>5250</v>
      </c>
      <c r="J2059" s="10">
        <f t="shared" si="0"/>
        <v>2887.5000000000005</v>
      </c>
      <c r="K2059" s="10">
        <f t="shared" si="1"/>
        <v>1155.0000000000002</v>
      </c>
      <c r="L2059" s="11">
        <v>0.4</v>
      </c>
      <c r="N2059" s="16"/>
      <c r="O2059" s="14"/>
      <c r="P2059" s="12"/>
      <c r="Q2059" s="13"/>
    </row>
    <row r="2060" spans="1:17" ht="15.75" customHeight="1">
      <c r="A2060" s="6" t="s">
        <v>27</v>
      </c>
      <c r="B2060" s="6">
        <v>1128299</v>
      </c>
      <c r="C2060" s="7">
        <v>44399</v>
      </c>
      <c r="D2060" s="6" t="s">
        <v>28</v>
      </c>
      <c r="E2060" s="6" t="s">
        <v>79</v>
      </c>
      <c r="F2060" s="6" t="s">
        <v>80</v>
      </c>
      <c r="G2060" s="6" t="s">
        <v>19</v>
      </c>
      <c r="H2060" s="8">
        <v>0.55000000000000004</v>
      </c>
      <c r="I2060" s="9">
        <v>4750</v>
      </c>
      <c r="J2060" s="10">
        <f t="shared" si="0"/>
        <v>2612.5</v>
      </c>
      <c r="K2060" s="10">
        <f t="shared" si="1"/>
        <v>914.37499999999989</v>
      </c>
      <c r="L2060" s="11">
        <v>0.35</v>
      </c>
      <c r="N2060" s="16"/>
      <c r="O2060" s="14"/>
      <c r="P2060" s="12"/>
      <c r="Q2060" s="13"/>
    </row>
    <row r="2061" spans="1:17" ht="15.75" customHeight="1">
      <c r="A2061" s="6" t="s">
        <v>27</v>
      </c>
      <c r="B2061" s="6">
        <v>1128299</v>
      </c>
      <c r="C2061" s="7">
        <v>44399</v>
      </c>
      <c r="D2061" s="6" t="s">
        <v>28</v>
      </c>
      <c r="E2061" s="6" t="s">
        <v>79</v>
      </c>
      <c r="F2061" s="6" t="s">
        <v>80</v>
      </c>
      <c r="G2061" s="6" t="s">
        <v>20</v>
      </c>
      <c r="H2061" s="8">
        <v>0.5</v>
      </c>
      <c r="I2061" s="9">
        <v>3750</v>
      </c>
      <c r="J2061" s="10">
        <f t="shared" si="0"/>
        <v>1875</v>
      </c>
      <c r="K2061" s="10">
        <f t="shared" si="1"/>
        <v>656.25</v>
      </c>
      <c r="L2061" s="11">
        <v>0.35</v>
      </c>
      <c r="N2061" s="16"/>
      <c r="O2061" s="14"/>
      <c r="P2061" s="12"/>
      <c r="Q2061" s="13"/>
    </row>
    <row r="2062" spans="1:17" ht="15.75" customHeight="1">
      <c r="A2062" s="6" t="s">
        <v>27</v>
      </c>
      <c r="B2062" s="6">
        <v>1128299</v>
      </c>
      <c r="C2062" s="7">
        <v>44399</v>
      </c>
      <c r="D2062" s="6" t="s">
        <v>28</v>
      </c>
      <c r="E2062" s="6" t="s">
        <v>79</v>
      </c>
      <c r="F2062" s="6" t="s">
        <v>80</v>
      </c>
      <c r="G2062" s="6" t="s">
        <v>21</v>
      </c>
      <c r="H2062" s="8">
        <v>0.55000000000000004</v>
      </c>
      <c r="I2062" s="9">
        <v>4250</v>
      </c>
      <c r="J2062" s="10">
        <f t="shared" si="0"/>
        <v>2337.5</v>
      </c>
      <c r="K2062" s="10">
        <f t="shared" si="1"/>
        <v>701.25</v>
      </c>
      <c r="L2062" s="11">
        <v>0.3</v>
      </c>
      <c r="N2062" s="16"/>
      <c r="O2062" s="14"/>
      <c r="P2062" s="12"/>
      <c r="Q2062" s="13"/>
    </row>
    <row r="2063" spans="1:17" ht="15.75" customHeight="1">
      <c r="A2063" s="6" t="s">
        <v>27</v>
      </c>
      <c r="B2063" s="6">
        <v>1128299</v>
      </c>
      <c r="C2063" s="7">
        <v>44399</v>
      </c>
      <c r="D2063" s="6" t="s">
        <v>28</v>
      </c>
      <c r="E2063" s="6" t="s">
        <v>79</v>
      </c>
      <c r="F2063" s="6" t="s">
        <v>80</v>
      </c>
      <c r="G2063" s="6" t="s">
        <v>22</v>
      </c>
      <c r="H2063" s="8">
        <v>0.70000000000000007</v>
      </c>
      <c r="I2063" s="9">
        <v>4250</v>
      </c>
      <c r="J2063" s="10">
        <f t="shared" si="0"/>
        <v>2975.0000000000005</v>
      </c>
      <c r="K2063" s="10">
        <f t="shared" si="1"/>
        <v>743.75000000000011</v>
      </c>
      <c r="L2063" s="11">
        <v>0.25</v>
      </c>
      <c r="N2063" s="16"/>
      <c r="O2063" s="14"/>
      <c r="P2063" s="12"/>
      <c r="Q2063" s="13"/>
    </row>
    <row r="2064" spans="1:17" ht="15.75" customHeight="1">
      <c r="A2064" s="6" t="s">
        <v>27</v>
      </c>
      <c r="B2064" s="6">
        <v>1128299</v>
      </c>
      <c r="C2064" s="7">
        <v>44431</v>
      </c>
      <c r="D2064" s="6" t="s">
        <v>28</v>
      </c>
      <c r="E2064" s="6" t="s">
        <v>79</v>
      </c>
      <c r="F2064" s="6" t="s">
        <v>80</v>
      </c>
      <c r="G2064" s="6" t="s">
        <v>17</v>
      </c>
      <c r="H2064" s="8">
        <v>0.55000000000000004</v>
      </c>
      <c r="I2064" s="9">
        <v>6250</v>
      </c>
      <c r="J2064" s="10">
        <f t="shared" si="0"/>
        <v>3437.5000000000005</v>
      </c>
      <c r="K2064" s="10">
        <f t="shared" si="1"/>
        <v>1203.125</v>
      </c>
      <c r="L2064" s="11">
        <v>0.35</v>
      </c>
      <c r="N2064" s="16"/>
      <c r="O2064" s="14"/>
      <c r="P2064" s="12"/>
      <c r="Q2064" s="13"/>
    </row>
    <row r="2065" spans="1:17" ht="15.75" customHeight="1">
      <c r="A2065" s="6" t="s">
        <v>27</v>
      </c>
      <c r="B2065" s="6">
        <v>1128299</v>
      </c>
      <c r="C2065" s="7">
        <v>44431</v>
      </c>
      <c r="D2065" s="6" t="s">
        <v>28</v>
      </c>
      <c r="E2065" s="6" t="s">
        <v>79</v>
      </c>
      <c r="F2065" s="6" t="s">
        <v>80</v>
      </c>
      <c r="G2065" s="6" t="s">
        <v>18</v>
      </c>
      <c r="H2065" s="8">
        <v>0.60000000000000009</v>
      </c>
      <c r="I2065" s="9">
        <v>5750</v>
      </c>
      <c r="J2065" s="10">
        <f t="shared" si="0"/>
        <v>3450.0000000000005</v>
      </c>
      <c r="K2065" s="10">
        <f t="shared" si="1"/>
        <v>1380.0000000000002</v>
      </c>
      <c r="L2065" s="11">
        <v>0.4</v>
      </c>
      <c r="N2065" s="16"/>
      <c r="O2065" s="14"/>
      <c r="P2065" s="12"/>
      <c r="Q2065" s="13"/>
    </row>
    <row r="2066" spans="1:17" ht="15.75" customHeight="1">
      <c r="A2066" s="6" t="s">
        <v>27</v>
      </c>
      <c r="B2066" s="6">
        <v>1128299</v>
      </c>
      <c r="C2066" s="7">
        <v>44431</v>
      </c>
      <c r="D2066" s="6" t="s">
        <v>28</v>
      </c>
      <c r="E2066" s="6" t="s">
        <v>79</v>
      </c>
      <c r="F2066" s="6" t="s">
        <v>80</v>
      </c>
      <c r="G2066" s="6" t="s">
        <v>19</v>
      </c>
      <c r="H2066" s="8">
        <v>0.55000000000000004</v>
      </c>
      <c r="I2066" s="9">
        <v>4500</v>
      </c>
      <c r="J2066" s="10">
        <f t="shared" si="0"/>
        <v>2475</v>
      </c>
      <c r="K2066" s="10">
        <f t="shared" si="1"/>
        <v>866.25</v>
      </c>
      <c r="L2066" s="11">
        <v>0.35</v>
      </c>
      <c r="N2066" s="16"/>
      <c r="O2066" s="14"/>
      <c r="P2066" s="12"/>
      <c r="Q2066" s="13"/>
    </row>
    <row r="2067" spans="1:17" ht="15.75" customHeight="1">
      <c r="A2067" s="6" t="s">
        <v>27</v>
      </c>
      <c r="B2067" s="6">
        <v>1128299</v>
      </c>
      <c r="C2067" s="7">
        <v>44431</v>
      </c>
      <c r="D2067" s="6" t="s">
        <v>28</v>
      </c>
      <c r="E2067" s="6" t="s">
        <v>79</v>
      </c>
      <c r="F2067" s="6" t="s">
        <v>80</v>
      </c>
      <c r="G2067" s="6" t="s">
        <v>20</v>
      </c>
      <c r="H2067" s="8">
        <v>0.55000000000000004</v>
      </c>
      <c r="I2067" s="9">
        <v>4000</v>
      </c>
      <c r="J2067" s="10">
        <f t="shared" si="0"/>
        <v>2200</v>
      </c>
      <c r="K2067" s="10">
        <f t="shared" si="1"/>
        <v>770</v>
      </c>
      <c r="L2067" s="11">
        <v>0.35</v>
      </c>
      <c r="N2067" s="16"/>
      <c r="O2067" s="14"/>
      <c r="P2067" s="12"/>
      <c r="Q2067" s="13"/>
    </row>
    <row r="2068" spans="1:17" ht="15.75" customHeight="1">
      <c r="A2068" s="6" t="s">
        <v>27</v>
      </c>
      <c r="B2068" s="6">
        <v>1128299</v>
      </c>
      <c r="C2068" s="7">
        <v>44431</v>
      </c>
      <c r="D2068" s="6" t="s">
        <v>28</v>
      </c>
      <c r="E2068" s="6" t="s">
        <v>79</v>
      </c>
      <c r="F2068" s="6" t="s">
        <v>80</v>
      </c>
      <c r="G2068" s="6" t="s">
        <v>21</v>
      </c>
      <c r="H2068" s="8">
        <v>0.65</v>
      </c>
      <c r="I2068" s="9">
        <v>4000</v>
      </c>
      <c r="J2068" s="10">
        <f t="shared" si="0"/>
        <v>2600</v>
      </c>
      <c r="K2068" s="10">
        <f t="shared" si="1"/>
        <v>780</v>
      </c>
      <c r="L2068" s="11">
        <v>0.3</v>
      </c>
      <c r="N2068" s="16"/>
      <c r="O2068" s="14"/>
      <c r="P2068" s="12"/>
      <c r="Q2068" s="13"/>
    </row>
    <row r="2069" spans="1:17" ht="15.75" customHeight="1">
      <c r="A2069" s="6" t="s">
        <v>27</v>
      </c>
      <c r="B2069" s="6">
        <v>1128299</v>
      </c>
      <c r="C2069" s="7">
        <v>44431</v>
      </c>
      <c r="D2069" s="6" t="s">
        <v>28</v>
      </c>
      <c r="E2069" s="6" t="s">
        <v>79</v>
      </c>
      <c r="F2069" s="6" t="s">
        <v>80</v>
      </c>
      <c r="G2069" s="6" t="s">
        <v>22</v>
      </c>
      <c r="H2069" s="8">
        <v>0.70000000000000007</v>
      </c>
      <c r="I2069" s="9">
        <v>3750</v>
      </c>
      <c r="J2069" s="10">
        <f t="shared" si="0"/>
        <v>2625.0000000000005</v>
      </c>
      <c r="K2069" s="10">
        <f t="shared" si="1"/>
        <v>656.25000000000011</v>
      </c>
      <c r="L2069" s="11">
        <v>0.25</v>
      </c>
      <c r="N2069" s="16"/>
      <c r="O2069" s="14"/>
      <c r="P2069" s="12"/>
      <c r="Q2069" s="13"/>
    </row>
    <row r="2070" spans="1:17" ht="15.75" customHeight="1">
      <c r="A2070" s="6" t="s">
        <v>27</v>
      </c>
      <c r="B2070" s="6">
        <v>1128299</v>
      </c>
      <c r="C2070" s="7">
        <v>44463</v>
      </c>
      <c r="D2070" s="6" t="s">
        <v>28</v>
      </c>
      <c r="E2070" s="6" t="s">
        <v>79</v>
      </c>
      <c r="F2070" s="6" t="s">
        <v>80</v>
      </c>
      <c r="G2070" s="6" t="s">
        <v>17</v>
      </c>
      <c r="H2070" s="8">
        <v>0.45000000000000007</v>
      </c>
      <c r="I2070" s="9">
        <v>5750</v>
      </c>
      <c r="J2070" s="10">
        <f t="shared" si="0"/>
        <v>2587.5000000000005</v>
      </c>
      <c r="K2070" s="10">
        <f t="shared" si="1"/>
        <v>905.62500000000011</v>
      </c>
      <c r="L2070" s="11">
        <v>0.35</v>
      </c>
      <c r="N2070" s="16"/>
      <c r="O2070" s="14"/>
      <c r="P2070" s="12"/>
      <c r="Q2070" s="13"/>
    </row>
    <row r="2071" spans="1:17" ht="15.75" customHeight="1">
      <c r="A2071" s="6" t="s">
        <v>27</v>
      </c>
      <c r="B2071" s="6">
        <v>1128299</v>
      </c>
      <c r="C2071" s="7">
        <v>44463</v>
      </c>
      <c r="D2071" s="6" t="s">
        <v>28</v>
      </c>
      <c r="E2071" s="6" t="s">
        <v>79</v>
      </c>
      <c r="F2071" s="6" t="s">
        <v>80</v>
      </c>
      <c r="G2071" s="6" t="s">
        <v>18</v>
      </c>
      <c r="H2071" s="8">
        <v>0.50000000000000011</v>
      </c>
      <c r="I2071" s="9">
        <v>5750</v>
      </c>
      <c r="J2071" s="10">
        <f t="shared" si="0"/>
        <v>2875.0000000000005</v>
      </c>
      <c r="K2071" s="10">
        <f t="shared" si="1"/>
        <v>1150.0000000000002</v>
      </c>
      <c r="L2071" s="11">
        <v>0.4</v>
      </c>
      <c r="N2071" s="16"/>
      <c r="O2071" s="14"/>
      <c r="P2071" s="12"/>
      <c r="Q2071" s="13"/>
    </row>
    <row r="2072" spans="1:17" ht="15.75" customHeight="1">
      <c r="A2072" s="6" t="s">
        <v>27</v>
      </c>
      <c r="B2072" s="6">
        <v>1128299</v>
      </c>
      <c r="C2072" s="7">
        <v>44463</v>
      </c>
      <c r="D2072" s="6" t="s">
        <v>28</v>
      </c>
      <c r="E2072" s="6" t="s">
        <v>79</v>
      </c>
      <c r="F2072" s="6" t="s">
        <v>80</v>
      </c>
      <c r="G2072" s="6" t="s">
        <v>19</v>
      </c>
      <c r="H2072" s="8">
        <v>0.45000000000000007</v>
      </c>
      <c r="I2072" s="9">
        <v>4250</v>
      </c>
      <c r="J2072" s="10">
        <f t="shared" si="0"/>
        <v>1912.5000000000002</v>
      </c>
      <c r="K2072" s="10">
        <f t="shared" si="1"/>
        <v>669.375</v>
      </c>
      <c r="L2072" s="11">
        <v>0.35</v>
      </c>
      <c r="N2072" s="16"/>
      <c r="O2072" s="14"/>
      <c r="P2072" s="12"/>
      <c r="Q2072" s="13"/>
    </row>
    <row r="2073" spans="1:17" ht="15.75" customHeight="1">
      <c r="A2073" s="6" t="s">
        <v>27</v>
      </c>
      <c r="B2073" s="6">
        <v>1128299</v>
      </c>
      <c r="C2073" s="7">
        <v>44463</v>
      </c>
      <c r="D2073" s="6" t="s">
        <v>28</v>
      </c>
      <c r="E2073" s="6" t="s">
        <v>79</v>
      </c>
      <c r="F2073" s="6" t="s">
        <v>80</v>
      </c>
      <c r="G2073" s="6" t="s">
        <v>20</v>
      </c>
      <c r="H2073" s="8">
        <v>0.45000000000000007</v>
      </c>
      <c r="I2073" s="9">
        <v>3750</v>
      </c>
      <c r="J2073" s="10">
        <f t="shared" si="0"/>
        <v>1687.5000000000002</v>
      </c>
      <c r="K2073" s="10">
        <f t="shared" si="1"/>
        <v>590.625</v>
      </c>
      <c r="L2073" s="11">
        <v>0.35</v>
      </c>
      <c r="N2073" s="16"/>
      <c r="O2073" s="14"/>
      <c r="P2073" s="12"/>
      <c r="Q2073" s="13"/>
    </row>
    <row r="2074" spans="1:17" ht="15.75" customHeight="1">
      <c r="A2074" s="6" t="s">
        <v>27</v>
      </c>
      <c r="B2074" s="6">
        <v>1128299</v>
      </c>
      <c r="C2074" s="7">
        <v>44463</v>
      </c>
      <c r="D2074" s="6" t="s">
        <v>28</v>
      </c>
      <c r="E2074" s="6" t="s">
        <v>79</v>
      </c>
      <c r="F2074" s="6" t="s">
        <v>80</v>
      </c>
      <c r="G2074" s="6" t="s">
        <v>21</v>
      </c>
      <c r="H2074" s="8">
        <v>0.55000000000000004</v>
      </c>
      <c r="I2074" s="9">
        <v>3750</v>
      </c>
      <c r="J2074" s="10">
        <f t="shared" si="0"/>
        <v>2062.5</v>
      </c>
      <c r="K2074" s="10">
        <f t="shared" si="1"/>
        <v>618.75</v>
      </c>
      <c r="L2074" s="11">
        <v>0.3</v>
      </c>
      <c r="N2074" s="16"/>
      <c r="O2074" s="14"/>
      <c r="P2074" s="12"/>
      <c r="Q2074" s="13"/>
    </row>
    <row r="2075" spans="1:17" ht="15.75" customHeight="1">
      <c r="A2075" s="6" t="s">
        <v>27</v>
      </c>
      <c r="B2075" s="6">
        <v>1128299</v>
      </c>
      <c r="C2075" s="7">
        <v>44463</v>
      </c>
      <c r="D2075" s="6" t="s">
        <v>28</v>
      </c>
      <c r="E2075" s="6" t="s">
        <v>79</v>
      </c>
      <c r="F2075" s="6" t="s">
        <v>80</v>
      </c>
      <c r="G2075" s="6" t="s">
        <v>22</v>
      </c>
      <c r="H2075" s="8">
        <v>0.60000000000000009</v>
      </c>
      <c r="I2075" s="9">
        <v>4250</v>
      </c>
      <c r="J2075" s="10">
        <f t="shared" si="0"/>
        <v>2550.0000000000005</v>
      </c>
      <c r="K2075" s="10">
        <f t="shared" si="1"/>
        <v>637.50000000000011</v>
      </c>
      <c r="L2075" s="11">
        <v>0.25</v>
      </c>
      <c r="N2075" s="16"/>
      <c r="O2075" s="14"/>
      <c r="P2075" s="12"/>
      <c r="Q2075" s="13"/>
    </row>
    <row r="2076" spans="1:17" ht="15.75" customHeight="1">
      <c r="A2076" s="6" t="s">
        <v>27</v>
      </c>
      <c r="B2076" s="6">
        <v>1128299</v>
      </c>
      <c r="C2076" s="7">
        <v>44492</v>
      </c>
      <c r="D2076" s="6" t="s">
        <v>28</v>
      </c>
      <c r="E2076" s="6" t="s">
        <v>79</v>
      </c>
      <c r="F2076" s="6" t="s">
        <v>80</v>
      </c>
      <c r="G2076" s="6" t="s">
        <v>17</v>
      </c>
      <c r="H2076" s="8">
        <v>0.45000000000000007</v>
      </c>
      <c r="I2076" s="9">
        <v>5000</v>
      </c>
      <c r="J2076" s="10">
        <f t="shared" si="0"/>
        <v>2250.0000000000005</v>
      </c>
      <c r="K2076" s="10">
        <f t="shared" si="1"/>
        <v>787.50000000000011</v>
      </c>
      <c r="L2076" s="11">
        <v>0.35</v>
      </c>
      <c r="N2076" s="16"/>
      <c r="O2076" s="14"/>
      <c r="P2076" s="12"/>
      <c r="Q2076" s="13"/>
    </row>
    <row r="2077" spans="1:17" ht="15.75" customHeight="1">
      <c r="A2077" s="6" t="s">
        <v>27</v>
      </c>
      <c r="B2077" s="6">
        <v>1128299</v>
      </c>
      <c r="C2077" s="7">
        <v>44492</v>
      </c>
      <c r="D2077" s="6" t="s">
        <v>28</v>
      </c>
      <c r="E2077" s="6" t="s">
        <v>79</v>
      </c>
      <c r="F2077" s="6" t="s">
        <v>80</v>
      </c>
      <c r="G2077" s="6" t="s">
        <v>18</v>
      </c>
      <c r="H2077" s="8">
        <v>0.50000000000000011</v>
      </c>
      <c r="I2077" s="9">
        <v>5000</v>
      </c>
      <c r="J2077" s="10">
        <f t="shared" si="0"/>
        <v>2500.0000000000005</v>
      </c>
      <c r="K2077" s="10">
        <f t="shared" si="1"/>
        <v>1000.0000000000002</v>
      </c>
      <c r="L2077" s="11">
        <v>0.4</v>
      </c>
      <c r="N2077" s="16"/>
      <c r="O2077" s="14"/>
      <c r="P2077" s="12"/>
      <c r="Q2077" s="13"/>
    </row>
    <row r="2078" spans="1:17" ht="15.75" customHeight="1">
      <c r="A2078" s="6" t="s">
        <v>27</v>
      </c>
      <c r="B2078" s="6">
        <v>1128299</v>
      </c>
      <c r="C2078" s="7">
        <v>44492</v>
      </c>
      <c r="D2078" s="6" t="s">
        <v>28</v>
      </c>
      <c r="E2078" s="6" t="s">
        <v>79</v>
      </c>
      <c r="F2078" s="6" t="s">
        <v>80</v>
      </c>
      <c r="G2078" s="6" t="s">
        <v>19</v>
      </c>
      <c r="H2078" s="8">
        <v>0.45000000000000007</v>
      </c>
      <c r="I2078" s="9">
        <v>3250</v>
      </c>
      <c r="J2078" s="10">
        <f t="shared" si="0"/>
        <v>1462.5000000000002</v>
      </c>
      <c r="K2078" s="10">
        <f t="shared" si="1"/>
        <v>511.87500000000006</v>
      </c>
      <c r="L2078" s="11">
        <v>0.35</v>
      </c>
      <c r="N2078" s="16"/>
      <c r="O2078" s="14"/>
      <c r="P2078" s="12"/>
      <c r="Q2078" s="13"/>
    </row>
    <row r="2079" spans="1:17" ht="15.75" customHeight="1">
      <c r="A2079" s="6" t="s">
        <v>27</v>
      </c>
      <c r="B2079" s="6">
        <v>1128299</v>
      </c>
      <c r="C2079" s="7">
        <v>44492</v>
      </c>
      <c r="D2079" s="6" t="s">
        <v>28</v>
      </c>
      <c r="E2079" s="6" t="s">
        <v>79</v>
      </c>
      <c r="F2079" s="6" t="s">
        <v>80</v>
      </c>
      <c r="G2079" s="6" t="s">
        <v>20</v>
      </c>
      <c r="H2079" s="8">
        <v>0.45000000000000007</v>
      </c>
      <c r="I2079" s="9">
        <v>3000</v>
      </c>
      <c r="J2079" s="10">
        <f t="shared" si="0"/>
        <v>1350.0000000000002</v>
      </c>
      <c r="K2079" s="10">
        <f t="shared" si="1"/>
        <v>472.50000000000006</v>
      </c>
      <c r="L2079" s="11">
        <v>0.35</v>
      </c>
      <c r="N2079" s="16"/>
      <c r="O2079" s="14"/>
      <c r="P2079" s="12"/>
      <c r="Q2079" s="13"/>
    </row>
    <row r="2080" spans="1:17" ht="15.75" customHeight="1">
      <c r="A2080" s="6" t="s">
        <v>27</v>
      </c>
      <c r="B2080" s="6">
        <v>1128299</v>
      </c>
      <c r="C2080" s="7">
        <v>44492</v>
      </c>
      <c r="D2080" s="6" t="s">
        <v>28</v>
      </c>
      <c r="E2080" s="6" t="s">
        <v>79</v>
      </c>
      <c r="F2080" s="6" t="s">
        <v>80</v>
      </c>
      <c r="G2080" s="6" t="s">
        <v>21</v>
      </c>
      <c r="H2080" s="8">
        <v>0.55000000000000004</v>
      </c>
      <c r="I2080" s="9">
        <v>2750</v>
      </c>
      <c r="J2080" s="10">
        <f t="shared" si="0"/>
        <v>1512.5000000000002</v>
      </c>
      <c r="K2080" s="10">
        <f t="shared" si="1"/>
        <v>453.75000000000006</v>
      </c>
      <c r="L2080" s="11">
        <v>0.3</v>
      </c>
      <c r="N2080" s="16"/>
      <c r="O2080" s="14"/>
      <c r="P2080" s="12"/>
      <c r="Q2080" s="13"/>
    </row>
    <row r="2081" spans="1:17" ht="15.75" customHeight="1">
      <c r="A2081" s="6" t="s">
        <v>27</v>
      </c>
      <c r="B2081" s="6">
        <v>1128299</v>
      </c>
      <c r="C2081" s="7">
        <v>44492</v>
      </c>
      <c r="D2081" s="6" t="s">
        <v>28</v>
      </c>
      <c r="E2081" s="6" t="s">
        <v>79</v>
      </c>
      <c r="F2081" s="6" t="s">
        <v>80</v>
      </c>
      <c r="G2081" s="6" t="s">
        <v>22</v>
      </c>
      <c r="H2081" s="8">
        <v>0.60000000000000009</v>
      </c>
      <c r="I2081" s="9">
        <v>3250</v>
      </c>
      <c r="J2081" s="10">
        <f t="shared" si="0"/>
        <v>1950.0000000000002</v>
      </c>
      <c r="K2081" s="10">
        <f t="shared" si="1"/>
        <v>487.50000000000006</v>
      </c>
      <c r="L2081" s="11">
        <v>0.25</v>
      </c>
      <c r="N2081" s="16"/>
      <c r="O2081" s="14"/>
      <c r="P2081" s="12"/>
      <c r="Q2081" s="13"/>
    </row>
    <row r="2082" spans="1:17" ht="15.75" customHeight="1">
      <c r="A2082" s="6" t="s">
        <v>27</v>
      </c>
      <c r="B2082" s="6">
        <v>1128299</v>
      </c>
      <c r="C2082" s="7">
        <v>44523</v>
      </c>
      <c r="D2082" s="6" t="s">
        <v>28</v>
      </c>
      <c r="E2082" s="6" t="s">
        <v>79</v>
      </c>
      <c r="F2082" s="6" t="s">
        <v>80</v>
      </c>
      <c r="G2082" s="6" t="s">
        <v>17</v>
      </c>
      <c r="H2082" s="8">
        <v>0.45000000000000007</v>
      </c>
      <c r="I2082" s="9">
        <v>5000</v>
      </c>
      <c r="J2082" s="10">
        <f t="shared" si="0"/>
        <v>2250.0000000000005</v>
      </c>
      <c r="K2082" s="10">
        <f t="shared" si="1"/>
        <v>787.50000000000011</v>
      </c>
      <c r="L2082" s="11">
        <v>0.35</v>
      </c>
      <c r="N2082" s="16"/>
      <c r="O2082" s="14"/>
      <c r="P2082" s="12"/>
      <c r="Q2082" s="13"/>
    </row>
    <row r="2083" spans="1:17" ht="15.75" customHeight="1">
      <c r="A2083" s="6" t="s">
        <v>27</v>
      </c>
      <c r="B2083" s="6">
        <v>1128299</v>
      </c>
      <c r="C2083" s="7">
        <v>44523</v>
      </c>
      <c r="D2083" s="6" t="s">
        <v>28</v>
      </c>
      <c r="E2083" s="6" t="s">
        <v>79</v>
      </c>
      <c r="F2083" s="6" t="s">
        <v>80</v>
      </c>
      <c r="G2083" s="6" t="s">
        <v>18</v>
      </c>
      <c r="H2083" s="8">
        <v>0.50000000000000011</v>
      </c>
      <c r="I2083" s="9">
        <v>5250</v>
      </c>
      <c r="J2083" s="10">
        <f t="shared" si="0"/>
        <v>2625.0000000000005</v>
      </c>
      <c r="K2083" s="10">
        <f t="shared" si="1"/>
        <v>1050.0000000000002</v>
      </c>
      <c r="L2083" s="11">
        <v>0.4</v>
      </c>
      <c r="N2083" s="16"/>
      <c r="O2083" s="14"/>
      <c r="P2083" s="12"/>
      <c r="Q2083" s="13"/>
    </row>
    <row r="2084" spans="1:17" ht="15.75" customHeight="1">
      <c r="A2084" s="6" t="s">
        <v>27</v>
      </c>
      <c r="B2084" s="6">
        <v>1128299</v>
      </c>
      <c r="C2084" s="7">
        <v>44523</v>
      </c>
      <c r="D2084" s="6" t="s">
        <v>28</v>
      </c>
      <c r="E2084" s="6" t="s">
        <v>79</v>
      </c>
      <c r="F2084" s="6" t="s">
        <v>80</v>
      </c>
      <c r="G2084" s="6" t="s">
        <v>19</v>
      </c>
      <c r="H2084" s="8">
        <v>0.45000000000000007</v>
      </c>
      <c r="I2084" s="9">
        <v>3750</v>
      </c>
      <c r="J2084" s="10">
        <f t="shared" si="0"/>
        <v>1687.5000000000002</v>
      </c>
      <c r="K2084" s="10">
        <f t="shared" si="1"/>
        <v>590.625</v>
      </c>
      <c r="L2084" s="11">
        <v>0.35</v>
      </c>
      <c r="N2084" s="16"/>
      <c r="O2084" s="14"/>
      <c r="P2084" s="12"/>
      <c r="Q2084" s="13"/>
    </row>
    <row r="2085" spans="1:17" ht="15.75" customHeight="1">
      <c r="A2085" s="6" t="s">
        <v>27</v>
      </c>
      <c r="B2085" s="6">
        <v>1128299</v>
      </c>
      <c r="C2085" s="7">
        <v>44523</v>
      </c>
      <c r="D2085" s="6" t="s">
        <v>28</v>
      </c>
      <c r="E2085" s="6" t="s">
        <v>79</v>
      </c>
      <c r="F2085" s="6" t="s">
        <v>80</v>
      </c>
      <c r="G2085" s="6" t="s">
        <v>20</v>
      </c>
      <c r="H2085" s="8">
        <v>0.45000000000000007</v>
      </c>
      <c r="I2085" s="9">
        <v>3500</v>
      </c>
      <c r="J2085" s="10">
        <f t="shared" si="0"/>
        <v>1575.0000000000002</v>
      </c>
      <c r="K2085" s="10">
        <f t="shared" si="1"/>
        <v>551.25</v>
      </c>
      <c r="L2085" s="11">
        <v>0.35</v>
      </c>
      <c r="N2085" s="16"/>
      <c r="O2085" s="14"/>
      <c r="P2085" s="12"/>
      <c r="Q2085" s="13"/>
    </row>
    <row r="2086" spans="1:17" ht="15.75" customHeight="1">
      <c r="A2086" s="6" t="s">
        <v>27</v>
      </c>
      <c r="B2086" s="6">
        <v>1128299</v>
      </c>
      <c r="C2086" s="7">
        <v>44523</v>
      </c>
      <c r="D2086" s="6" t="s">
        <v>28</v>
      </c>
      <c r="E2086" s="6" t="s">
        <v>79</v>
      </c>
      <c r="F2086" s="6" t="s">
        <v>80</v>
      </c>
      <c r="G2086" s="6" t="s">
        <v>21</v>
      </c>
      <c r="H2086" s="8">
        <v>0.55000000000000004</v>
      </c>
      <c r="I2086" s="9">
        <v>3000</v>
      </c>
      <c r="J2086" s="10">
        <f t="shared" si="0"/>
        <v>1650.0000000000002</v>
      </c>
      <c r="K2086" s="10">
        <f t="shared" si="1"/>
        <v>495.00000000000006</v>
      </c>
      <c r="L2086" s="11">
        <v>0.3</v>
      </c>
      <c r="N2086" s="16"/>
      <c r="O2086" s="14"/>
      <c r="P2086" s="12"/>
      <c r="Q2086" s="13"/>
    </row>
    <row r="2087" spans="1:17" ht="15.75" customHeight="1">
      <c r="A2087" s="6" t="s">
        <v>27</v>
      </c>
      <c r="B2087" s="6">
        <v>1128299</v>
      </c>
      <c r="C2087" s="7">
        <v>44523</v>
      </c>
      <c r="D2087" s="6" t="s">
        <v>28</v>
      </c>
      <c r="E2087" s="6" t="s">
        <v>79</v>
      </c>
      <c r="F2087" s="6" t="s">
        <v>80</v>
      </c>
      <c r="G2087" s="6" t="s">
        <v>22</v>
      </c>
      <c r="H2087" s="8">
        <v>0.60000000000000009</v>
      </c>
      <c r="I2087" s="9">
        <v>4250</v>
      </c>
      <c r="J2087" s="10">
        <f t="shared" si="0"/>
        <v>2550.0000000000005</v>
      </c>
      <c r="K2087" s="10">
        <f t="shared" si="1"/>
        <v>637.50000000000011</v>
      </c>
      <c r="L2087" s="11">
        <v>0.25</v>
      </c>
      <c r="N2087" s="16"/>
      <c r="O2087" s="14"/>
      <c r="P2087" s="12"/>
      <c r="Q2087" s="13"/>
    </row>
    <row r="2088" spans="1:17" ht="15.75" customHeight="1">
      <c r="A2088" s="6" t="s">
        <v>27</v>
      </c>
      <c r="B2088" s="6">
        <v>1128299</v>
      </c>
      <c r="C2088" s="7">
        <v>44552</v>
      </c>
      <c r="D2088" s="6" t="s">
        <v>28</v>
      </c>
      <c r="E2088" s="6" t="s">
        <v>79</v>
      </c>
      <c r="F2088" s="6" t="s">
        <v>80</v>
      </c>
      <c r="G2088" s="6" t="s">
        <v>17</v>
      </c>
      <c r="H2088" s="8">
        <v>0.45000000000000007</v>
      </c>
      <c r="I2088" s="9">
        <v>6250</v>
      </c>
      <c r="J2088" s="10">
        <f t="shared" si="0"/>
        <v>2812.5000000000005</v>
      </c>
      <c r="K2088" s="10">
        <f t="shared" si="1"/>
        <v>984.37500000000011</v>
      </c>
      <c r="L2088" s="11">
        <v>0.35</v>
      </c>
      <c r="N2088" s="16"/>
      <c r="O2088" s="14"/>
      <c r="P2088" s="12"/>
      <c r="Q2088" s="13"/>
    </row>
    <row r="2089" spans="1:17" ht="15.75" customHeight="1">
      <c r="A2089" s="6" t="s">
        <v>27</v>
      </c>
      <c r="B2089" s="6">
        <v>1128299</v>
      </c>
      <c r="C2089" s="7">
        <v>44552</v>
      </c>
      <c r="D2089" s="6" t="s">
        <v>28</v>
      </c>
      <c r="E2089" s="6" t="s">
        <v>79</v>
      </c>
      <c r="F2089" s="6" t="s">
        <v>80</v>
      </c>
      <c r="G2089" s="6" t="s">
        <v>18</v>
      </c>
      <c r="H2089" s="8">
        <v>0.50000000000000011</v>
      </c>
      <c r="I2089" s="9">
        <v>6250</v>
      </c>
      <c r="J2089" s="10">
        <f t="shared" si="0"/>
        <v>3125.0000000000009</v>
      </c>
      <c r="K2089" s="10">
        <f t="shared" si="1"/>
        <v>1250.0000000000005</v>
      </c>
      <c r="L2089" s="11">
        <v>0.4</v>
      </c>
      <c r="N2089" s="16"/>
      <c r="O2089" s="14"/>
      <c r="P2089" s="12"/>
      <c r="Q2089" s="13"/>
    </row>
    <row r="2090" spans="1:17" ht="15.75" customHeight="1">
      <c r="A2090" s="6" t="s">
        <v>27</v>
      </c>
      <c r="B2090" s="6">
        <v>1128299</v>
      </c>
      <c r="C2090" s="7">
        <v>44552</v>
      </c>
      <c r="D2090" s="6" t="s">
        <v>28</v>
      </c>
      <c r="E2090" s="6" t="s">
        <v>79</v>
      </c>
      <c r="F2090" s="6" t="s">
        <v>80</v>
      </c>
      <c r="G2090" s="6" t="s">
        <v>19</v>
      </c>
      <c r="H2090" s="8">
        <v>0.45000000000000007</v>
      </c>
      <c r="I2090" s="9">
        <v>4250</v>
      </c>
      <c r="J2090" s="10">
        <f t="shared" si="0"/>
        <v>1912.5000000000002</v>
      </c>
      <c r="K2090" s="10">
        <f t="shared" si="1"/>
        <v>669.375</v>
      </c>
      <c r="L2090" s="11">
        <v>0.35</v>
      </c>
      <c r="N2090" s="16"/>
      <c r="O2090" s="14"/>
      <c r="P2090" s="12"/>
      <c r="Q2090" s="13"/>
    </row>
    <row r="2091" spans="1:17" ht="15.75" customHeight="1">
      <c r="A2091" s="6" t="s">
        <v>27</v>
      </c>
      <c r="B2091" s="6">
        <v>1128299</v>
      </c>
      <c r="C2091" s="7">
        <v>44552</v>
      </c>
      <c r="D2091" s="6" t="s">
        <v>28</v>
      </c>
      <c r="E2091" s="6" t="s">
        <v>79</v>
      </c>
      <c r="F2091" s="6" t="s">
        <v>80</v>
      </c>
      <c r="G2091" s="6" t="s">
        <v>20</v>
      </c>
      <c r="H2091" s="8">
        <v>0.45000000000000007</v>
      </c>
      <c r="I2091" s="9">
        <v>4250</v>
      </c>
      <c r="J2091" s="10">
        <f t="shared" si="0"/>
        <v>1912.5000000000002</v>
      </c>
      <c r="K2091" s="10">
        <f t="shared" si="1"/>
        <v>669.375</v>
      </c>
      <c r="L2091" s="11">
        <v>0.35</v>
      </c>
      <c r="N2091" s="16"/>
      <c r="O2091" s="14"/>
      <c r="P2091" s="12"/>
      <c r="Q2091" s="13"/>
    </row>
    <row r="2092" spans="1:17" ht="15.75" customHeight="1">
      <c r="A2092" s="6" t="s">
        <v>27</v>
      </c>
      <c r="B2092" s="6">
        <v>1128299</v>
      </c>
      <c r="C2092" s="7">
        <v>44552</v>
      </c>
      <c r="D2092" s="6" t="s">
        <v>28</v>
      </c>
      <c r="E2092" s="6" t="s">
        <v>79</v>
      </c>
      <c r="F2092" s="6" t="s">
        <v>80</v>
      </c>
      <c r="G2092" s="6" t="s">
        <v>21</v>
      </c>
      <c r="H2092" s="8">
        <v>0.55000000000000004</v>
      </c>
      <c r="I2092" s="9">
        <v>3500</v>
      </c>
      <c r="J2092" s="10">
        <f t="shared" si="0"/>
        <v>1925.0000000000002</v>
      </c>
      <c r="K2092" s="10">
        <f t="shared" si="1"/>
        <v>577.5</v>
      </c>
      <c r="L2092" s="11">
        <v>0.3</v>
      </c>
      <c r="N2092" s="16"/>
      <c r="O2092" s="14"/>
      <c r="P2092" s="12"/>
      <c r="Q2092" s="13"/>
    </row>
    <row r="2093" spans="1:17" ht="15.75" customHeight="1">
      <c r="A2093" s="6" t="s">
        <v>27</v>
      </c>
      <c r="B2093" s="6">
        <v>1128299</v>
      </c>
      <c r="C2093" s="7">
        <v>44552</v>
      </c>
      <c r="D2093" s="6" t="s">
        <v>28</v>
      </c>
      <c r="E2093" s="6" t="s">
        <v>79</v>
      </c>
      <c r="F2093" s="6" t="s">
        <v>80</v>
      </c>
      <c r="G2093" s="6" t="s">
        <v>22</v>
      </c>
      <c r="H2093" s="8">
        <v>0.60000000000000009</v>
      </c>
      <c r="I2093" s="9">
        <v>4500</v>
      </c>
      <c r="J2093" s="10">
        <f t="shared" si="0"/>
        <v>2700.0000000000005</v>
      </c>
      <c r="K2093" s="10">
        <f t="shared" si="1"/>
        <v>675.00000000000011</v>
      </c>
      <c r="L2093" s="11">
        <v>0.25</v>
      </c>
      <c r="N2093" s="16"/>
      <c r="O2093" s="14"/>
      <c r="P2093" s="12"/>
      <c r="Q2093" s="13"/>
    </row>
    <row r="2094" spans="1:17" ht="15.75" customHeight="1">
      <c r="A2094" s="6" t="s">
        <v>27</v>
      </c>
      <c r="B2094" s="6">
        <v>1128299</v>
      </c>
      <c r="C2094" s="7">
        <v>44222</v>
      </c>
      <c r="D2094" s="6" t="s">
        <v>28</v>
      </c>
      <c r="E2094" s="6" t="s">
        <v>81</v>
      </c>
      <c r="F2094" s="6" t="s">
        <v>82</v>
      </c>
      <c r="G2094" s="6" t="s">
        <v>17</v>
      </c>
      <c r="H2094" s="8">
        <v>0.34999999999999992</v>
      </c>
      <c r="I2094" s="9">
        <v>4750</v>
      </c>
      <c r="J2094" s="10">
        <f t="shared" si="0"/>
        <v>1662.4999999999995</v>
      </c>
      <c r="K2094" s="10">
        <f t="shared" si="1"/>
        <v>581.87499999999977</v>
      </c>
      <c r="L2094" s="11">
        <v>0.35</v>
      </c>
      <c r="N2094" s="16"/>
      <c r="O2094" s="14"/>
      <c r="P2094" s="12"/>
      <c r="Q2094" s="13"/>
    </row>
    <row r="2095" spans="1:17" ht="15.75" customHeight="1">
      <c r="A2095" s="6" t="s">
        <v>27</v>
      </c>
      <c r="B2095" s="6">
        <v>1128299</v>
      </c>
      <c r="C2095" s="7">
        <v>44222</v>
      </c>
      <c r="D2095" s="6" t="s">
        <v>28</v>
      </c>
      <c r="E2095" s="6" t="s">
        <v>81</v>
      </c>
      <c r="F2095" s="6" t="s">
        <v>82</v>
      </c>
      <c r="G2095" s="6" t="s">
        <v>18</v>
      </c>
      <c r="H2095" s="8">
        <v>0.45</v>
      </c>
      <c r="I2095" s="9">
        <v>4750</v>
      </c>
      <c r="J2095" s="10">
        <f t="shared" si="0"/>
        <v>2137.5</v>
      </c>
      <c r="K2095" s="10">
        <f t="shared" si="1"/>
        <v>855</v>
      </c>
      <c r="L2095" s="11">
        <v>0.4</v>
      </c>
      <c r="N2095" s="16"/>
      <c r="O2095" s="14"/>
      <c r="P2095" s="12"/>
      <c r="Q2095" s="13"/>
    </row>
    <row r="2096" spans="1:17" ht="15.75" customHeight="1">
      <c r="A2096" s="6" t="s">
        <v>27</v>
      </c>
      <c r="B2096" s="6">
        <v>1128299</v>
      </c>
      <c r="C2096" s="7">
        <v>44222</v>
      </c>
      <c r="D2096" s="6" t="s">
        <v>28</v>
      </c>
      <c r="E2096" s="6" t="s">
        <v>81</v>
      </c>
      <c r="F2096" s="6" t="s">
        <v>82</v>
      </c>
      <c r="G2096" s="6" t="s">
        <v>19</v>
      </c>
      <c r="H2096" s="8">
        <v>0.45</v>
      </c>
      <c r="I2096" s="9">
        <v>4750</v>
      </c>
      <c r="J2096" s="10">
        <f t="shared" si="0"/>
        <v>2137.5</v>
      </c>
      <c r="K2096" s="10">
        <f t="shared" si="1"/>
        <v>748.125</v>
      </c>
      <c r="L2096" s="11">
        <v>0.35</v>
      </c>
      <c r="N2096" s="16"/>
      <c r="O2096" s="14"/>
      <c r="P2096" s="12"/>
      <c r="Q2096" s="13"/>
    </row>
    <row r="2097" spans="1:17" ht="15.75" customHeight="1">
      <c r="A2097" s="6" t="s">
        <v>27</v>
      </c>
      <c r="B2097" s="6">
        <v>1128299</v>
      </c>
      <c r="C2097" s="7">
        <v>44222</v>
      </c>
      <c r="D2097" s="6" t="s">
        <v>28</v>
      </c>
      <c r="E2097" s="6" t="s">
        <v>81</v>
      </c>
      <c r="F2097" s="6" t="s">
        <v>82</v>
      </c>
      <c r="G2097" s="6" t="s">
        <v>20</v>
      </c>
      <c r="H2097" s="8">
        <v>0.45</v>
      </c>
      <c r="I2097" s="9">
        <v>3250</v>
      </c>
      <c r="J2097" s="10">
        <f t="shared" si="0"/>
        <v>1462.5</v>
      </c>
      <c r="K2097" s="10">
        <f t="shared" si="1"/>
        <v>511.87499999999994</v>
      </c>
      <c r="L2097" s="11">
        <v>0.35</v>
      </c>
      <c r="N2097" s="16"/>
      <c r="O2097" s="14"/>
      <c r="P2097" s="12"/>
      <c r="Q2097" s="13"/>
    </row>
    <row r="2098" spans="1:17" ht="15.75" customHeight="1">
      <c r="A2098" s="6" t="s">
        <v>27</v>
      </c>
      <c r="B2098" s="6">
        <v>1128299</v>
      </c>
      <c r="C2098" s="7">
        <v>44222</v>
      </c>
      <c r="D2098" s="6" t="s">
        <v>28</v>
      </c>
      <c r="E2098" s="6" t="s">
        <v>81</v>
      </c>
      <c r="F2098" s="6" t="s">
        <v>82</v>
      </c>
      <c r="G2098" s="6" t="s">
        <v>21</v>
      </c>
      <c r="H2098" s="8">
        <v>0.50000000000000011</v>
      </c>
      <c r="I2098" s="9">
        <v>2750</v>
      </c>
      <c r="J2098" s="10">
        <f t="shared" si="0"/>
        <v>1375.0000000000002</v>
      </c>
      <c r="K2098" s="10">
        <f t="shared" si="1"/>
        <v>412.50000000000006</v>
      </c>
      <c r="L2098" s="11">
        <v>0.3</v>
      </c>
      <c r="N2098" s="16"/>
      <c r="O2098" s="14"/>
      <c r="P2098" s="12"/>
      <c r="Q2098" s="13"/>
    </row>
    <row r="2099" spans="1:17" ht="15.75" customHeight="1">
      <c r="A2099" s="6" t="s">
        <v>27</v>
      </c>
      <c r="B2099" s="6">
        <v>1128299</v>
      </c>
      <c r="C2099" s="7">
        <v>44222</v>
      </c>
      <c r="D2099" s="6" t="s">
        <v>28</v>
      </c>
      <c r="E2099" s="6" t="s">
        <v>81</v>
      </c>
      <c r="F2099" s="6" t="s">
        <v>82</v>
      </c>
      <c r="G2099" s="6" t="s">
        <v>22</v>
      </c>
      <c r="H2099" s="8">
        <v>0.45</v>
      </c>
      <c r="I2099" s="9">
        <v>4750</v>
      </c>
      <c r="J2099" s="10">
        <f t="shared" si="0"/>
        <v>2137.5</v>
      </c>
      <c r="K2099" s="10">
        <f t="shared" si="1"/>
        <v>534.375</v>
      </c>
      <c r="L2099" s="11">
        <v>0.25</v>
      </c>
      <c r="N2099" s="16"/>
      <c r="O2099" s="14"/>
      <c r="P2099" s="12"/>
      <c r="Q2099" s="13"/>
    </row>
    <row r="2100" spans="1:17" ht="15.75" customHeight="1">
      <c r="A2100" s="6" t="s">
        <v>27</v>
      </c>
      <c r="B2100" s="6">
        <v>1128299</v>
      </c>
      <c r="C2100" s="7">
        <v>44253</v>
      </c>
      <c r="D2100" s="6" t="s">
        <v>28</v>
      </c>
      <c r="E2100" s="6" t="s">
        <v>81</v>
      </c>
      <c r="F2100" s="6" t="s">
        <v>82</v>
      </c>
      <c r="G2100" s="6" t="s">
        <v>17</v>
      </c>
      <c r="H2100" s="8">
        <v>0.34999999999999992</v>
      </c>
      <c r="I2100" s="9">
        <v>5250</v>
      </c>
      <c r="J2100" s="10">
        <f t="shared" si="0"/>
        <v>1837.4999999999995</v>
      </c>
      <c r="K2100" s="10">
        <f t="shared" si="1"/>
        <v>643.12499999999977</v>
      </c>
      <c r="L2100" s="11">
        <v>0.35</v>
      </c>
      <c r="N2100" s="16"/>
      <c r="O2100" s="14"/>
      <c r="P2100" s="12"/>
      <c r="Q2100" s="13"/>
    </row>
    <row r="2101" spans="1:17" ht="15.75" customHeight="1">
      <c r="A2101" s="6" t="s">
        <v>27</v>
      </c>
      <c r="B2101" s="6">
        <v>1128299</v>
      </c>
      <c r="C2101" s="7">
        <v>44253</v>
      </c>
      <c r="D2101" s="6" t="s">
        <v>28</v>
      </c>
      <c r="E2101" s="6" t="s">
        <v>81</v>
      </c>
      <c r="F2101" s="6" t="s">
        <v>82</v>
      </c>
      <c r="G2101" s="6" t="s">
        <v>18</v>
      </c>
      <c r="H2101" s="8">
        <v>0.45</v>
      </c>
      <c r="I2101" s="9">
        <v>4250</v>
      </c>
      <c r="J2101" s="10">
        <f t="shared" si="0"/>
        <v>1912.5</v>
      </c>
      <c r="K2101" s="10">
        <f t="shared" si="1"/>
        <v>765</v>
      </c>
      <c r="L2101" s="11">
        <v>0.4</v>
      </c>
      <c r="N2101" s="16"/>
      <c r="O2101" s="14"/>
      <c r="P2101" s="12"/>
      <c r="Q2101" s="13"/>
    </row>
    <row r="2102" spans="1:17" ht="15.75" customHeight="1">
      <c r="A2102" s="6" t="s">
        <v>27</v>
      </c>
      <c r="B2102" s="6">
        <v>1128299</v>
      </c>
      <c r="C2102" s="7">
        <v>44253</v>
      </c>
      <c r="D2102" s="6" t="s">
        <v>28</v>
      </c>
      <c r="E2102" s="6" t="s">
        <v>81</v>
      </c>
      <c r="F2102" s="6" t="s">
        <v>82</v>
      </c>
      <c r="G2102" s="6" t="s">
        <v>19</v>
      </c>
      <c r="H2102" s="8">
        <v>0.45</v>
      </c>
      <c r="I2102" s="9">
        <v>4250</v>
      </c>
      <c r="J2102" s="10">
        <f t="shared" si="0"/>
        <v>1912.5</v>
      </c>
      <c r="K2102" s="10">
        <f t="shared" si="1"/>
        <v>669.375</v>
      </c>
      <c r="L2102" s="11">
        <v>0.35</v>
      </c>
      <c r="N2102" s="16"/>
      <c r="O2102" s="14"/>
      <c r="P2102" s="12"/>
      <c r="Q2102" s="13"/>
    </row>
    <row r="2103" spans="1:17" ht="15.75" customHeight="1">
      <c r="A2103" s="6" t="s">
        <v>27</v>
      </c>
      <c r="B2103" s="6">
        <v>1128299</v>
      </c>
      <c r="C2103" s="7">
        <v>44253</v>
      </c>
      <c r="D2103" s="6" t="s">
        <v>28</v>
      </c>
      <c r="E2103" s="6" t="s">
        <v>81</v>
      </c>
      <c r="F2103" s="6" t="s">
        <v>82</v>
      </c>
      <c r="G2103" s="6" t="s">
        <v>20</v>
      </c>
      <c r="H2103" s="8">
        <v>0.45</v>
      </c>
      <c r="I2103" s="9">
        <v>2750</v>
      </c>
      <c r="J2103" s="10">
        <f t="shared" si="0"/>
        <v>1237.5</v>
      </c>
      <c r="K2103" s="10">
        <f t="shared" si="1"/>
        <v>433.125</v>
      </c>
      <c r="L2103" s="11">
        <v>0.35</v>
      </c>
      <c r="N2103" s="16"/>
      <c r="O2103" s="14"/>
      <c r="P2103" s="12"/>
      <c r="Q2103" s="13"/>
    </row>
    <row r="2104" spans="1:17" ht="15.75" customHeight="1">
      <c r="A2104" s="6" t="s">
        <v>27</v>
      </c>
      <c r="B2104" s="6">
        <v>1128299</v>
      </c>
      <c r="C2104" s="7">
        <v>44253</v>
      </c>
      <c r="D2104" s="6" t="s">
        <v>28</v>
      </c>
      <c r="E2104" s="6" t="s">
        <v>81</v>
      </c>
      <c r="F2104" s="6" t="s">
        <v>82</v>
      </c>
      <c r="G2104" s="6" t="s">
        <v>21</v>
      </c>
      <c r="H2104" s="8">
        <v>0.50000000000000011</v>
      </c>
      <c r="I2104" s="9">
        <v>2000</v>
      </c>
      <c r="J2104" s="10">
        <f t="shared" si="0"/>
        <v>1000.0000000000002</v>
      </c>
      <c r="K2104" s="10">
        <f t="shared" si="1"/>
        <v>300.00000000000006</v>
      </c>
      <c r="L2104" s="11">
        <v>0.3</v>
      </c>
      <c r="N2104" s="16"/>
      <c r="O2104" s="14"/>
      <c r="P2104" s="12"/>
      <c r="Q2104" s="13"/>
    </row>
    <row r="2105" spans="1:17" ht="15.75" customHeight="1">
      <c r="A2105" s="6" t="s">
        <v>27</v>
      </c>
      <c r="B2105" s="6">
        <v>1128299</v>
      </c>
      <c r="C2105" s="7">
        <v>44253</v>
      </c>
      <c r="D2105" s="6" t="s">
        <v>28</v>
      </c>
      <c r="E2105" s="6" t="s">
        <v>81</v>
      </c>
      <c r="F2105" s="6" t="s">
        <v>82</v>
      </c>
      <c r="G2105" s="6" t="s">
        <v>22</v>
      </c>
      <c r="H2105" s="8">
        <v>0.45</v>
      </c>
      <c r="I2105" s="9">
        <v>4000</v>
      </c>
      <c r="J2105" s="10">
        <f t="shared" si="0"/>
        <v>1800</v>
      </c>
      <c r="K2105" s="10">
        <f t="shared" si="1"/>
        <v>450</v>
      </c>
      <c r="L2105" s="11">
        <v>0.25</v>
      </c>
      <c r="N2105" s="16"/>
      <c r="O2105" s="14"/>
      <c r="P2105" s="12"/>
      <c r="Q2105" s="13"/>
    </row>
    <row r="2106" spans="1:17" ht="15.75" customHeight="1">
      <c r="A2106" s="6" t="s">
        <v>27</v>
      </c>
      <c r="B2106" s="6">
        <v>1128299</v>
      </c>
      <c r="C2106" s="7">
        <v>44280</v>
      </c>
      <c r="D2106" s="6" t="s">
        <v>28</v>
      </c>
      <c r="E2106" s="6" t="s">
        <v>81</v>
      </c>
      <c r="F2106" s="6" t="s">
        <v>82</v>
      </c>
      <c r="G2106" s="6" t="s">
        <v>17</v>
      </c>
      <c r="H2106" s="8">
        <v>0.45</v>
      </c>
      <c r="I2106" s="9">
        <v>5500</v>
      </c>
      <c r="J2106" s="10">
        <f t="shared" si="0"/>
        <v>2475</v>
      </c>
      <c r="K2106" s="10">
        <f t="shared" si="1"/>
        <v>866.25</v>
      </c>
      <c r="L2106" s="11">
        <v>0.35</v>
      </c>
      <c r="N2106" s="16"/>
      <c r="O2106" s="14"/>
      <c r="P2106" s="12"/>
      <c r="Q2106" s="13"/>
    </row>
    <row r="2107" spans="1:17" ht="15.75" customHeight="1">
      <c r="A2107" s="6" t="s">
        <v>27</v>
      </c>
      <c r="B2107" s="6">
        <v>1128299</v>
      </c>
      <c r="C2107" s="7">
        <v>44280</v>
      </c>
      <c r="D2107" s="6" t="s">
        <v>28</v>
      </c>
      <c r="E2107" s="6" t="s">
        <v>81</v>
      </c>
      <c r="F2107" s="6" t="s">
        <v>82</v>
      </c>
      <c r="G2107" s="6" t="s">
        <v>18</v>
      </c>
      <c r="H2107" s="8">
        <v>0.55000000000000004</v>
      </c>
      <c r="I2107" s="9">
        <v>4000</v>
      </c>
      <c r="J2107" s="10">
        <f t="shared" si="0"/>
        <v>2200</v>
      </c>
      <c r="K2107" s="10">
        <f t="shared" si="1"/>
        <v>880</v>
      </c>
      <c r="L2107" s="11">
        <v>0.4</v>
      </c>
      <c r="N2107" s="16"/>
      <c r="O2107" s="14"/>
      <c r="P2107" s="12"/>
      <c r="Q2107" s="13"/>
    </row>
    <row r="2108" spans="1:17" ht="15.75" customHeight="1">
      <c r="A2108" s="6" t="s">
        <v>27</v>
      </c>
      <c r="B2108" s="6">
        <v>1128299</v>
      </c>
      <c r="C2108" s="7">
        <v>44280</v>
      </c>
      <c r="D2108" s="6" t="s">
        <v>28</v>
      </c>
      <c r="E2108" s="6" t="s">
        <v>81</v>
      </c>
      <c r="F2108" s="6" t="s">
        <v>82</v>
      </c>
      <c r="G2108" s="6" t="s">
        <v>19</v>
      </c>
      <c r="H2108" s="8">
        <v>0.55000000000000004</v>
      </c>
      <c r="I2108" s="9">
        <v>4000</v>
      </c>
      <c r="J2108" s="10">
        <f t="shared" si="0"/>
        <v>2200</v>
      </c>
      <c r="K2108" s="10">
        <f t="shared" si="1"/>
        <v>770</v>
      </c>
      <c r="L2108" s="11">
        <v>0.35</v>
      </c>
      <c r="N2108" s="16"/>
      <c r="O2108" s="14"/>
      <c r="P2108" s="12"/>
      <c r="Q2108" s="13"/>
    </row>
    <row r="2109" spans="1:17" ht="15.75" customHeight="1">
      <c r="A2109" s="6" t="s">
        <v>27</v>
      </c>
      <c r="B2109" s="6">
        <v>1128299</v>
      </c>
      <c r="C2109" s="7">
        <v>44280</v>
      </c>
      <c r="D2109" s="6" t="s">
        <v>28</v>
      </c>
      <c r="E2109" s="6" t="s">
        <v>81</v>
      </c>
      <c r="F2109" s="6" t="s">
        <v>82</v>
      </c>
      <c r="G2109" s="6" t="s">
        <v>20</v>
      </c>
      <c r="H2109" s="8">
        <v>0.55000000000000004</v>
      </c>
      <c r="I2109" s="9">
        <v>2750</v>
      </c>
      <c r="J2109" s="10">
        <f t="shared" si="0"/>
        <v>1512.5000000000002</v>
      </c>
      <c r="K2109" s="10">
        <f t="shared" si="1"/>
        <v>529.375</v>
      </c>
      <c r="L2109" s="11">
        <v>0.35</v>
      </c>
      <c r="N2109" s="16"/>
      <c r="O2109" s="14"/>
      <c r="P2109" s="12"/>
      <c r="Q2109" s="13"/>
    </row>
    <row r="2110" spans="1:17" ht="15.75" customHeight="1">
      <c r="A2110" s="6" t="s">
        <v>27</v>
      </c>
      <c r="B2110" s="6">
        <v>1128299</v>
      </c>
      <c r="C2110" s="7">
        <v>44280</v>
      </c>
      <c r="D2110" s="6" t="s">
        <v>28</v>
      </c>
      <c r="E2110" s="6" t="s">
        <v>81</v>
      </c>
      <c r="F2110" s="6" t="s">
        <v>82</v>
      </c>
      <c r="G2110" s="6" t="s">
        <v>21</v>
      </c>
      <c r="H2110" s="8">
        <v>0.60000000000000009</v>
      </c>
      <c r="I2110" s="9">
        <v>1750</v>
      </c>
      <c r="J2110" s="10">
        <f t="shared" si="0"/>
        <v>1050.0000000000002</v>
      </c>
      <c r="K2110" s="10">
        <f t="shared" si="1"/>
        <v>315.00000000000006</v>
      </c>
      <c r="L2110" s="11">
        <v>0.3</v>
      </c>
      <c r="N2110" s="16"/>
      <c r="O2110" s="14"/>
      <c r="P2110" s="12"/>
      <c r="Q2110" s="13"/>
    </row>
    <row r="2111" spans="1:17" ht="15.75" customHeight="1">
      <c r="A2111" s="6" t="s">
        <v>27</v>
      </c>
      <c r="B2111" s="6">
        <v>1128299</v>
      </c>
      <c r="C2111" s="7">
        <v>44280</v>
      </c>
      <c r="D2111" s="6" t="s">
        <v>28</v>
      </c>
      <c r="E2111" s="6" t="s">
        <v>81</v>
      </c>
      <c r="F2111" s="6" t="s">
        <v>82</v>
      </c>
      <c r="G2111" s="6" t="s">
        <v>22</v>
      </c>
      <c r="H2111" s="8">
        <v>0.55000000000000004</v>
      </c>
      <c r="I2111" s="9">
        <v>3750</v>
      </c>
      <c r="J2111" s="10">
        <f t="shared" si="0"/>
        <v>2062.5</v>
      </c>
      <c r="K2111" s="10">
        <f t="shared" si="1"/>
        <v>515.625</v>
      </c>
      <c r="L2111" s="11">
        <v>0.25</v>
      </c>
      <c r="N2111" s="16"/>
      <c r="O2111" s="14"/>
      <c r="P2111" s="12"/>
      <c r="Q2111" s="13"/>
    </row>
    <row r="2112" spans="1:17" ht="15.75" customHeight="1">
      <c r="A2112" s="6" t="s">
        <v>27</v>
      </c>
      <c r="B2112" s="6">
        <v>1128299</v>
      </c>
      <c r="C2112" s="7">
        <v>44312</v>
      </c>
      <c r="D2112" s="6" t="s">
        <v>28</v>
      </c>
      <c r="E2112" s="6" t="s">
        <v>81</v>
      </c>
      <c r="F2112" s="6" t="s">
        <v>82</v>
      </c>
      <c r="G2112" s="6" t="s">
        <v>17</v>
      </c>
      <c r="H2112" s="8">
        <v>0.55000000000000004</v>
      </c>
      <c r="I2112" s="9">
        <v>5500</v>
      </c>
      <c r="J2112" s="10">
        <f t="shared" si="0"/>
        <v>3025.0000000000005</v>
      </c>
      <c r="K2112" s="10">
        <f t="shared" si="1"/>
        <v>1058.75</v>
      </c>
      <c r="L2112" s="11">
        <v>0.35</v>
      </c>
      <c r="N2112" s="16"/>
      <c r="O2112" s="14"/>
      <c r="P2112" s="12"/>
      <c r="Q2112" s="13"/>
    </row>
    <row r="2113" spans="1:17" ht="15.75" customHeight="1">
      <c r="A2113" s="6" t="s">
        <v>27</v>
      </c>
      <c r="B2113" s="6">
        <v>1128299</v>
      </c>
      <c r="C2113" s="7">
        <v>44312</v>
      </c>
      <c r="D2113" s="6" t="s">
        <v>28</v>
      </c>
      <c r="E2113" s="6" t="s">
        <v>81</v>
      </c>
      <c r="F2113" s="6" t="s">
        <v>82</v>
      </c>
      <c r="G2113" s="6" t="s">
        <v>18</v>
      </c>
      <c r="H2113" s="8">
        <v>0.60000000000000009</v>
      </c>
      <c r="I2113" s="9">
        <v>3500</v>
      </c>
      <c r="J2113" s="10">
        <f t="shared" si="0"/>
        <v>2100.0000000000005</v>
      </c>
      <c r="K2113" s="10">
        <f t="shared" si="1"/>
        <v>840.00000000000023</v>
      </c>
      <c r="L2113" s="11">
        <v>0.4</v>
      </c>
      <c r="N2113" s="16"/>
      <c r="O2113" s="14"/>
      <c r="P2113" s="12"/>
      <c r="Q2113" s="13"/>
    </row>
    <row r="2114" spans="1:17" ht="15.75" customHeight="1">
      <c r="A2114" s="6" t="s">
        <v>27</v>
      </c>
      <c r="B2114" s="6">
        <v>1128299</v>
      </c>
      <c r="C2114" s="7">
        <v>44312</v>
      </c>
      <c r="D2114" s="6" t="s">
        <v>28</v>
      </c>
      <c r="E2114" s="6" t="s">
        <v>81</v>
      </c>
      <c r="F2114" s="6" t="s">
        <v>82</v>
      </c>
      <c r="G2114" s="6" t="s">
        <v>19</v>
      </c>
      <c r="H2114" s="8">
        <v>0.60000000000000009</v>
      </c>
      <c r="I2114" s="9">
        <v>4000</v>
      </c>
      <c r="J2114" s="10">
        <f t="shared" si="0"/>
        <v>2400.0000000000005</v>
      </c>
      <c r="K2114" s="10">
        <f t="shared" si="1"/>
        <v>840.00000000000011</v>
      </c>
      <c r="L2114" s="11">
        <v>0.35</v>
      </c>
      <c r="N2114" s="16"/>
      <c r="O2114" s="14"/>
      <c r="P2114" s="12"/>
      <c r="Q2114" s="13"/>
    </row>
    <row r="2115" spans="1:17" ht="15.75" customHeight="1">
      <c r="A2115" s="6" t="s">
        <v>27</v>
      </c>
      <c r="B2115" s="6">
        <v>1128299</v>
      </c>
      <c r="C2115" s="7">
        <v>44312</v>
      </c>
      <c r="D2115" s="6" t="s">
        <v>28</v>
      </c>
      <c r="E2115" s="6" t="s">
        <v>81</v>
      </c>
      <c r="F2115" s="6" t="s">
        <v>82</v>
      </c>
      <c r="G2115" s="6" t="s">
        <v>20</v>
      </c>
      <c r="H2115" s="8">
        <v>0.55000000000000004</v>
      </c>
      <c r="I2115" s="9">
        <v>3000</v>
      </c>
      <c r="J2115" s="10">
        <f t="shared" si="0"/>
        <v>1650.0000000000002</v>
      </c>
      <c r="K2115" s="10">
        <f t="shared" si="1"/>
        <v>577.5</v>
      </c>
      <c r="L2115" s="11">
        <v>0.35</v>
      </c>
      <c r="N2115" s="16"/>
      <c r="O2115" s="14"/>
      <c r="P2115" s="12"/>
      <c r="Q2115" s="13"/>
    </row>
    <row r="2116" spans="1:17" ht="15.75" customHeight="1">
      <c r="A2116" s="6" t="s">
        <v>27</v>
      </c>
      <c r="B2116" s="6">
        <v>1128299</v>
      </c>
      <c r="C2116" s="7">
        <v>44312</v>
      </c>
      <c r="D2116" s="6" t="s">
        <v>28</v>
      </c>
      <c r="E2116" s="6" t="s">
        <v>81</v>
      </c>
      <c r="F2116" s="6" t="s">
        <v>82</v>
      </c>
      <c r="G2116" s="6" t="s">
        <v>21</v>
      </c>
      <c r="H2116" s="8">
        <v>0.60000000000000009</v>
      </c>
      <c r="I2116" s="9">
        <v>2000</v>
      </c>
      <c r="J2116" s="10">
        <f t="shared" si="0"/>
        <v>1200.0000000000002</v>
      </c>
      <c r="K2116" s="10">
        <f t="shared" si="1"/>
        <v>360.00000000000006</v>
      </c>
      <c r="L2116" s="11">
        <v>0.3</v>
      </c>
      <c r="N2116" s="16"/>
      <c r="O2116" s="14"/>
      <c r="P2116" s="12"/>
      <c r="Q2116" s="13"/>
    </row>
    <row r="2117" spans="1:17" ht="15.75" customHeight="1">
      <c r="A2117" s="6" t="s">
        <v>27</v>
      </c>
      <c r="B2117" s="6">
        <v>1128299</v>
      </c>
      <c r="C2117" s="7">
        <v>44312</v>
      </c>
      <c r="D2117" s="6" t="s">
        <v>28</v>
      </c>
      <c r="E2117" s="6" t="s">
        <v>81</v>
      </c>
      <c r="F2117" s="6" t="s">
        <v>82</v>
      </c>
      <c r="G2117" s="6" t="s">
        <v>22</v>
      </c>
      <c r="H2117" s="8">
        <v>0.75000000000000011</v>
      </c>
      <c r="I2117" s="9">
        <v>3750</v>
      </c>
      <c r="J2117" s="10">
        <f t="shared" si="0"/>
        <v>2812.5000000000005</v>
      </c>
      <c r="K2117" s="10">
        <f t="shared" si="1"/>
        <v>703.12500000000011</v>
      </c>
      <c r="L2117" s="11">
        <v>0.25</v>
      </c>
      <c r="N2117" s="16"/>
      <c r="O2117" s="14"/>
      <c r="P2117" s="12"/>
      <c r="Q2117" s="13"/>
    </row>
    <row r="2118" spans="1:17" ht="15.75" customHeight="1">
      <c r="A2118" s="6" t="s">
        <v>27</v>
      </c>
      <c r="B2118" s="6">
        <v>1128299</v>
      </c>
      <c r="C2118" s="7">
        <v>44343</v>
      </c>
      <c r="D2118" s="6" t="s">
        <v>28</v>
      </c>
      <c r="E2118" s="6" t="s">
        <v>81</v>
      </c>
      <c r="F2118" s="6" t="s">
        <v>82</v>
      </c>
      <c r="G2118" s="6" t="s">
        <v>17</v>
      </c>
      <c r="H2118" s="8">
        <v>0.55000000000000004</v>
      </c>
      <c r="I2118" s="9">
        <v>5750</v>
      </c>
      <c r="J2118" s="10">
        <f t="shared" si="0"/>
        <v>3162.5000000000005</v>
      </c>
      <c r="K2118" s="10">
        <f t="shared" si="1"/>
        <v>1106.875</v>
      </c>
      <c r="L2118" s="11">
        <v>0.35</v>
      </c>
      <c r="N2118" s="16"/>
      <c r="O2118" s="14"/>
      <c r="P2118" s="12"/>
      <c r="Q2118" s="13"/>
    </row>
    <row r="2119" spans="1:17" ht="15.75" customHeight="1">
      <c r="A2119" s="6" t="s">
        <v>27</v>
      </c>
      <c r="B2119" s="6">
        <v>1128299</v>
      </c>
      <c r="C2119" s="7">
        <v>44343</v>
      </c>
      <c r="D2119" s="6" t="s">
        <v>28</v>
      </c>
      <c r="E2119" s="6" t="s">
        <v>81</v>
      </c>
      <c r="F2119" s="6" t="s">
        <v>82</v>
      </c>
      <c r="G2119" s="6" t="s">
        <v>18</v>
      </c>
      <c r="H2119" s="8">
        <v>0.60000000000000009</v>
      </c>
      <c r="I2119" s="9">
        <v>4250</v>
      </c>
      <c r="J2119" s="10">
        <f t="shared" si="0"/>
        <v>2550.0000000000005</v>
      </c>
      <c r="K2119" s="10">
        <f t="shared" si="1"/>
        <v>1020.0000000000002</v>
      </c>
      <c r="L2119" s="11">
        <v>0.4</v>
      </c>
      <c r="N2119" s="16"/>
      <c r="O2119" s="14"/>
      <c r="P2119" s="12"/>
      <c r="Q2119" s="13"/>
    </row>
    <row r="2120" spans="1:17" ht="15.75" customHeight="1">
      <c r="A2120" s="6" t="s">
        <v>27</v>
      </c>
      <c r="B2120" s="6">
        <v>1128299</v>
      </c>
      <c r="C2120" s="7">
        <v>44343</v>
      </c>
      <c r="D2120" s="6" t="s">
        <v>28</v>
      </c>
      <c r="E2120" s="6" t="s">
        <v>81</v>
      </c>
      <c r="F2120" s="6" t="s">
        <v>82</v>
      </c>
      <c r="G2120" s="6" t="s">
        <v>19</v>
      </c>
      <c r="H2120" s="8">
        <v>0.60000000000000009</v>
      </c>
      <c r="I2120" s="9">
        <v>4500</v>
      </c>
      <c r="J2120" s="10">
        <f t="shared" si="0"/>
        <v>2700.0000000000005</v>
      </c>
      <c r="K2120" s="10">
        <f t="shared" si="1"/>
        <v>945.00000000000011</v>
      </c>
      <c r="L2120" s="11">
        <v>0.35</v>
      </c>
      <c r="N2120" s="16"/>
      <c r="O2120" s="14"/>
      <c r="P2120" s="12"/>
      <c r="Q2120" s="13"/>
    </row>
    <row r="2121" spans="1:17" ht="15.75" customHeight="1">
      <c r="A2121" s="6" t="s">
        <v>27</v>
      </c>
      <c r="B2121" s="6">
        <v>1128299</v>
      </c>
      <c r="C2121" s="7">
        <v>44343</v>
      </c>
      <c r="D2121" s="6" t="s">
        <v>28</v>
      </c>
      <c r="E2121" s="6" t="s">
        <v>81</v>
      </c>
      <c r="F2121" s="6" t="s">
        <v>82</v>
      </c>
      <c r="G2121" s="6" t="s">
        <v>20</v>
      </c>
      <c r="H2121" s="8">
        <v>0.55000000000000004</v>
      </c>
      <c r="I2121" s="9">
        <v>3500</v>
      </c>
      <c r="J2121" s="10">
        <f t="shared" si="0"/>
        <v>1925.0000000000002</v>
      </c>
      <c r="K2121" s="10">
        <f t="shared" si="1"/>
        <v>673.75</v>
      </c>
      <c r="L2121" s="11">
        <v>0.35</v>
      </c>
      <c r="N2121" s="16"/>
      <c r="O2121" s="14"/>
      <c r="P2121" s="12"/>
      <c r="Q2121" s="13"/>
    </row>
    <row r="2122" spans="1:17" ht="15.75" customHeight="1">
      <c r="A2122" s="6" t="s">
        <v>27</v>
      </c>
      <c r="B2122" s="6">
        <v>1128299</v>
      </c>
      <c r="C2122" s="7">
        <v>44343</v>
      </c>
      <c r="D2122" s="6" t="s">
        <v>28</v>
      </c>
      <c r="E2122" s="6" t="s">
        <v>81</v>
      </c>
      <c r="F2122" s="6" t="s">
        <v>82</v>
      </c>
      <c r="G2122" s="6" t="s">
        <v>21</v>
      </c>
      <c r="H2122" s="8">
        <v>0.60000000000000009</v>
      </c>
      <c r="I2122" s="9">
        <v>2500</v>
      </c>
      <c r="J2122" s="10">
        <f t="shared" si="0"/>
        <v>1500.0000000000002</v>
      </c>
      <c r="K2122" s="10">
        <f t="shared" si="1"/>
        <v>450.00000000000006</v>
      </c>
      <c r="L2122" s="11">
        <v>0.3</v>
      </c>
      <c r="N2122" s="16"/>
      <c r="O2122" s="14"/>
      <c r="P2122" s="12"/>
      <c r="Q2122" s="13"/>
    </row>
    <row r="2123" spans="1:17" ht="15.75" customHeight="1">
      <c r="A2123" s="6" t="s">
        <v>27</v>
      </c>
      <c r="B2123" s="6">
        <v>1128299</v>
      </c>
      <c r="C2123" s="7">
        <v>44343</v>
      </c>
      <c r="D2123" s="6" t="s">
        <v>28</v>
      </c>
      <c r="E2123" s="6" t="s">
        <v>81</v>
      </c>
      <c r="F2123" s="6" t="s">
        <v>82</v>
      </c>
      <c r="G2123" s="6" t="s">
        <v>22</v>
      </c>
      <c r="H2123" s="8">
        <v>0.75000000000000011</v>
      </c>
      <c r="I2123" s="9">
        <v>4250</v>
      </c>
      <c r="J2123" s="10">
        <f t="shared" si="0"/>
        <v>3187.5000000000005</v>
      </c>
      <c r="K2123" s="10">
        <f t="shared" si="1"/>
        <v>796.87500000000011</v>
      </c>
      <c r="L2123" s="11">
        <v>0.25</v>
      </c>
      <c r="N2123" s="16"/>
      <c r="O2123" s="14"/>
      <c r="P2123" s="12"/>
      <c r="Q2123" s="13"/>
    </row>
    <row r="2124" spans="1:17" ht="15.75" customHeight="1">
      <c r="A2124" s="6" t="s">
        <v>27</v>
      </c>
      <c r="B2124" s="6">
        <v>1128299</v>
      </c>
      <c r="C2124" s="7">
        <v>44373</v>
      </c>
      <c r="D2124" s="6" t="s">
        <v>28</v>
      </c>
      <c r="E2124" s="6" t="s">
        <v>81</v>
      </c>
      <c r="F2124" s="6" t="s">
        <v>82</v>
      </c>
      <c r="G2124" s="6" t="s">
        <v>17</v>
      </c>
      <c r="H2124" s="8">
        <v>0.55000000000000004</v>
      </c>
      <c r="I2124" s="9">
        <v>7000</v>
      </c>
      <c r="J2124" s="10">
        <f t="shared" si="0"/>
        <v>3850.0000000000005</v>
      </c>
      <c r="K2124" s="10">
        <f t="shared" si="1"/>
        <v>1347.5</v>
      </c>
      <c r="L2124" s="11">
        <v>0.35</v>
      </c>
      <c r="N2124" s="16"/>
      <c r="O2124" s="14"/>
      <c r="P2124" s="12"/>
      <c r="Q2124" s="13"/>
    </row>
    <row r="2125" spans="1:17" ht="15.75" customHeight="1">
      <c r="A2125" s="6" t="s">
        <v>27</v>
      </c>
      <c r="B2125" s="6">
        <v>1128299</v>
      </c>
      <c r="C2125" s="7">
        <v>44373</v>
      </c>
      <c r="D2125" s="6" t="s">
        <v>28</v>
      </c>
      <c r="E2125" s="6" t="s">
        <v>81</v>
      </c>
      <c r="F2125" s="6" t="s">
        <v>82</v>
      </c>
      <c r="G2125" s="6" t="s">
        <v>18</v>
      </c>
      <c r="H2125" s="8">
        <v>0.60000000000000009</v>
      </c>
      <c r="I2125" s="9">
        <v>5500</v>
      </c>
      <c r="J2125" s="10">
        <f t="shared" si="0"/>
        <v>3300.0000000000005</v>
      </c>
      <c r="K2125" s="10">
        <f t="shared" si="1"/>
        <v>1320.0000000000002</v>
      </c>
      <c r="L2125" s="11">
        <v>0.4</v>
      </c>
      <c r="N2125" s="16"/>
      <c r="O2125" s="14"/>
      <c r="P2125" s="12"/>
      <c r="Q2125" s="13"/>
    </row>
    <row r="2126" spans="1:17" ht="15.75" customHeight="1">
      <c r="A2126" s="6" t="s">
        <v>27</v>
      </c>
      <c r="B2126" s="6">
        <v>1128299</v>
      </c>
      <c r="C2126" s="7">
        <v>44373</v>
      </c>
      <c r="D2126" s="6" t="s">
        <v>28</v>
      </c>
      <c r="E2126" s="6" t="s">
        <v>81</v>
      </c>
      <c r="F2126" s="6" t="s">
        <v>82</v>
      </c>
      <c r="G2126" s="6" t="s">
        <v>19</v>
      </c>
      <c r="H2126" s="8">
        <v>0.60000000000000009</v>
      </c>
      <c r="I2126" s="9">
        <v>5500</v>
      </c>
      <c r="J2126" s="10">
        <f t="shared" si="0"/>
        <v>3300.0000000000005</v>
      </c>
      <c r="K2126" s="10">
        <f t="shared" si="1"/>
        <v>1155</v>
      </c>
      <c r="L2126" s="11">
        <v>0.35</v>
      </c>
      <c r="N2126" s="16"/>
      <c r="O2126" s="14"/>
      <c r="P2126" s="12"/>
      <c r="Q2126" s="13"/>
    </row>
    <row r="2127" spans="1:17" ht="15.75" customHeight="1">
      <c r="A2127" s="6" t="s">
        <v>27</v>
      </c>
      <c r="B2127" s="6">
        <v>1128299</v>
      </c>
      <c r="C2127" s="7">
        <v>44373</v>
      </c>
      <c r="D2127" s="6" t="s">
        <v>28</v>
      </c>
      <c r="E2127" s="6" t="s">
        <v>81</v>
      </c>
      <c r="F2127" s="6" t="s">
        <v>82</v>
      </c>
      <c r="G2127" s="6" t="s">
        <v>20</v>
      </c>
      <c r="H2127" s="8">
        <v>0.55000000000000004</v>
      </c>
      <c r="I2127" s="9">
        <v>4250</v>
      </c>
      <c r="J2127" s="10">
        <f t="shared" si="0"/>
        <v>2337.5</v>
      </c>
      <c r="K2127" s="10">
        <f t="shared" si="1"/>
        <v>818.125</v>
      </c>
      <c r="L2127" s="11">
        <v>0.35</v>
      </c>
      <c r="N2127" s="16"/>
      <c r="O2127" s="14"/>
      <c r="P2127" s="12"/>
      <c r="Q2127" s="13"/>
    </row>
    <row r="2128" spans="1:17" ht="15.75" customHeight="1">
      <c r="A2128" s="6" t="s">
        <v>27</v>
      </c>
      <c r="B2128" s="6">
        <v>1128299</v>
      </c>
      <c r="C2128" s="7">
        <v>44373</v>
      </c>
      <c r="D2128" s="6" t="s">
        <v>28</v>
      </c>
      <c r="E2128" s="6" t="s">
        <v>81</v>
      </c>
      <c r="F2128" s="6" t="s">
        <v>82</v>
      </c>
      <c r="G2128" s="6" t="s">
        <v>21</v>
      </c>
      <c r="H2128" s="8">
        <v>0.60000000000000009</v>
      </c>
      <c r="I2128" s="9">
        <v>3000</v>
      </c>
      <c r="J2128" s="10">
        <f t="shared" si="0"/>
        <v>1800.0000000000002</v>
      </c>
      <c r="K2128" s="10">
        <f t="shared" si="1"/>
        <v>540</v>
      </c>
      <c r="L2128" s="11">
        <v>0.3</v>
      </c>
      <c r="N2128" s="16"/>
      <c r="O2128" s="14"/>
      <c r="P2128" s="12"/>
      <c r="Q2128" s="13"/>
    </row>
    <row r="2129" spans="1:17" ht="15.75" customHeight="1">
      <c r="A2129" s="6" t="s">
        <v>27</v>
      </c>
      <c r="B2129" s="6">
        <v>1128299</v>
      </c>
      <c r="C2129" s="7">
        <v>44373</v>
      </c>
      <c r="D2129" s="6" t="s">
        <v>28</v>
      </c>
      <c r="E2129" s="6" t="s">
        <v>81</v>
      </c>
      <c r="F2129" s="6" t="s">
        <v>82</v>
      </c>
      <c r="G2129" s="6" t="s">
        <v>22</v>
      </c>
      <c r="H2129" s="8">
        <v>0.75000000000000011</v>
      </c>
      <c r="I2129" s="9">
        <v>6000</v>
      </c>
      <c r="J2129" s="10">
        <f t="shared" si="0"/>
        <v>4500.0000000000009</v>
      </c>
      <c r="K2129" s="10">
        <f t="shared" si="1"/>
        <v>1125.0000000000002</v>
      </c>
      <c r="L2129" s="11">
        <v>0.25</v>
      </c>
      <c r="N2129" s="16"/>
      <c r="O2129" s="14"/>
      <c r="P2129" s="12"/>
      <c r="Q2129" s="13"/>
    </row>
    <row r="2130" spans="1:17" ht="15.75" customHeight="1">
      <c r="A2130" s="6" t="s">
        <v>27</v>
      </c>
      <c r="B2130" s="6">
        <v>1128299</v>
      </c>
      <c r="C2130" s="7">
        <v>44402</v>
      </c>
      <c r="D2130" s="6" t="s">
        <v>28</v>
      </c>
      <c r="E2130" s="6" t="s">
        <v>81</v>
      </c>
      <c r="F2130" s="6" t="s">
        <v>82</v>
      </c>
      <c r="G2130" s="6" t="s">
        <v>17</v>
      </c>
      <c r="H2130" s="8">
        <v>0.55000000000000004</v>
      </c>
      <c r="I2130" s="9">
        <v>7500</v>
      </c>
      <c r="J2130" s="10">
        <f t="shared" si="0"/>
        <v>4125</v>
      </c>
      <c r="K2130" s="10">
        <f t="shared" si="1"/>
        <v>1443.75</v>
      </c>
      <c r="L2130" s="11">
        <v>0.35</v>
      </c>
      <c r="N2130" s="16"/>
      <c r="O2130" s="14"/>
      <c r="P2130" s="12"/>
      <c r="Q2130" s="13"/>
    </row>
    <row r="2131" spans="1:17" ht="15.75" customHeight="1">
      <c r="A2131" s="6" t="s">
        <v>27</v>
      </c>
      <c r="B2131" s="6">
        <v>1128299</v>
      </c>
      <c r="C2131" s="7">
        <v>44402</v>
      </c>
      <c r="D2131" s="6" t="s">
        <v>28</v>
      </c>
      <c r="E2131" s="6" t="s">
        <v>81</v>
      </c>
      <c r="F2131" s="6" t="s">
        <v>82</v>
      </c>
      <c r="G2131" s="6" t="s">
        <v>18</v>
      </c>
      <c r="H2131" s="8">
        <v>0.60000000000000009</v>
      </c>
      <c r="I2131" s="9">
        <v>6000</v>
      </c>
      <c r="J2131" s="10">
        <f t="shared" si="0"/>
        <v>3600.0000000000005</v>
      </c>
      <c r="K2131" s="10">
        <f t="shared" si="1"/>
        <v>1440.0000000000002</v>
      </c>
      <c r="L2131" s="11">
        <v>0.4</v>
      </c>
      <c r="N2131" s="16"/>
      <c r="O2131" s="14"/>
      <c r="P2131" s="12"/>
      <c r="Q2131" s="13"/>
    </row>
    <row r="2132" spans="1:17" ht="15.75" customHeight="1">
      <c r="A2132" s="6" t="s">
        <v>27</v>
      </c>
      <c r="B2132" s="6">
        <v>1128299</v>
      </c>
      <c r="C2132" s="7">
        <v>44402</v>
      </c>
      <c r="D2132" s="6" t="s">
        <v>28</v>
      </c>
      <c r="E2132" s="6" t="s">
        <v>81</v>
      </c>
      <c r="F2132" s="6" t="s">
        <v>82</v>
      </c>
      <c r="G2132" s="6" t="s">
        <v>19</v>
      </c>
      <c r="H2132" s="8">
        <v>0.60000000000000009</v>
      </c>
      <c r="I2132" s="9">
        <v>5500</v>
      </c>
      <c r="J2132" s="10">
        <f t="shared" si="0"/>
        <v>3300.0000000000005</v>
      </c>
      <c r="K2132" s="10">
        <f t="shared" si="1"/>
        <v>1155</v>
      </c>
      <c r="L2132" s="11">
        <v>0.35</v>
      </c>
      <c r="N2132" s="16"/>
      <c r="O2132" s="14"/>
      <c r="P2132" s="12"/>
      <c r="Q2132" s="13"/>
    </row>
    <row r="2133" spans="1:17" ht="15.75" customHeight="1">
      <c r="A2133" s="6" t="s">
        <v>27</v>
      </c>
      <c r="B2133" s="6">
        <v>1128299</v>
      </c>
      <c r="C2133" s="7">
        <v>44402</v>
      </c>
      <c r="D2133" s="6" t="s">
        <v>28</v>
      </c>
      <c r="E2133" s="6" t="s">
        <v>81</v>
      </c>
      <c r="F2133" s="6" t="s">
        <v>82</v>
      </c>
      <c r="G2133" s="6" t="s">
        <v>20</v>
      </c>
      <c r="H2133" s="8">
        <v>0.55000000000000004</v>
      </c>
      <c r="I2133" s="9">
        <v>4500</v>
      </c>
      <c r="J2133" s="10">
        <f t="shared" si="0"/>
        <v>2475</v>
      </c>
      <c r="K2133" s="10">
        <f t="shared" si="1"/>
        <v>866.25</v>
      </c>
      <c r="L2133" s="11">
        <v>0.35</v>
      </c>
      <c r="N2133" s="16"/>
      <c r="O2133" s="14"/>
      <c r="P2133" s="12"/>
      <c r="Q2133" s="13"/>
    </row>
    <row r="2134" spans="1:17" ht="15.75" customHeight="1">
      <c r="A2134" s="6" t="s">
        <v>27</v>
      </c>
      <c r="B2134" s="6">
        <v>1128299</v>
      </c>
      <c r="C2134" s="7">
        <v>44402</v>
      </c>
      <c r="D2134" s="6" t="s">
        <v>28</v>
      </c>
      <c r="E2134" s="6" t="s">
        <v>81</v>
      </c>
      <c r="F2134" s="6" t="s">
        <v>82</v>
      </c>
      <c r="G2134" s="6" t="s">
        <v>21</v>
      </c>
      <c r="H2134" s="8">
        <v>0.60000000000000009</v>
      </c>
      <c r="I2134" s="9">
        <v>5000</v>
      </c>
      <c r="J2134" s="10">
        <f t="shared" si="0"/>
        <v>3000.0000000000005</v>
      </c>
      <c r="K2134" s="10">
        <f t="shared" si="1"/>
        <v>900.00000000000011</v>
      </c>
      <c r="L2134" s="11">
        <v>0.3</v>
      </c>
      <c r="N2134" s="16"/>
      <c r="O2134" s="14"/>
      <c r="P2134" s="12"/>
      <c r="Q2134" s="13"/>
    </row>
    <row r="2135" spans="1:17" ht="15.75" customHeight="1">
      <c r="A2135" s="6" t="s">
        <v>27</v>
      </c>
      <c r="B2135" s="6">
        <v>1128299</v>
      </c>
      <c r="C2135" s="7">
        <v>44402</v>
      </c>
      <c r="D2135" s="6" t="s">
        <v>28</v>
      </c>
      <c r="E2135" s="6" t="s">
        <v>81</v>
      </c>
      <c r="F2135" s="6" t="s">
        <v>82</v>
      </c>
      <c r="G2135" s="6" t="s">
        <v>22</v>
      </c>
      <c r="H2135" s="8">
        <v>0.75000000000000011</v>
      </c>
      <c r="I2135" s="9">
        <v>5000</v>
      </c>
      <c r="J2135" s="10">
        <f t="shared" si="0"/>
        <v>3750.0000000000005</v>
      </c>
      <c r="K2135" s="10">
        <f t="shared" si="1"/>
        <v>937.50000000000011</v>
      </c>
      <c r="L2135" s="11">
        <v>0.25</v>
      </c>
      <c r="N2135" s="16"/>
      <c r="O2135" s="14"/>
      <c r="P2135" s="12"/>
      <c r="Q2135" s="13"/>
    </row>
    <row r="2136" spans="1:17" ht="15.75" customHeight="1">
      <c r="A2136" s="6" t="s">
        <v>27</v>
      </c>
      <c r="B2136" s="6">
        <v>1128299</v>
      </c>
      <c r="C2136" s="7">
        <v>44434</v>
      </c>
      <c r="D2136" s="6" t="s">
        <v>28</v>
      </c>
      <c r="E2136" s="6" t="s">
        <v>81</v>
      </c>
      <c r="F2136" s="6" t="s">
        <v>82</v>
      </c>
      <c r="G2136" s="6" t="s">
        <v>17</v>
      </c>
      <c r="H2136" s="8">
        <v>0.60000000000000009</v>
      </c>
      <c r="I2136" s="9">
        <v>7000</v>
      </c>
      <c r="J2136" s="10">
        <f t="shared" si="0"/>
        <v>4200.0000000000009</v>
      </c>
      <c r="K2136" s="10">
        <f t="shared" si="1"/>
        <v>1470.0000000000002</v>
      </c>
      <c r="L2136" s="11">
        <v>0.35</v>
      </c>
      <c r="N2136" s="16"/>
      <c r="O2136" s="14"/>
      <c r="P2136" s="12"/>
      <c r="Q2136" s="13"/>
    </row>
    <row r="2137" spans="1:17" ht="15.75" customHeight="1">
      <c r="A2137" s="6" t="s">
        <v>27</v>
      </c>
      <c r="B2137" s="6">
        <v>1128299</v>
      </c>
      <c r="C2137" s="7">
        <v>44434</v>
      </c>
      <c r="D2137" s="6" t="s">
        <v>28</v>
      </c>
      <c r="E2137" s="6" t="s">
        <v>81</v>
      </c>
      <c r="F2137" s="6" t="s">
        <v>82</v>
      </c>
      <c r="G2137" s="6" t="s">
        <v>18</v>
      </c>
      <c r="H2137" s="8">
        <v>0.65000000000000013</v>
      </c>
      <c r="I2137" s="9">
        <v>6500</v>
      </c>
      <c r="J2137" s="10">
        <f t="shared" si="0"/>
        <v>4225.0000000000009</v>
      </c>
      <c r="K2137" s="10">
        <f t="shared" si="1"/>
        <v>1690.0000000000005</v>
      </c>
      <c r="L2137" s="11">
        <v>0.4</v>
      </c>
      <c r="N2137" s="16"/>
      <c r="O2137" s="14"/>
      <c r="P2137" s="12"/>
      <c r="Q2137" s="13"/>
    </row>
    <row r="2138" spans="1:17" ht="15.75" customHeight="1">
      <c r="A2138" s="6" t="s">
        <v>27</v>
      </c>
      <c r="B2138" s="6">
        <v>1128299</v>
      </c>
      <c r="C2138" s="7">
        <v>44434</v>
      </c>
      <c r="D2138" s="6" t="s">
        <v>28</v>
      </c>
      <c r="E2138" s="6" t="s">
        <v>81</v>
      </c>
      <c r="F2138" s="6" t="s">
        <v>82</v>
      </c>
      <c r="G2138" s="6" t="s">
        <v>19</v>
      </c>
      <c r="H2138" s="8">
        <v>0.60000000000000009</v>
      </c>
      <c r="I2138" s="9">
        <v>5250</v>
      </c>
      <c r="J2138" s="10">
        <f t="shared" si="0"/>
        <v>3150.0000000000005</v>
      </c>
      <c r="K2138" s="10">
        <f t="shared" si="1"/>
        <v>1102.5</v>
      </c>
      <c r="L2138" s="11">
        <v>0.35</v>
      </c>
      <c r="N2138" s="16"/>
      <c r="O2138" s="14"/>
      <c r="P2138" s="12"/>
      <c r="Q2138" s="13"/>
    </row>
    <row r="2139" spans="1:17" ht="15.75" customHeight="1">
      <c r="A2139" s="6" t="s">
        <v>27</v>
      </c>
      <c r="B2139" s="6">
        <v>1128299</v>
      </c>
      <c r="C2139" s="7">
        <v>44434</v>
      </c>
      <c r="D2139" s="6" t="s">
        <v>28</v>
      </c>
      <c r="E2139" s="6" t="s">
        <v>81</v>
      </c>
      <c r="F2139" s="6" t="s">
        <v>82</v>
      </c>
      <c r="G2139" s="6" t="s">
        <v>20</v>
      </c>
      <c r="H2139" s="8">
        <v>0.60000000000000009</v>
      </c>
      <c r="I2139" s="9">
        <v>4750</v>
      </c>
      <c r="J2139" s="10">
        <f t="shared" si="0"/>
        <v>2850.0000000000005</v>
      </c>
      <c r="K2139" s="10">
        <f t="shared" si="1"/>
        <v>997.50000000000011</v>
      </c>
      <c r="L2139" s="11">
        <v>0.35</v>
      </c>
      <c r="N2139" s="16"/>
      <c r="O2139" s="14"/>
      <c r="P2139" s="12"/>
      <c r="Q2139" s="13"/>
    </row>
    <row r="2140" spans="1:17" ht="15.75" customHeight="1">
      <c r="A2140" s="6" t="s">
        <v>27</v>
      </c>
      <c r="B2140" s="6">
        <v>1128299</v>
      </c>
      <c r="C2140" s="7">
        <v>44434</v>
      </c>
      <c r="D2140" s="6" t="s">
        <v>28</v>
      </c>
      <c r="E2140" s="6" t="s">
        <v>81</v>
      </c>
      <c r="F2140" s="6" t="s">
        <v>82</v>
      </c>
      <c r="G2140" s="6" t="s">
        <v>21</v>
      </c>
      <c r="H2140" s="8">
        <v>0.70000000000000007</v>
      </c>
      <c r="I2140" s="9">
        <v>4750</v>
      </c>
      <c r="J2140" s="10">
        <f t="shared" si="0"/>
        <v>3325.0000000000005</v>
      </c>
      <c r="K2140" s="10">
        <f t="shared" si="1"/>
        <v>997.50000000000011</v>
      </c>
      <c r="L2140" s="11">
        <v>0.3</v>
      </c>
      <c r="N2140" s="16"/>
      <c r="O2140" s="14"/>
      <c r="P2140" s="12"/>
      <c r="Q2140" s="13"/>
    </row>
    <row r="2141" spans="1:17" ht="15.75" customHeight="1">
      <c r="A2141" s="6" t="s">
        <v>27</v>
      </c>
      <c r="B2141" s="6">
        <v>1128299</v>
      </c>
      <c r="C2141" s="7">
        <v>44434</v>
      </c>
      <c r="D2141" s="6" t="s">
        <v>28</v>
      </c>
      <c r="E2141" s="6" t="s">
        <v>81</v>
      </c>
      <c r="F2141" s="6" t="s">
        <v>82</v>
      </c>
      <c r="G2141" s="6" t="s">
        <v>22</v>
      </c>
      <c r="H2141" s="8">
        <v>0.75000000000000011</v>
      </c>
      <c r="I2141" s="9">
        <v>4500</v>
      </c>
      <c r="J2141" s="10">
        <f t="shared" si="0"/>
        <v>3375.0000000000005</v>
      </c>
      <c r="K2141" s="10">
        <f t="shared" si="1"/>
        <v>843.75000000000011</v>
      </c>
      <c r="L2141" s="11">
        <v>0.25</v>
      </c>
      <c r="N2141" s="16"/>
      <c r="O2141" s="14"/>
      <c r="P2141" s="12"/>
      <c r="Q2141" s="13"/>
    </row>
    <row r="2142" spans="1:17" ht="15.75" customHeight="1">
      <c r="A2142" s="6" t="s">
        <v>27</v>
      </c>
      <c r="B2142" s="6">
        <v>1128299</v>
      </c>
      <c r="C2142" s="7">
        <v>44466</v>
      </c>
      <c r="D2142" s="6" t="s">
        <v>28</v>
      </c>
      <c r="E2142" s="6" t="s">
        <v>81</v>
      </c>
      <c r="F2142" s="6" t="s">
        <v>82</v>
      </c>
      <c r="G2142" s="6" t="s">
        <v>17</v>
      </c>
      <c r="H2142" s="8">
        <v>0.50000000000000011</v>
      </c>
      <c r="I2142" s="9">
        <v>6250</v>
      </c>
      <c r="J2142" s="10">
        <f t="shared" si="0"/>
        <v>3125.0000000000009</v>
      </c>
      <c r="K2142" s="10">
        <f t="shared" si="1"/>
        <v>1093.7500000000002</v>
      </c>
      <c r="L2142" s="11">
        <v>0.35</v>
      </c>
      <c r="N2142" s="16"/>
      <c r="O2142" s="14"/>
      <c r="P2142" s="12"/>
      <c r="Q2142" s="13"/>
    </row>
    <row r="2143" spans="1:17" ht="15.75" customHeight="1">
      <c r="A2143" s="6" t="s">
        <v>27</v>
      </c>
      <c r="B2143" s="6">
        <v>1128299</v>
      </c>
      <c r="C2143" s="7">
        <v>44466</v>
      </c>
      <c r="D2143" s="6" t="s">
        <v>28</v>
      </c>
      <c r="E2143" s="6" t="s">
        <v>81</v>
      </c>
      <c r="F2143" s="6" t="s">
        <v>82</v>
      </c>
      <c r="G2143" s="6" t="s">
        <v>18</v>
      </c>
      <c r="H2143" s="8">
        <v>0.55000000000000016</v>
      </c>
      <c r="I2143" s="9">
        <v>6250</v>
      </c>
      <c r="J2143" s="10">
        <f t="shared" si="0"/>
        <v>3437.5000000000009</v>
      </c>
      <c r="K2143" s="10">
        <f t="shared" si="1"/>
        <v>1375.0000000000005</v>
      </c>
      <c r="L2143" s="11">
        <v>0.4</v>
      </c>
      <c r="N2143" s="16"/>
      <c r="O2143" s="14"/>
      <c r="P2143" s="12"/>
      <c r="Q2143" s="13"/>
    </row>
    <row r="2144" spans="1:17" ht="15.75" customHeight="1">
      <c r="A2144" s="6" t="s">
        <v>27</v>
      </c>
      <c r="B2144" s="6">
        <v>1128299</v>
      </c>
      <c r="C2144" s="7">
        <v>44466</v>
      </c>
      <c r="D2144" s="6" t="s">
        <v>28</v>
      </c>
      <c r="E2144" s="6" t="s">
        <v>81</v>
      </c>
      <c r="F2144" s="6" t="s">
        <v>82</v>
      </c>
      <c r="G2144" s="6" t="s">
        <v>19</v>
      </c>
      <c r="H2144" s="8">
        <v>0.50000000000000011</v>
      </c>
      <c r="I2144" s="9">
        <v>4750</v>
      </c>
      <c r="J2144" s="10">
        <f t="shared" si="0"/>
        <v>2375.0000000000005</v>
      </c>
      <c r="K2144" s="10">
        <f t="shared" si="1"/>
        <v>831.25000000000011</v>
      </c>
      <c r="L2144" s="11">
        <v>0.35</v>
      </c>
      <c r="N2144" s="16"/>
      <c r="O2144" s="14"/>
      <c r="P2144" s="12"/>
      <c r="Q2144" s="13"/>
    </row>
    <row r="2145" spans="1:17" ht="15.75" customHeight="1">
      <c r="A2145" s="6" t="s">
        <v>27</v>
      </c>
      <c r="B2145" s="6">
        <v>1128299</v>
      </c>
      <c r="C2145" s="7">
        <v>44466</v>
      </c>
      <c r="D2145" s="6" t="s">
        <v>28</v>
      </c>
      <c r="E2145" s="6" t="s">
        <v>81</v>
      </c>
      <c r="F2145" s="6" t="s">
        <v>82</v>
      </c>
      <c r="G2145" s="6" t="s">
        <v>20</v>
      </c>
      <c r="H2145" s="8">
        <v>0.50000000000000011</v>
      </c>
      <c r="I2145" s="9">
        <v>4250</v>
      </c>
      <c r="J2145" s="10">
        <f t="shared" si="0"/>
        <v>2125.0000000000005</v>
      </c>
      <c r="K2145" s="10">
        <f t="shared" si="1"/>
        <v>743.75000000000011</v>
      </c>
      <c r="L2145" s="11">
        <v>0.35</v>
      </c>
      <c r="N2145" s="16"/>
      <c r="O2145" s="14"/>
      <c r="P2145" s="12"/>
      <c r="Q2145" s="13"/>
    </row>
    <row r="2146" spans="1:17" ht="15.75" customHeight="1">
      <c r="A2146" s="6" t="s">
        <v>27</v>
      </c>
      <c r="B2146" s="6">
        <v>1128299</v>
      </c>
      <c r="C2146" s="7">
        <v>44466</v>
      </c>
      <c r="D2146" s="6" t="s">
        <v>28</v>
      </c>
      <c r="E2146" s="6" t="s">
        <v>81</v>
      </c>
      <c r="F2146" s="6" t="s">
        <v>82</v>
      </c>
      <c r="G2146" s="6" t="s">
        <v>21</v>
      </c>
      <c r="H2146" s="8">
        <v>0.60000000000000009</v>
      </c>
      <c r="I2146" s="9">
        <v>4250</v>
      </c>
      <c r="J2146" s="10">
        <f t="shared" si="0"/>
        <v>2550.0000000000005</v>
      </c>
      <c r="K2146" s="10">
        <f t="shared" si="1"/>
        <v>765.00000000000011</v>
      </c>
      <c r="L2146" s="11">
        <v>0.3</v>
      </c>
      <c r="N2146" s="16"/>
      <c r="O2146" s="14"/>
      <c r="P2146" s="12"/>
      <c r="Q2146" s="13"/>
    </row>
    <row r="2147" spans="1:17" ht="15.75" customHeight="1">
      <c r="A2147" s="6" t="s">
        <v>27</v>
      </c>
      <c r="B2147" s="6">
        <v>1128299</v>
      </c>
      <c r="C2147" s="7">
        <v>44466</v>
      </c>
      <c r="D2147" s="6" t="s">
        <v>28</v>
      </c>
      <c r="E2147" s="6" t="s">
        <v>81</v>
      </c>
      <c r="F2147" s="6" t="s">
        <v>82</v>
      </c>
      <c r="G2147" s="6" t="s">
        <v>22</v>
      </c>
      <c r="H2147" s="8">
        <v>0.65000000000000013</v>
      </c>
      <c r="I2147" s="9">
        <v>4750</v>
      </c>
      <c r="J2147" s="10">
        <f t="shared" si="0"/>
        <v>3087.5000000000005</v>
      </c>
      <c r="K2147" s="10">
        <f t="shared" si="1"/>
        <v>771.87500000000011</v>
      </c>
      <c r="L2147" s="11">
        <v>0.25</v>
      </c>
      <c r="N2147" s="16"/>
      <c r="O2147" s="14"/>
      <c r="P2147" s="12"/>
      <c r="Q2147" s="13"/>
    </row>
    <row r="2148" spans="1:17" ht="15.75" customHeight="1">
      <c r="A2148" s="6" t="s">
        <v>27</v>
      </c>
      <c r="B2148" s="6">
        <v>1128299</v>
      </c>
      <c r="C2148" s="7">
        <v>44495</v>
      </c>
      <c r="D2148" s="6" t="s">
        <v>28</v>
      </c>
      <c r="E2148" s="6" t="s">
        <v>81</v>
      </c>
      <c r="F2148" s="6" t="s">
        <v>82</v>
      </c>
      <c r="G2148" s="6" t="s">
        <v>17</v>
      </c>
      <c r="H2148" s="8">
        <v>0.50000000000000011</v>
      </c>
      <c r="I2148" s="9">
        <v>5500</v>
      </c>
      <c r="J2148" s="10">
        <f t="shared" si="0"/>
        <v>2750.0000000000005</v>
      </c>
      <c r="K2148" s="10">
        <f t="shared" si="1"/>
        <v>962.50000000000011</v>
      </c>
      <c r="L2148" s="11">
        <v>0.35</v>
      </c>
      <c r="N2148" s="16"/>
      <c r="O2148" s="14"/>
      <c r="P2148" s="12"/>
      <c r="Q2148" s="13"/>
    </row>
    <row r="2149" spans="1:17" ht="15.75" customHeight="1">
      <c r="A2149" s="6" t="s">
        <v>27</v>
      </c>
      <c r="B2149" s="6">
        <v>1128299</v>
      </c>
      <c r="C2149" s="7">
        <v>44495</v>
      </c>
      <c r="D2149" s="6" t="s">
        <v>28</v>
      </c>
      <c r="E2149" s="6" t="s">
        <v>81</v>
      </c>
      <c r="F2149" s="6" t="s">
        <v>82</v>
      </c>
      <c r="G2149" s="6" t="s">
        <v>18</v>
      </c>
      <c r="H2149" s="8">
        <v>0.55000000000000016</v>
      </c>
      <c r="I2149" s="9">
        <v>5500</v>
      </c>
      <c r="J2149" s="10">
        <f t="shared" si="0"/>
        <v>3025.0000000000009</v>
      </c>
      <c r="K2149" s="10">
        <f t="shared" si="1"/>
        <v>1210.0000000000005</v>
      </c>
      <c r="L2149" s="11">
        <v>0.4</v>
      </c>
      <c r="N2149" s="16"/>
      <c r="O2149" s="14"/>
      <c r="P2149" s="12"/>
      <c r="Q2149" s="13"/>
    </row>
    <row r="2150" spans="1:17" ht="15.75" customHeight="1">
      <c r="A2150" s="6" t="s">
        <v>27</v>
      </c>
      <c r="B2150" s="6">
        <v>1128299</v>
      </c>
      <c r="C2150" s="7">
        <v>44495</v>
      </c>
      <c r="D2150" s="6" t="s">
        <v>28</v>
      </c>
      <c r="E2150" s="6" t="s">
        <v>81</v>
      </c>
      <c r="F2150" s="6" t="s">
        <v>82</v>
      </c>
      <c r="G2150" s="6" t="s">
        <v>19</v>
      </c>
      <c r="H2150" s="8">
        <v>0.50000000000000011</v>
      </c>
      <c r="I2150" s="9">
        <v>3750</v>
      </c>
      <c r="J2150" s="10">
        <f t="shared" si="0"/>
        <v>1875.0000000000005</v>
      </c>
      <c r="K2150" s="10">
        <f t="shared" si="1"/>
        <v>656.25000000000011</v>
      </c>
      <c r="L2150" s="11">
        <v>0.35</v>
      </c>
      <c r="N2150" s="16"/>
      <c r="O2150" s="14"/>
      <c r="P2150" s="12"/>
      <c r="Q2150" s="13"/>
    </row>
    <row r="2151" spans="1:17" ht="15.75" customHeight="1">
      <c r="A2151" s="6" t="s">
        <v>27</v>
      </c>
      <c r="B2151" s="6">
        <v>1128299</v>
      </c>
      <c r="C2151" s="7">
        <v>44495</v>
      </c>
      <c r="D2151" s="6" t="s">
        <v>28</v>
      </c>
      <c r="E2151" s="6" t="s">
        <v>81</v>
      </c>
      <c r="F2151" s="6" t="s">
        <v>82</v>
      </c>
      <c r="G2151" s="6" t="s">
        <v>20</v>
      </c>
      <c r="H2151" s="8">
        <v>0.50000000000000011</v>
      </c>
      <c r="I2151" s="9">
        <v>3500</v>
      </c>
      <c r="J2151" s="10">
        <f t="shared" si="0"/>
        <v>1750.0000000000005</v>
      </c>
      <c r="K2151" s="10">
        <f t="shared" si="1"/>
        <v>612.50000000000011</v>
      </c>
      <c r="L2151" s="11">
        <v>0.35</v>
      </c>
      <c r="N2151" s="16"/>
      <c r="O2151" s="14"/>
      <c r="P2151" s="12"/>
      <c r="Q2151" s="13"/>
    </row>
    <row r="2152" spans="1:17" ht="15.75" customHeight="1">
      <c r="A2152" s="6" t="s">
        <v>27</v>
      </c>
      <c r="B2152" s="6">
        <v>1128299</v>
      </c>
      <c r="C2152" s="7">
        <v>44495</v>
      </c>
      <c r="D2152" s="6" t="s">
        <v>28</v>
      </c>
      <c r="E2152" s="6" t="s">
        <v>81</v>
      </c>
      <c r="F2152" s="6" t="s">
        <v>82</v>
      </c>
      <c r="G2152" s="6" t="s">
        <v>21</v>
      </c>
      <c r="H2152" s="8">
        <v>0.60000000000000009</v>
      </c>
      <c r="I2152" s="9">
        <v>3250</v>
      </c>
      <c r="J2152" s="10">
        <f t="shared" si="0"/>
        <v>1950.0000000000002</v>
      </c>
      <c r="K2152" s="10">
        <f t="shared" si="1"/>
        <v>585</v>
      </c>
      <c r="L2152" s="11">
        <v>0.3</v>
      </c>
      <c r="N2152" s="16"/>
      <c r="O2152" s="14"/>
      <c r="P2152" s="12"/>
      <c r="Q2152" s="13"/>
    </row>
    <row r="2153" spans="1:17" ht="15.75" customHeight="1">
      <c r="A2153" s="6" t="s">
        <v>27</v>
      </c>
      <c r="B2153" s="6">
        <v>1128299</v>
      </c>
      <c r="C2153" s="7">
        <v>44495</v>
      </c>
      <c r="D2153" s="6" t="s">
        <v>28</v>
      </c>
      <c r="E2153" s="6" t="s">
        <v>81</v>
      </c>
      <c r="F2153" s="6" t="s">
        <v>82</v>
      </c>
      <c r="G2153" s="6" t="s">
        <v>22</v>
      </c>
      <c r="H2153" s="8">
        <v>0.75000000000000011</v>
      </c>
      <c r="I2153" s="9">
        <v>3750</v>
      </c>
      <c r="J2153" s="10">
        <f t="shared" si="0"/>
        <v>2812.5000000000005</v>
      </c>
      <c r="K2153" s="10">
        <f t="shared" si="1"/>
        <v>703.12500000000011</v>
      </c>
      <c r="L2153" s="11">
        <v>0.25</v>
      </c>
      <c r="N2153" s="16"/>
      <c r="O2153" s="14"/>
      <c r="P2153" s="12"/>
      <c r="Q2153" s="13"/>
    </row>
    <row r="2154" spans="1:17" ht="15.75" customHeight="1">
      <c r="A2154" s="6" t="s">
        <v>27</v>
      </c>
      <c r="B2154" s="6">
        <v>1128299</v>
      </c>
      <c r="C2154" s="7">
        <v>44526</v>
      </c>
      <c r="D2154" s="6" t="s">
        <v>28</v>
      </c>
      <c r="E2154" s="6" t="s">
        <v>81</v>
      </c>
      <c r="F2154" s="6" t="s">
        <v>82</v>
      </c>
      <c r="G2154" s="6" t="s">
        <v>17</v>
      </c>
      <c r="H2154" s="8">
        <v>0.60000000000000009</v>
      </c>
      <c r="I2154" s="9">
        <v>5500</v>
      </c>
      <c r="J2154" s="10">
        <f t="shared" si="0"/>
        <v>3300.0000000000005</v>
      </c>
      <c r="K2154" s="10">
        <f t="shared" si="1"/>
        <v>1155</v>
      </c>
      <c r="L2154" s="11">
        <v>0.35</v>
      </c>
      <c r="N2154" s="16"/>
      <c r="O2154" s="14"/>
      <c r="P2154" s="12"/>
      <c r="Q2154" s="13"/>
    </row>
    <row r="2155" spans="1:17" ht="15.75" customHeight="1">
      <c r="A2155" s="6" t="s">
        <v>27</v>
      </c>
      <c r="B2155" s="6">
        <v>1128299</v>
      </c>
      <c r="C2155" s="7">
        <v>44526</v>
      </c>
      <c r="D2155" s="6" t="s">
        <v>28</v>
      </c>
      <c r="E2155" s="6" t="s">
        <v>81</v>
      </c>
      <c r="F2155" s="6" t="s">
        <v>82</v>
      </c>
      <c r="G2155" s="6" t="s">
        <v>18</v>
      </c>
      <c r="H2155" s="8">
        <v>0.65000000000000013</v>
      </c>
      <c r="I2155" s="9">
        <v>6000</v>
      </c>
      <c r="J2155" s="10">
        <f t="shared" si="0"/>
        <v>3900.0000000000009</v>
      </c>
      <c r="K2155" s="10">
        <f t="shared" si="1"/>
        <v>1560.0000000000005</v>
      </c>
      <c r="L2155" s="11">
        <v>0.4</v>
      </c>
      <c r="N2155" s="16"/>
      <c r="O2155" s="14"/>
      <c r="P2155" s="12"/>
      <c r="Q2155" s="13"/>
    </row>
    <row r="2156" spans="1:17" ht="15.75" customHeight="1">
      <c r="A2156" s="6" t="s">
        <v>27</v>
      </c>
      <c r="B2156" s="6">
        <v>1128299</v>
      </c>
      <c r="C2156" s="7">
        <v>44526</v>
      </c>
      <c r="D2156" s="6" t="s">
        <v>28</v>
      </c>
      <c r="E2156" s="6" t="s">
        <v>81</v>
      </c>
      <c r="F2156" s="6" t="s">
        <v>82</v>
      </c>
      <c r="G2156" s="6" t="s">
        <v>19</v>
      </c>
      <c r="H2156" s="8">
        <v>0.60000000000000009</v>
      </c>
      <c r="I2156" s="9">
        <v>4500</v>
      </c>
      <c r="J2156" s="10">
        <f t="shared" si="0"/>
        <v>2700.0000000000005</v>
      </c>
      <c r="K2156" s="10">
        <f t="shared" si="1"/>
        <v>945.00000000000011</v>
      </c>
      <c r="L2156" s="11">
        <v>0.35</v>
      </c>
      <c r="N2156" s="16"/>
      <c r="O2156" s="14"/>
      <c r="P2156" s="12"/>
      <c r="Q2156" s="13"/>
    </row>
    <row r="2157" spans="1:17" ht="15.75" customHeight="1">
      <c r="A2157" s="6" t="s">
        <v>27</v>
      </c>
      <c r="B2157" s="6">
        <v>1128299</v>
      </c>
      <c r="C2157" s="7">
        <v>44526</v>
      </c>
      <c r="D2157" s="6" t="s">
        <v>28</v>
      </c>
      <c r="E2157" s="6" t="s">
        <v>81</v>
      </c>
      <c r="F2157" s="6" t="s">
        <v>82</v>
      </c>
      <c r="G2157" s="6" t="s">
        <v>20</v>
      </c>
      <c r="H2157" s="8">
        <v>0.60000000000000009</v>
      </c>
      <c r="I2157" s="9">
        <v>4250</v>
      </c>
      <c r="J2157" s="10">
        <f t="shared" si="0"/>
        <v>2550.0000000000005</v>
      </c>
      <c r="K2157" s="10">
        <f t="shared" si="1"/>
        <v>892.50000000000011</v>
      </c>
      <c r="L2157" s="11">
        <v>0.35</v>
      </c>
      <c r="N2157" s="16"/>
      <c r="O2157" s="14"/>
      <c r="P2157" s="12"/>
      <c r="Q2157" s="13"/>
    </row>
    <row r="2158" spans="1:17" ht="15.75" customHeight="1">
      <c r="A2158" s="6" t="s">
        <v>27</v>
      </c>
      <c r="B2158" s="6">
        <v>1128299</v>
      </c>
      <c r="C2158" s="7">
        <v>44526</v>
      </c>
      <c r="D2158" s="6" t="s">
        <v>28</v>
      </c>
      <c r="E2158" s="6" t="s">
        <v>81</v>
      </c>
      <c r="F2158" s="6" t="s">
        <v>82</v>
      </c>
      <c r="G2158" s="6" t="s">
        <v>21</v>
      </c>
      <c r="H2158" s="8">
        <v>0.70000000000000007</v>
      </c>
      <c r="I2158" s="9">
        <v>3750</v>
      </c>
      <c r="J2158" s="10">
        <f t="shared" si="0"/>
        <v>2625.0000000000005</v>
      </c>
      <c r="K2158" s="10">
        <f t="shared" si="1"/>
        <v>787.50000000000011</v>
      </c>
      <c r="L2158" s="11">
        <v>0.3</v>
      </c>
      <c r="N2158" s="16"/>
      <c r="O2158" s="14"/>
      <c r="P2158" s="12"/>
      <c r="Q2158" s="13"/>
    </row>
    <row r="2159" spans="1:17" ht="15.75" customHeight="1">
      <c r="A2159" s="6" t="s">
        <v>27</v>
      </c>
      <c r="B2159" s="6">
        <v>1128299</v>
      </c>
      <c r="C2159" s="7">
        <v>44526</v>
      </c>
      <c r="D2159" s="6" t="s">
        <v>28</v>
      </c>
      <c r="E2159" s="6" t="s">
        <v>81</v>
      </c>
      <c r="F2159" s="6" t="s">
        <v>82</v>
      </c>
      <c r="G2159" s="6" t="s">
        <v>22</v>
      </c>
      <c r="H2159" s="8">
        <v>0.75000000000000011</v>
      </c>
      <c r="I2159" s="9">
        <v>5000</v>
      </c>
      <c r="J2159" s="10">
        <f t="shared" si="0"/>
        <v>3750.0000000000005</v>
      </c>
      <c r="K2159" s="10">
        <f t="shared" si="1"/>
        <v>937.50000000000011</v>
      </c>
      <c r="L2159" s="11">
        <v>0.25</v>
      </c>
      <c r="N2159" s="16"/>
      <c r="O2159" s="14"/>
      <c r="P2159" s="12"/>
      <c r="Q2159" s="13"/>
    </row>
    <row r="2160" spans="1:17" ht="15.75" customHeight="1">
      <c r="A2160" s="6" t="s">
        <v>27</v>
      </c>
      <c r="B2160" s="6">
        <v>1128299</v>
      </c>
      <c r="C2160" s="7">
        <v>44555</v>
      </c>
      <c r="D2160" s="6" t="s">
        <v>28</v>
      </c>
      <c r="E2160" s="6" t="s">
        <v>81</v>
      </c>
      <c r="F2160" s="6" t="s">
        <v>82</v>
      </c>
      <c r="G2160" s="6" t="s">
        <v>17</v>
      </c>
      <c r="H2160" s="8">
        <v>0.60000000000000009</v>
      </c>
      <c r="I2160" s="9">
        <v>7000</v>
      </c>
      <c r="J2160" s="10">
        <f t="shared" si="0"/>
        <v>4200.0000000000009</v>
      </c>
      <c r="K2160" s="10">
        <f t="shared" si="1"/>
        <v>1470.0000000000002</v>
      </c>
      <c r="L2160" s="11">
        <v>0.35</v>
      </c>
      <c r="N2160" s="16"/>
      <c r="O2160" s="14"/>
      <c r="P2160" s="12"/>
      <c r="Q2160" s="13"/>
    </row>
    <row r="2161" spans="1:17" ht="15.75" customHeight="1">
      <c r="A2161" s="6" t="s">
        <v>27</v>
      </c>
      <c r="B2161" s="6">
        <v>1128299</v>
      </c>
      <c r="C2161" s="7">
        <v>44555</v>
      </c>
      <c r="D2161" s="6" t="s">
        <v>28</v>
      </c>
      <c r="E2161" s="6" t="s">
        <v>81</v>
      </c>
      <c r="F2161" s="6" t="s">
        <v>82</v>
      </c>
      <c r="G2161" s="6" t="s">
        <v>18</v>
      </c>
      <c r="H2161" s="8">
        <v>0.65000000000000013</v>
      </c>
      <c r="I2161" s="9">
        <v>7000</v>
      </c>
      <c r="J2161" s="10">
        <f t="shared" si="0"/>
        <v>4550.0000000000009</v>
      </c>
      <c r="K2161" s="10">
        <f t="shared" si="1"/>
        <v>1820.0000000000005</v>
      </c>
      <c r="L2161" s="11">
        <v>0.4</v>
      </c>
      <c r="N2161" s="16"/>
      <c r="O2161" s="14"/>
      <c r="P2161" s="12"/>
      <c r="Q2161" s="13"/>
    </row>
    <row r="2162" spans="1:17" ht="15.75" customHeight="1">
      <c r="A2162" s="6" t="s">
        <v>27</v>
      </c>
      <c r="B2162" s="6">
        <v>1128299</v>
      </c>
      <c r="C2162" s="7">
        <v>44555</v>
      </c>
      <c r="D2162" s="6" t="s">
        <v>28</v>
      </c>
      <c r="E2162" s="6" t="s">
        <v>81</v>
      </c>
      <c r="F2162" s="6" t="s">
        <v>82</v>
      </c>
      <c r="G2162" s="6" t="s">
        <v>19</v>
      </c>
      <c r="H2162" s="8">
        <v>0.60000000000000009</v>
      </c>
      <c r="I2162" s="9">
        <v>5000</v>
      </c>
      <c r="J2162" s="10">
        <f t="shared" si="0"/>
        <v>3000.0000000000005</v>
      </c>
      <c r="K2162" s="10">
        <f t="shared" si="1"/>
        <v>1050</v>
      </c>
      <c r="L2162" s="11">
        <v>0.35</v>
      </c>
      <c r="N2162" s="16"/>
      <c r="O2162" s="14"/>
      <c r="P2162" s="12"/>
      <c r="Q2162" s="13"/>
    </row>
    <row r="2163" spans="1:17" ht="15.75" customHeight="1">
      <c r="A2163" s="6" t="s">
        <v>27</v>
      </c>
      <c r="B2163" s="6">
        <v>1128299</v>
      </c>
      <c r="C2163" s="7">
        <v>44555</v>
      </c>
      <c r="D2163" s="6" t="s">
        <v>28</v>
      </c>
      <c r="E2163" s="6" t="s">
        <v>81</v>
      </c>
      <c r="F2163" s="6" t="s">
        <v>82</v>
      </c>
      <c r="G2163" s="6" t="s">
        <v>20</v>
      </c>
      <c r="H2163" s="8">
        <v>0.60000000000000009</v>
      </c>
      <c r="I2163" s="9">
        <v>5000</v>
      </c>
      <c r="J2163" s="10">
        <f t="shared" si="0"/>
        <v>3000.0000000000005</v>
      </c>
      <c r="K2163" s="10">
        <f t="shared" si="1"/>
        <v>1050</v>
      </c>
      <c r="L2163" s="11">
        <v>0.35</v>
      </c>
      <c r="N2163" s="16"/>
      <c r="O2163" s="14"/>
      <c r="P2163" s="12"/>
      <c r="Q2163" s="13"/>
    </row>
    <row r="2164" spans="1:17" ht="15.75" customHeight="1">
      <c r="A2164" s="6" t="s">
        <v>27</v>
      </c>
      <c r="B2164" s="6">
        <v>1128299</v>
      </c>
      <c r="C2164" s="7">
        <v>44555</v>
      </c>
      <c r="D2164" s="6" t="s">
        <v>28</v>
      </c>
      <c r="E2164" s="6" t="s">
        <v>81</v>
      </c>
      <c r="F2164" s="6" t="s">
        <v>82</v>
      </c>
      <c r="G2164" s="6" t="s">
        <v>21</v>
      </c>
      <c r="H2164" s="8">
        <v>0.70000000000000007</v>
      </c>
      <c r="I2164" s="9">
        <v>4250</v>
      </c>
      <c r="J2164" s="10">
        <f t="shared" si="0"/>
        <v>2975.0000000000005</v>
      </c>
      <c r="K2164" s="10">
        <f t="shared" si="1"/>
        <v>892.50000000000011</v>
      </c>
      <c r="L2164" s="11">
        <v>0.3</v>
      </c>
      <c r="N2164" s="16"/>
      <c r="O2164" s="14"/>
      <c r="P2164" s="12"/>
      <c r="Q2164" s="13"/>
    </row>
    <row r="2165" spans="1:17" ht="15.75" customHeight="1">
      <c r="A2165" s="6" t="s">
        <v>27</v>
      </c>
      <c r="B2165" s="6">
        <v>1128299</v>
      </c>
      <c r="C2165" s="7">
        <v>44555</v>
      </c>
      <c r="D2165" s="6" t="s">
        <v>28</v>
      </c>
      <c r="E2165" s="6" t="s">
        <v>81</v>
      </c>
      <c r="F2165" s="6" t="s">
        <v>82</v>
      </c>
      <c r="G2165" s="6" t="s">
        <v>22</v>
      </c>
      <c r="H2165" s="8">
        <v>0.75000000000000011</v>
      </c>
      <c r="I2165" s="9">
        <v>5250</v>
      </c>
      <c r="J2165" s="10">
        <f t="shared" si="0"/>
        <v>3937.5000000000005</v>
      </c>
      <c r="K2165" s="10">
        <f t="shared" si="1"/>
        <v>984.37500000000011</v>
      </c>
      <c r="L2165" s="11">
        <v>0.25</v>
      </c>
      <c r="N2165" s="16"/>
      <c r="O2165" s="14"/>
      <c r="P2165" s="12"/>
      <c r="Q2165" s="13"/>
    </row>
    <row r="2166" spans="1:17" ht="15.75" customHeight="1">
      <c r="A2166" s="6" t="s">
        <v>27</v>
      </c>
      <c r="B2166" s="6">
        <v>1128299</v>
      </c>
      <c r="C2166" s="7">
        <v>44209</v>
      </c>
      <c r="D2166" s="6" t="s">
        <v>28</v>
      </c>
      <c r="E2166" s="6" t="s">
        <v>83</v>
      </c>
      <c r="F2166" s="6" t="s">
        <v>84</v>
      </c>
      <c r="G2166" s="6" t="s">
        <v>17</v>
      </c>
      <c r="H2166" s="8">
        <v>0.29999999999999993</v>
      </c>
      <c r="I2166" s="9">
        <v>4500</v>
      </c>
      <c r="J2166" s="10">
        <f t="shared" si="0"/>
        <v>1349.9999999999998</v>
      </c>
      <c r="K2166" s="10">
        <f t="shared" si="1"/>
        <v>539.99999999999989</v>
      </c>
      <c r="L2166" s="11">
        <v>0.4</v>
      </c>
      <c r="N2166" s="16"/>
      <c r="O2166" s="14"/>
      <c r="P2166" s="12"/>
      <c r="Q2166" s="13"/>
    </row>
    <row r="2167" spans="1:17" ht="15.75" customHeight="1">
      <c r="A2167" s="6" t="s">
        <v>27</v>
      </c>
      <c r="B2167" s="6">
        <v>1128299</v>
      </c>
      <c r="C2167" s="7">
        <v>44209</v>
      </c>
      <c r="D2167" s="6" t="s">
        <v>28</v>
      </c>
      <c r="E2167" s="6" t="s">
        <v>83</v>
      </c>
      <c r="F2167" s="6" t="s">
        <v>84</v>
      </c>
      <c r="G2167" s="6" t="s">
        <v>18</v>
      </c>
      <c r="H2167" s="8">
        <v>0.4</v>
      </c>
      <c r="I2167" s="9">
        <v>4500</v>
      </c>
      <c r="J2167" s="10">
        <f t="shared" si="0"/>
        <v>1800</v>
      </c>
      <c r="K2167" s="10">
        <f t="shared" si="1"/>
        <v>720</v>
      </c>
      <c r="L2167" s="11">
        <v>0.4</v>
      </c>
      <c r="N2167" s="16"/>
      <c r="O2167" s="14"/>
      <c r="P2167" s="12"/>
      <c r="Q2167" s="13"/>
    </row>
    <row r="2168" spans="1:17" ht="15.75" customHeight="1">
      <c r="A2168" s="6" t="s">
        <v>27</v>
      </c>
      <c r="B2168" s="6">
        <v>1128299</v>
      </c>
      <c r="C2168" s="7">
        <v>44209</v>
      </c>
      <c r="D2168" s="6" t="s">
        <v>28</v>
      </c>
      <c r="E2168" s="6" t="s">
        <v>83</v>
      </c>
      <c r="F2168" s="6" t="s">
        <v>84</v>
      </c>
      <c r="G2168" s="6" t="s">
        <v>19</v>
      </c>
      <c r="H2168" s="8">
        <v>0.4</v>
      </c>
      <c r="I2168" s="9">
        <v>4500</v>
      </c>
      <c r="J2168" s="10">
        <f t="shared" si="0"/>
        <v>1800</v>
      </c>
      <c r="K2168" s="10">
        <f t="shared" si="1"/>
        <v>630</v>
      </c>
      <c r="L2168" s="11">
        <v>0.35</v>
      </c>
      <c r="N2168" s="16"/>
      <c r="O2168" s="14"/>
      <c r="P2168" s="12"/>
      <c r="Q2168" s="13"/>
    </row>
    <row r="2169" spans="1:17" ht="15.75" customHeight="1">
      <c r="A2169" s="6" t="s">
        <v>27</v>
      </c>
      <c r="B2169" s="6">
        <v>1128299</v>
      </c>
      <c r="C2169" s="7">
        <v>44209</v>
      </c>
      <c r="D2169" s="6" t="s">
        <v>28</v>
      </c>
      <c r="E2169" s="6" t="s">
        <v>83</v>
      </c>
      <c r="F2169" s="6" t="s">
        <v>84</v>
      </c>
      <c r="G2169" s="6" t="s">
        <v>20</v>
      </c>
      <c r="H2169" s="8">
        <v>0.4</v>
      </c>
      <c r="I2169" s="9">
        <v>3000</v>
      </c>
      <c r="J2169" s="10">
        <f t="shared" si="0"/>
        <v>1200</v>
      </c>
      <c r="K2169" s="10">
        <f t="shared" si="1"/>
        <v>480</v>
      </c>
      <c r="L2169" s="11">
        <v>0.4</v>
      </c>
      <c r="N2169" s="16"/>
      <c r="O2169" s="14"/>
      <c r="P2169" s="12"/>
      <c r="Q2169" s="13"/>
    </row>
    <row r="2170" spans="1:17" ht="15.75" customHeight="1">
      <c r="A2170" s="6" t="s">
        <v>27</v>
      </c>
      <c r="B2170" s="6">
        <v>1128299</v>
      </c>
      <c r="C2170" s="7">
        <v>44209</v>
      </c>
      <c r="D2170" s="6" t="s">
        <v>28</v>
      </c>
      <c r="E2170" s="6" t="s">
        <v>83</v>
      </c>
      <c r="F2170" s="6" t="s">
        <v>84</v>
      </c>
      <c r="G2170" s="6" t="s">
        <v>21</v>
      </c>
      <c r="H2170" s="8">
        <v>0.45000000000000012</v>
      </c>
      <c r="I2170" s="9">
        <v>2500</v>
      </c>
      <c r="J2170" s="10">
        <f t="shared" si="0"/>
        <v>1125.0000000000002</v>
      </c>
      <c r="K2170" s="10">
        <f t="shared" si="1"/>
        <v>393.75000000000006</v>
      </c>
      <c r="L2170" s="11">
        <v>0.35</v>
      </c>
      <c r="N2170" s="16"/>
      <c r="O2170" s="14"/>
      <c r="P2170" s="12"/>
      <c r="Q2170" s="13"/>
    </row>
    <row r="2171" spans="1:17" ht="15.75" customHeight="1">
      <c r="A2171" s="6" t="s">
        <v>27</v>
      </c>
      <c r="B2171" s="6">
        <v>1128299</v>
      </c>
      <c r="C2171" s="7">
        <v>44209</v>
      </c>
      <c r="D2171" s="6" t="s">
        <v>28</v>
      </c>
      <c r="E2171" s="6" t="s">
        <v>83</v>
      </c>
      <c r="F2171" s="6" t="s">
        <v>84</v>
      </c>
      <c r="G2171" s="6" t="s">
        <v>22</v>
      </c>
      <c r="H2171" s="8">
        <v>0.4</v>
      </c>
      <c r="I2171" s="9">
        <v>4500</v>
      </c>
      <c r="J2171" s="10">
        <f t="shared" si="0"/>
        <v>1800</v>
      </c>
      <c r="K2171" s="10">
        <f t="shared" si="1"/>
        <v>450</v>
      </c>
      <c r="L2171" s="11">
        <v>0.25</v>
      </c>
      <c r="N2171" s="16"/>
      <c r="O2171" s="14"/>
      <c r="P2171" s="12"/>
      <c r="Q2171" s="13"/>
    </row>
    <row r="2172" spans="1:17" ht="15.75" customHeight="1">
      <c r="A2172" s="6" t="s">
        <v>27</v>
      </c>
      <c r="B2172" s="6">
        <v>1128299</v>
      </c>
      <c r="C2172" s="7">
        <v>44240</v>
      </c>
      <c r="D2172" s="6" t="s">
        <v>28</v>
      </c>
      <c r="E2172" s="6" t="s">
        <v>83</v>
      </c>
      <c r="F2172" s="6" t="s">
        <v>84</v>
      </c>
      <c r="G2172" s="6" t="s">
        <v>17</v>
      </c>
      <c r="H2172" s="8">
        <v>0.29999999999999993</v>
      </c>
      <c r="I2172" s="9">
        <v>5000</v>
      </c>
      <c r="J2172" s="10">
        <f t="shared" si="0"/>
        <v>1499.9999999999998</v>
      </c>
      <c r="K2172" s="10">
        <f t="shared" si="1"/>
        <v>599.99999999999989</v>
      </c>
      <c r="L2172" s="11">
        <v>0.4</v>
      </c>
      <c r="N2172" s="16"/>
      <c r="O2172" s="14"/>
      <c r="P2172" s="12"/>
      <c r="Q2172" s="13"/>
    </row>
    <row r="2173" spans="1:17" ht="15.75" customHeight="1">
      <c r="A2173" s="6" t="s">
        <v>27</v>
      </c>
      <c r="B2173" s="6">
        <v>1128299</v>
      </c>
      <c r="C2173" s="7">
        <v>44240</v>
      </c>
      <c r="D2173" s="6" t="s">
        <v>28</v>
      </c>
      <c r="E2173" s="6" t="s">
        <v>83</v>
      </c>
      <c r="F2173" s="6" t="s">
        <v>84</v>
      </c>
      <c r="G2173" s="6" t="s">
        <v>18</v>
      </c>
      <c r="H2173" s="8">
        <v>0.4</v>
      </c>
      <c r="I2173" s="9">
        <v>4000</v>
      </c>
      <c r="J2173" s="10">
        <f t="shared" si="0"/>
        <v>1600</v>
      </c>
      <c r="K2173" s="10">
        <f t="shared" si="1"/>
        <v>640</v>
      </c>
      <c r="L2173" s="11">
        <v>0.4</v>
      </c>
      <c r="N2173" s="16"/>
      <c r="O2173" s="14"/>
      <c r="P2173" s="12"/>
      <c r="Q2173" s="13"/>
    </row>
    <row r="2174" spans="1:17" ht="15.75" customHeight="1">
      <c r="A2174" s="6" t="s">
        <v>27</v>
      </c>
      <c r="B2174" s="6">
        <v>1128299</v>
      </c>
      <c r="C2174" s="7">
        <v>44240</v>
      </c>
      <c r="D2174" s="6" t="s">
        <v>28</v>
      </c>
      <c r="E2174" s="6" t="s">
        <v>83</v>
      </c>
      <c r="F2174" s="6" t="s">
        <v>84</v>
      </c>
      <c r="G2174" s="6" t="s">
        <v>19</v>
      </c>
      <c r="H2174" s="8">
        <v>0.4</v>
      </c>
      <c r="I2174" s="9">
        <v>4000</v>
      </c>
      <c r="J2174" s="10">
        <f t="shared" si="0"/>
        <v>1600</v>
      </c>
      <c r="K2174" s="10">
        <f t="shared" si="1"/>
        <v>560</v>
      </c>
      <c r="L2174" s="11">
        <v>0.35</v>
      </c>
      <c r="N2174" s="16"/>
      <c r="O2174" s="14"/>
      <c r="P2174" s="12"/>
      <c r="Q2174" s="13"/>
    </row>
    <row r="2175" spans="1:17" ht="15.75" customHeight="1">
      <c r="A2175" s="6" t="s">
        <v>27</v>
      </c>
      <c r="B2175" s="6">
        <v>1128299</v>
      </c>
      <c r="C2175" s="7">
        <v>44240</v>
      </c>
      <c r="D2175" s="6" t="s">
        <v>28</v>
      </c>
      <c r="E2175" s="6" t="s">
        <v>83</v>
      </c>
      <c r="F2175" s="6" t="s">
        <v>84</v>
      </c>
      <c r="G2175" s="6" t="s">
        <v>20</v>
      </c>
      <c r="H2175" s="8">
        <v>0.4</v>
      </c>
      <c r="I2175" s="9">
        <v>2500</v>
      </c>
      <c r="J2175" s="10">
        <f t="shared" si="0"/>
        <v>1000</v>
      </c>
      <c r="K2175" s="10">
        <f t="shared" si="1"/>
        <v>400</v>
      </c>
      <c r="L2175" s="11">
        <v>0.4</v>
      </c>
      <c r="N2175" s="16"/>
      <c r="O2175" s="14"/>
      <c r="P2175" s="12"/>
      <c r="Q2175" s="13"/>
    </row>
    <row r="2176" spans="1:17" ht="15.75" customHeight="1">
      <c r="A2176" s="6" t="s">
        <v>27</v>
      </c>
      <c r="B2176" s="6">
        <v>1128299</v>
      </c>
      <c r="C2176" s="7">
        <v>44240</v>
      </c>
      <c r="D2176" s="6" t="s">
        <v>28</v>
      </c>
      <c r="E2176" s="6" t="s">
        <v>83</v>
      </c>
      <c r="F2176" s="6" t="s">
        <v>84</v>
      </c>
      <c r="G2176" s="6" t="s">
        <v>21</v>
      </c>
      <c r="H2176" s="8">
        <v>0.45000000000000012</v>
      </c>
      <c r="I2176" s="9">
        <v>1750</v>
      </c>
      <c r="J2176" s="10">
        <f t="shared" si="0"/>
        <v>787.50000000000023</v>
      </c>
      <c r="K2176" s="10">
        <f t="shared" si="1"/>
        <v>275.62500000000006</v>
      </c>
      <c r="L2176" s="11">
        <v>0.35</v>
      </c>
      <c r="N2176" s="16"/>
      <c r="O2176" s="14"/>
      <c r="P2176" s="12"/>
      <c r="Q2176" s="13"/>
    </row>
    <row r="2177" spans="1:17" ht="15.75" customHeight="1">
      <c r="A2177" s="6" t="s">
        <v>27</v>
      </c>
      <c r="B2177" s="6">
        <v>1128299</v>
      </c>
      <c r="C2177" s="7">
        <v>44240</v>
      </c>
      <c r="D2177" s="6" t="s">
        <v>28</v>
      </c>
      <c r="E2177" s="6" t="s">
        <v>83</v>
      </c>
      <c r="F2177" s="6" t="s">
        <v>84</v>
      </c>
      <c r="G2177" s="6" t="s">
        <v>22</v>
      </c>
      <c r="H2177" s="8">
        <v>0.4</v>
      </c>
      <c r="I2177" s="9">
        <v>3750</v>
      </c>
      <c r="J2177" s="10">
        <f t="shared" si="0"/>
        <v>1500</v>
      </c>
      <c r="K2177" s="10">
        <f t="shared" si="1"/>
        <v>375</v>
      </c>
      <c r="L2177" s="11">
        <v>0.25</v>
      </c>
      <c r="N2177" s="16"/>
      <c r="O2177" s="14"/>
      <c r="P2177" s="12"/>
      <c r="Q2177" s="13"/>
    </row>
    <row r="2178" spans="1:17" ht="15.75" customHeight="1">
      <c r="A2178" s="6" t="s">
        <v>27</v>
      </c>
      <c r="B2178" s="6">
        <v>1128299</v>
      </c>
      <c r="C2178" s="7">
        <v>44267</v>
      </c>
      <c r="D2178" s="6" t="s">
        <v>28</v>
      </c>
      <c r="E2178" s="6" t="s">
        <v>83</v>
      </c>
      <c r="F2178" s="6" t="s">
        <v>84</v>
      </c>
      <c r="G2178" s="6" t="s">
        <v>17</v>
      </c>
      <c r="H2178" s="8">
        <v>0.4</v>
      </c>
      <c r="I2178" s="9">
        <v>5250</v>
      </c>
      <c r="J2178" s="10">
        <f t="shared" si="0"/>
        <v>2100</v>
      </c>
      <c r="K2178" s="10">
        <f t="shared" si="1"/>
        <v>840</v>
      </c>
      <c r="L2178" s="11">
        <v>0.4</v>
      </c>
      <c r="N2178" s="16"/>
      <c r="O2178" s="14"/>
      <c r="P2178" s="12"/>
      <c r="Q2178" s="13"/>
    </row>
    <row r="2179" spans="1:17" ht="15.75" customHeight="1">
      <c r="A2179" s="6" t="s">
        <v>27</v>
      </c>
      <c r="B2179" s="6">
        <v>1128299</v>
      </c>
      <c r="C2179" s="7">
        <v>44267</v>
      </c>
      <c r="D2179" s="6" t="s">
        <v>28</v>
      </c>
      <c r="E2179" s="6" t="s">
        <v>83</v>
      </c>
      <c r="F2179" s="6" t="s">
        <v>84</v>
      </c>
      <c r="G2179" s="6" t="s">
        <v>18</v>
      </c>
      <c r="H2179" s="8">
        <v>0.5</v>
      </c>
      <c r="I2179" s="9">
        <v>3750</v>
      </c>
      <c r="J2179" s="10">
        <f t="shared" si="0"/>
        <v>1875</v>
      </c>
      <c r="K2179" s="10">
        <f t="shared" si="1"/>
        <v>750</v>
      </c>
      <c r="L2179" s="11">
        <v>0.4</v>
      </c>
      <c r="N2179" s="16"/>
      <c r="O2179" s="14"/>
      <c r="P2179" s="12"/>
      <c r="Q2179" s="13"/>
    </row>
    <row r="2180" spans="1:17" ht="15.75" customHeight="1">
      <c r="A2180" s="6" t="s">
        <v>27</v>
      </c>
      <c r="B2180" s="6">
        <v>1128299</v>
      </c>
      <c r="C2180" s="7">
        <v>44267</v>
      </c>
      <c r="D2180" s="6" t="s">
        <v>28</v>
      </c>
      <c r="E2180" s="6" t="s">
        <v>83</v>
      </c>
      <c r="F2180" s="6" t="s">
        <v>84</v>
      </c>
      <c r="G2180" s="6" t="s">
        <v>19</v>
      </c>
      <c r="H2180" s="8">
        <v>0.5</v>
      </c>
      <c r="I2180" s="9">
        <v>3750</v>
      </c>
      <c r="J2180" s="10">
        <f t="shared" si="0"/>
        <v>1875</v>
      </c>
      <c r="K2180" s="10">
        <f t="shared" si="1"/>
        <v>656.25</v>
      </c>
      <c r="L2180" s="11">
        <v>0.35</v>
      </c>
      <c r="N2180" s="16"/>
      <c r="O2180" s="14"/>
      <c r="P2180" s="12"/>
      <c r="Q2180" s="13"/>
    </row>
    <row r="2181" spans="1:17" ht="15.75" customHeight="1">
      <c r="A2181" s="6" t="s">
        <v>27</v>
      </c>
      <c r="B2181" s="6">
        <v>1128299</v>
      </c>
      <c r="C2181" s="7">
        <v>44267</v>
      </c>
      <c r="D2181" s="6" t="s">
        <v>28</v>
      </c>
      <c r="E2181" s="6" t="s">
        <v>83</v>
      </c>
      <c r="F2181" s="6" t="s">
        <v>84</v>
      </c>
      <c r="G2181" s="6" t="s">
        <v>20</v>
      </c>
      <c r="H2181" s="8">
        <v>0.5</v>
      </c>
      <c r="I2181" s="9">
        <v>2500</v>
      </c>
      <c r="J2181" s="10">
        <f t="shared" si="0"/>
        <v>1250</v>
      </c>
      <c r="K2181" s="10">
        <f t="shared" si="1"/>
        <v>500</v>
      </c>
      <c r="L2181" s="11">
        <v>0.4</v>
      </c>
      <c r="N2181" s="16"/>
      <c r="O2181" s="14"/>
      <c r="P2181" s="12"/>
      <c r="Q2181" s="13"/>
    </row>
    <row r="2182" spans="1:17" ht="15.75" customHeight="1">
      <c r="A2182" s="6" t="s">
        <v>27</v>
      </c>
      <c r="B2182" s="6">
        <v>1128299</v>
      </c>
      <c r="C2182" s="7">
        <v>44267</v>
      </c>
      <c r="D2182" s="6" t="s">
        <v>28</v>
      </c>
      <c r="E2182" s="6" t="s">
        <v>83</v>
      </c>
      <c r="F2182" s="6" t="s">
        <v>84</v>
      </c>
      <c r="G2182" s="6" t="s">
        <v>21</v>
      </c>
      <c r="H2182" s="8">
        <v>0.55000000000000004</v>
      </c>
      <c r="I2182" s="9">
        <v>1500</v>
      </c>
      <c r="J2182" s="10">
        <f t="shared" si="0"/>
        <v>825.00000000000011</v>
      </c>
      <c r="K2182" s="10">
        <f t="shared" si="1"/>
        <v>288.75</v>
      </c>
      <c r="L2182" s="11">
        <v>0.35</v>
      </c>
      <c r="N2182" s="16"/>
      <c r="O2182" s="14"/>
      <c r="P2182" s="12"/>
      <c r="Q2182" s="13"/>
    </row>
    <row r="2183" spans="1:17" ht="15.75" customHeight="1">
      <c r="A2183" s="6" t="s">
        <v>27</v>
      </c>
      <c r="B2183" s="6">
        <v>1128299</v>
      </c>
      <c r="C2183" s="7">
        <v>44267</v>
      </c>
      <c r="D2183" s="6" t="s">
        <v>28</v>
      </c>
      <c r="E2183" s="6" t="s">
        <v>83</v>
      </c>
      <c r="F2183" s="6" t="s">
        <v>84</v>
      </c>
      <c r="G2183" s="6" t="s">
        <v>22</v>
      </c>
      <c r="H2183" s="8">
        <v>0.5</v>
      </c>
      <c r="I2183" s="9">
        <v>3500</v>
      </c>
      <c r="J2183" s="10">
        <f t="shared" si="0"/>
        <v>1750</v>
      </c>
      <c r="K2183" s="10">
        <f t="shared" si="1"/>
        <v>437.5</v>
      </c>
      <c r="L2183" s="11">
        <v>0.25</v>
      </c>
      <c r="N2183" s="16"/>
      <c r="O2183" s="14"/>
      <c r="P2183" s="12"/>
      <c r="Q2183" s="13"/>
    </row>
    <row r="2184" spans="1:17" ht="15.75" customHeight="1">
      <c r="A2184" s="6" t="s">
        <v>27</v>
      </c>
      <c r="B2184" s="6">
        <v>1128299</v>
      </c>
      <c r="C2184" s="7">
        <v>44299</v>
      </c>
      <c r="D2184" s="6" t="s">
        <v>28</v>
      </c>
      <c r="E2184" s="6" t="s">
        <v>83</v>
      </c>
      <c r="F2184" s="6" t="s">
        <v>84</v>
      </c>
      <c r="G2184" s="6" t="s">
        <v>17</v>
      </c>
      <c r="H2184" s="8">
        <v>0.5</v>
      </c>
      <c r="I2184" s="9">
        <v>5250</v>
      </c>
      <c r="J2184" s="10">
        <f t="shared" si="0"/>
        <v>2625</v>
      </c>
      <c r="K2184" s="10">
        <f t="shared" si="1"/>
        <v>1050</v>
      </c>
      <c r="L2184" s="11">
        <v>0.4</v>
      </c>
      <c r="N2184" s="16"/>
      <c r="O2184" s="14"/>
      <c r="P2184" s="12"/>
      <c r="Q2184" s="13"/>
    </row>
    <row r="2185" spans="1:17" ht="15.75" customHeight="1">
      <c r="A2185" s="6" t="s">
        <v>27</v>
      </c>
      <c r="B2185" s="6">
        <v>1128299</v>
      </c>
      <c r="C2185" s="7">
        <v>44299</v>
      </c>
      <c r="D2185" s="6" t="s">
        <v>28</v>
      </c>
      <c r="E2185" s="6" t="s">
        <v>83</v>
      </c>
      <c r="F2185" s="6" t="s">
        <v>84</v>
      </c>
      <c r="G2185" s="6" t="s">
        <v>18</v>
      </c>
      <c r="H2185" s="8">
        <v>0.55000000000000004</v>
      </c>
      <c r="I2185" s="9">
        <v>3250</v>
      </c>
      <c r="J2185" s="10">
        <f t="shared" si="0"/>
        <v>1787.5000000000002</v>
      </c>
      <c r="K2185" s="10">
        <f t="shared" si="1"/>
        <v>715.00000000000011</v>
      </c>
      <c r="L2185" s="11">
        <v>0.4</v>
      </c>
      <c r="N2185" s="16"/>
      <c r="O2185" s="14"/>
      <c r="P2185" s="12"/>
      <c r="Q2185" s="13"/>
    </row>
    <row r="2186" spans="1:17" ht="15.75" customHeight="1">
      <c r="A2186" s="6" t="s">
        <v>27</v>
      </c>
      <c r="B2186" s="6">
        <v>1128299</v>
      </c>
      <c r="C2186" s="7">
        <v>44299</v>
      </c>
      <c r="D2186" s="6" t="s">
        <v>28</v>
      </c>
      <c r="E2186" s="6" t="s">
        <v>83</v>
      </c>
      <c r="F2186" s="6" t="s">
        <v>84</v>
      </c>
      <c r="G2186" s="6" t="s">
        <v>19</v>
      </c>
      <c r="H2186" s="8">
        <v>0.55000000000000004</v>
      </c>
      <c r="I2186" s="9">
        <v>3750</v>
      </c>
      <c r="J2186" s="10">
        <f t="shared" si="0"/>
        <v>2062.5</v>
      </c>
      <c r="K2186" s="10">
        <f t="shared" si="1"/>
        <v>721.875</v>
      </c>
      <c r="L2186" s="11">
        <v>0.35</v>
      </c>
      <c r="N2186" s="16"/>
      <c r="O2186" s="14"/>
      <c r="P2186" s="12"/>
      <c r="Q2186" s="13"/>
    </row>
    <row r="2187" spans="1:17" ht="15.75" customHeight="1">
      <c r="A2187" s="6" t="s">
        <v>27</v>
      </c>
      <c r="B2187" s="6">
        <v>1128299</v>
      </c>
      <c r="C2187" s="7">
        <v>44299</v>
      </c>
      <c r="D2187" s="6" t="s">
        <v>28</v>
      </c>
      <c r="E2187" s="6" t="s">
        <v>83</v>
      </c>
      <c r="F2187" s="6" t="s">
        <v>84</v>
      </c>
      <c r="G2187" s="6" t="s">
        <v>20</v>
      </c>
      <c r="H2187" s="8">
        <v>0.5</v>
      </c>
      <c r="I2187" s="9">
        <v>2750</v>
      </c>
      <c r="J2187" s="10">
        <f t="shared" si="0"/>
        <v>1375</v>
      </c>
      <c r="K2187" s="10">
        <f t="shared" si="1"/>
        <v>550</v>
      </c>
      <c r="L2187" s="11">
        <v>0.4</v>
      </c>
      <c r="N2187" s="16"/>
      <c r="O2187" s="14"/>
      <c r="P2187" s="12"/>
      <c r="Q2187" s="13"/>
    </row>
    <row r="2188" spans="1:17" ht="15.75" customHeight="1">
      <c r="A2188" s="6" t="s">
        <v>27</v>
      </c>
      <c r="B2188" s="6">
        <v>1128299</v>
      </c>
      <c r="C2188" s="7">
        <v>44299</v>
      </c>
      <c r="D2188" s="6" t="s">
        <v>28</v>
      </c>
      <c r="E2188" s="6" t="s">
        <v>83</v>
      </c>
      <c r="F2188" s="6" t="s">
        <v>84</v>
      </c>
      <c r="G2188" s="6" t="s">
        <v>21</v>
      </c>
      <c r="H2188" s="8">
        <v>0.55000000000000004</v>
      </c>
      <c r="I2188" s="9">
        <v>1750</v>
      </c>
      <c r="J2188" s="10">
        <f t="shared" si="0"/>
        <v>962.50000000000011</v>
      </c>
      <c r="K2188" s="10">
        <f t="shared" si="1"/>
        <v>336.875</v>
      </c>
      <c r="L2188" s="11">
        <v>0.35</v>
      </c>
      <c r="N2188" s="16"/>
      <c r="O2188" s="14"/>
      <c r="P2188" s="12"/>
      <c r="Q2188" s="13"/>
    </row>
    <row r="2189" spans="1:17" ht="15.75" customHeight="1">
      <c r="A2189" s="6" t="s">
        <v>27</v>
      </c>
      <c r="B2189" s="6">
        <v>1128299</v>
      </c>
      <c r="C2189" s="7">
        <v>44299</v>
      </c>
      <c r="D2189" s="6" t="s">
        <v>28</v>
      </c>
      <c r="E2189" s="6" t="s">
        <v>83</v>
      </c>
      <c r="F2189" s="6" t="s">
        <v>84</v>
      </c>
      <c r="G2189" s="6" t="s">
        <v>22</v>
      </c>
      <c r="H2189" s="8">
        <v>0.70000000000000007</v>
      </c>
      <c r="I2189" s="9">
        <v>3500</v>
      </c>
      <c r="J2189" s="10">
        <f t="shared" si="0"/>
        <v>2450.0000000000005</v>
      </c>
      <c r="K2189" s="10">
        <f t="shared" si="1"/>
        <v>612.50000000000011</v>
      </c>
      <c r="L2189" s="11">
        <v>0.25</v>
      </c>
      <c r="N2189" s="16"/>
      <c r="O2189" s="14"/>
      <c r="P2189" s="12"/>
      <c r="Q2189" s="13"/>
    </row>
    <row r="2190" spans="1:17" ht="15.75" customHeight="1">
      <c r="A2190" s="6" t="s">
        <v>27</v>
      </c>
      <c r="B2190" s="6">
        <v>1128299</v>
      </c>
      <c r="C2190" s="7">
        <v>44330</v>
      </c>
      <c r="D2190" s="6" t="s">
        <v>28</v>
      </c>
      <c r="E2190" s="6" t="s">
        <v>83</v>
      </c>
      <c r="F2190" s="6" t="s">
        <v>84</v>
      </c>
      <c r="G2190" s="6" t="s">
        <v>17</v>
      </c>
      <c r="H2190" s="8">
        <v>0.5</v>
      </c>
      <c r="I2190" s="9">
        <v>5500</v>
      </c>
      <c r="J2190" s="10">
        <f t="shared" si="0"/>
        <v>2750</v>
      </c>
      <c r="K2190" s="10">
        <f t="shared" si="1"/>
        <v>1100</v>
      </c>
      <c r="L2190" s="11">
        <v>0.4</v>
      </c>
      <c r="N2190" s="16"/>
      <c r="O2190" s="14"/>
      <c r="P2190" s="12"/>
      <c r="Q2190" s="13"/>
    </row>
    <row r="2191" spans="1:17" ht="15.75" customHeight="1">
      <c r="A2191" s="6" t="s">
        <v>27</v>
      </c>
      <c r="B2191" s="6">
        <v>1128299</v>
      </c>
      <c r="C2191" s="7">
        <v>44330</v>
      </c>
      <c r="D2191" s="6" t="s">
        <v>28</v>
      </c>
      <c r="E2191" s="6" t="s">
        <v>83</v>
      </c>
      <c r="F2191" s="6" t="s">
        <v>84</v>
      </c>
      <c r="G2191" s="6" t="s">
        <v>18</v>
      </c>
      <c r="H2191" s="8">
        <v>0.55000000000000004</v>
      </c>
      <c r="I2191" s="9">
        <v>4000</v>
      </c>
      <c r="J2191" s="10">
        <f t="shared" si="0"/>
        <v>2200</v>
      </c>
      <c r="K2191" s="10">
        <f t="shared" si="1"/>
        <v>880</v>
      </c>
      <c r="L2191" s="11">
        <v>0.4</v>
      </c>
      <c r="N2191" s="16"/>
      <c r="O2191" s="14"/>
      <c r="P2191" s="12"/>
      <c r="Q2191" s="13"/>
    </row>
    <row r="2192" spans="1:17" ht="15.75" customHeight="1">
      <c r="A2192" s="6" t="s">
        <v>27</v>
      </c>
      <c r="B2192" s="6">
        <v>1128299</v>
      </c>
      <c r="C2192" s="7">
        <v>44330</v>
      </c>
      <c r="D2192" s="6" t="s">
        <v>28</v>
      </c>
      <c r="E2192" s="6" t="s">
        <v>83</v>
      </c>
      <c r="F2192" s="6" t="s">
        <v>84</v>
      </c>
      <c r="G2192" s="6" t="s">
        <v>19</v>
      </c>
      <c r="H2192" s="8">
        <v>0.55000000000000004</v>
      </c>
      <c r="I2192" s="9">
        <v>4250</v>
      </c>
      <c r="J2192" s="10">
        <f t="shared" si="0"/>
        <v>2337.5</v>
      </c>
      <c r="K2192" s="10">
        <f t="shared" si="1"/>
        <v>818.125</v>
      </c>
      <c r="L2192" s="11">
        <v>0.35</v>
      </c>
      <c r="N2192" s="16"/>
      <c r="O2192" s="14"/>
      <c r="P2192" s="12"/>
      <c r="Q2192" s="13"/>
    </row>
    <row r="2193" spans="1:17" ht="15.75" customHeight="1">
      <c r="A2193" s="6" t="s">
        <v>27</v>
      </c>
      <c r="B2193" s="6">
        <v>1128299</v>
      </c>
      <c r="C2193" s="7">
        <v>44330</v>
      </c>
      <c r="D2193" s="6" t="s">
        <v>28</v>
      </c>
      <c r="E2193" s="6" t="s">
        <v>83</v>
      </c>
      <c r="F2193" s="6" t="s">
        <v>84</v>
      </c>
      <c r="G2193" s="6" t="s">
        <v>20</v>
      </c>
      <c r="H2193" s="8">
        <v>0.5</v>
      </c>
      <c r="I2193" s="9">
        <v>3250</v>
      </c>
      <c r="J2193" s="10">
        <f t="shared" si="0"/>
        <v>1625</v>
      </c>
      <c r="K2193" s="10">
        <f t="shared" si="1"/>
        <v>650</v>
      </c>
      <c r="L2193" s="11">
        <v>0.4</v>
      </c>
      <c r="N2193" s="16"/>
      <c r="O2193" s="14"/>
      <c r="P2193" s="12"/>
      <c r="Q2193" s="13"/>
    </row>
    <row r="2194" spans="1:17" ht="15.75" customHeight="1">
      <c r="A2194" s="6" t="s">
        <v>27</v>
      </c>
      <c r="B2194" s="6">
        <v>1128299</v>
      </c>
      <c r="C2194" s="7">
        <v>44330</v>
      </c>
      <c r="D2194" s="6" t="s">
        <v>28</v>
      </c>
      <c r="E2194" s="6" t="s">
        <v>83</v>
      </c>
      <c r="F2194" s="6" t="s">
        <v>84</v>
      </c>
      <c r="G2194" s="6" t="s">
        <v>21</v>
      </c>
      <c r="H2194" s="8">
        <v>0.55000000000000004</v>
      </c>
      <c r="I2194" s="9">
        <v>2250</v>
      </c>
      <c r="J2194" s="10">
        <f t="shared" si="0"/>
        <v>1237.5</v>
      </c>
      <c r="K2194" s="10">
        <f t="shared" si="1"/>
        <v>433.125</v>
      </c>
      <c r="L2194" s="11">
        <v>0.35</v>
      </c>
      <c r="N2194" s="16"/>
      <c r="O2194" s="14"/>
      <c r="P2194" s="12"/>
      <c r="Q2194" s="13"/>
    </row>
    <row r="2195" spans="1:17" ht="15.75" customHeight="1">
      <c r="A2195" s="6" t="s">
        <v>27</v>
      </c>
      <c r="B2195" s="6">
        <v>1128299</v>
      </c>
      <c r="C2195" s="7">
        <v>44330</v>
      </c>
      <c r="D2195" s="6" t="s">
        <v>28</v>
      </c>
      <c r="E2195" s="6" t="s">
        <v>83</v>
      </c>
      <c r="F2195" s="6" t="s">
        <v>84</v>
      </c>
      <c r="G2195" s="6" t="s">
        <v>22</v>
      </c>
      <c r="H2195" s="8">
        <v>0.70000000000000007</v>
      </c>
      <c r="I2195" s="9">
        <v>4000</v>
      </c>
      <c r="J2195" s="10">
        <f t="shared" si="0"/>
        <v>2800.0000000000005</v>
      </c>
      <c r="K2195" s="10">
        <f t="shared" si="1"/>
        <v>700.00000000000011</v>
      </c>
      <c r="L2195" s="11">
        <v>0.25</v>
      </c>
      <c r="N2195" s="16"/>
      <c r="O2195" s="14"/>
      <c r="P2195" s="12"/>
      <c r="Q2195" s="13"/>
    </row>
    <row r="2196" spans="1:17" ht="15.75" customHeight="1">
      <c r="A2196" s="6" t="s">
        <v>27</v>
      </c>
      <c r="B2196" s="6">
        <v>1128299</v>
      </c>
      <c r="C2196" s="7">
        <v>44360</v>
      </c>
      <c r="D2196" s="6" t="s">
        <v>28</v>
      </c>
      <c r="E2196" s="6" t="s">
        <v>83</v>
      </c>
      <c r="F2196" s="6" t="s">
        <v>84</v>
      </c>
      <c r="G2196" s="6" t="s">
        <v>17</v>
      </c>
      <c r="H2196" s="8">
        <v>0.5</v>
      </c>
      <c r="I2196" s="9">
        <v>6750</v>
      </c>
      <c r="J2196" s="10">
        <f t="shared" si="0"/>
        <v>3375</v>
      </c>
      <c r="K2196" s="10">
        <f t="shared" si="1"/>
        <v>1350</v>
      </c>
      <c r="L2196" s="11">
        <v>0.4</v>
      </c>
      <c r="N2196" s="16"/>
      <c r="O2196" s="14"/>
      <c r="P2196" s="12"/>
      <c r="Q2196" s="13"/>
    </row>
    <row r="2197" spans="1:17" ht="15.75" customHeight="1">
      <c r="A2197" s="6" t="s">
        <v>27</v>
      </c>
      <c r="B2197" s="6">
        <v>1128299</v>
      </c>
      <c r="C2197" s="7">
        <v>44360</v>
      </c>
      <c r="D2197" s="6" t="s">
        <v>28</v>
      </c>
      <c r="E2197" s="6" t="s">
        <v>83</v>
      </c>
      <c r="F2197" s="6" t="s">
        <v>84</v>
      </c>
      <c r="G2197" s="6" t="s">
        <v>18</v>
      </c>
      <c r="H2197" s="8">
        <v>0.55000000000000004</v>
      </c>
      <c r="I2197" s="9">
        <v>5250</v>
      </c>
      <c r="J2197" s="10">
        <f t="shared" si="0"/>
        <v>2887.5000000000005</v>
      </c>
      <c r="K2197" s="10">
        <f t="shared" si="1"/>
        <v>1155.0000000000002</v>
      </c>
      <c r="L2197" s="11">
        <v>0.4</v>
      </c>
      <c r="N2197" s="16"/>
      <c r="O2197" s="14"/>
      <c r="P2197" s="12"/>
      <c r="Q2197" s="13"/>
    </row>
    <row r="2198" spans="1:17" ht="15.75" customHeight="1">
      <c r="A2198" s="6" t="s">
        <v>27</v>
      </c>
      <c r="B2198" s="6">
        <v>1128299</v>
      </c>
      <c r="C2198" s="7">
        <v>44360</v>
      </c>
      <c r="D2198" s="6" t="s">
        <v>28</v>
      </c>
      <c r="E2198" s="6" t="s">
        <v>83</v>
      </c>
      <c r="F2198" s="6" t="s">
        <v>84</v>
      </c>
      <c r="G2198" s="6" t="s">
        <v>19</v>
      </c>
      <c r="H2198" s="8">
        <v>0.55000000000000004</v>
      </c>
      <c r="I2198" s="9">
        <v>5250</v>
      </c>
      <c r="J2198" s="10">
        <f t="shared" si="0"/>
        <v>2887.5000000000005</v>
      </c>
      <c r="K2198" s="10">
        <f t="shared" si="1"/>
        <v>1010.6250000000001</v>
      </c>
      <c r="L2198" s="11">
        <v>0.35</v>
      </c>
      <c r="N2198" s="16"/>
      <c r="O2198" s="14"/>
      <c r="P2198" s="12"/>
      <c r="Q2198" s="13"/>
    </row>
    <row r="2199" spans="1:17" ht="15.75" customHeight="1">
      <c r="A2199" s="6" t="s">
        <v>27</v>
      </c>
      <c r="B2199" s="6">
        <v>1128299</v>
      </c>
      <c r="C2199" s="7">
        <v>44360</v>
      </c>
      <c r="D2199" s="6" t="s">
        <v>28</v>
      </c>
      <c r="E2199" s="6" t="s">
        <v>83</v>
      </c>
      <c r="F2199" s="6" t="s">
        <v>84</v>
      </c>
      <c r="G2199" s="6" t="s">
        <v>20</v>
      </c>
      <c r="H2199" s="8">
        <v>0.5</v>
      </c>
      <c r="I2199" s="9">
        <v>4000</v>
      </c>
      <c r="J2199" s="10">
        <f t="shared" si="0"/>
        <v>2000</v>
      </c>
      <c r="K2199" s="10">
        <f t="shared" si="1"/>
        <v>800</v>
      </c>
      <c r="L2199" s="11">
        <v>0.4</v>
      </c>
      <c r="N2199" s="16"/>
      <c r="O2199" s="14"/>
      <c r="P2199" s="12"/>
      <c r="Q2199" s="13"/>
    </row>
    <row r="2200" spans="1:17" ht="15.75" customHeight="1">
      <c r="A2200" s="6" t="s">
        <v>27</v>
      </c>
      <c r="B2200" s="6">
        <v>1128299</v>
      </c>
      <c r="C2200" s="7">
        <v>44360</v>
      </c>
      <c r="D2200" s="6" t="s">
        <v>28</v>
      </c>
      <c r="E2200" s="6" t="s">
        <v>83</v>
      </c>
      <c r="F2200" s="6" t="s">
        <v>84</v>
      </c>
      <c r="G2200" s="6" t="s">
        <v>21</v>
      </c>
      <c r="H2200" s="8">
        <v>0.55000000000000004</v>
      </c>
      <c r="I2200" s="9">
        <v>2750</v>
      </c>
      <c r="J2200" s="10">
        <f t="shared" si="0"/>
        <v>1512.5000000000002</v>
      </c>
      <c r="K2200" s="10">
        <f t="shared" si="1"/>
        <v>529.375</v>
      </c>
      <c r="L2200" s="11">
        <v>0.35</v>
      </c>
      <c r="N2200" s="16"/>
      <c r="O2200" s="14"/>
      <c r="P2200" s="12"/>
      <c r="Q2200" s="13"/>
    </row>
    <row r="2201" spans="1:17" ht="15.75" customHeight="1">
      <c r="A2201" s="6" t="s">
        <v>27</v>
      </c>
      <c r="B2201" s="6">
        <v>1128299</v>
      </c>
      <c r="C2201" s="7">
        <v>44360</v>
      </c>
      <c r="D2201" s="6" t="s">
        <v>28</v>
      </c>
      <c r="E2201" s="6" t="s">
        <v>83</v>
      </c>
      <c r="F2201" s="6" t="s">
        <v>84</v>
      </c>
      <c r="G2201" s="6" t="s">
        <v>22</v>
      </c>
      <c r="H2201" s="8">
        <v>0.70000000000000007</v>
      </c>
      <c r="I2201" s="9">
        <v>5750</v>
      </c>
      <c r="J2201" s="10">
        <f t="shared" si="0"/>
        <v>4025.0000000000005</v>
      </c>
      <c r="K2201" s="10">
        <f t="shared" si="1"/>
        <v>1006.2500000000001</v>
      </c>
      <c r="L2201" s="11">
        <v>0.25</v>
      </c>
      <c r="N2201" s="16"/>
      <c r="O2201" s="14"/>
      <c r="P2201" s="12"/>
      <c r="Q2201" s="13"/>
    </row>
    <row r="2202" spans="1:17" ht="15.75" customHeight="1">
      <c r="A2202" s="6" t="s">
        <v>27</v>
      </c>
      <c r="B2202" s="6">
        <v>1128299</v>
      </c>
      <c r="C2202" s="7">
        <v>44389</v>
      </c>
      <c r="D2202" s="6" t="s">
        <v>28</v>
      </c>
      <c r="E2202" s="6" t="s">
        <v>83</v>
      </c>
      <c r="F2202" s="6" t="s">
        <v>84</v>
      </c>
      <c r="G2202" s="6" t="s">
        <v>17</v>
      </c>
      <c r="H2202" s="8">
        <v>0.5</v>
      </c>
      <c r="I2202" s="9">
        <v>7250</v>
      </c>
      <c r="J2202" s="10">
        <f t="shared" si="0"/>
        <v>3625</v>
      </c>
      <c r="K2202" s="10">
        <f t="shared" si="1"/>
        <v>1450</v>
      </c>
      <c r="L2202" s="11">
        <v>0.4</v>
      </c>
      <c r="N2202" s="16"/>
      <c r="O2202" s="14"/>
      <c r="P2202" s="12"/>
      <c r="Q2202" s="13"/>
    </row>
    <row r="2203" spans="1:17" ht="15.75" customHeight="1">
      <c r="A2203" s="6" t="s">
        <v>27</v>
      </c>
      <c r="B2203" s="6">
        <v>1128299</v>
      </c>
      <c r="C2203" s="7">
        <v>44389</v>
      </c>
      <c r="D2203" s="6" t="s">
        <v>28</v>
      </c>
      <c r="E2203" s="6" t="s">
        <v>83</v>
      </c>
      <c r="F2203" s="6" t="s">
        <v>84</v>
      </c>
      <c r="G2203" s="6" t="s">
        <v>18</v>
      </c>
      <c r="H2203" s="8">
        <v>0.55000000000000004</v>
      </c>
      <c r="I2203" s="9">
        <v>5750</v>
      </c>
      <c r="J2203" s="10">
        <f t="shared" si="0"/>
        <v>3162.5000000000005</v>
      </c>
      <c r="K2203" s="10">
        <f t="shared" si="1"/>
        <v>1265.0000000000002</v>
      </c>
      <c r="L2203" s="11">
        <v>0.4</v>
      </c>
      <c r="N2203" s="16"/>
      <c r="O2203" s="14"/>
      <c r="P2203" s="12"/>
      <c r="Q2203" s="13"/>
    </row>
    <row r="2204" spans="1:17" ht="15.75" customHeight="1">
      <c r="A2204" s="6" t="s">
        <v>27</v>
      </c>
      <c r="B2204" s="6">
        <v>1128299</v>
      </c>
      <c r="C2204" s="7">
        <v>44389</v>
      </c>
      <c r="D2204" s="6" t="s">
        <v>28</v>
      </c>
      <c r="E2204" s="6" t="s">
        <v>83</v>
      </c>
      <c r="F2204" s="6" t="s">
        <v>84</v>
      </c>
      <c r="G2204" s="6" t="s">
        <v>19</v>
      </c>
      <c r="H2204" s="8">
        <v>0.55000000000000004</v>
      </c>
      <c r="I2204" s="9">
        <v>5250</v>
      </c>
      <c r="J2204" s="10">
        <f t="shared" si="0"/>
        <v>2887.5000000000005</v>
      </c>
      <c r="K2204" s="10">
        <f t="shared" si="1"/>
        <v>1010.6250000000001</v>
      </c>
      <c r="L2204" s="11">
        <v>0.35</v>
      </c>
      <c r="N2204" s="16"/>
      <c r="O2204" s="14"/>
      <c r="P2204" s="12"/>
      <c r="Q2204" s="13"/>
    </row>
    <row r="2205" spans="1:17" ht="15.75" customHeight="1">
      <c r="A2205" s="6" t="s">
        <v>27</v>
      </c>
      <c r="B2205" s="6">
        <v>1128299</v>
      </c>
      <c r="C2205" s="7">
        <v>44389</v>
      </c>
      <c r="D2205" s="6" t="s">
        <v>28</v>
      </c>
      <c r="E2205" s="6" t="s">
        <v>83</v>
      </c>
      <c r="F2205" s="6" t="s">
        <v>84</v>
      </c>
      <c r="G2205" s="6" t="s">
        <v>20</v>
      </c>
      <c r="H2205" s="8">
        <v>0.5</v>
      </c>
      <c r="I2205" s="9">
        <v>4250</v>
      </c>
      <c r="J2205" s="10">
        <f t="shared" si="0"/>
        <v>2125</v>
      </c>
      <c r="K2205" s="10">
        <f t="shared" si="1"/>
        <v>850</v>
      </c>
      <c r="L2205" s="11">
        <v>0.4</v>
      </c>
      <c r="N2205" s="16"/>
      <c r="O2205" s="14"/>
      <c r="P2205" s="12"/>
      <c r="Q2205" s="13"/>
    </row>
    <row r="2206" spans="1:17" ht="15.75" customHeight="1">
      <c r="A2206" s="6" t="s">
        <v>27</v>
      </c>
      <c r="B2206" s="6">
        <v>1128299</v>
      </c>
      <c r="C2206" s="7">
        <v>44389</v>
      </c>
      <c r="D2206" s="6" t="s">
        <v>28</v>
      </c>
      <c r="E2206" s="6" t="s">
        <v>83</v>
      </c>
      <c r="F2206" s="6" t="s">
        <v>84</v>
      </c>
      <c r="G2206" s="6" t="s">
        <v>21</v>
      </c>
      <c r="H2206" s="8">
        <v>0.55000000000000004</v>
      </c>
      <c r="I2206" s="9">
        <v>4750</v>
      </c>
      <c r="J2206" s="10">
        <f t="shared" si="0"/>
        <v>2612.5</v>
      </c>
      <c r="K2206" s="10">
        <f t="shared" si="1"/>
        <v>914.37499999999989</v>
      </c>
      <c r="L2206" s="11">
        <v>0.35</v>
      </c>
      <c r="N2206" s="16"/>
      <c r="O2206" s="14"/>
      <c r="P2206" s="12"/>
      <c r="Q2206" s="13"/>
    </row>
    <row r="2207" spans="1:17" ht="15.75" customHeight="1">
      <c r="A2207" s="6" t="s">
        <v>27</v>
      </c>
      <c r="B2207" s="6">
        <v>1128299</v>
      </c>
      <c r="C2207" s="7">
        <v>44389</v>
      </c>
      <c r="D2207" s="6" t="s">
        <v>28</v>
      </c>
      <c r="E2207" s="6" t="s">
        <v>83</v>
      </c>
      <c r="F2207" s="6" t="s">
        <v>84</v>
      </c>
      <c r="G2207" s="6" t="s">
        <v>22</v>
      </c>
      <c r="H2207" s="8">
        <v>0.70000000000000007</v>
      </c>
      <c r="I2207" s="9">
        <v>4750</v>
      </c>
      <c r="J2207" s="10">
        <f t="shared" si="0"/>
        <v>3325.0000000000005</v>
      </c>
      <c r="K2207" s="10">
        <f t="shared" si="1"/>
        <v>831.25000000000011</v>
      </c>
      <c r="L2207" s="11">
        <v>0.25</v>
      </c>
      <c r="N2207" s="16"/>
      <c r="O2207" s="14"/>
      <c r="P2207" s="12"/>
      <c r="Q2207" s="13"/>
    </row>
    <row r="2208" spans="1:17" ht="15.75" customHeight="1">
      <c r="A2208" s="6" t="s">
        <v>27</v>
      </c>
      <c r="B2208" s="6">
        <v>1128299</v>
      </c>
      <c r="C2208" s="7">
        <v>44421</v>
      </c>
      <c r="D2208" s="6" t="s">
        <v>28</v>
      </c>
      <c r="E2208" s="6" t="s">
        <v>83</v>
      </c>
      <c r="F2208" s="6" t="s">
        <v>84</v>
      </c>
      <c r="G2208" s="6" t="s">
        <v>17</v>
      </c>
      <c r="H2208" s="8">
        <v>0.55000000000000004</v>
      </c>
      <c r="I2208" s="9">
        <v>6750</v>
      </c>
      <c r="J2208" s="10">
        <f t="shared" si="0"/>
        <v>3712.5000000000005</v>
      </c>
      <c r="K2208" s="10">
        <f t="shared" si="1"/>
        <v>1485.0000000000002</v>
      </c>
      <c r="L2208" s="11">
        <v>0.4</v>
      </c>
      <c r="N2208" s="16"/>
      <c r="O2208" s="14"/>
      <c r="P2208" s="12"/>
      <c r="Q2208" s="13"/>
    </row>
    <row r="2209" spans="1:17" ht="15.75" customHeight="1">
      <c r="A2209" s="6" t="s">
        <v>27</v>
      </c>
      <c r="B2209" s="6">
        <v>1128299</v>
      </c>
      <c r="C2209" s="7">
        <v>44421</v>
      </c>
      <c r="D2209" s="6" t="s">
        <v>28</v>
      </c>
      <c r="E2209" s="6" t="s">
        <v>83</v>
      </c>
      <c r="F2209" s="6" t="s">
        <v>84</v>
      </c>
      <c r="G2209" s="6" t="s">
        <v>18</v>
      </c>
      <c r="H2209" s="8">
        <v>0.60000000000000009</v>
      </c>
      <c r="I2209" s="9">
        <v>6250</v>
      </c>
      <c r="J2209" s="10">
        <f t="shared" si="0"/>
        <v>3750.0000000000005</v>
      </c>
      <c r="K2209" s="10">
        <f t="shared" si="1"/>
        <v>1500.0000000000002</v>
      </c>
      <c r="L2209" s="11">
        <v>0.4</v>
      </c>
      <c r="N2209" s="16"/>
      <c r="O2209" s="14"/>
      <c r="P2209" s="12"/>
      <c r="Q2209" s="13"/>
    </row>
    <row r="2210" spans="1:17" ht="15.75" customHeight="1">
      <c r="A2210" s="6" t="s">
        <v>27</v>
      </c>
      <c r="B2210" s="6">
        <v>1128299</v>
      </c>
      <c r="C2210" s="7">
        <v>44421</v>
      </c>
      <c r="D2210" s="6" t="s">
        <v>28</v>
      </c>
      <c r="E2210" s="6" t="s">
        <v>83</v>
      </c>
      <c r="F2210" s="6" t="s">
        <v>84</v>
      </c>
      <c r="G2210" s="6" t="s">
        <v>19</v>
      </c>
      <c r="H2210" s="8">
        <v>0.55000000000000004</v>
      </c>
      <c r="I2210" s="9">
        <v>5000</v>
      </c>
      <c r="J2210" s="10">
        <f t="shared" si="0"/>
        <v>2750</v>
      </c>
      <c r="K2210" s="10">
        <f t="shared" si="1"/>
        <v>962.49999999999989</v>
      </c>
      <c r="L2210" s="11">
        <v>0.35</v>
      </c>
      <c r="N2210" s="16"/>
      <c r="O2210" s="14"/>
      <c r="P2210" s="12"/>
      <c r="Q2210" s="13"/>
    </row>
    <row r="2211" spans="1:17" ht="15.75" customHeight="1">
      <c r="A2211" s="6" t="s">
        <v>27</v>
      </c>
      <c r="B2211" s="6">
        <v>1128299</v>
      </c>
      <c r="C2211" s="7">
        <v>44421</v>
      </c>
      <c r="D2211" s="6" t="s">
        <v>28</v>
      </c>
      <c r="E2211" s="6" t="s">
        <v>83</v>
      </c>
      <c r="F2211" s="6" t="s">
        <v>84</v>
      </c>
      <c r="G2211" s="6" t="s">
        <v>20</v>
      </c>
      <c r="H2211" s="8">
        <v>0.55000000000000004</v>
      </c>
      <c r="I2211" s="9">
        <v>4500</v>
      </c>
      <c r="J2211" s="10">
        <f t="shared" si="0"/>
        <v>2475</v>
      </c>
      <c r="K2211" s="10">
        <f t="shared" si="1"/>
        <v>990</v>
      </c>
      <c r="L2211" s="11">
        <v>0.4</v>
      </c>
      <c r="N2211" s="16"/>
      <c r="O2211" s="14"/>
      <c r="P2211" s="12"/>
      <c r="Q2211" s="13"/>
    </row>
    <row r="2212" spans="1:17" ht="15.75" customHeight="1">
      <c r="A2212" s="6" t="s">
        <v>27</v>
      </c>
      <c r="B2212" s="6">
        <v>1128299</v>
      </c>
      <c r="C2212" s="7">
        <v>44421</v>
      </c>
      <c r="D2212" s="6" t="s">
        <v>28</v>
      </c>
      <c r="E2212" s="6" t="s">
        <v>83</v>
      </c>
      <c r="F2212" s="6" t="s">
        <v>84</v>
      </c>
      <c r="G2212" s="6" t="s">
        <v>21</v>
      </c>
      <c r="H2212" s="8">
        <v>0.65</v>
      </c>
      <c r="I2212" s="9">
        <v>4500</v>
      </c>
      <c r="J2212" s="10">
        <f t="shared" si="0"/>
        <v>2925</v>
      </c>
      <c r="K2212" s="10">
        <f t="shared" si="1"/>
        <v>1023.7499999999999</v>
      </c>
      <c r="L2212" s="11">
        <v>0.35</v>
      </c>
      <c r="N2212" s="16"/>
      <c r="O2212" s="14"/>
      <c r="P2212" s="12"/>
      <c r="Q2212" s="13"/>
    </row>
    <row r="2213" spans="1:17" ht="15.75" customHeight="1">
      <c r="A2213" s="6" t="s">
        <v>27</v>
      </c>
      <c r="B2213" s="6">
        <v>1128299</v>
      </c>
      <c r="C2213" s="7">
        <v>44421</v>
      </c>
      <c r="D2213" s="6" t="s">
        <v>28</v>
      </c>
      <c r="E2213" s="6" t="s">
        <v>83</v>
      </c>
      <c r="F2213" s="6" t="s">
        <v>84</v>
      </c>
      <c r="G2213" s="6" t="s">
        <v>22</v>
      </c>
      <c r="H2213" s="8">
        <v>0.70000000000000007</v>
      </c>
      <c r="I2213" s="9">
        <v>4250</v>
      </c>
      <c r="J2213" s="10">
        <f t="shared" si="0"/>
        <v>2975.0000000000005</v>
      </c>
      <c r="K2213" s="10">
        <f t="shared" si="1"/>
        <v>743.75000000000011</v>
      </c>
      <c r="L2213" s="11">
        <v>0.25</v>
      </c>
      <c r="N2213" s="16"/>
      <c r="O2213" s="14"/>
      <c r="P2213" s="12"/>
      <c r="Q2213" s="13"/>
    </row>
    <row r="2214" spans="1:17" ht="15.75" customHeight="1">
      <c r="A2214" s="6" t="s">
        <v>27</v>
      </c>
      <c r="B2214" s="6">
        <v>1128299</v>
      </c>
      <c r="C2214" s="7">
        <v>44453</v>
      </c>
      <c r="D2214" s="6" t="s">
        <v>28</v>
      </c>
      <c r="E2214" s="6" t="s">
        <v>83</v>
      </c>
      <c r="F2214" s="6" t="s">
        <v>84</v>
      </c>
      <c r="G2214" s="6" t="s">
        <v>17</v>
      </c>
      <c r="H2214" s="8">
        <v>0.45000000000000012</v>
      </c>
      <c r="I2214" s="9">
        <v>6000</v>
      </c>
      <c r="J2214" s="10">
        <f t="shared" si="0"/>
        <v>2700.0000000000009</v>
      </c>
      <c r="K2214" s="10">
        <f t="shared" si="1"/>
        <v>1080.0000000000005</v>
      </c>
      <c r="L2214" s="11">
        <v>0.4</v>
      </c>
      <c r="N2214" s="16"/>
      <c r="O2214" s="14"/>
      <c r="P2214" s="12"/>
      <c r="Q2214" s="13"/>
    </row>
    <row r="2215" spans="1:17" ht="15.75" customHeight="1">
      <c r="A2215" s="6" t="s">
        <v>27</v>
      </c>
      <c r="B2215" s="6">
        <v>1128299</v>
      </c>
      <c r="C2215" s="7">
        <v>44453</v>
      </c>
      <c r="D2215" s="6" t="s">
        <v>28</v>
      </c>
      <c r="E2215" s="6" t="s">
        <v>83</v>
      </c>
      <c r="F2215" s="6" t="s">
        <v>84</v>
      </c>
      <c r="G2215" s="6" t="s">
        <v>18</v>
      </c>
      <c r="H2215" s="8">
        <v>0.50000000000000011</v>
      </c>
      <c r="I2215" s="9">
        <v>6000</v>
      </c>
      <c r="J2215" s="10">
        <f t="shared" si="0"/>
        <v>3000.0000000000005</v>
      </c>
      <c r="K2215" s="10">
        <f t="shared" si="1"/>
        <v>1200.0000000000002</v>
      </c>
      <c r="L2215" s="11">
        <v>0.4</v>
      </c>
      <c r="N2215" s="16"/>
      <c r="O2215" s="14"/>
      <c r="P2215" s="12"/>
      <c r="Q2215" s="13"/>
    </row>
    <row r="2216" spans="1:17" ht="15.75" customHeight="1">
      <c r="A2216" s="6" t="s">
        <v>27</v>
      </c>
      <c r="B2216" s="6">
        <v>1128299</v>
      </c>
      <c r="C2216" s="7">
        <v>44453</v>
      </c>
      <c r="D2216" s="6" t="s">
        <v>28</v>
      </c>
      <c r="E2216" s="6" t="s">
        <v>83</v>
      </c>
      <c r="F2216" s="6" t="s">
        <v>84</v>
      </c>
      <c r="G2216" s="6" t="s">
        <v>19</v>
      </c>
      <c r="H2216" s="8">
        <v>0.45000000000000012</v>
      </c>
      <c r="I2216" s="9">
        <v>4500</v>
      </c>
      <c r="J2216" s="10">
        <f t="shared" si="0"/>
        <v>2025.0000000000005</v>
      </c>
      <c r="K2216" s="10">
        <f t="shared" si="1"/>
        <v>708.75000000000011</v>
      </c>
      <c r="L2216" s="11">
        <v>0.35</v>
      </c>
      <c r="N2216" s="16"/>
      <c r="O2216" s="14"/>
      <c r="P2216" s="12"/>
      <c r="Q2216" s="13"/>
    </row>
    <row r="2217" spans="1:17" ht="15.75" customHeight="1">
      <c r="A2217" s="6" t="s">
        <v>27</v>
      </c>
      <c r="B2217" s="6">
        <v>1128299</v>
      </c>
      <c r="C2217" s="7">
        <v>44453</v>
      </c>
      <c r="D2217" s="6" t="s">
        <v>28</v>
      </c>
      <c r="E2217" s="6" t="s">
        <v>83</v>
      </c>
      <c r="F2217" s="6" t="s">
        <v>84</v>
      </c>
      <c r="G2217" s="6" t="s">
        <v>20</v>
      </c>
      <c r="H2217" s="8">
        <v>0.45000000000000012</v>
      </c>
      <c r="I2217" s="9">
        <v>4000</v>
      </c>
      <c r="J2217" s="10">
        <f t="shared" si="0"/>
        <v>1800.0000000000005</v>
      </c>
      <c r="K2217" s="10">
        <f t="shared" si="1"/>
        <v>720.00000000000023</v>
      </c>
      <c r="L2217" s="11">
        <v>0.4</v>
      </c>
      <c r="N2217" s="16"/>
      <c r="O2217" s="14"/>
      <c r="P2217" s="12"/>
      <c r="Q2217" s="13"/>
    </row>
    <row r="2218" spans="1:17" ht="15.75" customHeight="1">
      <c r="A2218" s="6" t="s">
        <v>27</v>
      </c>
      <c r="B2218" s="6">
        <v>1128299</v>
      </c>
      <c r="C2218" s="7">
        <v>44453</v>
      </c>
      <c r="D2218" s="6" t="s">
        <v>28</v>
      </c>
      <c r="E2218" s="6" t="s">
        <v>83</v>
      </c>
      <c r="F2218" s="6" t="s">
        <v>84</v>
      </c>
      <c r="G2218" s="6" t="s">
        <v>21</v>
      </c>
      <c r="H2218" s="8">
        <v>0.55000000000000004</v>
      </c>
      <c r="I2218" s="9">
        <v>4000</v>
      </c>
      <c r="J2218" s="10">
        <f t="shared" si="0"/>
        <v>2200</v>
      </c>
      <c r="K2218" s="10">
        <f t="shared" si="1"/>
        <v>770</v>
      </c>
      <c r="L2218" s="11">
        <v>0.35</v>
      </c>
      <c r="N2218" s="16"/>
      <c r="O2218" s="14"/>
      <c r="P2218" s="12"/>
      <c r="Q2218" s="13"/>
    </row>
    <row r="2219" spans="1:17" ht="15.75" customHeight="1">
      <c r="A2219" s="6" t="s">
        <v>27</v>
      </c>
      <c r="B2219" s="6">
        <v>1128299</v>
      </c>
      <c r="C2219" s="7">
        <v>44453</v>
      </c>
      <c r="D2219" s="6" t="s">
        <v>28</v>
      </c>
      <c r="E2219" s="6" t="s">
        <v>83</v>
      </c>
      <c r="F2219" s="6" t="s">
        <v>84</v>
      </c>
      <c r="G2219" s="6" t="s">
        <v>22</v>
      </c>
      <c r="H2219" s="8">
        <v>0.60000000000000009</v>
      </c>
      <c r="I2219" s="9">
        <v>4500</v>
      </c>
      <c r="J2219" s="10">
        <f t="shared" si="0"/>
        <v>2700.0000000000005</v>
      </c>
      <c r="K2219" s="10">
        <f t="shared" si="1"/>
        <v>675.00000000000011</v>
      </c>
      <c r="L2219" s="11">
        <v>0.25</v>
      </c>
      <c r="N2219" s="16"/>
      <c r="O2219" s="14"/>
      <c r="P2219" s="12"/>
      <c r="Q2219" s="13"/>
    </row>
    <row r="2220" spans="1:17" ht="15.75" customHeight="1">
      <c r="A2220" s="6" t="s">
        <v>27</v>
      </c>
      <c r="B2220" s="6">
        <v>1128299</v>
      </c>
      <c r="C2220" s="7">
        <v>44482</v>
      </c>
      <c r="D2220" s="6" t="s">
        <v>28</v>
      </c>
      <c r="E2220" s="6" t="s">
        <v>83</v>
      </c>
      <c r="F2220" s="6" t="s">
        <v>84</v>
      </c>
      <c r="G2220" s="6" t="s">
        <v>17</v>
      </c>
      <c r="H2220" s="8">
        <v>0.45000000000000012</v>
      </c>
      <c r="I2220" s="9">
        <v>5250</v>
      </c>
      <c r="J2220" s="10">
        <f t="shared" si="0"/>
        <v>2362.5000000000005</v>
      </c>
      <c r="K2220" s="10">
        <f t="shared" si="1"/>
        <v>945.00000000000023</v>
      </c>
      <c r="L2220" s="11">
        <v>0.4</v>
      </c>
      <c r="N2220" s="16"/>
      <c r="O2220" s="14"/>
      <c r="P2220" s="12"/>
      <c r="Q2220" s="13"/>
    </row>
    <row r="2221" spans="1:17" ht="15.75" customHeight="1">
      <c r="A2221" s="6" t="s">
        <v>27</v>
      </c>
      <c r="B2221" s="6">
        <v>1128299</v>
      </c>
      <c r="C2221" s="7">
        <v>44482</v>
      </c>
      <c r="D2221" s="6" t="s">
        <v>28</v>
      </c>
      <c r="E2221" s="6" t="s">
        <v>83</v>
      </c>
      <c r="F2221" s="6" t="s">
        <v>84</v>
      </c>
      <c r="G2221" s="6" t="s">
        <v>18</v>
      </c>
      <c r="H2221" s="8">
        <v>0.50000000000000011</v>
      </c>
      <c r="I2221" s="9">
        <v>5250</v>
      </c>
      <c r="J2221" s="10">
        <f t="shared" si="0"/>
        <v>2625.0000000000005</v>
      </c>
      <c r="K2221" s="10">
        <f t="shared" si="1"/>
        <v>1050.0000000000002</v>
      </c>
      <c r="L2221" s="11">
        <v>0.4</v>
      </c>
      <c r="N2221" s="16"/>
      <c r="O2221" s="14"/>
      <c r="P2221" s="12"/>
      <c r="Q2221" s="13"/>
    </row>
    <row r="2222" spans="1:17" ht="15.75" customHeight="1">
      <c r="A2222" s="6" t="s">
        <v>27</v>
      </c>
      <c r="B2222" s="6">
        <v>1128299</v>
      </c>
      <c r="C2222" s="7">
        <v>44482</v>
      </c>
      <c r="D2222" s="6" t="s">
        <v>28</v>
      </c>
      <c r="E2222" s="6" t="s">
        <v>83</v>
      </c>
      <c r="F2222" s="6" t="s">
        <v>84</v>
      </c>
      <c r="G2222" s="6" t="s">
        <v>19</v>
      </c>
      <c r="H2222" s="8">
        <v>0.45000000000000012</v>
      </c>
      <c r="I2222" s="9">
        <v>3500</v>
      </c>
      <c r="J2222" s="10">
        <f t="shared" si="0"/>
        <v>1575.0000000000005</v>
      </c>
      <c r="K2222" s="10">
        <f t="shared" si="1"/>
        <v>551.25000000000011</v>
      </c>
      <c r="L2222" s="11">
        <v>0.35</v>
      </c>
      <c r="N2222" s="16"/>
      <c r="O2222" s="14"/>
      <c r="P2222" s="12"/>
      <c r="Q2222" s="13"/>
    </row>
    <row r="2223" spans="1:17" ht="15.75" customHeight="1">
      <c r="A2223" s="6" t="s">
        <v>27</v>
      </c>
      <c r="B2223" s="6">
        <v>1128299</v>
      </c>
      <c r="C2223" s="7">
        <v>44482</v>
      </c>
      <c r="D2223" s="6" t="s">
        <v>28</v>
      </c>
      <c r="E2223" s="6" t="s">
        <v>83</v>
      </c>
      <c r="F2223" s="6" t="s">
        <v>84</v>
      </c>
      <c r="G2223" s="6" t="s">
        <v>20</v>
      </c>
      <c r="H2223" s="8">
        <v>0.45000000000000012</v>
      </c>
      <c r="I2223" s="9">
        <v>3250</v>
      </c>
      <c r="J2223" s="10">
        <f t="shared" si="0"/>
        <v>1462.5000000000005</v>
      </c>
      <c r="K2223" s="10">
        <f t="shared" si="1"/>
        <v>585.00000000000023</v>
      </c>
      <c r="L2223" s="11">
        <v>0.4</v>
      </c>
      <c r="N2223" s="16"/>
      <c r="O2223" s="14"/>
      <c r="P2223" s="12"/>
      <c r="Q2223" s="13"/>
    </row>
    <row r="2224" spans="1:17" ht="15.75" customHeight="1">
      <c r="A2224" s="6" t="s">
        <v>27</v>
      </c>
      <c r="B2224" s="6">
        <v>1128299</v>
      </c>
      <c r="C2224" s="7">
        <v>44482</v>
      </c>
      <c r="D2224" s="6" t="s">
        <v>28</v>
      </c>
      <c r="E2224" s="6" t="s">
        <v>83</v>
      </c>
      <c r="F2224" s="6" t="s">
        <v>84</v>
      </c>
      <c r="G2224" s="6" t="s">
        <v>21</v>
      </c>
      <c r="H2224" s="8">
        <v>0.55000000000000004</v>
      </c>
      <c r="I2224" s="9">
        <v>3000</v>
      </c>
      <c r="J2224" s="10">
        <f t="shared" si="0"/>
        <v>1650.0000000000002</v>
      </c>
      <c r="K2224" s="10">
        <f t="shared" si="1"/>
        <v>577.5</v>
      </c>
      <c r="L2224" s="11">
        <v>0.35</v>
      </c>
      <c r="N2224" s="16"/>
      <c r="O2224" s="14"/>
      <c r="P2224" s="12"/>
      <c r="Q2224" s="13"/>
    </row>
    <row r="2225" spans="1:17" ht="15.75" customHeight="1">
      <c r="A2225" s="6" t="s">
        <v>27</v>
      </c>
      <c r="B2225" s="6">
        <v>1128299</v>
      </c>
      <c r="C2225" s="7">
        <v>44482</v>
      </c>
      <c r="D2225" s="6" t="s">
        <v>28</v>
      </c>
      <c r="E2225" s="6" t="s">
        <v>83</v>
      </c>
      <c r="F2225" s="6" t="s">
        <v>84</v>
      </c>
      <c r="G2225" s="6" t="s">
        <v>22</v>
      </c>
      <c r="H2225" s="8">
        <v>0.70000000000000007</v>
      </c>
      <c r="I2225" s="9">
        <v>3500</v>
      </c>
      <c r="J2225" s="10">
        <f t="shared" si="0"/>
        <v>2450.0000000000005</v>
      </c>
      <c r="K2225" s="10">
        <f t="shared" si="1"/>
        <v>612.50000000000011</v>
      </c>
      <c r="L2225" s="11">
        <v>0.25</v>
      </c>
      <c r="N2225" s="16"/>
      <c r="O2225" s="14"/>
      <c r="P2225" s="12"/>
      <c r="Q2225" s="13"/>
    </row>
    <row r="2226" spans="1:17" ht="15.75" customHeight="1">
      <c r="A2226" s="6" t="s">
        <v>27</v>
      </c>
      <c r="B2226" s="6">
        <v>1128299</v>
      </c>
      <c r="C2226" s="7">
        <v>44513</v>
      </c>
      <c r="D2226" s="6" t="s">
        <v>28</v>
      </c>
      <c r="E2226" s="6" t="s">
        <v>83</v>
      </c>
      <c r="F2226" s="6" t="s">
        <v>84</v>
      </c>
      <c r="G2226" s="6" t="s">
        <v>17</v>
      </c>
      <c r="H2226" s="8">
        <v>0.55000000000000004</v>
      </c>
      <c r="I2226" s="9">
        <v>5250</v>
      </c>
      <c r="J2226" s="10">
        <f t="shared" si="0"/>
        <v>2887.5000000000005</v>
      </c>
      <c r="K2226" s="10">
        <f t="shared" si="1"/>
        <v>1155.0000000000002</v>
      </c>
      <c r="L2226" s="11">
        <v>0.4</v>
      </c>
      <c r="N2226" s="16"/>
      <c r="O2226" s="14"/>
      <c r="P2226" s="12"/>
      <c r="Q2226" s="13"/>
    </row>
    <row r="2227" spans="1:17" ht="15.75" customHeight="1">
      <c r="A2227" s="6" t="s">
        <v>27</v>
      </c>
      <c r="B2227" s="6">
        <v>1128299</v>
      </c>
      <c r="C2227" s="7">
        <v>44513</v>
      </c>
      <c r="D2227" s="6" t="s">
        <v>28</v>
      </c>
      <c r="E2227" s="6" t="s">
        <v>83</v>
      </c>
      <c r="F2227" s="6" t="s">
        <v>84</v>
      </c>
      <c r="G2227" s="6" t="s">
        <v>18</v>
      </c>
      <c r="H2227" s="8">
        <v>0.60000000000000009</v>
      </c>
      <c r="I2227" s="9">
        <v>5750</v>
      </c>
      <c r="J2227" s="10">
        <f t="shared" si="0"/>
        <v>3450.0000000000005</v>
      </c>
      <c r="K2227" s="10">
        <f t="shared" si="1"/>
        <v>1380.0000000000002</v>
      </c>
      <c r="L2227" s="11">
        <v>0.4</v>
      </c>
      <c r="N2227" s="16"/>
      <c r="O2227" s="14"/>
      <c r="P2227" s="12"/>
      <c r="Q2227" s="13"/>
    </row>
    <row r="2228" spans="1:17" ht="15.75" customHeight="1">
      <c r="A2228" s="6" t="s">
        <v>27</v>
      </c>
      <c r="B2228" s="6">
        <v>1128299</v>
      </c>
      <c r="C2228" s="7">
        <v>44513</v>
      </c>
      <c r="D2228" s="6" t="s">
        <v>28</v>
      </c>
      <c r="E2228" s="6" t="s">
        <v>83</v>
      </c>
      <c r="F2228" s="6" t="s">
        <v>84</v>
      </c>
      <c r="G2228" s="6" t="s">
        <v>19</v>
      </c>
      <c r="H2228" s="8">
        <v>0.55000000000000004</v>
      </c>
      <c r="I2228" s="9">
        <v>4250</v>
      </c>
      <c r="J2228" s="10">
        <f t="shared" si="0"/>
        <v>2337.5</v>
      </c>
      <c r="K2228" s="10">
        <f t="shared" si="1"/>
        <v>818.125</v>
      </c>
      <c r="L2228" s="11">
        <v>0.35</v>
      </c>
      <c r="N2228" s="16"/>
      <c r="O2228" s="14"/>
      <c r="P2228" s="12"/>
      <c r="Q2228" s="13"/>
    </row>
    <row r="2229" spans="1:17" ht="15.75" customHeight="1">
      <c r="A2229" s="6" t="s">
        <v>27</v>
      </c>
      <c r="B2229" s="6">
        <v>1128299</v>
      </c>
      <c r="C2229" s="7">
        <v>44513</v>
      </c>
      <c r="D2229" s="6" t="s">
        <v>28</v>
      </c>
      <c r="E2229" s="6" t="s">
        <v>83</v>
      </c>
      <c r="F2229" s="6" t="s">
        <v>84</v>
      </c>
      <c r="G2229" s="6" t="s">
        <v>20</v>
      </c>
      <c r="H2229" s="8">
        <v>0.55000000000000004</v>
      </c>
      <c r="I2229" s="9">
        <v>4000</v>
      </c>
      <c r="J2229" s="10">
        <f t="shared" si="0"/>
        <v>2200</v>
      </c>
      <c r="K2229" s="10">
        <f t="shared" si="1"/>
        <v>880</v>
      </c>
      <c r="L2229" s="11">
        <v>0.4</v>
      </c>
      <c r="N2229" s="16"/>
      <c r="O2229" s="14"/>
      <c r="P2229" s="12"/>
      <c r="Q2229" s="13"/>
    </row>
    <row r="2230" spans="1:17" ht="15.75" customHeight="1">
      <c r="A2230" s="6" t="s">
        <v>27</v>
      </c>
      <c r="B2230" s="6">
        <v>1128299</v>
      </c>
      <c r="C2230" s="7">
        <v>44513</v>
      </c>
      <c r="D2230" s="6" t="s">
        <v>28</v>
      </c>
      <c r="E2230" s="6" t="s">
        <v>83</v>
      </c>
      <c r="F2230" s="6" t="s">
        <v>84</v>
      </c>
      <c r="G2230" s="6" t="s">
        <v>21</v>
      </c>
      <c r="H2230" s="8">
        <v>0.65</v>
      </c>
      <c r="I2230" s="9">
        <v>3500</v>
      </c>
      <c r="J2230" s="10">
        <f t="shared" si="0"/>
        <v>2275</v>
      </c>
      <c r="K2230" s="10">
        <f t="shared" si="1"/>
        <v>796.25</v>
      </c>
      <c r="L2230" s="11">
        <v>0.35</v>
      </c>
      <c r="N2230" s="16"/>
      <c r="O2230" s="14"/>
      <c r="P2230" s="12"/>
      <c r="Q2230" s="13"/>
    </row>
    <row r="2231" spans="1:17" ht="15.75" customHeight="1">
      <c r="A2231" s="6" t="s">
        <v>27</v>
      </c>
      <c r="B2231" s="6">
        <v>1128299</v>
      </c>
      <c r="C2231" s="7">
        <v>44513</v>
      </c>
      <c r="D2231" s="6" t="s">
        <v>28</v>
      </c>
      <c r="E2231" s="6" t="s">
        <v>83</v>
      </c>
      <c r="F2231" s="6" t="s">
        <v>84</v>
      </c>
      <c r="G2231" s="6" t="s">
        <v>22</v>
      </c>
      <c r="H2231" s="8">
        <v>0.70000000000000007</v>
      </c>
      <c r="I2231" s="9">
        <v>4750</v>
      </c>
      <c r="J2231" s="10">
        <f t="shared" si="0"/>
        <v>3325.0000000000005</v>
      </c>
      <c r="K2231" s="10">
        <f t="shared" si="1"/>
        <v>831.25000000000011</v>
      </c>
      <c r="L2231" s="11">
        <v>0.25</v>
      </c>
      <c r="N2231" s="16"/>
      <c r="O2231" s="14"/>
      <c r="P2231" s="12"/>
      <c r="Q2231" s="13"/>
    </row>
    <row r="2232" spans="1:17" ht="15.75" customHeight="1">
      <c r="A2232" s="6" t="s">
        <v>27</v>
      </c>
      <c r="B2232" s="6">
        <v>1128299</v>
      </c>
      <c r="C2232" s="7">
        <v>44542</v>
      </c>
      <c r="D2232" s="6" t="s">
        <v>28</v>
      </c>
      <c r="E2232" s="6" t="s">
        <v>83</v>
      </c>
      <c r="F2232" s="6" t="s">
        <v>84</v>
      </c>
      <c r="G2232" s="6" t="s">
        <v>17</v>
      </c>
      <c r="H2232" s="8">
        <v>0.55000000000000004</v>
      </c>
      <c r="I2232" s="9">
        <v>6750</v>
      </c>
      <c r="J2232" s="10">
        <f t="shared" si="0"/>
        <v>3712.5000000000005</v>
      </c>
      <c r="K2232" s="10">
        <f t="shared" si="1"/>
        <v>1485.0000000000002</v>
      </c>
      <c r="L2232" s="11">
        <v>0.4</v>
      </c>
      <c r="N2232" s="16"/>
      <c r="O2232" s="14"/>
      <c r="P2232" s="12"/>
      <c r="Q2232" s="13"/>
    </row>
    <row r="2233" spans="1:17" ht="15.75" customHeight="1">
      <c r="A2233" s="6" t="s">
        <v>27</v>
      </c>
      <c r="B2233" s="6">
        <v>1128299</v>
      </c>
      <c r="C2233" s="7">
        <v>44542</v>
      </c>
      <c r="D2233" s="6" t="s">
        <v>28</v>
      </c>
      <c r="E2233" s="6" t="s">
        <v>83</v>
      </c>
      <c r="F2233" s="6" t="s">
        <v>84</v>
      </c>
      <c r="G2233" s="6" t="s">
        <v>18</v>
      </c>
      <c r="H2233" s="8">
        <v>0.60000000000000009</v>
      </c>
      <c r="I2233" s="9">
        <v>6750</v>
      </c>
      <c r="J2233" s="10">
        <f t="shared" si="0"/>
        <v>4050.0000000000005</v>
      </c>
      <c r="K2233" s="10">
        <f t="shared" si="1"/>
        <v>1620.0000000000002</v>
      </c>
      <c r="L2233" s="11">
        <v>0.4</v>
      </c>
      <c r="N2233" s="16"/>
      <c r="O2233" s="14"/>
      <c r="P2233" s="12"/>
      <c r="Q2233" s="13"/>
    </row>
    <row r="2234" spans="1:17" ht="15.75" customHeight="1">
      <c r="A2234" s="6" t="s">
        <v>27</v>
      </c>
      <c r="B2234" s="6">
        <v>1128299</v>
      </c>
      <c r="C2234" s="7">
        <v>44542</v>
      </c>
      <c r="D2234" s="6" t="s">
        <v>28</v>
      </c>
      <c r="E2234" s="6" t="s">
        <v>83</v>
      </c>
      <c r="F2234" s="6" t="s">
        <v>84</v>
      </c>
      <c r="G2234" s="6" t="s">
        <v>19</v>
      </c>
      <c r="H2234" s="8">
        <v>0.55000000000000004</v>
      </c>
      <c r="I2234" s="9">
        <v>4750</v>
      </c>
      <c r="J2234" s="10">
        <f t="shared" si="0"/>
        <v>2612.5</v>
      </c>
      <c r="K2234" s="10">
        <f t="shared" si="1"/>
        <v>914.37499999999989</v>
      </c>
      <c r="L2234" s="11">
        <v>0.35</v>
      </c>
      <c r="N2234" s="16"/>
      <c r="O2234" s="14"/>
      <c r="P2234" s="12"/>
      <c r="Q2234" s="13"/>
    </row>
    <row r="2235" spans="1:17" ht="15.75" customHeight="1">
      <c r="A2235" s="6" t="s">
        <v>27</v>
      </c>
      <c r="B2235" s="6">
        <v>1128299</v>
      </c>
      <c r="C2235" s="7">
        <v>44542</v>
      </c>
      <c r="D2235" s="6" t="s">
        <v>28</v>
      </c>
      <c r="E2235" s="6" t="s">
        <v>83</v>
      </c>
      <c r="F2235" s="6" t="s">
        <v>84</v>
      </c>
      <c r="G2235" s="6" t="s">
        <v>20</v>
      </c>
      <c r="H2235" s="8">
        <v>0.55000000000000004</v>
      </c>
      <c r="I2235" s="9">
        <v>4750</v>
      </c>
      <c r="J2235" s="10">
        <f t="shared" si="0"/>
        <v>2612.5</v>
      </c>
      <c r="K2235" s="10">
        <f t="shared" si="1"/>
        <v>1045</v>
      </c>
      <c r="L2235" s="11">
        <v>0.4</v>
      </c>
      <c r="N2235" s="16"/>
      <c r="O2235" s="14"/>
      <c r="P2235" s="12"/>
      <c r="Q2235" s="13"/>
    </row>
    <row r="2236" spans="1:17" ht="15.75" customHeight="1">
      <c r="A2236" s="6" t="s">
        <v>27</v>
      </c>
      <c r="B2236" s="6">
        <v>1128299</v>
      </c>
      <c r="C2236" s="7">
        <v>44542</v>
      </c>
      <c r="D2236" s="6" t="s">
        <v>28</v>
      </c>
      <c r="E2236" s="6" t="s">
        <v>83</v>
      </c>
      <c r="F2236" s="6" t="s">
        <v>84</v>
      </c>
      <c r="G2236" s="6" t="s">
        <v>21</v>
      </c>
      <c r="H2236" s="8">
        <v>0.65</v>
      </c>
      <c r="I2236" s="9">
        <v>4000</v>
      </c>
      <c r="J2236" s="10">
        <f t="shared" si="0"/>
        <v>2600</v>
      </c>
      <c r="K2236" s="10">
        <f t="shared" si="1"/>
        <v>909.99999999999989</v>
      </c>
      <c r="L2236" s="11">
        <v>0.35</v>
      </c>
      <c r="N2236" s="16"/>
      <c r="O2236" s="14"/>
      <c r="P2236" s="12"/>
      <c r="Q2236" s="13"/>
    </row>
    <row r="2237" spans="1:17" ht="15.75" customHeight="1">
      <c r="A2237" s="6" t="s">
        <v>27</v>
      </c>
      <c r="B2237" s="6">
        <v>1128299</v>
      </c>
      <c r="C2237" s="7">
        <v>44542</v>
      </c>
      <c r="D2237" s="6" t="s">
        <v>28</v>
      </c>
      <c r="E2237" s="6" t="s">
        <v>83</v>
      </c>
      <c r="F2237" s="6" t="s">
        <v>84</v>
      </c>
      <c r="G2237" s="6" t="s">
        <v>22</v>
      </c>
      <c r="H2237" s="8">
        <v>0.70000000000000007</v>
      </c>
      <c r="I2237" s="9">
        <v>5000</v>
      </c>
      <c r="J2237" s="10">
        <f t="shared" si="0"/>
        <v>3500.0000000000005</v>
      </c>
      <c r="K2237" s="10">
        <f t="shared" si="1"/>
        <v>875.00000000000011</v>
      </c>
      <c r="L2237" s="11">
        <v>0.25</v>
      </c>
      <c r="N2237" s="16"/>
      <c r="O2237" s="14"/>
      <c r="P2237" s="12"/>
      <c r="Q2237" s="13"/>
    </row>
    <row r="2238" spans="1:17" ht="15.75" customHeight="1">
      <c r="A2238" s="6" t="s">
        <v>14</v>
      </c>
      <c r="B2238" s="6">
        <v>1185732</v>
      </c>
      <c r="C2238" s="7">
        <v>44205</v>
      </c>
      <c r="D2238" s="6" t="s">
        <v>45</v>
      </c>
      <c r="E2238" s="6" t="s">
        <v>85</v>
      </c>
      <c r="F2238" s="6" t="s">
        <v>86</v>
      </c>
      <c r="G2238" s="6" t="s">
        <v>17</v>
      </c>
      <c r="H2238" s="8">
        <v>0.4</v>
      </c>
      <c r="I2238" s="9">
        <v>10250</v>
      </c>
      <c r="J2238" s="10">
        <f t="shared" si="0"/>
        <v>4100</v>
      </c>
      <c r="K2238" s="10">
        <f t="shared" si="1"/>
        <v>1845</v>
      </c>
      <c r="L2238" s="11">
        <v>0.45</v>
      </c>
      <c r="N2238" s="16"/>
      <c r="O2238" s="14"/>
      <c r="P2238" s="12"/>
      <c r="Q2238" s="13"/>
    </row>
    <row r="2239" spans="1:17" ht="15.75" customHeight="1">
      <c r="A2239" s="6" t="s">
        <v>14</v>
      </c>
      <c r="B2239" s="6">
        <v>1185732</v>
      </c>
      <c r="C2239" s="7">
        <v>44205</v>
      </c>
      <c r="D2239" s="6" t="s">
        <v>45</v>
      </c>
      <c r="E2239" s="6" t="s">
        <v>85</v>
      </c>
      <c r="F2239" s="6" t="s">
        <v>86</v>
      </c>
      <c r="G2239" s="6" t="s">
        <v>18</v>
      </c>
      <c r="H2239" s="8">
        <v>0.4</v>
      </c>
      <c r="I2239" s="9">
        <v>8250</v>
      </c>
      <c r="J2239" s="10">
        <f t="shared" si="0"/>
        <v>3300</v>
      </c>
      <c r="K2239" s="10">
        <f t="shared" si="1"/>
        <v>1155</v>
      </c>
      <c r="L2239" s="11">
        <v>0.35</v>
      </c>
      <c r="N2239" s="16"/>
      <c r="O2239" s="14"/>
      <c r="P2239" s="12"/>
      <c r="Q2239" s="13"/>
    </row>
    <row r="2240" spans="1:17" ht="15.75" customHeight="1">
      <c r="A2240" s="6" t="s">
        <v>14</v>
      </c>
      <c r="B2240" s="6">
        <v>1185732</v>
      </c>
      <c r="C2240" s="7">
        <v>44205</v>
      </c>
      <c r="D2240" s="6" t="s">
        <v>45</v>
      </c>
      <c r="E2240" s="6" t="s">
        <v>85</v>
      </c>
      <c r="F2240" s="6" t="s">
        <v>86</v>
      </c>
      <c r="G2240" s="6" t="s">
        <v>19</v>
      </c>
      <c r="H2240" s="8">
        <v>0.30000000000000004</v>
      </c>
      <c r="I2240" s="9">
        <v>8250</v>
      </c>
      <c r="J2240" s="10">
        <f t="shared" si="0"/>
        <v>2475.0000000000005</v>
      </c>
      <c r="K2240" s="10">
        <f t="shared" si="1"/>
        <v>618.75000000000011</v>
      </c>
      <c r="L2240" s="11">
        <v>0.25</v>
      </c>
      <c r="N2240" s="16"/>
      <c r="O2240" s="14"/>
      <c r="P2240" s="12"/>
      <c r="Q2240" s="13"/>
    </row>
    <row r="2241" spans="1:17" ht="15.75" customHeight="1">
      <c r="A2241" s="6" t="s">
        <v>14</v>
      </c>
      <c r="B2241" s="6">
        <v>1185732</v>
      </c>
      <c r="C2241" s="7">
        <v>44205</v>
      </c>
      <c r="D2241" s="6" t="s">
        <v>45</v>
      </c>
      <c r="E2241" s="6" t="s">
        <v>85</v>
      </c>
      <c r="F2241" s="6" t="s">
        <v>86</v>
      </c>
      <c r="G2241" s="6" t="s">
        <v>20</v>
      </c>
      <c r="H2241" s="8">
        <v>0.35</v>
      </c>
      <c r="I2241" s="9">
        <v>6750</v>
      </c>
      <c r="J2241" s="10">
        <f t="shared" si="0"/>
        <v>2362.5</v>
      </c>
      <c r="K2241" s="10">
        <f t="shared" si="1"/>
        <v>708.75</v>
      </c>
      <c r="L2241" s="11">
        <v>0.3</v>
      </c>
      <c r="N2241" s="16"/>
      <c r="O2241" s="14"/>
      <c r="P2241" s="12"/>
      <c r="Q2241" s="13"/>
    </row>
    <row r="2242" spans="1:17" ht="15.75" customHeight="1">
      <c r="A2242" s="6" t="s">
        <v>14</v>
      </c>
      <c r="B2242" s="6">
        <v>1185732</v>
      </c>
      <c r="C2242" s="7">
        <v>44205</v>
      </c>
      <c r="D2242" s="6" t="s">
        <v>45</v>
      </c>
      <c r="E2242" s="6" t="s">
        <v>85</v>
      </c>
      <c r="F2242" s="6" t="s">
        <v>86</v>
      </c>
      <c r="G2242" s="6" t="s">
        <v>21</v>
      </c>
      <c r="H2242" s="8">
        <v>0.5</v>
      </c>
      <c r="I2242" s="9">
        <v>7250</v>
      </c>
      <c r="J2242" s="10">
        <f t="shared" si="0"/>
        <v>3625</v>
      </c>
      <c r="K2242" s="10">
        <f t="shared" si="1"/>
        <v>1268.75</v>
      </c>
      <c r="L2242" s="11">
        <v>0.35</v>
      </c>
      <c r="N2242" s="16"/>
      <c r="O2242" s="14"/>
      <c r="P2242" s="12"/>
      <c r="Q2242" s="13"/>
    </row>
    <row r="2243" spans="1:17" ht="15.75" customHeight="1">
      <c r="A2243" s="6" t="s">
        <v>14</v>
      </c>
      <c r="B2243" s="6">
        <v>1185732</v>
      </c>
      <c r="C2243" s="7">
        <v>44205</v>
      </c>
      <c r="D2243" s="6" t="s">
        <v>45</v>
      </c>
      <c r="E2243" s="6" t="s">
        <v>85</v>
      </c>
      <c r="F2243" s="6" t="s">
        <v>86</v>
      </c>
      <c r="G2243" s="6" t="s">
        <v>22</v>
      </c>
      <c r="H2243" s="8">
        <v>0.4</v>
      </c>
      <c r="I2243" s="9">
        <v>8250</v>
      </c>
      <c r="J2243" s="10">
        <f t="shared" si="0"/>
        <v>3300</v>
      </c>
      <c r="K2243" s="10">
        <f t="shared" si="1"/>
        <v>1650</v>
      </c>
      <c r="L2243" s="11">
        <v>0.5</v>
      </c>
      <c r="N2243" s="16"/>
      <c r="O2243" s="14"/>
      <c r="P2243" s="12"/>
      <c r="Q2243" s="13"/>
    </row>
    <row r="2244" spans="1:17" ht="15.75" customHeight="1">
      <c r="A2244" s="6" t="s">
        <v>14</v>
      </c>
      <c r="B2244" s="6">
        <v>1185732</v>
      </c>
      <c r="C2244" s="7">
        <v>44234</v>
      </c>
      <c r="D2244" s="6" t="s">
        <v>45</v>
      </c>
      <c r="E2244" s="6" t="s">
        <v>85</v>
      </c>
      <c r="F2244" s="6" t="s">
        <v>86</v>
      </c>
      <c r="G2244" s="6" t="s">
        <v>17</v>
      </c>
      <c r="H2244" s="8">
        <v>0.4</v>
      </c>
      <c r="I2244" s="9">
        <v>10750</v>
      </c>
      <c r="J2244" s="10">
        <f t="shared" si="0"/>
        <v>4300</v>
      </c>
      <c r="K2244" s="10">
        <f t="shared" si="1"/>
        <v>1935</v>
      </c>
      <c r="L2244" s="11">
        <v>0.45</v>
      </c>
      <c r="N2244" s="16"/>
      <c r="O2244" s="14"/>
      <c r="P2244" s="12"/>
      <c r="Q2244" s="13"/>
    </row>
    <row r="2245" spans="1:17" ht="15.75" customHeight="1">
      <c r="A2245" s="6" t="s">
        <v>14</v>
      </c>
      <c r="B2245" s="6">
        <v>1185732</v>
      </c>
      <c r="C2245" s="7">
        <v>44234</v>
      </c>
      <c r="D2245" s="6" t="s">
        <v>45</v>
      </c>
      <c r="E2245" s="6" t="s">
        <v>85</v>
      </c>
      <c r="F2245" s="6" t="s">
        <v>86</v>
      </c>
      <c r="G2245" s="6" t="s">
        <v>18</v>
      </c>
      <c r="H2245" s="8">
        <v>0.4</v>
      </c>
      <c r="I2245" s="9">
        <v>7250</v>
      </c>
      <c r="J2245" s="10">
        <f t="shared" si="0"/>
        <v>2900</v>
      </c>
      <c r="K2245" s="10">
        <f t="shared" si="1"/>
        <v>1014.9999999999999</v>
      </c>
      <c r="L2245" s="11">
        <v>0.35</v>
      </c>
      <c r="N2245" s="16"/>
      <c r="O2245" s="14"/>
      <c r="P2245" s="12"/>
      <c r="Q2245" s="13"/>
    </row>
    <row r="2246" spans="1:17" ht="15.75" customHeight="1">
      <c r="A2246" s="6" t="s">
        <v>14</v>
      </c>
      <c r="B2246" s="6">
        <v>1185732</v>
      </c>
      <c r="C2246" s="7">
        <v>44234</v>
      </c>
      <c r="D2246" s="6" t="s">
        <v>45</v>
      </c>
      <c r="E2246" s="6" t="s">
        <v>85</v>
      </c>
      <c r="F2246" s="6" t="s">
        <v>86</v>
      </c>
      <c r="G2246" s="6" t="s">
        <v>19</v>
      </c>
      <c r="H2246" s="8">
        <v>0.30000000000000004</v>
      </c>
      <c r="I2246" s="9">
        <v>7750</v>
      </c>
      <c r="J2246" s="10">
        <f t="shared" si="0"/>
        <v>2325.0000000000005</v>
      </c>
      <c r="K2246" s="10">
        <f t="shared" si="1"/>
        <v>581.25000000000011</v>
      </c>
      <c r="L2246" s="11">
        <v>0.25</v>
      </c>
      <c r="N2246" s="16"/>
      <c r="O2246" s="14"/>
      <c r="P2246" s="12"/>
      <c r="Q2246" s="13"/>
    </row>
    <row r="2247" spans="1:17" ht="15.75" customHeight="1">
      <c r="A2247" s="6" t="s">
        <v>14</v>
      </c>
      <c r="B2247" s="6">
        <v>1185732</v>
      </c>
      <c r="C2247" s="7">
        <v>44234</v>
      </c>
      <c r="D2247" s="6" t="s">
        <v>45</v>
      </c>
      <c r="E2247" s="6" t="s">
        <v>85</v>
      </c>
      <c r="F2247" s="6" t="s">
        <v>86</v>
      </c>
      <c r="G2247" s="6" t="s">
        <v>20</v>
      </c>
      <c r="H2247" s="8">
        <v>0.35</v>
      </c>
      <c r="I2247" s="9">
        <v>6250</v>
      </c>
      <c r="J2247" s="10">
        <f t="shared" si="0"/>
        <v>2187.5</v>
      </c>
      <c r="K2247" s="10">
        <f t="shared" si="1"/>
        <v>656.25</v>
      </c>
      <c r="L2247" s="11">
        <v>0.3</v>
      </c>
      <c r="N2247" s="16"/>
      <c r="O2247" s="14"/>
      <c r="P2247" s="12"/>
      <c r="Q2247" s="13"/>
    </row>
    <row r="2248" spans="1:17" ht="15.75" customHeight="1">
      <c r="A2248" s="6" t="s">
        <v>14</v>
      </c>
      <c r="B2248" s="6">
        <v>1185732</v>
      </c>
      <c r="C2248" s="7">
        <v>44234</v>
      </c>
      <c r="D2248" s="6" t="s">
        <v>45</v>
      </c>
      <c r="E2248" s="6" t="s">
        <v>85</v>
      </c>
      <c r="F2248" s="6" t="s">
        <v>86</v>
      </c>
      <c r="G2248" s="6" t="s">
        <v>21</v>
      </c>
      <c r="H2248" s="8">
        <v>0.5</v>
      </c>
      <c r="I2248" s="9">
        <v>7000</v>
      </c>
      <c r="J2248" s="10">
        <f t="shared" si="0"/>
        <v>3500</v>
      </c>
      <c r="K2248" s="10">
        <f t="shared" si="1"/>
        <v>1225</v>
      </c>
      <c r="L2248" s="11">
        <v>0.35</v>
      </c>
      <c r="N2248" s="16"/>
      <c r="O2248" s="14"/>
      <c r="P2248" s="12"/>
      <c r="Q2248" s="13"/>
    </row>
    <row r="2249" spans="1:17" ht="15.75" customHeight="1">
      <c r="A2249" s="6" t="s">
        <v>14</v>
      </c>
      <c r="B2249" s="6">
        <v>1185732</v>
      </c>
      <c r="C2249" s="7">
        <v>44234</v>
      </c>
      <c r="D2249" s="6" t="s">
        <v>45</v>
      </c>
      <c r="E2249" s="6" t="s">
        <v>85</v>
      </c>
      <c r="F2249" s="6" t="s">
        <v>86</v>
      </c>
      <c r="G2249" s="6" t="s">
        <v>22</v>
      </c>
      <c r="H2249" s="8">
        <v>0.35</v>
      </c>
      <c r="I2249" s="9">
        <v>8000</v>
      </c>
      <c r="J2249" s="10">
        <f t="shared" si="0"/>
        <v>2800</v>
      </c>
      <c r="K2249" s="10">
        <f t="shared" si="1"/>
        <v>1400</v>
      </c>
      <c r="L2249" s="11">
        <v>0.5</v>
      </c>
      <c r="N2249" s="16"/>
      <c r="O2249" s="14"/>
      <c r="P2249" s="12"/>
      <c r="Q2249" s="13"/>
    </row>
    <row r="2250" spans="1:17" ht="15.75" customHeight="1">
      <c r="A2250" s="6" t="s">
        <v>14</v>
      </c>
      <c r="B2250" s="6">
        <v>1185732</v>
      </c>
      <c r="C2250" s="7">
        <v>44260</v>
      </c>
      <c r="D2250" s="6" t="s">
        <v>45</v>
      </c>
      <c r="E2250" s="6" t="s">
        <v>85</v>
      </c>
      <c r="F2250" s="6" t="s">
        <v>86</v>
      </c>
      <c r="G2250" s="6" t="s">
        <v>17</v>
      </c>
      <c r="H2250" s="8">
        <v>0.35</v>
      </c>
      <c r="I2250" s="9">
        <v>10200</v>
      </c>
      <c r="J2250" s="10">
        <f t="shared" si="0"/>
        <v>3570</v>
      </c>
      <c r="K2250" s="10">
        <f t="shared" si="1"/>
        <v>1606.5</v>
      </c>
      <c r="L2250" s="11">
        <v>0.45</v>
      </c>
      <c r="N2250" s="16"/>
      <c r="O2250" s="14"/>
      <c r="P2250" s="12"/>
      <c r="Q2250" s="13"/>
    </row>
    <row r="2251" spans="1:17" ht="15.75" customHeight="1">
      <c r="A2251" s="6" t="s">
        <v>14</v>
      </c>
      <c r="B2251" s="6">
        <v>1185732</v>
      </c>
      <c r="C2251" s="7">
        <v>44260</v>
      </c>
      <c r="D2251" s="6" t="s">
        <v>45</v>
      </c>
      <c r="E2251" s="6" t="s">
        <v>85</v>
      </c>
      <c r="F2251" s="6" t="s">
        <v>86</v>
      </c>
      <c r="G2251" s="6" t="s">
        <v>18</v>
      </c>
      <c r="H2251" s="8">
        <v>0.35</v>
      </c>
      <c r="I2251" s="9">
        <v>7000</v>
      </c>
      <c r="J2251" s="10">
        <f t="shared" si="0"/>
        <v>2450</v>
      </c>
      <c r="K2251" s="10">
        <f t="shared" si="1"/>
        <v>857.5</v>
      </c>
      <c r="L2251" s="11">
        <v>0.35</v>
      </c>
      <c r="N2251" s="16"/>
      <c r="O2251" s="14"/>
      <c r="P2251" s="12"/>
      <c r="Q2251" s="13"/>
    </row>
    <row r="2252" spans="1:17" ht="15.75" customHeight="1">
      <c r="A2252" s="6" t="s">
        <v>14</v>
      </c>
      <c r="B2252" s="6">
        <v>1185732</v>
      </c>
      <c r="C2252" s="7">
        <v>44260</v>
      </c>
      <c r="D2252" s="6" t="s">
        <v>45</v>
      </c>
      <c r="E2252" s="6" t="s">
        <v>85</v>
      </c>
      <c r="F2252" s="6" t="s">
        <v>86</v>
      </c>
      <c r="G2252" s="6" t="s">
        <v>19</v>
      </c>
      <c r="H2252" s="8">
        <v>0.25</v>
      </c>
      <c r="I2252" s="9">
        <v>7250</v>
      </c>
      <c r="J2252" s="10">
        <f t="shared" si="0"/>
        <v>1812.5</v>
      </c>
      <c r="K2252" s="10">
        <f t="shared" si="1"/>
        <v>453.125</v>
      </c>
      <c r="L2252" s="11">
        <v>0.25</v>
      </c>
      <c r="N2252" s="16"/>
      <c r="O2252" s="14"/>
      <c r="P2252" s="12"/>
      <c r="Q2252" s="13"/>
    </row>
    <row r="2253" spans="1:17" ht="15.75" customHeight="1">
      <c r="A2253" s="6" t="s">
        <v>14</v>
      </c>
      <c r="B2253" s="6">
        <v>1185732</v>
      </c>
      <c r="C2253" s="7">
        <v>44260</v>
      </c>
      <c r="D2253" s="6" t="s">
        <v>45</v>
      </c>
      <c r="E2253" s="6" t="s">
        <v>85</v>
      </c>
      <c r="F2253" s="6" t="s">
        <v>86</v>
      </c>
      <c r="G2253" s="6" t="s">
        <v>20</v>
      </c>
      <c r="H2253" s="8">
        <v>0.29999999999999993</v>
      </c>
      <c r="I2253" s="9">
        <v>5750</v>
      </c>
      <c r="J2253" s="10">
        <f t="shared" si="0"/>
        <v>1724.9999999999995</v>
      </c>
      <c r="K2253" s="10">
        <f t="shared" si="1"/>
        <v>517.49999999999989</v>
      </c>
      <c r="L2253" s="11">
        <v>0.3</v>
      </c>
      <c r="N2253" s="16"/>
      <c r="O2253" s="14"/>
      <c r="P2253" s="12"/>
      <c r="Q2253" s="13"/>
    </row>
    <row r="2254" spans="1:17" ht="15.75" customHeight="1">
      <c r="A2254" s="6" t="s">
        <v>14</v>
      </c>
      <c r="B2254" s="6">
        <v>1185732</v>
      </c>
      <c r="C2254" s="7">
        <v>44260</v>
      </c>
      <c r="D2254" s="6" t="s">
        <v>45</v>
      </c>
      <c r="E2254" s="6" t="s">
        <v>85</v>
      </c>
      <c r="F2254" s="6" t="s">
        <v>86</v>
      </c>
      <c r="G2254" s="6" t="s">
        <v>21</v>
      </c>
      <c r="H2254" s="8">
        <v>0.45000000000000007</v>
      </c>
      <c r="I2254" s="9">
        <v>6250</v>
      </c>
      <c r="J2254" s="10">
        <f t="shared" si="0"/>
        <v>2812.5000000000005</v>
      </c>
      <c r="K2254" s="10">
        <f t="shared" si="1"/>
        <v>984.37500000000011</v>
      </c>
      <c r="L2254" s="11">
        <v>0.35</v>
      </c>
      <c r="N2254" s="16"/>
      <c r="O2254" s="14"/>
      <c r="P2254" s="12"/>
      <c r="Q2254" s="13"/>
    </row>
    <row r="2255" spans="1:17" ht="15.75" customHeight="1">
      <c r="A2255" s="6" t="s">
        <v>14</v>
      </c>
      <c r="B2255" s="6">
        <v>1185732</v>
      </c>
      <c r="C2255" s="7">
        <v>44260</v>
      </c>
      <c r="D2255" s="6" t="s">
        <v>45</v>
      </c>
      <c r="E2255" s="6" t="s">
        <v>85</v>
      </c>
      <c r="F2255" s="6" t="s">
        <v>86</v>
      </c>
      <c r="G2255" s="6" t="s">
        <v>22</v>
      </c>
      <c r="H2255" s="8">
        <v>0.35</v>
      </c>
      <c r="I2255" s="9">
        <v>7250</v>
      </c>
      <c r="J2255" s="10">
        <f t="shared" si="0"/>
        <v>2537.5</v>
      </c>
      <c r="K2255" s="10">
        <f t="shared" si="1"/>
        <v>1268.75</v>
      </c>
      <c r="L2255" s="11">
        <v>0.5</v>
      </c>
      <c r="N2255" s="16"/>
      <c r="O2255" s="14"/>
      <c r="P2255" s="12"/>
      <c r="Q2255" s="13"/>
    </row>
    <row r="2256" spans="1:17" ht="15.75" customHeight="1">
      <c r="A2256" s="6" t="s">
        <v>14</v>
      </c>
      <c r="B2256" s="6">
        <v>1185732</v>
      </c>
      <c r="C2256" s="7">
        <v>44292</v>
      </c>
      <c r="D2256" s="6" t="s">
        <v>45</v>
      </c>
      <c r="E2256" s="6" t="s">
        <v>85</v>
      </c>
      <c r="F2256" s="6" t="s">
        <v>86</v>
      </c>
      <c r="G2256" s="6" t="s">
        <v>17</v>
      </c>
      <c r="H2256" s="8">
        <v>0.35</v>
      </c>
      <c r="I2256" s="9">
        <v>9750</v>
      </c>
      <c r="J2256" s="10">
        <f t="shared" si="0"/>
        <v>3412.5</v>
      </c>
      <c r="K2256" s="10">
        <f t="shared" si="1"/>
        <v>1535.625</v>
      </c>
      <c r="L2256" s="11">
        <v>0.45</v>
      </c>
      <c r="N2256" s="16"/>
      <c r="O2256" s="14"/>
      <c r="P2256" s="12"/>
      <c r="Q2256" s="13"/>
    </row>
    <row r="2257" spans="1:17" ht="15.75" customHeight="1">
      <c r="A2257" s="6" t="s">
        <v>14</v>
      </c>
      <c r="B2257" s="6">
        <v>1185732</v>
      </c>
      <c r="C2257" s="7">
        <v>44292</v>
      </c>
      <c r="D2257" s="6" t="s">
        <v>45</v>
      </c>
      <c r="E2257" s="6" t="s">
        <v>85</v>
      </c>
      <c r="F2257" s="6" t="s">
        <v>86</v>
      </c>
      <c r="G2257" s="6" t="s">
        <v>18</v>
      </c>
      <c r="H2257" s="8">
        <v>0.35</v>
      </c>
      <c r="I2257" s="9">
        <v>6750</v>
      </c>
      <c r="J2257" s="10">
        <f t="shared" si="0"/>
        <v>2362.5</v>
      </c>
      <c r="K2257" s="10">
        <f t="shared" si="1"/>
        <v>826.875</v>
      </c>
      <c r="L2257" s="11">
        <v>0.35</v>
      </c>
      <c r="N2257" s="16"/>
      <c r="O2257" s="14"/>
      <c r="P2257" s="12"/>
      <c r="Q2257" s="13"/>
    </row>
    <row r="2258" spans="1:17" ht="15.75" customHeight="1">
      <c r="A2258" s="6" t="s">
        <v>14</v>
      </c>
      <c r="B2258" s="6">
        <v>1185732</v>
      </c>
      <c r="C2258" s="7">
        <v>44292</v>
      </c>
      <c r="D2258" s="6" t="s">
        <v>45</v>
      </c>
      <c r="E2258" s="6" t="s">
        <v>85</v>
      </c>
      <c r="F2258" s="6" t="s">
        <v>86</v>
      </c>
      <c r="G2258" s="6" t="s">
        <v>19</v>
      </c>
      <c r="H2258" s="8">
        <v>0.25</v>
      </c>
      <c r="I2258" s="9">
        <v>6750</v>
      </c>
      <c r="J2258" s="10">
        <f t="shared" si="0"/>
        <v>1687.5</v>
      </c>
      <c r="K2258" s="10">
        <f t="shared" si="1"/>
        <v>421.875</v>
      </c>
      <c r="L2258" s="11">
        <v>0.25</v>
      </c>
      <c r="N2258" s="16"/>
      <c r="O2258" s="14"/>
      <c r="P2258" s="12"/>
      <c r="Q2258" s="13"/>
    </row>
    <row r="2259" spans="1:17" ht="15.75" customHeight="1">
      <c r="A2259" s="6" t="s">
        <v>14</v>
      </c>
      <c r="B2259" s="6">
        <v>1185732</v>
      </c>
      <c r="C2259" s="7">
        <v>44292</v>
      </c>
      <c r="D2259" s="6" t="s">
        <v>45</v>
      </c>
      <c r="E2259" s="6" t="s">
        <v>85</v>
      </c>
      <c r="F2259" s="6" t="s">
        <v>86</v>
      </c>
      <c r="G2259" s="6" t="s">
        <v>20</v>
      </c>
      <c r="H2259" s="8">
        <v>0.29999999999999993</v>
      </c>
      <c r="I2259" s="9">
        <v>6000</v>
      </c>
      <c r="J2259" s="10">
        <f t="shared" si="0"/>
        <v>1799.9999999999995</v>
      </c>
      <c r="K2259" s="10">
        <f t="shared" si="1"/>
        <v>539.99999999999989</v>
      </c>
      <c r="L2259" s="11">
        <v>0.3</v>
      </c>
      <c r="N2259" s="16"/>
      <c r="O2259" s="14"/>
      <c r="P2259" s="12"/>
      <c r="Q2259" s="13"/>
    </row>
    <row r="2260" spans="1:17" ht="15.75" customHeight="1">
      <c r="A2260" s="6" t="s">
        <v>14</v>
      </c>
      <c r="B2260" s="6">
        <v>1185732</v>
      </c>
      <c r="C2260" s="7">
        <v>44292</v>
      </c>
      <c r="D2260" s="6" t="s">
        <v>45</v>
      </c>
      <c r="E2260" s="6" t="s">
        <v>85</v>
      </c>
      <c r="F2260" s="6" t="s">
        <v>86</v>
      </c>
      <c r="G2260" s="6" t="s">
        <v>21</v>
      </c>
      <c r="H2260" s="8">
        <v>0.5</v>
      </c>
      <c r="I2260" s="9">
        <v>6250</v>
      </c>
      <c r="J2260" s="10">
        <f t="shared" si="0"/>
        <v>3125</v>
      </c>
      <c r="K2260" s="10">
        <f t="shared" si="1"/>
        <v>1093.75</v>
      </c>
      <c r="L2260" s="11">
        <v>0.35</v>
      </c>
      <c r="N2260" s="16"/>
      <c r="O2260" s="14"/>
      <c r="P2260" s="12"/>
      <c r="Q2260" s="13"/>
    </row>
    <row r="2261" spans="1:17" ht="15.75" customHeight="1">
      <c r="A2261" s="6" t="s">
        <v>14</v>
      </c>
      <c r="B2261" s="6">
        <v>1185732</v>
      </c>
      <c r="C2261" s="7">
        <v>44292</v>
      </c>
      <c r="D2261" s="6" t="s">
        <v>45</v>
      </c>
      <c r="E2261" s="6" t="s">
        <v>85</v>
      </c>
      <c r="F2261" s="6" t="s">
        <v>86</v>
      </c>
      <c r="G2261" s="6" t="s">
        <v>22</v>
      </c>
      <c r="H2261" s="8">
        <v>0.4</v>
      </c>
      <c r="I2261" s="9">
        <v>7750</v>
      </c>
      <c r="J2261" s="10">
        <f t="shared" si="0"/>
        <v>3100</v>
      </c>
      <c r="K2261" s="10">
        <f t="shared" si="1"/>
        <v>1550</v>
      </c>
      <c r="L2261" s="11">
        <v>0.5</v>
      </c>
      <c r="N2261" s="16"/>
      <c r="O2261" s="14"/>
      <c r="P2261" s="12"/>
      <c r="Q2261" s="13"/>
    </row>
    <row r="2262" spans="1:17" ht="15.75" customHeight="1">
      <c r="A2262" s="6" t="s">
        <v>14</v>
      </c>
      <c r="B2262" s="6">
        <v>1185732</v>
      </c>
      <c r="C2262" s="7">
        <v>44321</v>
      </c>
      <c r="D2262" s="6" t="s">
        <v>45</v>
      </c>
      <c r="E2262" s="6" t="s">
        <v>85</v>
      </c>
      <c r="F2262" s="6" t="s">
        <v>86</v>
      </c>
      <c r="G2262" s="6" t="s">
        <v>17</v>
      </c>
      <c r="H2262" s="8">
        <v>0.5</v>
      </c>
      <c r="I2262" s="9">
        <v>10450</v>
      </c>
      <c r="J2262" s="10">
        <f t="shared" si="0"/>
        <v>5225</v>
      </c>
      <c r="K2262" s="10">
        <f t="shared" si="1"/>
        <v>2351.25</v>
      </c>
      <c r="L2262" s="11">
        <v>0.45</v>
      </c>
      <c r="N2262" s="16"/>
      <c r="O2262" s="14"/>
      <c r="P2262" s="12"/>
      <c r="Q2262" s="13"/>
    </row>
    <row r="2263" spans="1:17" ht="15.75" customHeight="1">
      <c r="A2263" s="6" t="s">
        <v>14</v>
      </c>
      <c r="B2263" s="6">
        <v>1185732</v>
      </c>
      <c r="C2263" s="7">
        <v>44321</v>
      </c>
      <c r="D2263" s="6" t="s">
        <v>45</v>
      </c>
      <c r="E2263" s="6" t="s">
        <v>85</v>
      </c>
      <c r="F2263" s="6" t="s">
        <v>86</v>
      </c>
      <c r="G2263" s="6" t="s">
        <v>18</v>
      </c>
      <c r="H2263" s="8">
        <v>0.5</v>
      </c>
      <c r="I2263" s="9">
        <v>7500</v>
      </c>
      <c r="J2263" s="10">
        <f t="shared" si="0"/>
        <v>3750</v>
      </c>
      <c r="K2263" s="10">
        <f t="shared" si="1"/>
        <v>1312.5</v>
      </c>
      <c r="L2263" s="11">
        <v>0.35</v>
      </c>
      <c r="N2263" s="16"/>
      <c r="O2263" s="14"/>
      <c r="P2263" s="12"/>
      <c r="Q2263" s="13"/>
    </row>
    <row r="2264" spans="1:17" ht="15.75" customHeight="1">
      <c r="A2264" s="6" t="s">
        <v>14</v>
      </c>
      <c r="B2264" s="6">
        <v>1185732</v>
      </c>
      <c r="C2264" s="7">
        <v>44321</v>
      </c>
      <c r="D2264" s="6" t="s">
        <v>45</v>
      </c>
      <c r="E2264" s="6" t="s">
        <v>85</v>
      </c>
      <c r="F2264" s="6" t="s">
        <v>86</v>
      </c>
      <c r="G2264" s="6" t="s">
        <v>19</v>
      </c>
      <c r="H2264" s="8">
        <v>0.45</v>
      </c>
      <c r="I2264" s="9">
        <v>7250</v>
      </c>
      <c r="J2264" s="10">
        <f t="shared" si="0"/>
        <v>3262.5</v>
      </c>
      <c r="K2264" s="10">
        <f t="shared" si="1"/>
        <v>815.625</v>
      </c>
      <c r="L2264" s="11">
        <v>0.25</v>
      </c>
      <c r="N2264" s="16"/>
      <c r="O2264" s="14"/>
      <c r="P2264" s="12"/>
      <c r="Q2264" s="13"/>
    </row>
    <row r="2265" spans="1:17" ht="15.75" customHeight="1">
      <c r="A2265" s="6" t="s">
        <v>14</v>
      </c>
      <c r="B2265" s="6">
        <v>1185732</v>
      </c>
      <c r="C2265" s="7">
        <v>44321</v>
      </c>
      <c r="D2265" s="6" t="s">
        <v>45</v>
      </c>
      <c r="E2265" s="6" t="s">
        <v>85</v>
      </c>
      <c r="F2265" s="6" t="s">
        <v>86</v>
      </c>
      <c r="G2265" s="6" t="s">
        <v>20</v>
      </c>
      <c r="H2265" s="8">
        <v>0.45</v>
      </c>
      <c r="I2265" s="9">
        <v>6750</v>
      </c>
      <c r="J2265" s="10">
        <f t="shared" si="0"/>
        <v>3037.5</v>
      </c>
      <c r="K2265" s="10">
        <f t="shared" si="1"/>
        <v>911.25</v>
      </c>
      <c r="L2265" s="11">
        <v>0.3</v>
      </c>
      <c r="N2265" s="16"/>
      <c r="O2265" s="14"/>
      <c r="P2265" s="12"/>
      <c r="Q2265" s="13"/>
    </row>
    <row r="2266" spans="1:17" ht="15.75" customHeight="1">
      <c r="A2266" s="6" t="s">
        <v>14</v>
      </c>
      <c r="B2266" s="6">
        <v>1185732</v>
      </c>
      <c r="C2266" s="7">
        <v>44321</v>
      </c>
      <c r="D2266" s="6" t="s">
        <v>45</v>
      </c>
      <c r="E2266" s="6" t="s">
        <v>85</v>
      </c>
      <c r="F2266" s="6" t="s">
        <v>86</v>
      </c>
      <c r="G2266" s="6" t="s">
        <v>21</v>
      </c>
      <c r="H2266" s="8">
        <v>0.54999999999999993</v>
      </c>
      <c r="I2266" s="9">
        <v>7000</v>
      </c>
      <c r="J2266" s="10">
        <f t="shared" si="0"/>
        <v>3849.9999999999995</v>
      </c>
      <c r="K2266" s="10">
        <f t="shared" si="1"/>
        <v>1347.4999999999998</v>
      </c>
      <c r="L2266" s="11">
        <v>0.35</v>
      </c>
      <c r="N2266" s="16"/>
      <c r="O2266" s="14"/>
      <c r="P2266" s="12"/>
      <c r="Q2266" s="13"/>
    </row>
    <row r="2267" spans="1:17" ht="15.75" customHeight="1">
      <c r="A2267" s="6" t="s">
        <v>14</v>
      </c>
      <c r="B2267" s="6">
        <v>1185732</v>
      </c>
      <c r="C2267" s="7">
        <v>44321</v>
      </c>
      <c r="D2267" s="6" t="s">
        <v>45</v>
      </c>
      <c r="E2267" s="6" t="s">
        <v>85</v>
      </c>
      <c r="F2267" s="6" t="s">
        <v>86</v>
      </c>
      <c r="G2267" s="6" t="s">
        <v>22</v>
      </c>
      <c r="H2267" s="8">
        <v>0.6</v>
      </c>
      <c r="I2267" s="9">
        <v>8000</v>
      </c>
      <c r="J2267" s="10">
        <f t="shared" si="0"/>
        <v>4800</v>
      </c>
      <c r="K2267" s="10">
        <f t="shared" si="1"/>
        <v>2400</v>
      </c>
      <c r="L2267" s="11">
        <v>0.5</v>
      </c>
      <c r="N2267" s="16"/>
      <c r="O2267" s="14"/>
      <c r="P2267" s="12"/>
      <c r="Q2267" s="13"/>
    </row>
    <row r="2268" spans="1:17" ht="15.75" customHeight="1">
      <c r="A2268" s="6" t="s">
        <v>14</v>
      </c>
      <c r="B2268" s="6">
        <v>1185732</v>
      </c>
      <c r="C2268" s="7">
        <v>44354</v>
      </c>
      <c r="D2268" s="6" t="s">
        <v>45</v>
      </c>
      <c r="E2268" s="6" t="s">
        <v>85</v>
      </c>
      <c r="F2268" s="6" t="s">
        <v>86</v>
      </c>
      <c r="G2268" s="6" t="s">
        <v>17</v>
      </c>
      <c r="H2268" s="8">
        <v>0.54999999999999993</v>
      </c>
      <c r="I2268" s="9">
        <v>10500</v>
      </c>
      <c r="J2268" s="10">
        <f t="shared" si="0"/>
        <v>5774.9999999999991</v>
      </c>
      <c r="K2268" s="10">
        <f t="shared" si="1"/>
        <v>2598.7499999999995</v>
      </c>
      <c r="L2268" s="11">
        <v>0.45</v>
      </c>
      <c r="N2268" s="16"/>
      <c r="O2268" s="14"/>
      <c r="P2268" s="12"/>
      <c r="Q2268" s="13"/>
    </row>
    <row r="2269" spans="1:17" ht="15.75" customHeight="1">
      <c r="A2269" s="6" t="s">
        <v>14</v>
      </c>
      <c r="B2269" s="6">
        <v>1185732</v>
      </c>
      <c r="C2269" s="7">
        <v>44354</v>
      </c>
      <c r="D2269" s="6" t="s">
        <v>45</v>
      </c>
      <c r="E2269" s="6" t="s">
        <v>85</v>
      </c>
      <c r="F2269" s="6" t="s">
        <v>86</v>
      </c>
      <c r="G2269" s="6" t="s">
        <v>18</v>
      </c>
      <c r="H2269" s="8">
        <v>0.5</v>
      </c>
      <c r="I2269" s="9">
        <v>8000</v>
      </c>
      <c r="J2269" s="10">
        <f t="shared" si="0"/>
        <v>4000</v>
      </c>
      <c r="K2269" s="10">
        <f t="shared" si="1"/>
        <v>1400</v>
      </c>
      <c r="L2269" s="11">
        <v>0.35</v>
      </c>
      <c r="N2269" s="16"/>
      <c r="O2269" s="14"/>
      <c r="P2269" s="12"/>
      <c r="Q2269" s="13"/>
    </row>
    <row r="2270" spans="1:17" ht="15.75" customHeight="1">
      <c r="A2270" s="6" t="s">
        <v>14</v>
      </c>
      <c r="B2270" s="6">
        <v>1185732</v>
      </c>
      <c r="C2270" s="7">
        <v>44354</v>
      </c>
      <c r="D2270" s="6" t="s">
        <v>45</v>
      </c>
      <c r="E2270" s="6" t="s">
        <v>85</v>
      </c>
      <c r="F2270" s="6" t="s">
        <v>86</v>
      </c>
      <c r="G2270" s="6" t="s">
        <v>19</v>
      </c>
      <c r="H2270" s="8">
        <v>0.5</v>
      </c>
      <c r="I2270" s="9">
        <v>7750</v>
      </c>
      <c r="J2270" s="10">
        <f t="shared" si="0"/>
        <v>3875</v>
      </c>
      <c r="K2270" s="10">
        <f t="shared" si="1"/>
        <v>968.75</v>
      </c>
      <c r="L2270" s="11">
        <v>0.25</v>
      </c>
      <c r="N2270" s="16"/>
      <c r="O2270" s="14"/>
      <c r="P2270" s="12"/>
      <c r="Q2270" s="13"/>
    </row>
    <row r="2271" spans="1:17" ht="15.75" customHeight="1">
      <c r="A2271" s="6" t="s">
        <v>14</v>
      </c>
      <c r="B2271" s="6">
        <v>1185732</v>
      </c>
      <c r="C2271" s="7">
        <v>44354</v>
      </c>
      <c r="D2271" s="6" t="s">
        <v>45</v>
      </c>
      <c r="E2271" s="6" t="s">
        <v>85</v>
      </c>
      <c r="F2271" s="6" t="s">
        <v>86</v>
      </c>
      <c r="G2271" s="6" t="s">
        <v>20</v>
      </c>
      <c r="H2271" s="8">
        <v>0.5</v>
      </c>
      <c r="I2271" s="9">
        <v>7500</v>
      </c>
      <c r="J2271" s="10">
        <f t="shared" si="0"/>
        <v>3750</v>
      </c>
      <c r="K2271" s="10">
        <f t="shared" si="1"/>
        <v>1125</v>
      </c>
      <c r="L2271" s="11">
        <v>0.3</v>
      </c>
      <c r="N2271" s="16"/>
      <c r="O2271" s="14"/>
      <c r="P2271" s="12"/>
      <c r="Q2271" s="13"/>
    </row>
    <row r="2272" spans="1:17" ht="15.75" customHeight="1">
      <c r="A2272" s="6" t="s">
        <v>14</v>
      </c>
      <c r="B2272" s="6">
        <v>1185732</v>
      </c>
      <c r="C2272" s="7">
        <v>44354</v>
      </c>
      <c r="D2272" s="6" t="s">
        <v>45</v>
      </c>
      <c r="E2272" s="6" t="s">
        <v>85</v>
      </c>
      <c r="F2272" s="6" t="s">
        <v>86</v>
      </c>
      <c r="G2272" s="6" t="s">
        <v>21</v>
      </c>
      <c r="H2272" s="8">
        <v>0.65</v>
      </c>
      <c r="I2272" s="9">
        <v>7500</v>
      </c>
      <c r="J2272" s="10">
        <f t="shared" si="0"/>
        <v>4875</v>
      </c>
      <c r="K2272" s="10">
        <f t="shared" si="1"/>
        <v>1706.25</v>
      </c>
      <c r="L2272" s="11">
        <v>0.35</v>
      </c>
      <c r="N2272" s="16"/>
      <c r="O2272" s="14"/>
      <c r="P2272" s="12"/>
      <c r="Q2272" s="13"/>
    </row>
    <row r="2273" spans="1:17" ht="15.75" customHeight="1">
      <c r="A2273" s="6" t="s">
        <v>14</v>
      </c>
      <c r="B2273" s="6">
        <v>1185732</v>
      </c>
      <c r="C2273" s="7">
        <v>44354</v>
      </c>
      <c r="D2273" s="6" t="s">
        <v>45</v>
      </c>
      <c r="E2273" s="6" t="s">
        <v>85</v>
      </c>
      <c r="F2273" s="6" t="s">
        <v>86</v>
      </c>
      <c r="G2273" s="6" t="s">
        <v>22</v>
      </c>
      <c r="H2273" s="8">
        <v>0.70000000000000007</v>
      </c>
      <c r="I2273" s="9">
        <v>9250</v>
      </c>
      <c r="J2273" s="10">
        <f t="shared" si="0"/>
        <v>6475.0000000000009</v>
      </c>
      <c r="K2273" s="10">
        <f t="shared" si="1"/>
        <v>3237.5000000000005</v>
      </c>
      <c r="L2273" s="11">
        <v>0.5</v>
      </c>
      <c r="N2273" s="16"/>
      <c r="O2273" s="14"/>
      <c r="P2273" s="12"/>
      <c r="Q2273" s="13"/>
    </row>
    <row r="2274" spans="1:17" ht="15.75" customHeight="1">
      <c r="A2274" s="6" t="s">
        <v>14</v>
      </c>
      <c r="B2274" s="6">
        <v>1185732</v>
      </c>
      <c r="C2274" s="7">
        <v>44382</v>
      </c>
      <c r="D2274" s="6" t="s">
        <v>45</v>
      </c>
      <c r="E2274" s="6" t="s">
        <v>85</v>
      </c>
      <c r="F2274" s="6" t="s">
        <v>86</v>
      </c>
      <c r="G2274" s="6" t="s">
        <v>17</v>
      </c>
      <c r="H2274" s="8">
        <v>0.65</v>
      </c>
      <c r="I2274" s="9">
        <v>11500</v>
      </c>
      <c r="J2274" s="10">
        <f t="shared" si="0"/>
        <v>7475</v>
      </c>
      <c r="K2274" s="10">
        <f t="shared" si="1"/>
        <v>3363.75</v>
      </c>
      <c r="L2274" s="11">
        <v>0.45</v>
      </c>
      <c r="N2274" s="16"/>
      <c r="O2274" s="14"/>
      <c r="P2274" s="12"/>
      <c r="Q2274" s="13"/>
    </row>
    <row r="2275" spans="1:17" ht="15.75" customHeight="1">
      <c r="A2275" s="6" t="s">
        <v>14</v>
      </c>
      <c r="B2275" s="6">
        <v>1185732</v>
      </c>
      <c r="C2275" s="7">
        <v>44382</v>
      </c>
      <c r="D2275" s="6" t="s">
        <v>45</v>
      </c>
      <c r="E2275" s="6" t="s">
        <v>85</v>
      </c>
      <c r="F2275" s="6" t="s">
        <v>86</v>
      </c>
      <c r="G2275" s="6" t="s">
        <v>18</v>
      </c>
      <c r="H2275" s="8">
        <v>0.60000000000000009</v>
      </c>
      <c r="I2275" s="9">
        <v>9000</v>
      </c>
      <c r="J2275" s="10">
        <f t="shared" si="0"/>
        <v>5400.0000000000009</v>
      </c>
      <c r="K2275" s="10">
        <f t="shared" si="1"/>
        <v>1890.0000000000002</v>
      </c>
      <c r="L2275" s="11">
        <v>0.35</v>
      </c>
      <c r="N2275" s="16"/>
      <c r="O2275" s="14"/>
      <c r="P2275" s="12"/>
      <c r="Q2275" s="13"/>
    </row>
    <row r="2276" spans="1:17" ht="15.75" customHeight="1">
      <c r="A2276" s="6" t="s">
        <v>14</v>
      </c>
      <c r="B2276" s="6">
        <v>1185732</v>
      </c>
      <c r="C2276" s="7">
        <v>44382</v>
      </c>
      <c r="D2276" s="6" t="s">
        <v>45</v>
      </c>
      <c r="E2276" s="6" t="s">
        <v>85</v>
      </c>
      <c r="F2276" s="6" t="s">
        <v>86</v>
      </c>
      <c r="G2276" s="6" t="s">
        <v>19</v>
      </c>
      <c r="H2276" s="8">
        <v>0.55000000000000004</v>
      </c>
      <c r="I2276" s="9">
        <v>8250</v>
      </c>
      <c r="J2276" s="10">
        <f t="shared" si="0"/>
        <v>4537.5</v>
      </c>
      <c r="K2276" s="10">
        <f t="shared" si="1"/>
        <v>1134.375</v>
      </c>
      <c r="L2276" s="11">
        <v>0.25</v>
      </c>
      <c r="N2276" s="16"/>
      <c r="O2276" s="14"/>
      <c r="P2276" s="12"/>
      <c r="Q2276" s="13"/>
    </row>
    <row r="2277" spans="1:17" ht="15.75" customHeight="1">
      <c r="A2277" s="6" t="s">
        <v>14</v>
      </c>
      <c r="B2277" s="6">
        <v>1185732</v>
      </c>
      <c r="C2277" s="7">
        <v>44382</v>
      </c>
      <c r="D2277" s="6" t="s">
        <v>45</v>
      </c>
      <c r="E2277" s="6" t="s">
        <v>85</v>
      </c>
      <c r="F2277" s="6" t="s">
        <v>86</v>
      </c>
      <c r="G2277" s="6" t="s">
        <v>20</v>
      </c>
      <c r="H2277" s="8">
        <v>0.55000000000000004</v>
      </c>
      <c r="I2277" s="9">
        <v>7750</v>
      </c>
      <c r="J2277" s="10">
        <f t="shared" si="0"/>
        <v>4262.5</v>
      </c>
      <c r="K2277" s="10">
        <f t="shared" si="1"/>
        <v>1278.75</v>
      </c>
      <c r="L2277" s="11">
        <v>0.3</v>
      </c>
      <c r="N2277" s="16"/>
      <c r="O2277" s="14"/>
      <c r="P2277" s="12"/>
      <c r="Q2277" s="13"/>
    </row>
    <row r="2278" spans="1:17" ht="15.75" customHeight="1">
      <c r="A2278" s="6" t="s">
        <v>14</v>
      </c>
      <c r="B2278" s="6">
        <v>1185732</v>
      </c>
      <c r="C2278" s="7">
        <v>44382</v>
      </c>
      <c r="D2278" s="6" t="s">
        <v>45</v>
      </c>
      <c r="E2278" s="6" t="s">
        <v>85</v>
      </c>
      <c r="F2278" s="6" t="s">
        <v>86</v>
      </c>
      <c r="G2278" s="6" t="s">
        <v>21</v>
      </c>
      <c r="H2278" s="8">
        <v>0.65</v>
      </c>
      <c r="I2278" s="9">
        <v>8000</v>
      </c>
      <c r="J2278" s="10">
        <f t="shared" si="0"/>
        <v>5200</v>
      </c>
      <c r="K2278" s="10">
        <f t="shared" si="1"/>
        <v>1819.9999999999998</v>
      </c>
      <c r="L2278" s="11">
        <v>0.35</v>
      </c>
      <c r="N2278" s="16"/>
      <c r="O2278" s="14"/>
      <c r="P2278" s="12"/>
      <c r="Q2278" s="13"/>
    </row>
    <row r="2279" spans="1:17" ht="15.75" customHeight="1">
      <c r="A2279" s="6" t="s">
        <v>14</v>
      </c>
      <c r="B2279" s="6">
        <v>1185732</v>
      </c>
      <c r="C2279" s="7">
        <v>44382</v>
      </c>
      <c r="D2279" s="6" t="s">
        <v>45</v>
      </c>
      <c r="E2279" s="6" t="s">
        <v>85</v>
      </c>
      <c r="F2279" s="6" t="s">
        <v>86</v>
      </c>
      <c r="G2279" s="6" t="s">
        <v>22</v>
      </c>
      <c r="H2279" s="8">
        <v>0.70000000000000007</v>
      </c>
      <c r="I2279" s="9">
        <v>9750</v>
      </c>
      <c r="J2279" s="10">
        <f t="shared" si="0"/>
        <v>6825.0000000000009</v>
      </c>
      <c r="K2279" s="10">
        <f t="shared" si="1"/>
        <v>3412.5000000000005</v>
      </c>
      <c r="L2279" s="11">
        <v>0.5</v>
      </c>
      <c r="N2279" s="16"/>
      <c r="O2279" s="14"/>
      <c r="P2279" s="12"/>
      <c r="Q2279" s="13"/>
    </row>
    <row r="2280" spans="1:17" ht="15.75" customHeight="1">
      <c r="A2280" s="6" t="s">
        <v>14</v>
      </c>
      <c r="B2280" s="6">
        <v>1185732</v>
      </c>
      <c r="C2280" s="7">
        <v>44414</v>
      </c>
      <c r="D2280" s="6" t="s">
        <v>45</v>
      </c>
      <c r="E2280" s="6" t="s">
        <v>85</v>
      </c>
      <c r="F2280" s="6" t="s">
        <v>86</v>
      </c>
      <c r="G2280" s="6" t="s">
        <v>17</v>
      </c>
      <c r="H2280" s="8">
        <v>0.65</v>
      </c>
      <c r="I2280" s="9">
        <v>11250</v>
      </c>
      <c r="J2280" s="10">
        <f t="shared" si="0"/>
        <v>7312.5</v>
      </c>
      <c r="K2280" s="10">
        <f t="shared" si="1"/>
        <v>3290.625</v>
      </c>
      <c r="L2280" s="11">
        <v>0.45</v>
      </c>
      <c r="N2280" s="16"/>
      <c r="O2280" s="14"/>
      <c r="P2280" s="12"/>
      <c r="Q2280" s="13"/>
    </row>
    <row r="2281" spans="1:17" ht="15.75" customHeight="1">
      <c r="A2281" s="6" t="s">
        <v>14</v>
      </c>
      <c r="B2281" s="6">
        <v>1185732</v>
      </c>
      <c r="C2281" s="7">
        <v>44414</v>
      </c>
      <c r="D2281" s="6" t="s">
        <v>45</v>
      </c>
      <c r="E2281" s="6" t="s">
        <v>85</v>
      </c>
      <c r="F2281" s="6" t="s">
        <v>86</v>
      </c>
      <c r="G2281" s="6" t="s">
        <v>18</v>
      </c>
      <c r="H2281" s="8">
        <v>0.60000000000000009</v>
      </c>
      <c r="I2281" s="9">
        <v>9000</v>
      </c>
      <c r="J2281" s="10">
        <f t="shared" si="0"/>
        <v>5400.0000000000009</v>
      </c>
      <c r="K2281" s="10">
        <f t="shared" si="1"/>
        <v>1890.0000000000002</v>
      </c>
      <c r="L2281" s="11">
        <v>0.35</v>
      </c>
      <c r="N2281" s="16"/>
      <c r="O2281" s="14"/>
      <c r="P2281" s="12"/>
      <c r="Q2281" s="13"/>
    </row>
    <row r="2282" spans="1:17" ht="15.75" customHeight="1">
      <c r="A2282" s="6" t="s">
        <v>14</v>
      </c>
      <c r="B2282" s="6">
        <v>1185732</v>
      </c>
      <c r="C2282" s="7">
        <v>44414</v>
      </c>
      <c r="D2282" s="6" t="s">
        <v>45</v>
      </c>
      <c r="E2282" s="6" t="s">
        <v>85</v>
      </c>
      <c r="F2282" s="6" t="s">
        <v>86</v>
      </c>
      <c r="G2282" s="6" t="s">
        <v>19</v>
      </c>
      <c r="H2282" s="8">
        <v>0.55000000000000004</v>
      </c>
      <c r="I2282" s="9">
        <v>8250</v>
      </c>
      <c r="J2282" s="10">
        <f t="shared" si="0"/>
        <v>4537.5</v>
      </c>
      <c r="K2282" s="10">
        <f t="shared" si="1"/>
        <v>1134.375</v>
      </c>
      <c r="L2282" s="11">
        <v>0.25</v>
      </c>
      <c r="N2282" s="16"/>
      <c r="O2282" s="14"/>
      <c r="P2282" s="12"/>
      <c r="Q2282" s="13"/>
    </row>
    <row r="2283" spans="1:17" ht="15.75" customHeight="1">
      <c r="A2283" s="6" t="s">
        <v>14</v>
      </c>
      <c r="B2283" s="6">
        <v>1185732</v>
      </c>
      <c r="C2283" s="7">
        <v>44414</v>
      </c>
      <c r="D2283" s="6" t="s">
        <v>45</v>
      </c>
      <c r="E2283" s="6" t="s">
        <v>85</v>
      </c>
      <c r="F2283" s="6" t="s">
        <v>86</v>
      </c>
      <c r="G2283" s="6" t="s">
        <v>20</v>
      </c>
      <c r="H2283" s="8">
        <v>0.45</v>
      </c>
      <c r="I2283" s="9">
        <v>7750</v>
      </c>
      <c r="J2283" s="10">
        <f t="shared" si="0"/>
        <v>3487.5</v>
      </c>
      <c r="K2283" s="10">
        <f t="shared" si="1"/>
        <v>1046.25</v>
      </c>
      <c r="L2283" s="11">
        <v>0.3</v>
      </c>
      <c r="N2283" s="16"/>
      <c r="O2283" s="14"/>
      <c r="P2283" s="12"/>
      <c r="Q2283" s="13"/>
    </row>
    <row r="2284" spans="1:17" ht="15.75" customHeight="1">
      <c r="A2284" s="6" t="s">
        <v>14</v>
      </c>
      <c r="B2284" s="6">
        <v>1185732</v>
      </c>
      <c r="C2284" s="7">
        <v>44414</v>
      </c>
      <c r="D2284" s="6" t="s">
        <v>45</v>
      </c>
      <c r="E2284" s="6" t="s">
        <v>85</v>
      </c>
      <c r="F2284" s="6" t="s">
        <v>86</v>
      </c>
      <c r="G2284" s="6" t="s">
        <v>21</v>
      </c>
      <c r="H2284" s="8">
        <v>0.55000000000000004</v>
      </c>
      <c r="I2284" s="9">
        <v>7500</v>
      </c>
      <c r="J2284" s="10">
        <f t="shared" si="0"/>
        <v>4125</v>
      </c>
      <c r="K2284" s="10">
        <f t="shared" si="1"/>
        <v>1443.75</v>
      </c>
      <c r="L2284" s="11">
        <v>0.35</v>
      </c>
      <c r="N2284" s="16"/>
      <c r="O2284" s="14"/>
      <c r="P2284" s="12"/>
      <c r="Q2284" s="13"/>
    </row>
    <row r="2285" spans="1:17" ht="15.75" customHeight="1">
      <c r="A2285" s="6" t="s">
        <v>14</v>
      </c>
      <c r="B2285" s="6">
        <v>1185732</v>
      </c>
      <c r="C2285" s="7">
        <v>44414</v>
      </c>
      <c r="D2285" s="6" t="s">
        <v>45</v>
      </c>
      <c r="E2285" s="6" t="s">
        <v>85</v>
      </c>
      <c r="F2285" s="6" t="s">
        <v>86</v>
      </c>
      <c r="G2285" s="6" t="s">
        <v>22</v>
      </c>
      <c r="H2285" s="8">
        <v>0.60000000000000009</v>
      </c>
      <c r="I2285" s="9">
        <v>9250</v>
      </c>
      <c r="J2285" s="10">
        <f t="shared" si="0"/>
        <v>5550.0000000000009</v>
      </c>
      <c r="K2285" s="10">
        <f t="shared" si="1"/>
        <v>2775.0000000000005</v>
      </c>
      <c r="L2285" s="11">
        <v>0.5</v>
      </c>
      <c r="N2285" s="16"/>
      <c r="O2285" s="14"/>
      <c r="P2285" s="12"/>
      <c r="Q2285" s="13"/>
    </row>
    <row r="2286" spans="1:17" ht="15.75" customHeight="1">
      <c r="A2286" s="6" t="s">
        <v>14</v>
      </c>
      <c r="B2286" s="6">
        <v>1185732</v>
      </c>
      <c r="C2286" s="7">
        <v>44444</v>
      </c>
      <c r="D2286" s="6" t="s">
        <v>45</v>
      </c>
      <c r="E2286" s="6" t="s">
        <v>85</v>
      </c>
      <c r="F2286" s="6" t="s">
        <v>86</v>
      </c>
      <c r="G2286" s="6" t="s">
        <v>17</v>
      </c>
      <c r="H2286" s="8">
        <v>0.55000000000000004</v>
      </c>
      <c r="I2286" s="9">
        <v>10250</v>
      </c>
      <c r="J2286" s="10">
        <f t="shared" si="0"/>
        <v>5637.5000000000009</v>
      </c>
      <c r="K2286" s="10">
        <f t="shared" si="1"/>
        <v>2536.8750000000005</v>
      </c>
      <c r="L2286" s="11">
        <v>0.45</v>
      </c>
      <c r="N2286" s="16"/>
      <c r="O2286" s="14"/>
      <c r="P2286" s="12"/>
      <c r="Q2286" s="13"/>
    </row>
    <row r="2287" spans="1:17" ht="15.75" customHeight="1">
      <c r="A2287" s="6" t="s">
        <v>14</v>
      </c>
      <c r="B2287" s="6">
        <v>1185732</v>
      </c>
      <c r="C2287" s="7">
        <v>44444</v>
      </c>
      <c r="D2287" s="6" t="s">
        <v>45</v>
      </c>
      <c r="E2287" s="6" t="s">
        <v>85</v>
      </c>
      <c r="F2287" s="6" t="s">
        <v>86</v>
      </c>
      <c r="G2287" s="6" t="s">
        <v>18</v>
      </c>
      <c r="H2287" s="8">
        <v>0.50000000000000011</v>
      </c>
      <c r="I2287" s="9">
        <v>8250</v>
      </c>
      <c r="J2287" s="10">
        <f t="shared" si="0"/>
        <v>4125.0000000000009</v>
      </c>
      <c r="K2287" s="10">
        <f t="shared" si="1"/>
        <v>1443.7500000000002</v>
      </c>
      <c r="L2287" s="11">
        <v>0.35</v>
      </c>
      <c r="N2287" s="16"/>
      <c r="O2287" s="14"/>
      <c r="P2287" s="12"/>
      <c r="Q2287" s="13"/>
    </row>
    <row r="2288" spans="1:17" ht="15.75" customHeight="1">
      <c r="A2288" s="6" t="s">
        <v>14</v>
      </c>
      <c r="B2288" s="6">
        <v>1185732</v>
      </c>
      <c r="C2288" s="7">
        <v>44444</v>
      </c>
      <c r="D2288" s="6" t="s">
        <v>45</v>
      </c>
      <c r="E2288" s="6" t="s">
        <v>85</v>
      </c>
      <c r="F2288" s="6" t="s">
        <v>86</v>
      </c>
      <c r="G2288" s="6" t="s">
        <v>19</v>
      </c>
      <c r="H2288" s="8">
        <v>0.4</v>
      </c>
      <c r="I2288" s="9">
        <v>7250</v>
      </c>
      <c r="J2288" s="10">
        <f t="shared" si="0"/>
        <v>2900</v>
      </c>
      <c r="K2288" s="10">
        <f t="shared" si="1"/>
        <v>725</v>
      </c>
      <c r="L2288" s="11">
        <v>0.25</v>
      </c>
      <c r="N2288" s="16"/>
      <c r="O2288" s="14"/>
      <c r="P2288" s="12"/>
      <c r="Q2288" s="13"/>
    </row>
    <row r="2289" spans="1:17" ht="15.75" customHeight="1">
      <c r="A2289" s="6" t="s">
        <v>14</v>
      </c>
      <c r="B2289" s="6">
        <v>1185732</v>
      </c>
      <c r="C2289" s="7">
        <v>44444</v>
      </c>
      <c r="D2289" s="6" t="s">
        <v>45</v>
      </c>
      <c r="E2289" s="6" t="s">
        <v>85</v>
      </c>
      <c r="F2289" s="6" t="s">
        <v>86</v>
      </c>
      <c r="G2289" s="6" t="s">
        <v>20</v>
      </c>
      <c r="H2289" s="8">
        <v>0.4</v>
      </c>
      <c r="I2289" s="9">
        <v>7000</v>
      </c>
      <c r="J2289" s="10">
        <f t="shared" si="0"/>
        <v>2800</v>
      </c>
      <c r="K2289" s="10">
        <f t="shared" si="1"/>
        <v>840</v>
      </c>
      <c r="L2289" s="11">
        <v>0.3</v>
      </c>
      <c r="N2289" s="16"/>
      <c r="O2289" s="14"/>
      <c r="P2289" s="12"/>
      <c r="Q2289" s="13"/>
    </row>
    <row r="2290" spans="1:17" ht="15.75" customHeight="1">
      <c r="A2290" s="6" t="s">
        <v>14</v>
      </c>
      <c r="B2290" s="6">
        <v>1185732</v>
      </c>
      <c r="C2290" s="7">
        <v>44444</v>
      </c>
      <c r="D2290" s="6" t="s">
        <v>45</v>
      </c>
      <c r="E2290" s="6" t="s">
        <v>85</v>
      </c>
      <c r="F2290" s="6" t="s">
        <v>86</v>
      </c>
      <c r="G2290" s="6" t="s">
        <v>21</v>
      </c>
      <c r="H2290" s="8">
        <v>0.5</v>
      </c>
      <c r="I2290" s="9">
        <v>7000</v>
      </c>
      <c r="J2290" s="10">
        <f t="shared" si="0"/>
        <v>3500</v>
      </c>
      <c r="K2290" s="10">
        <f t="shared" si="1"/>
        <v>1225</v>
      </c>
      <c r="L2290" s="11">
        <v>0.35</v>
      </c>
      <c r="N2290" s="16"/>
      <c r="O2290" s="14"/>
      <c r="P2290" s="12"/>
      <c r="Q2290" s="13"/>
    </row>
    <row r="2291" spans="1:17" ht="15.75" customHeight="1">
      <c r="A2291" s="6" t="s">
        <v>14</v>
      </c>
      <c r="B2291" s="6">
        <v>1185732</v>
      </c>
      <c r="C2291" s="7">
        <v>44444</v>
      </c>
      <c r="D2291" s="6" t="s">
        <v>45</v>
      </c>
      <c r="E2291" s="6" t="s">
        <v>85</v>
      </c>
      <c r="F2291" s="6" t="s">
        <v>86</v>
      </c>
      <c r="G2291" s="6" t="s">
        <v>22</v>
      </c>
      <c r="H2291" s="8">
        <v>0.55000000000000004</v>
      </c>
      <c r="I2291" s="9">
        <v>8000</v>
      </c>
      <c r="J2291" s="10">
        <f t="shared" si="0"/>
        <v>4400</v>
      </c>
      <c r="K2291" s="10">
        <f t="shared" si="1"/>
        <v>2200</v>
      </c>
      <c r="L2291" s="11">
        <v>0.5</v>
      </c>
      <c r="N2291" s="16"/>
      <c r="O2291" s="14"/>
      <c r="P2291" s="12"/>
      <c r="Q2291" s="13"/>
    </row>
    <row r="2292" spans="1:17" ht="15.75" customHeight="1">
      <c r="A2292" s="6" t="s">
        <v>14</v>
      </c>
      <c r="B2292" s="6">
        <v>1185732</v>
      </c>
      <c r="C2292" s="7">
        <v>44476</v>
      </c>
      <c r="D2292" s="6" t="s">
        <v>45</v>
      </c>
      <c r="E2292" s="6" t="s">
        <v>85</v>
      </c>
      <c r="F2292" s="6" t="s">
        <v>86</v>
      </c>
      <c r="G2292" s="6" t="s">
        <v>17</v>
      </c>
      <c r="H2292" s="8">
        <v>0.55000000000000004</v>
      </c>
      <c r="I2292" s="9">
        <v>9750</v>
      </c>
      <c r="J2292" s="10">
        <f t="shared" si="0"/>
        <v>5362.5</v>
      </c>
      <c r="K2292" s="10">
        <f t="shared" si="1"/>
        <v>2413.125</v>
      </c>
      <c r="L2292" s="11">
        <v>0.45</v>
      </c>
      <c r="N2292" s="16"/>
      <c r="O2292" s="14"/>
      <c r="P2292" s="12"/>
      <c r="Q2292" s="13"/>
    </row>
    <row r="2293" spans="1:17" ht="15.75" customHeight="1">
      <c r="A2293" s="6" t="s">
        <v>14</v>
      </c>
      <c r="B2293" s="6">
        <v>1185732</v>
      </c>
      <c r="C2293" s="7">
        <v>44476</v>
      </c>
      <c r="D2293" s="6" t="s">
        <v>45</v>
      </c>
      <c r="E2293" s="6" t="s">
        <v>85</v>
      </c>
      <c r="F2293" s="6" t="s">
        <v>86</v>
      </c>
      <c r="G2293" s="6" t="s">
        <v>18</v>
      </c>
      <c r="H2293" s="8">
        <v>0.45000000000000012</v>
      </c>
      <c r="I2293" s="9">
        <v>8000</v>
      </c>
      <c r="J2293" s="10">
        <f t="shared" si="0"/>
        <v>3600.0000000000009</v>
      </c>
      <c r="K2293" s="10">
        <f t="shared" si="1"/>
        <v>1260.0000000000002</v>
      </c>
      <c r="L2293" s="11">
        <v>0.35</v>
      </c>
      <c r="N2293" s="16"/>
      <c r="O2293" s="14"/>
      <c r="P2293" s="12"/>
      <c r="Q2293" s="13"/>
    </row>
    <row r="2294" spans="1:17" ht="15.75" customHeight="1">
      <c r="A2294" s="6" t="s">
        <v>14</v>
      </c>
      <c r="B2294" s="6">
        <v>1185732</v>
      </c>
      <c r="C2294" s="7">
        <v>44476</v>
      </c>
      <c r="D2294" s="6" t="s">
        <v>45</v>
      </c>
      <c r="E2294" s="6" t="s">
        <v>85</v>
      </c>
      <c r="F2294" s="6" t="s">
        <v>86</v>
      </c>
      <c r="G2294" s="6" t="s">
        <v>19</v>
      </c>
      <c r="H2294" s="8">
        <v>0.45000000000000012</v>
      </c>
      <c r="I2294" s="9">
        <v>6750</v>
      </c>
      <c r="J2294" s="10">
        <f t="shared" si="0"/>
        <v>3037.5000000000009</v>
      </c>
      <c r="K2294" s="10">
        <f t="shared" si="1"/>
        <v>759.37500000000023</v>
      </c>
      <c r="L2294" s="11">
        <v>0.25</v>
      </c>
      <c r="N2294" s="16"/>
      <c r="O2294" s="14"/>
      <c r="P2294" s="12"/>
      <c r="Q2294" s="13"/>
    </row>
    <row r="2295" spans="1:17" ht="15.75" customHeight="1">
      <c r="A2295" s="6" t="s">
        <v>14</v>
      </c>
      <c r="B2295" s="6">
        <v>1185732</v>
      </c>
      <c r="C2295" s="7">
        <v>44476</v>
      </c>
      <c r="D2295" s="6" t="s">
        <v>45</v>
      </c>
      <c r="E2295" s="6" t="s">
        <v>85</v>
      </c>
      <c r="F2295" s="6" t="s">
        <v>86</v>
      </c>
      <c r="G2295" s="6" t="s">
        <v>20</v>
      </c>
      <c r="H2295" s="8">
        <v>0.45000000000000012</v>
      </c>
      <c r="I2295" s="9">
        <v>6500</v>
      </c>
      <c r="J2295" s="10">
        <f t="shared" si="0"/>
        <v>2925.0000000000009</v>
      </c>
      <c r="K2295" s="10">
        <f t="shared" si="1"/>
        <v>877.50000000000023</v>
      </c>
      <c r="L2295" s="11">
        <v>0.3</v>
      </c>
      <c r="N2295" s="16"/>
      <c r="O2295" s="14"/>
      <c r="P2295" s="12"/>
      <c r="Q2295" s="13"/>
    </row>
    <row r="2296" spans="1:17" ht="15.75" customHeight="1">
      <c r="A2296" s="6" t="s">
        <v>14</v>
      </c>
      <c r="B2296" s="6">
        <v>1185732</v>
      </c>
      <c r="C2296" s="7">
        <v>44476</v>
      </c>
      <c r="D2296" s="6" t="s">
        <v>45</v>
      </c>
      <c r="E2296" s="6" t="s">
        <v>85</v>
      </c>
      <c r="F2296" s="6" t="s">
        <v>86</v>
      </c>
      <c r="G2296" s="6" t="s">
        <v>21</v>
      </c>
      <c r="H2296" s="8">
        <v>0.55000000000000004</v>
      </c>
      <c r="I2296" s="9">
        <v>6500</v>
      </c>
      <c r="J2296" s="10">
        <f t="shared" si="0"/>
        <v>3575.0000000000005</v>
      </c>
      <c r="K2296" s="10">
        <f t="shared" si="1"/>
        <v>1251.25</v>
      </c>
      <c r="L2296" s="11">
        <v>0.35</v>
      </c>
      <c r="N2296" s="16"/>
      <c r="O2296" s="14"/>
      <c r="P2296" s="12"/>
      <c r="Q2296" s="13"/>
    </row>
    <row r="2297" spans="1:17" ht="15.75" customHeight="1">
      <c r="A2297" s="6" t="s">
        <v>14</v>
      </c>
      <c r="B2297" s="6">
        <v>1185732</v>
      </c>
      <c r="C2297" s="7">
        <v>44476</v>
      </c>
      <c r="D2297" s="6" t="s">
        <v>45</v>
      </c>
      <c r="E2297" s="6" t="s">
        <v>85</v>
      </c>
      <c r="F2297" s="6" t="s">
        <v>86</v>
      </c>
      <c r="G2297" s="6" t="s">
        <v>22</v>
      </c>
      <c r="H2297" s="8">
        <v>0.6</v>
      </c>
      <c r="I2297" s="9">
        <v>7750</v>
      </c>
      <c r="J2297" s="10">
        <f t="shared" si="0"/>
        <v>4650</v>
      </c>
      <c r="K2297" s="10">
        <f t="shared" si="1"/>
        <v>2325</v>
      </c>
      <c r="L2297" s="11">
        <v>0.5</v>
      </c>
      <c r="N2297" s="16"/>
      <c r="O2297" s="14"/>
      <c r="P2297" s="12"/>
      <c r="Q2297" s="13"/>
    </row>
    <row r="2298" spans="1:17" ht="15.75" customHeight="1">
      <c r="A2298" s="6" t="s">
        <v>14</v>
      </c>
      <c r="B2298" s="6">
        <v>1185732</v>
      </c>
      <c r="C2298" s="7">
        <v>44506</v>
      </c>
      <c r="D2298" s="6" t="s">
        <v>45</v>
      </c>
      <c r="E2298" s="6" t="s">
        <v>85</v>
      </c>
      <c r="F2298" s="6" t="s">
        <v>86</v>
      </c>
      <c r="G2298" s="6" t="s">
        <v>17</v>
      </c>
      <c r="H2298" s="8">
        <v>0.55000000000000004</v>
      </c>
      <c r="I2298" s="9">
        <v>9250</v>
      </c>
      <c r="J2298" s="10">
        <f t="shared" si="0"/>
        <v>5087.5</v>
      </c>
      <c r="K2298" s="10">
        <f t="shared" si="1"/>
        <v>2289.375</v>
      </c>
      <c r="L2298" s="11">
        <v>0.45</v>
      </c>
      <c r="N2298" s="16"/>
      <c r="O2298" s="14"/>
      <c r="P2298" s="12"/>
      <c r="Q2298" s="13"/>
    </row>
    <row r="2299" spans="1:17" ht="15.75" customHeight="1">
      <c r="A2299" s="6" t="s">
        <v>14</v>
      </c>
      <c r="B2299" s="6">
        <v>1185732</v>
      </c>
      <c r="C2299" s="7">
        <v>44506</v>
      </c>
      <c r="D2299" s="6" t="s">
        <v>45</v>
      </c>
      <c r="E2299" s="6" t="s">
        <v>85</v>
      </c>
      <c r="F2299" s="6" t="s">
        <v>86</v>
      </c>
      <c r="G2299" s="6" t="s">
        <v>18</v>
      </c>
      <c r="H2299" s="8">
        <v>0.45000000000000012</v>
      </c>
      <c r="I2299" s="9">
        <v>7500</v>
      </c>
      <c r="J2299" s="10">
        <f t="shared" si="0"/>
        <v>3375.0000000000009</v>
      </c>
      <c r="K2299" s="10">
        <f t="shared" si="1"/>
        <v>1181.2500000000002</v>
      </c>
      <c r="L2299" s="11">
        <v>0.35</v>
      </c>
      <c r="N2299" s="16"/>
      <c r="O2299" s="14"/>
      <c r="P2299" s="12"/>
      <c r="Q2299" s="13"/>
    </row>
    <row r="2300" spans="1:17" ht="15.75" customHeight="1">
      <c r="A2300" s="6" t="s">
        <v>14</v>
      </c>
      <c r="B2300" s="6">
        <v>1185732</v>
      </c>
      <c r="C2300" s="7">
        <v>44506</v>
      </c>
      <c r="D2300" s="6" t="s">
        <v>45</v>
      </c>
      <c r="E2300" s="6" t="s">
        <v>85</v>
      </c>
      <c r="F2300" s="6" t="s">
        <v>86</v>
      </c>
      <c r="G2300" s="6" t="s">
        <v>19</v>
      </c>
      <c r="H2300" s="8">
        <v>0.45000000000000012</v>
      </c>
      <c r="I2300" s="9">
        <v>6950</v>
      </c>
      <c r="J2300" s="10">
        <f t="shared" si="0"/>
        <v>3127.5000000000009</v>
      </c>
      <c r="K2300" s="10">
        <f t="shared" si="1"/>
        <v>781.87500000000023</v>
      </c>
      <c r="L2300" s="11">
        <v>0.25</v>
      </c>
      <c r="N2300" s="16"/>
      <c r="O2300" s="14"/>
      <c r="P2300" s="12"/>
      <c r="Q2300" s="13"/>
    </row>
    <row r="2301" spans="1:17" ht="15.75" customHeight="1">
      <c r="A2301" s="6" t="s">
        <v>14</v>
      </c>
      <c r="B2301" s="6">
        <v>1185732</v>
      </c>
      <c r="C2301" s="7">
        <v>44506</v>
      </c>
      <c r="D2301" s="6" t="s">
        <v>45</v>
      </c>
      <c r="E2301" s="6" t="s">
        <v>85</v>
      </c>
      <c r="F2301" s="6" t="s">
        <v>86</v>
      </c>
      <c r="G2301" s="6" t="s">
        <v>20</v>
      </c>
      <c r="H2301" s="8">
        <v>0.55000000000000016</v>
      </c>
      <c r="I2301" s="9">
        <v>7500</v>
      </c>
      <c r="J2301" s="10">
        <f t="shared" si="0"/>
        <v>4125.0000000000009</v>
      </c>
      <c r="K2301" s="10">
        <f t="shared" si="1"/>
        <v>1237.5000000000002</v>
      </c>
      <c r="L2301" s="11">
        <v>0.3</v>
      </c>
      <c r="N2301" s="16"/>
      <c r="O2301" s="14"/>
      <c r="P2301" s="12"/>
      <c r="Q2301" s="13"/>
    </row>
    <row r="2302" spans="1:17" ht="15.75" customHeight="1">
      <c r="A2302" s="6" t="s">
        <v>14</v>
      </c>
      <c r="B2302" s="6">
        <v>1185732</v>
      </c>
      <c r="C2302" s="7">
        <v>44506</v>
      </c>
      <c r="D2302" s="6" t="s">
        <v>45</v>
      </c>
      <c r="E2302" s="6" t="s">
        <v>85</v>
      </c>
      <c r="F2302" s="6" t="s">
        <v>86</v>
      </c>
      <c r="G2302" s="6" t="s">
        <v>21</v>
      </c>
      <c r="H2302" s="8">
        <v>0.70000000000000007</v>
      </c>
      <c r="I2302" s="9">
        <v>7250</v>
      </c>
      <c r="J2302" s="10">
        <f t="shared" si="0"/>
        <v>5075.0000000000009</v>
      </c>
      <c r="K2302" s="10">
        <f t="shared" si="1"/>
        <v>1776.2500000000002</v>
      </c>
      <c r="L2302" s="11">
        <v>0.35</v>
      </c>
      <c r="N2302" s="16"/>
      <c r="O2302" s="14"/>
      <c r="P2302" s="12"/>
      <c r="Q2302" s="13"/>
    </row>
    <row r="2303" spans="1:17" ht="15.75" customHeight="1">
      <c r="A2303" s="6" t="s">
        <v>14</v>
      </c>
      <c r="B2303" s="6">
        <v>1185732</v>
      </c>
      <c r="C2303" s="7">
        <v>44506</v>
      </c>
      <c r="D2303" s="6" t="s">
        <v>45</v>
      </c>
      <c r="E2303" s="6" t="s">
        <v>85</v>
      </c>
      <c r="F2303" s="6" t="s">
        <v>86</v>
      </c>
      <c r="G2303" s="6" t="s">
        <v>22</v>
      </c>
      <c r="H2303" s="8">
        <v>0.75</v>
      </c>
      <c r="I2303" s="9">
        <v>8250</v>
      </c>
      <c r="J2303" s="10">
        <f t="shared" si="0"/>
        <v>6187.5</v>
      </c>
      <c r="K2303" s="10">
        <f t="shared" si="1"/>
        <v>3093.75</v>
      </c>
      <c r="L2303" s="11">
        <v>0.5</v>
      </c>
      <c r="N2303" s="16"/>
      <c r="O2303" s="14"/>
      <c r="P2303" s="12"/>
      <c r="Q2303" s="13"/>
    </row>
    <row r="2304" spans="1:17" ht="15.75" customHeight="1">
      <c r="A2304" s="6" t="s">
        <v>14</v>
      </c>
      <c r="B2304" s="6">
        <v>1185732</v>
      </c>
      <c r="C2304" s="7">
        <v>44535</v>
      </c>
      <c r="D2304" s="6" t="s">
        <v>45</v>
      </c>
      <c r="E2304" s="6" t="s">
        <v>85</v>
      </c>
      <c r="F2304" s="6" t="s">
        <v>86</v>
      </c>
      <c r="G2304" s="6" t="s">
        <v>17</v>
      </c>
      <c r="H2304" s="8">
        <v>0.70000000000000007</v>
      </c>
      <c r="I2304" s="9">
        <v>10750</v>
      </c>
      <c r="J2304" s="10">
        <f t="shared" si="0"/>
        <v>7525.0000000000009</v>
      </c>
      <c r="K2304" s="10">
        <f t="shared" si="1"/>
        <v>3386.2500000000005</v>
      </c>
      <c r="L2304" s="11">
        <v>0.45</v>
      </c>
      <c r="N2304" s="16"/>
      <c r="O2304" s="14"/>
      <c r="P2304" s="12"/>
      <c r="Q2304" s="13"/>
    </row>
    <row r="2305" spans="1:17" ht="15.75" customHeight="1">
      <c r="A2305" s="6" t="s">
        <v>14</v>
      </c>
      <c r="B2305" s="6">
        <v>1185732</v>
      </c>
      <c r="C2305" s="7">
        <v>44535</v>
      </c>
      <c r="D2305" s="6" t="s">
        <v>45</v>
      </c>
      <c r="E2305" s="6" t="s">
        <v>85</v>
      </c>
      <c r="F2305" s="6" t="s">
        <v>86</v>
      </c>
      <c r="G2305" s="6" t="s">
        <v>18</v>
      </c>
      <c r="H2305" s="8">
        <v>0.60000000000000009</v>
      </c>
      <c r="I2305" s="9">
        <v>8750</v>
      </c>
      <c r="J2305" s="10">
        <f t="shared" si="0"/>
        <v>5250.0000000000009</v>
      </c>
      <c r="K2305" s="10">
        <f t="shared" si="1"/>
        <v>1837.5000000000002</v>
      </c>
      <c r="L2305" s="11">
        <v>0.35</v>
      </c>
      <c r="N2305" s="16"/>
      <c r="O2305" s="14"/>
      <c r="P2305" s="12"/>
      <c r="Q2305" s="13"/>
    </row>
    <row r="2306" spans="1:17" ht="15.75" customHeight="1">
      <c r="A2306" s="6" t="s">
        <v>14</v>
      </c>
      <c r="B2306" s="6">
        <v>1185732</v>
      </c>
      <c r="C2306" s="7">
        <v>44535</v>
      </c>
      <c r="D2306" s="6" t="s">
        <v>45</v>
      </c>
      <c r="E2306" s="6" t="s">
        <v>85</v>
      </c>
      <c r="F2306" s="6" t="s">
        <v>86</v>
      </c>
      <c r="G2306" s="6" t="s">
        <v>19</v>
      </c>
      <c r="H2306" s="8">
        <v>0.60000000000000009</v>
      </c>
      <c r="I2306" s="9">
        <v>8250</v>
      </c>
      <c r="J2306" s="10">
        <f t="shared" si="0"/>
        <v>4950.0000000000009</v>
      </c>
      <c r="K2306" s="10">
        <f t="shared" si="1"/>
        <v>1237.5000000000002</v>
      </c>
      <c r="L2306" s="11">
        <v>0.25</v>
      </c>
      <c r="N2306" s="16"/>
      <c r="O2306" s="14"/>
      <c r="P2306" s="12"/>
      <c r="Q2306" s="13"/>
    </row>
    <row r="2307" spans="1:17" ht="15.75" customHeight="1">
      <c r="A2307" s="6" t="s">
        <v>14</v>
      </c>
      <c r="B2307" s="6">
        <v>1185732</v>
      </c>
      <c r="C2307" s="7">
        <v>44535</v>
      </c>
      <c r="D2307" s="6" t="s">
        <v>45</v>
      </c>
      <c r="E2307" s="6" t="s">
        <v>85</v>
      </c>
      <c r="F2307" s="6" t="s">
        <v>86</v>
      </c>
      <c r="G2307" s="6" t="s">
        <v>20</v>
      </c>
      <c r="H2307" s="8">
        <v>0.60000000000000009</v>
      </c>
      <c r="I2307" s="9">
        <v>7750</v>
      </c>
      <c r="J2307" s="10">
        <f t="shared" si="0"/>
        <v>4650.0000000000009</v>
      </c>
      <c r="K2307" s="10">
        <f t="shared" si="1"/>
        <v>1395.0000000000002</v>
      </c>
      <c r="L2307" s="11">
        <v>0.3</v>
      </c>
      <c r="N2307" s="16"/>
      <c r="O2307" s="14"/>
      <c r="P2307" s="12"/>
      <c r="Q2307" s="13"/>
    </row>
    <row r="2308" spans="1:17" ht="15.75" customHeight="1">
      <c r="A2308" s="6" t="s">
        <v>14</v>
      </c>
      <c r="B2308" s="6">
        <v>1185732</v>
      </c>
      <c r="C2308" s="7">
        <v>44535</v>
      </c>
      <c r="D2308" s="6" t="s">
        <v>45</v>
      </c>
      <c r="E2308" s="6" t="s">
        <v>85</v>
      </c>
      <c r="F2308" s="6" t="s">
        <v>86</v>
      </c>
      <c r="G2308" s="6" t="s">
        <v>21</v>
      </c>
      <c r="H2308" s="8">
        <v>0.70000000000000007</v>
      </c>
      <c r="I2308" s="9">
        <v>7750</v>
      </c>
      <c r="J2308" s="10">
        <f t="shared" si="0"/>
        <v>5425.0000000000009</v>
      </c>
      <c r="K2308" s="10">
        <f t="shared" si="1"/>
        <v>1898.7500000000002</v>
      </c>
      <c r="L2308" s="11">
        <v>0.35</v>
      </c>
      <c r="N2308" s="16"/>
      <c r="O2308" s="14"/>
      <c r="P2308" s="12"/>
      <c r="Q2308" s="13"/>
    </row>
    <row r="2309" spans="1:17" ht="15.75" customHeight="1">
      <c r="A2309" s="6" t="s">
        <v>14</v>
      </c>
      <c r="B2309" s="6">
        <v>1185732</v>
      </c>
      <c r="C2309" s="7">
        <v>44535</v>
      </c>
      <c r="D2309" s="6" t="s">
        <v>45</v>
      </c>
      <c r="E2309" s="6" t="s">
        <v>85</v>
      </c>
      <c r="F2309" s="6" t="s">
        <v>86</v>
      </c>
      <c r="G2309" s="6" t="s">
        <v>22</v>
      </c>
      <c r="H2309" s="8">
        <v>0.75</v>
      </c>
      <c r="I2309" s="9">
        <v>8750</v>
      </c>
      <c r="J2309" s="10">
        <f t="shared" si="0"/>
        <v>6562.5</v>
      </c>
      <c r="K2309" s="10">
        <f t="shared" si="1"/>
        <v>3281.25</v>
      </c>
      <c r="L2309" s="11">
        <v>0.5</v>
      </c>
      <c r="N2309" s="16"/>
      <c r="O2309" s="14"/>
      <c r="P2309" s="12"/>
      <c r="Q2309" s="13"/>
    </row>
    <row r="2310" spans="1:17" ht="15.75" customHeight="1">
      <c r="A2310" s="6" t="s">
        <v>14</v>
      </c>
      <c r="B2310" s="6">
        <v>1185732</v>
      </c>
      <c r="C2310" s="7">
        <v>44202</v>
      </c>
      <c r="D2310" s="6" t="s">
        <v>45</v>
      </c>
      <c r="E2310" s="6" t="s">
        <v>87</v>
      </c>
      <c r="F2310" s="6" t="s">
        <v>88</v>
      </c>
      <c r="G2310" s="6" t="s">
        <v>17</v>
      </c>
      <c r="H2310" s="8">
        <v>0.35000000000000003</v>
      </c>
      <c r="I2310" s="9">
        <v>9250</v>
      </c>
      <c r="J2310" s="10">
        <f t="shared" si="0"/>
        <v>3237.5000000000005</v>
      </c>
      <c r="K2310" s="10">
        <f t="shared" si="1"/>
        <v>1295.0000000000002</v>
      </c>
      <c r="L2310" s="11">
        <v>0.4</v>
      </c>
      <c r="N2310" s="16"/>
      <c r="O2310" s="14"/>
      <c r="P2310" s="12"/>
      <c r="Q2310" s="13"/>
    </row>
    <row r="2311" spans="1:17" ht="15.75" customHeight="1">
      <c r="A2311" s="6" t="s">
        <v>14</v>
      </c>
      <c r="B2311" s="6">
        <v>1185732</v>
      </c>
      <c r="C2311" s="7">
        <v>44202</v>
      </c>
      <c r="D2311" s="6" t="s">
        <v>45</v>
      </c>
      <c r="E2311" s="6" t="s">
        <v>87</v>
      </c>
      <c r="F2311" s="6" t="s">
        <v>88</v>
      </c>
      <c r="G2311" s="6" t="s">
        <v>18</v>
      </c>
      <c r="H2311" s="8">
        <v>0.35000000000000003</v>
      </c>
      <c r="I2311" s="9">
        <v>7250</v>
      </c>
      <c r="J2311" s="10">
        <f t="shared" si="0"/>
        <v>2537.5000000000005</v>
      </c>
      <c r="K2311" s="10">
        <f t="shared" si="1"/>
        <v>888.12500000000011</v>
      </c>
      <c r="L2311" s="11">
        <v>0.35</v>
      </c>
      <c r="N2311" s="16"/>
      <c r="O2311" s="14"/>
      <c r="P2311" s="12"/>
      <c r="Q2311" s="13"/>
    </row>
    <row r="2312" spans="1:17" ht="15.75" customHeight="1">
      <c r="A2312" s="6" t="s">
        <v>14</v>
      </c>
      <c r="B2312" s="6">
        <v>1185732</v>
      </c>
      <c r="C2312" s="7">
        <v>44202</v>
      </c>
      <c r="D2312" s="6" t="s">
        <v>45</v>
      </c>
      <c r="E2312" s="6" t="s">
        <v>87</v>
      </c>
      <c r="F2312" s="6" t="s">
        <v>88</v>
      </c>
      <c r="G2312" s="6" t="s">
        <v>19</v>
      </c>
      <c r="H2312" s="8">
        <v>0.25000000000000006</v>
      </c>
      <c r="I2312" s="9">
        <v>7250</v>
      </c>
      <c r="J2312" s="10">
        <f t="shared" si="0"/>
        <v>1812.5000000000005</v>
      </c>
      <c r="K2312" s="10">
        <f t="shared" si="1"/>
        <v>725.00000000000023</v>
      </c>
      <c r="L2312" s="11">
        <v>0.4</v>
      </c>
      <c r="N2312" s="16"/>
      <c r="O2312" s="14"/>
      <c r="P2312" s="12"/>
      <c r="Q2312" s="13"/>
    </row>
    <row r="2313" spans="1:17" ht="15.75" customHeight="1">
      <c r="A2313" s="6" t="s">
        <v>14</v>
      </c>
      <c r="B2313" s="6">
        <v>1185732</v>
      </c>
      <c r="C2313" s="7">
        <v>44202</v>
      </c>
      <c r="D2313" s="6" t="s">
        <v>45</v>
      </c>
      <c r="E2313" s="6" t="s">
        <v>87</v>
      </c>
      <c r="F2313" s="6" t="s">
        <v>88</v>
      </c>
      <c r="G2313" s="6" t="s">
        <v>20</v>
      </c>
      <c r="H2313" s="8">
        <v>0.3</v>
      </c>
      <c r="I2313" s="9">
        <v>5750</v>
      </c>
      <c r="J2313" s="10">
        <f t="shared" si="0"/>
        <v>1725</v>
      </c>
      <c r="K2313" s="10">
        <f t="shared" si="1"/>
        <v>690</v>
      </c>
      <c r="L2313" s="11">
        <v>0.4</v>
      </c>
      <c r="N2313" s="16"/>
      <c r="O2313" s="14"/>
      <c r="P2313" s="12"/>
      <c r="Q2313" s="13"/>
    </row>
    <row r="2314" spans="1:17" ht="15.75" customHeight="1">
      <c r="A2314" s="6" t="s">
        <v>14</v>
      </c>
      <c r="B2314" s="6">
        <v>1185732</v>
      </c>
      <c r="C2314" s="7">
        <v>44202</v>
      </c>
      <c r="D2314" s="6" t="s">
        <v>45</v>
      </c>
      <c r="E2314" s="6" t="s">
        <v>87</v>
      </c>
      <c r="F2314" s="6" t="s">
        <v>88</v>
      </c>
      <c r="G2314" s="6" t="s">
        <v>21</v>
      </c>
      <c r="H2314" s="8">
        <v>0.45</v>
      </c>
      <c r="I2314" s="9">
        <v>6250</v>
      </c>
      <c r="J2314" s="10">
        <f t="shared" si="0"/>
        <v>2812.5</v>
      </c>
      <c r="K2314" s="10">
        <f t="shared" si="1"/>
        <v>984.37499999999989</v>
      </c>
      <c r="L2314" s="11">
        <v>0.35</v>
      </c>
      <c r="N2314" s="16"/>
      <c r="O2314" s="14"/>
      <c r="P2314" s="12"/>
      <c r="Q2314" s="13"/>
    </row>
    <row r="2315" spans="1:17" ht="15.75" customHeight="1">
      <c r="A2315" s="6" t="s">
        <v>14</v>
      </c>
      <c r="B2315" s="6">
        <v>1185732</v>
      </c>
      <c r="C2315" s="7">
        <v>44202</v>
      </c>
      <c r="D2315" s="6" t="s">
        <v>45</v>
      </c>
      <c r="E2315" s="6" t="s">
        <v>87</v>
      </c>
      <c r="F2315" s="6" t="s">
        <v>88</v>
      </c>
      <c r="G2315" s="6" t="s">
        <v>22</v>
      </c>
      <c r="H2315" s="8">
        <v>0.35000000000000003</v>
      </c>
      <c r="I2315" s="9">
        <v>7250</v>
      </c>
      <c r="J2315" s="10">
        <f t="shared" si="0"/>
        <v>2537.5000000000005</v>
      </c>
      <c r="K2315" s="10">
        <f t="shared" si="1"/>
        <v>1268.7500000000002</v>
      </c>
      <c r="L2315" s="11">
        <v>0.5</v>
      </c>
      <c r="N2315" s="16"/>
      <c r="O2315" s="14"/>
      <c r="P2315" s="12"/>
      <c r="Q2315" s="13"/>
    </row>
    <row r="2316" spans="1:17" ht="15.75" customHeight="1">
      <c r="A2316" s="6" t="s">
        <v>14</v>
      </c>
      <c r="B2316" s="6">
        <v>1185732</v>
      </c>
      <c r="C2316" s="7">
        <v>44231</v>
      </c>
      <c r="D2316" s="6" t="s">
        <v>45</v>
      </c>
      <c r="E2316" s="6" t="s">
        <v>87</v>
      </c>
      <c r="F2316" s="6" t="s">
        <v>88</v>
      </c>
      <c r="G2316" s="6" t="s">
        <v>17</v>
      </c>
      <c r="H2316" s="8">
        <v>0.35000000000000003</v>
      </c>
      <c r="I2316" s="9">
        <v>9750</v>
      </c>
      <c r="J2316" s="10">
        <f t="shared" si="0"/>
        <v>3412.5000000000005</v>
      </c>
      <c r="K2316" s="10">
        <f t="shared" si="1"/>
        <v>1365.0000000000002</v>
      </c>
      <c r="L2316" s="11">
        <v>0.4</v>
      </c>
      <c r="N2316" s="16"/>
      <c r="O2316" s="14"/>
      <c r="P2316" s="12"/>
      <c r="Q2316" s="13"/>
    </row>
    <row r="2317" spans="1:17" ht="15.75" customHeight="1">
      <c r="A2317" s="6" t="s">
        <v>14</v>
      </c>
      <c r="B2317" s="6">
        <v>1185732</v>
      </c>
      <c r="C2317" s="7">
        <v>44231</v>
      </c>
      <c r="D2317" s="6" t="s">
        <v>45</v>
      </c>
      <c r="E2317" s="6" t="s">
        <v>87</v>
      </c>
      <c r="F2317" s="6" t="s">
        <v>88</v>
      </c>
      <c r="G2317" s="6" t="s">
        <v>18</v>
      </c>
      <c r="H2317" s="8">
        <v>0.35000000000000003</v>
      </c>
      <c r="I2317" s="9">
        <v>6250</v>
      </c>
      <c r="J2317" s="10">
        <f t="shared" si="0"/>
        <v>2187.5</v>
      </c>
      <c r="K2317" s="10">
        <f t="shared" si="1"/>
        <v>765.625</v>
      </c>
      <c r="L2317" s="11">
        <v>0.35</v>
      </c>
      <c r="N2317" s="16"/>
      <c r="O2317" s="14"/>
      <c r="P2317" s="12"/>
      <c r="Q2317" s="13"/>
    </row>
    <row r="2318" spans="1:17" ht="15.75" customHeight="1">
      <c r="A2318" s="6" t="s">
        <v>14</v>
      </c>
      <c r="B2318" s="6">
        <v>1185732</v>
      </c>
      <c r="C2318" s="7">
        <v>44231</v>
      </c>
      <c r="D2318" s="6" t="s">
        <v>45</v>
      </c>
      <c r="E2318" s="6" t="s">
        <v>87</v>
      </c>
      <c r="F2318" s="6" t="s">
        <v>88</v>
      </c>
      <c r="G2318" s="6" t="s">
        <v>19</v>
      </c>
      <c r="H2318" s="8">
        <v>0.25000000000000006</v>
      </c>
      <c r="I2318" s="9">
        <v>6750</v>
      </c>
      <c r="J2318" s="10">
        <f t="shared" si="0"/>
        <v>1687.5000000000005</v>
      </c>
      <c r="K2318" s="10">
        <f t="shared" si="1"/>
        <v>675.00000000000023</v>
      </c>
      <c r="L2318" s="11">
        <v>0.4</v>
      </c>
      <c r="N2318" s="16"/>
      <c r="O2318" s="14"/>
      <c r="P2318" s="12"/>
      <c r="Q2318" s="13"/>
    </row>
    <row r="2319" spans="1:17" ht="15.75" customHeight="1">
      <c r="A2319" s="6" t="s">
        <v>14</v>
      </c>
      <c r="B2319" s="6">
        <v>1185732</v>
      </c>
      <c r="C2319" s="7">
        <v>44231</v>
      </c>
      <c r="D2319" s="6" t="s">
        <v>45</v>
      </c>
      <c r="E2319" s="6" t="s">
        <v>87</v>
      </c>
      <c r="F2319" s="6" t="s">
        <v>88</v>
      </c>
      <c r="G2319" s="6" t="s">
        <v>20</v>
      </c>
      <c r="H2319" s="8">
        <v>0.3</v>
      </c>
      <c r="I2319" s="9">
        <v>5250</v>
      </c>
      <c r="J2319" s="10">
        <f t="shared" si="0"/>
        <v>1575</v>
      </c>
      <c r="K2319" s="10">
        <f t="shared" si="1"/>
        <v>630</v>
      </c>
      <c r="L2319" s="11">
        <v>0.4</v>
      </c>
      <c r="N2319" s="16"/>
      <c r="O2319" s="14"/>
      <c r="P2319" s="12"/>
      <c r="Q2319" s="13"/>
    </row>
    <row r="2320" spans="1:17" ht="15.75" customHeight="1">
      <c r="A2320" s="6" t="s">
        <v>14</v>
      </c>
      <c r="B2320" s="6">
        <v>1185732</v>
      </c>
      <c r="C2320" s="7">
        <v>44231</v>
      </c>
      <c r="D2320" s="6" t="s">
        <v>45</v>
      </c>
      <c r="E2320" s="6" t="s">
        <v>87</v>
      </c>
      <c r="F2320" s="6" t="s">
        <v>88</v>
      </c>
      <c r="G2320" s="6" t="s">
        <v>21</v>
      </c>
      <c r="H2320" s="8">
        <v>0.45</v>
      </c>
      <c r="I2320" s="9">
        <v>6000</v>
      </c>
      <c r="J2320" s="10">
        <f t="shared" si="0"/>
        <v>2700</v>
      </c>
      <c r="K2320" s="10">
        <f t="shared" si="1"/>
        <v>944.99999999999989</v>
      </c>
      <c r="L2320" s="11">
        <v>0.35</v>
      </c>
      <c r="N2320" s="16"/>
      <c r="O2320" s="14"/>
      <c r="P2320" s="12"/>
      <c r="Q2320" s="13"/>
    </row>
    <row r="2321" spans="1:17" ht="15.75" customHeight="1">
      <c r="A2321" s="6" t="s">
        <v>14</v>
      </c>
      <c r="B2321" s="6">
        <v>1185732</v>
      </c>
      <c r="C2321" s="7">
        <v>44231</v>
      </c>
      <c r="D2321" s="6" t="s">
        <v>45</v>
      </c>
      <c r="E2321" s="6" t="s">
        <v>87</v>
      </c>
      <c r="F2321" s="6" t="s">
        <v>88</v>
      </c>
      <c r="G2321" s="6" t="s">
        <v>22</v>
      </c>
      <c r="H2321" s="8">
        <v>0.3</v>
      </c>
      <c r="I2321" s="9">
        <v>7000</v>
      </c>
      <c r="J2321" s="10">
        <f t="shared" si="0"/>
        <v>2100</v>
      </c>
      <c r="K2321" s="10">
        <f t="shared" si="1"/>
        <v>1050</v>
      </c>
      <c r="L2321" s="11">
        <v>0.5</v>
      </c>
      <c r="N2321" s="16"/>
      <c r="O2321" s="14"/>
      <c r="P2321" s="12"/>
      <c r="Q2321" s="13"/>
    </row>
    <row r="2322" spans="1:17" ht="15.75" customHeight="1">
      <c r="A2322" s="6" t="s">
        <v>14</v>
      </c>
      <c r="B2322" s="6">
        <v>1185732</v>
      </c>
      <c r="C2322" s="7">
        <v>44257</v>
      </c>
      <c r="D2322" s="6" t="s">
        <v>45</v>
      </c>
      <c r="E2322" s="6" t="s">
        <v>87</v>
      </c>
      <c r="F2322" s="6" t="s">
        <v>88</v>
      </c>
      <c r="G2322" s="6" t="s">
        <v>17</v>
      </c>
      <c r="H2322" s="8">
        <v>0.3</v>
      </c>
      <c r="I2322" s="9">
        <v>9200</v>
      </c>
      <c r="J2322" s="10">
        <f t="shared" si="0"/>
        <v>2760</v>
      </c>
      <c r="K2322" s="10">
        <f t="shared" si="1"/>
        <v>1104</v>
      </c>
      <c r="L2322" s="11">
        <v>0.4</v>
      </c>
      <c r="N2322" s="16"/>
      <c r="O2322" s="14"/>
      <c r="P2322" s="12"/>
      <c r="Q2322" s="13"/>
    </row>
    <row r="2323" spans="1:17" ht="15.75" customHeight="1">
      <c r="A2323" s="6" t="s">
        <v>14</v>
      </c>
      <c r="B2323" s="6">
        <v>1185732</v>
      </c>
      <c r="C2323" s="7">
        <v>44257</v>
      </c>
      <c r="D2323" s="6" t="s">
        <v>45</v>
      </c>
      <c r="E2323" s="6" t="s">
        <v>87</v>
      </c>
      <c r="F2323" s="6" t="s">
        <v>88</v>
      </c>
      <c r="G2323" s="6" t="s">
        <v>18</v>
      </c>
      <c r="H2323" s="8">
        <v>0.3</v>
      </c>
      <c r="I2323" s="9">
        <v>6000</v>
      </c>
      <c r="J2323" s="10">
        <f t="shared" si="0"/>
        <v>1800</v>
      </c>
      <c r="K2323" s="10">
        <f t="shared" si="1"/>
        <v>630</v>
      </c>
      <c r="L2323" s="11">
        <v>0.35</v>
      </c>
      <c r="N2323" s="16"/>
      <c r="O2323" s="14"/>
      <c r="P2323" s="12"/>
      <c r="Q2323" s="13"/>
    </row>
    <row r="2324" spans="1:17" ht="15.75" customHeight="1">
      <c r="A2324" s="6" t="s">
        <v>14</v>
      </c>
      <c r="B2324" s="6">
        <v>1185732</v>
      </c>
      <c r="C2324" s="7">
        <v>44257</v>
      </c>
      <c r="D2324" s="6" t="s">
        <v>45</v>
      </c>
      <c r="E2324" s="6" t="s">
        <v>87</v>
      </c>
      <c r="F2324" s="6" t="s">
        <v>88</v>
      </c>
      <c r="G2324" s="6" t="s">
        <v>19</v>
      </c>
      <c r="H2324" s="8">
        <v>0.2</v>
      </c>
      <c r="I2324" s="9">
        <v>6250</v>
      </c>
      <c r="J2324" s="10">
        <f t="shared" si="0"/>
        <v>1250</v>
      </c>
      <c r="K2324" s="10">
        <f t="shared" si="1"/>
        <v>500</v>
      </c>
      <c r="L2324" s="11">
        <v>0.4</v>
      </c>
      <c r="N2324" s="16"/>
      <c r="O2324" s="14"/>
      <c r="P2324" s="12"/>
      <c r="Q2324" s="13"/>
    </row>
    <row r="2325" spans="1:17" ht="15.75" customHeight="1">
      <c r="A2325" s="6" t="s">
        <v>14</v>
      </c>
      <c r="B2325" s="6">
        <v>1185732</v>
      </c>
      <c r="C2325" s="7">
        <v>44257</v>
      </c>
      <c r="D2325" s="6" t="s">
        <v>45</v>
      </c>
      <c r="E2325" s="6" t="s">
        <v>87</v>
      </c>
      <c r="F2325" s="6" t="s">
        <v>88</v>
      </c>
      <c r="G2325" s="6" t="s">
        <v>20</v>
      </c>
      <c r="H2325" s="8">
        <v>0.24999999999999994</v>
      </c>
      <c r="I2325" s="9">
        <v>4750</v>
      </c>
      <c r="J2325" s="10">
        <f t="shared" si="0"/>
        <v>1187.4999999999998</v>
      </c>
      <c r="K2325" s="10">
        <f t="shared" si="1"/>
        <v>474.99999999999994</v>
      </c>
      <c r="L2325" s="11">
        <v>0.4</v>
      </c>
      <c r="N2325" s="16"/>
      <c r="O2325" s="14"/>
      <c r="P2325" s="12"/>
      <c r="Q2325" s="13"/>
    </row>
    <row r="2326" spans="1:17" ht="15.75" customHeight="1">
      <c r="A2326" s="6" t="s">
        <v>14</v>
      </c>
      <c r="B2326" s="6">
        <v>1185732</v>
      </c>
      <c r="C2326" s="7">
        <v>44257</v>
      </c>
      <c r="D2326" s="6" t="s">
        <v>45</v>
      </c>
      <c r="E2326" s="6" t="s">
        <v>87</v>
      </c>
      <c r="F2326" s="6" t="s">
        <v>88</v>
      </c>
      <c r="G2326" s="6" t="s">
        <v>21</v>
      </c>
      <c r="H2326" s="8">
        <v>0.40000000000000008</v>
      </c>
      <c r="I2326" s="9">
        <v>5250</v>
      </c>
      <c r="J2326" s="10">
        <f t="shared" si="0"/>
        <v>2100.0000000000005</v>
      </c>
      <c r="K2326" s="10">
        <f t="shared" si="1"/>
        <v>735.00000000000011</v>
      </c>
      <c r="L2326" s="11">
        <v>0.35</v>
      </c>
      <c r="N2326" s="16"/>
      <c r="O2326" s="14"/>
      <c r="P2326" s="12"/>
      <c r="Q2326" s="13"/>
    </row>
    <row r="2327" spans="1:17" ht="15.75" customHeight="1">
      <c r="A2327" s="6" t="s">
        <v>14</v>
      </c>
      <c r="B2327" s="6">
        <v>1185732</v>
      </c>
      <c r="C2327" s="7">
        <v>44257</v>
      </c>
      <c r="D2327" s="6" t="s">
        <v>45</v>
      </c>
      <c r="E2327" s="6" t="s">
        <v>87</v>
      </c>
      <c r="F2327" s="6" t="s">
        <v>88</v>
      </c>
      <c r="G2327" s="6" t="s">
        <v>22</v>
      </c>
      <c r="H2327" s="8">
        <v>0.3</v>
      </c>
      <c r="I2327" s="9">
        <v>6250</v>
      </c>
      <c r="J2327" s="10">
        <f t="shared" si="0"/>
        <v>1875</v>
      </c>
      <c r="K2327" s="10">
        <f t="shared" si="1"/>
        <v>937.5</v>
      </c>
      <c r="L2327" s="11">
        <v>0.5</v>
      </c>
      <c r="N2327" s="16"/>
      <c r="O2327" s="14"/>
      <c r="P2327" s="12"/>
      <c r="Q2327" s="13"/>
    </row>
    <row r="2328" spans="1:17" ht="15.75" customHeight="1">
      <c r="A2328" s="6" t="s">
        <v>14</v>
      </c>
      <c r="B2328" s="6">
        <v>1185732</v>
      </c>
      <c r="C2328" s="7">
        <v>44289</v>
      </c>
      <c r="D2328" s="6" t="s">
        <v>45</v>
      </c>
      <c r="E2328" s="6" t="s">
        <v>87</v>
      </c>
      <c r="F2328" s="6" t="s">
        <v>88</v>
      </c>
      <c r="G2328" s="6" t="s">
        <v>17</v>
      </c>
      <c r="H2328" s="8">
        <v>0.3</v>
      </c>
      <c r="I2328" s="9">
        <v>8750</v>
      </c>
      <c r="J2328" s="10">
        <f t="shared" si="0"/>
        <v>2625</v>
      </c>
      <c r="K2328" s="10">
        <f t="shared" si="1"/>
        <v>1050</v>
      </c>
      <c r="L2328" s="11">
        <v>0.4</v>
      </c>
      <c r="N2328" s="16"/>
      <c r="O2328" s="14"/>
      <c r="P2328" s="12"/>
      <c r="Q2328" s="13"/>
    </row>
    <row r="2329" spans="1:17" ht="15.75" customHeight="1">
      <c r="A2329" s="6" t="s">
        <v>14</v>
      </c>
      <c r="B2329" s="6">
        <v>1185732</v>
      </c>
      <c r="C2329" s="7">
        <v>44289</v>
      </c>
      <c r="D2329" s="6" t="s">
        <v>45</v>
      </c>
      <c r="E2329" s="6" t="s">
        <v>87</v>
      </c>
      <c r="F2329" s="6" t="s">
        <v>88</v>
      </c>
      <c r="G2329" s="6" t="s">
        <v>18</v>
      </c>
      <c r="H2329" s="8">
        <v>0.3</v>
      </c>
      <c r="I2329" s="9">
        <v>5750</v>
      </c>
      <c r="J2329" s="10">
        <f t="shared" si="0"/>
        <v>1725</v>
      </c>
      <c r="K2329" s="10">
        <f t="shared" si="1"/>
        <v>603.75</v>
      </c>
      <c r="L2329" s="11">
        <v>0.35</v>
      </c>
      <c r="N2329" s="16"/>
      <c r="O2329" s="14"/>
      <c r="P2329" s="12"/>
      <c r="Q2329" s="13"/>
    </row>
    <row r="2330" spans="1:17" ht="15.75" customHeight="1">
      <c r="A2330" s="6" t="s">
        <v>14</v>
      </c>
      <c r="B2330" s="6">
        <v>1185732</v>
      </c>
      <c r="C2330" s="7">
        <v>44289</v>
      </c>
      <c r="D2330" s="6" t="s">
        <v>45</v>
      </c>
      <c r="E2330" s="6" t="s">
        <v>87</v>
      </c>
      <c r="F2330" s="6" t="s">
        <v>88</v>
      </c>
      <c r="G2330" s="6" t="s">
        <v>19</v>
      </c>
      <c r="H2330" s="8">
        <v>0.2</v>
      </c>
      <c r="I2330" s="9">
        <v>5750</v>
      </c>
      <c r="J2330" s="10">
        <f t="shared" si="0"/>
        <v>1150</v>
      </c>
      <c r="K2330" s="10">
        <f t="shared" si="1"/>
        <v>460</v>
      </c>
      <c r="L2330" s="11">
        <v>0.4</v>
      </c>
      <c r="N2330" s="16"/>
      <c r="O2330" s="14"/>
      <c r="P2330" s="12"/>
      <c r="Q2330" s="13"/>
    </row>
    <row r="2331" spans="1:17" ht="15.75" customHeight="1">
      <c r="A2331" s="6" t="s">
        <v>14</v>
      </c>
      <c r="B2331" s="6">
        <v>1185732</v>
      </c>
      <c r="C2331" s="7">
        <v>44289</v>
      </c>
      <c r="D2331" s="6" t="s">
        <v>45</v>
      </c>
      <c r="E2331" s="6" t="s">
        <v>87</v>
      </c>
      <c r="F2331" s="6" t="s">
        <v>88</v>
      </c>
      <c r="G2331" s="6" t="s">
        <v>20</v>
      </c>
      <c r="H2331" s="8">
        <v>0.24999999999999994</v>
      </c>
      <c r="I2331" s="9">
        <v>5000</v>
      </c>
      <c r="J2331" s="10">
        <f t="shared" si="0"/>
        <v>1249.9999999999998</v>
      </c>
      <c r="K2331" s="10">
        <f t="shared" si="1"/>
        <v>499.99999999999994</v>
      </c>
      <c r="L2331" s="11">
        <v>0.4</v>
      </c>
      <c r="N2331" s="16"/>
      <c r="O2331" s="14"/>
      <c r="P2331" s="12"/>
      <c r="Q2331" s="13"/>
    </row>
    <row r="2332" spans="1:17" ht="15.75" customHeight="1">
      <c r="A2332" s="6" t="s">
        <v>14</v>
      </c>
      <c r="B2332" s="6">
        <v>1185732</v>
      </c>
      <c r="C2332" s="7">
        <v>44289</v>
      </c>
      <c r="D2332" s="6" t="s">
        <v>45</v>
      </c>
      <c r="E2332" s="6" t="s">
        <v>87</v>
      </c>
      <c r="F2332" s="6" t="s">
        <v>88</v>
      </c>
      <c r="G2332" s="6" t="s">
        <v>21</v>
      </c>
      <c r="H2332" s="8">
        <v>0.45</v>
      </c>
      <c r="I2332" s="9">
        <v>5250</v>
      </c>
      <c r="J2332" s="10">
        <f t="shared" si="0"/>
        <v>2362.5</v>
      </c>
      <c r="K2332" s="10">
        <f t="shared" si="1"/>
        <v>826.875</v>
      </c>
      <c r="L2332" s="11">
        <v>0.35</v>
      </c>
      <c r="N2332" s="16"/>
      <c r="O2332" s="14"/>
      <c r="P2332" s="12"/>
      <c r="Q2332" s="13"/>
    </row>
    <row r="2333" spans="1:17" ht="15.75" customHeight="1">
      <c r="A2333" s="6" t="s">
        <v>14</v>
      </c>
      <c r="B2333" s="6">
        <v>1185732</v>
      </c>
      <c r="C2333" s="7">
        <v>44289</v>
      </c>
      <c r="D2333" s="6" t="s">
        <v>45</v>
      </c>
      <c r="E2333" s="6" t="s">
        <v>87</v>
      </c>
      <c r="F2333" s="6" t="s">
        <v>88</v>
      </c>
      <c r="G2333" s="6" t="s">
        <v>22</v>
      </c>
      <c r="H2333" s="8">
        <v>0.35000000000000003</v>
      </c>
      <c r="I2333" s="9">
        <v>6750</v>
      </c>
      <c r="J2333" s="10">
        <f t="shared" si="0"/>
        <v>2362.5</v>
      </c>
      <c r="K2333" s="10">
        <f t="shared" si="1"/>
        <v>1181.25</v>
      </c>
      <c r="L2333" s="11">
        <v>0.5</v>
      </c>
      <c r="N2333" s="16"/>
      <c r="O2333" s="14"/>
      <c r="P2333" s="12"/>
      <c r="Q2333" s="13"/>
    </row>
    <row r="2334" spans="1:17" ht="15.75" customHeight="1">
      <c r="A2334" s="6" t="s">
        <v>14</v>
      </c>
      <c r="B2334" s="6">
        <v>1185732</v>
      </c>
      <c r="C2334" s="7">
        <v>44318</v>
      </c>
      <c r="D2334" s="6" t="s">
        <v>45</v>
      </c>
      <c r="E2334" s="6" t="s">
        <v>87</v>
      </c>
      <c r="F2334" s="6" t="s">
        <v>88</v>
      </c>
      <c r="G2334" s="6" t="s">
        <v>17</v>
      </c>
      <c r="H2334" s="8">
        <v>0.45</v>
      </c>
      <c r="I2334" s="9">
        <v>9450</v>
      </c>
      <c r="J2334" s="10">
        <f t="shared" si="0"/>
        <v>4252.5</v>
      </c>
      <c r="K2334" s="10">
        <f t="shared" si="1"/>
        <v>1701</v>
      </c>
      <c r="L2334" s="11">
        <v>0.4</v>
      </c>
      <c r="N2334" s="16"/>
      <c r="O2334" s="14"/>
      <c r="P2334" s="12"/>
      <c r="Q2334" s="13"/>
    </row>
    <row r="2335" spans="1:17" ht="15.75" customHeight="1">
      <c r="A2335" s="6" t="s">
        <v>14</v>
      </c>
      <c r="B2335" s="6">
        <v>1185732</v>
      </c>
      <c r="C2335" s="7">
        <v>44318</v>
      </c>
      <c r="D2335" s="6" t="s">
        <v>45</v>
      </c>
      <c r="E2335" s="6" t="s">
        <v>87</v>
      </c>
      <c r="F2335" s="6" t="s">
        <v>88</v>
      </c>
      <c r="G2335" s="6" t="s">
        <v>18</v>
      </c>
      <c r="H2335" s="8">
        <v>0.45</v>
      </c>
      <c r="I2335" s="9">
        <v>6500</v>
      </c>
      <c r="J2335" s="10">
        <f t="shared" si="0"/>
        <v>2925</v>
      </c>
      <c r="K2335" s="10">
        <f t="shared" si="1"/>
        <v>1023.7499999999999</v>
      </c>
      <c r="L2335" s="11">
        <v>0.35</v>
      </c>
      <c r="N2335" s="16"/>
      <c r="O2335" s="14"/>
      <c r="P2335" s="12"/>
      <c r="Q2335" s="13"/>
    </row>
    <row r="2336" spans="1:17" ht="15.75" customHeight="1">
      <c r="A2336" s="6" t="s">
        <v>14</v>
      </c>
      <c r="B2336" s="6">
        <v>1185732</v>
      </c>
      <c r="C2336" s="7">
        <v>44318</v>
      </c>
      <c r="D2336" s="6" t="s">
        <v>45</v>
      </c>
      <c r="E2336" s="6" t="s">
        <v>87</v>
      </c>
      <c r="F2336" s="6" t="s">
        <v>88</v>
      </c>
      <c r="G2336" s="6" t="s">
        <v>19</v>
      </c>
      <c r="H2336" s="8">
        <v>0.4</v>
      </c>
      <c r="I2336" s="9">
        <v>6250</v>
      </c>
      <c r="J2336" s="10">
        <f t="shared" si="0"/>
        <v>2500</v>
      </c>
      <c r="K2336" s="10">
        <f t="shared" si="1"/>
        <v>1000</v>
      </c>
      <c r="L2336" s="11">
        <v>0.4</v>
      </c>
      <c r="N2336" s="16"/>
      <c r="O2336" s="14"/>
      <c r="P2336" s="12"/>
      <c r="Q2336" s="13"/>
    </row>
    <row r="2337" spans="1:17" ht="15.75" customHeight="1">
      <c r="A2337" s="6" t="s">
        <v>14</v>
      </c>
      <c r="B2337" s="6">
        <v>1185732</v>
      </c>
      <c r="C2337" s="7">
        <v>44318</v>
      </c>
      <c r="D2337" s="6" t="s">
        <v>45</v>
      </c>
      <c r="E2337" s="6" t="s">
        <v>87</v>
      </c>
      <c r="F2337" s="6" t="s">
        <v>88</v>
      </c>
      <c r="G2337" s="6" t="s">
        <v>20</v>
      </c>
      <c r="H2337" s="8">
        <v>0.4</v>
      </c>
      <c r="I2337" s="9">
        <v>5750</v>
      </c>
      <c r="J2337" s="10">
        <f t="shared" si="0"/>
        <v>2300</v>
      </c>
      <c r="K2337" s="10">
        <f t="shared" si="1"/>
        <v>920</v>
      </c>
      <c r="L2337" s="11">
        <v>0.4</v>
      </c>
      <c r="N2337" s="16"/>
      <c r="O2337" s="14"/>
      <c r="P2337" s="12"/>
      <c r="Q2337" s="13"/>
    </row>
    <row r="2338" spans="1:17" ht="15.75" customHeight="1">
      <c r="A2338" s="6" t="s">
        <v>14</v>
      </c>
      <c r="B2338" s="6">
        <v>1185732</v>
      </c>
      <c r="C2338" s="7">
        <v>44318</v>
      </c>
      <c r="D2338" s="6" t="s">
        <v>45</v>
      </c>
      <c r="E2338" s="6" t="s">
        <v>87</v>
      </c>
      <c r="F2338" s="6" t="s">
        <v>88</v>
      </c>
      <c r="G2338" s="6" t="s">
        <v>21</v>
      </c>
      <c r="H2338" s="8">
        <v>0.49999999999999994</v>
      </c>
      <c r="I2338" s="9">
        <v>6000</v>
      </c>
      <c r="J2338" s="10">
        <f t="shared" si="0"/>
        <v>2999.9999999999995</v>
      </c>
      <c r="K2338" s="10">
        <f t="shared" si="1"/>
        <v>1049.9999999999998</v>
      </c>
      <c r="L2338" s="11">
        <v>0.35</v>
      </c>
      <c r="N2338" s="16"/>
      <c r="O2338" s="14"/>
      <c r="P2338" s="12"/>
      <c r="Q2338" s="13"/>
    </row>
    <row r="2339" spans="1:17" ht="15.75" customHeight="1">
      <c r="A2339" s="6" t="s">
        <v>14</v>
      </c>
      <c r="B2339" s="6">
        <v>1185732</v>
      </c>
      <c r="C2339" s="7">
        <v>44318</v>
      </c>
      <c r="D2339" s="6" t="s">
        <v>45</v>
      </c>
      <c r="E2339" s="6" t="s">
        <v>87</v>
      </c>
      <c r="F2339" s="6" t="s">
        <v>88</v>
      </c>
      <c r="G2339" s="6" t="s">
        <v>22</v>
      </c>
      <c r="H2339" s="8">
        <v>0.54999999999999993</v>
      </c>
      <c r="I2339" s="9">
        <v>7000</v>
      </c>
      <c r="J2339" s="10">
        <f t="shared" si="0"/>
        <v>3849.9999999999995</v>
      </c>
      <c r="K2339" s="10">
        <f t="shared" si="1"/>
        <v>1924.9999999999998</v>
      </c>
      <c r="L2339" s="11">
        <v>0.5</v>
      </c>
      <c r="N2339" s="16"/>
      <c r="O2339" s="14"/>
      <c r="P2339" s="12"/>
      <c r="Q2339" s="13"/>
    </row>
    <row r="2340" spans="1:17" ht="15.75" customHeight="1">
      <c r="A2340" s="6" t="s">
        <v>14</v>
      </c>
      <c r="B2340" s="6">
        <v>1185732</v>
      </c>
      <c r="C2340" s="7">
        <v>44351</v>
      </c>
      <c r="D2340" s="6" t="s">
        <v>45</v>
      </c>
      <c r="E2340" s="6" t="s">
        <v>87</v>
      </c>
      <c r="F2340" s="6" t="s">
        <v>88</v>
      </c>
      <c r="G2340" s="6" t="s">
        <v>17</v>
      </c>
      <c r="H2340" s="8">
        <v>0.49999999999999994</v>
      </c>
      <c r="I2340" s="9">
        <v>9500</v>
      </c>
      <c r="J2340" s="10">
        <f t="shared" si="0"/>
        <v>4749.9999999999991</v>
      </c>
      <c r="K2340" s="10">
        <f t="shared" si="1"/>
        <v>1899.9999999999998</v>
      </c>
      <c r="L2340" s="11">
        <v>0.4</v>
      </c>
      <c r="N2340" s="16"/>
      <c r="O2340" s="14"/>
      <c r="P2340" s="12"/>
      <c r="Q2340" s="13"/>
    </row>
    <row r="2341" spans="1:17" ht="15.75" customHeight="1">
      <c r="A2341" s="6" t="s">
        <v>14</v>
      </c>
      <c r="B2341" s="6">
        <v>1185732</v>
      </c>
      <c r="C2341" s="7">
        <v>44351</v>
      </c>
      <c r="D2341" s="6" t="s">
        <v>45</v>
      </c>
      <c r="E2341" s="6" t="s">
        <v>87</v>
      </c>
      <c r="F2341" s="6" t="s">
        <v>88</v>
      </c>
      <c r="G2341" s="6" t="s">
        <v>18</v>
      </c>
      <c r="H2341" s="8">
        <v>0.45</v>
      </c>
      <c r="I2341" s="9">
        <v>7000</v>
      </c>
      <c r="J2341" s="10">
        <f t="shared" si="0"/>
        <v>3150</v>
      </c>
      <c r="K2341" s="10">
        <f t="shared" si="1"/>
        <v>1102.5</v>
      </c>
      <c r="L2341" s="11">
        <v>0.35</v>
      </c>
      <c r="N2341" s="16"/>
      <c r="O2341" s="14"/>
      <c r="P2341" s="12"/>
      <c r="Q2341" s="13"/>
    </row>
    <row r="2342" spans="1:17" ht="15.75" customHeight="1">
      <c r="A2342" s="6" t="s">
        <v>14</v>
      </c>
      <c r="B2342" s="6">
        <v>1185732</v>
      </c>
      <c r="C2342" s="7">
        <v>44351</v>
      </c>
      <c r="D2342" s="6" t="s">
        <v>45</v>
      </c>
      <c r="E2342" s="6" t="s">
        <v>87</v>
      </c>
      <c r="F2342" s="6" t="s">
        <v>88</v>
      </c>
      <c r="G2342" s="6" t="s">
        <v>19</v>
      </c>
      <c r="H2342" s="8">
        <v>0.5</v>
      </c>
      <c r="I2342" s="9">
        <v>6750</v>
      </c>
      <c r="J2342" s="10">
        <f t="shared" si="0"/>
        <v>3375</v>
      </c>
      <c r="K2342" s="10">
        <f t="shared" si="1"/>
        <v>1350</v>
      </c>
      <c r="L2342" s="11">
        <v>0.4</v>
      </c>
      <c r="N2342" s="16"/>
      <c r="O2342" s="14"/>
      <c r="P2342" s="12"/>
      <c r="Q2342" s="13"/>
    </row>
    <row r="2343" spans="1:17" ht="15.75" customHeight="1">
      <c r="A2343" s="6" t="s">
        <v>14</v>
      </c>
      <c r="B2343" s="6">
        <v>1185732</v>
      </c>
      <c r="C2343" s="7">
        <v>44351</v>
      </c>
      <c r="D2343" s="6" t="s">
        <v>45</v>
      </c>
      <c r="E2343" s="6" t="s">
        <v>87</v>
      </c>
      <c r="F2343" s="6" t="s">
        <v>88</v>
      </c>
      <c r="G2343" s="6" t="s">
        <v>20</v>
      </c>
      <c r="H2343" s="8">
        <v>0.5</v>
      </c>
      <c r="I2343" s="9">
        <v>6500</v>
      </c>
      <c r="J2343" s="10">
        <f t="shared" si="0"/>
        <v>3250</v>
      </c>
      <c r="K2343" s="10">
        <f t="shared" si="1"/>
        <v>1300</v>
      </c>
      <c r="L2343" s="11">
        <v>0.4</v>
      </c>
      <c r="N2343" s="16"/>
      <c r="O2343" s="14"/>
      <c r="P2343" s="12"/>
      <c r="Q2343" s="13"/>
    </row>
    <row r="2344" spans="1:17" ht="15.75" customHeight="1">
      <c r="A2344" s="6" t="s">
        <v>14</v>
      </c>
      <c r="B2344" s="6">
        <v>1185732</v>
      </c>
      <c r="C2344" s="7">
        <v>44351</v>
      </c>
      <c r="D2344" s="6" t="s">
        <v>45</v>
      </c>
      <c r="E2344" s="6" t="s">
        <v>87</v>
      </c>
      <c r="F2344" s="6" t="s">
        <v>88</v>
      </c>
      <c r="G2344" s="6" t="s">
        <v>21</v>
      </c>
      <c r="H2344" s="8">
        <v>0.65</v>
      </c>
      <c r="I2344" s="9">
        <v>6500</v>
      </c>
      <c r="J2344" s="10">
        <f t="shared" si="0"/>
        <v>4225</v>
      </c>
      <c r="K2344" s="10">
        <f t="shared" si="1"/>
        <v>1478.75</v>
      </c>
      <c r="L2344" s="11">
        <v>0.35</v>
      </c>
      <c r="N2344" s="16"/>
      <c r="O2344" s="14"/>
      <c r="P2344" s="12"/>
      <c r="Q2344" s="13"/>
    </row>
    <row r="2345" spans="1:17" ht="15.75" customHeight="1">
      <c r="A2345" s="6" t="s">
        <v>14</v>
      </c>
      <c r="B2345" s="6">
        <v>1185732</v>
      </c>
      <c r="C2345" s="7">
        <v>44351</v>
      </c>
      <c r="D2345" s="6" t="s">
        <v>45</v>
      </c>
      <c r="E2345" s="6" t="s">
        <v>87</v>
      </c>
      <c r="F2345" s="6" t="s">
        <v>88</v>
      </c>
      <c r="G2345" s="6" t="s">
        <v>22</v>
      </c>
      <c r="H2345" s="8">
        <v>0.70000000000000007</v>
      </c>
      <c r="I2345" s="9">
        <v>8250</v>
      </c>
      <c r="J2345" s="10">
        <f t="shared" si="0"/>
        <v>5775.0000000000009</v>
      </c>
      <c r="K2345" s="10">
        <f t="shared" si="1"/>
        <v>2887.5000000000005</v>
      </c>
      <c r="L2345" s="11">
        <v>0.5</v>
      </c>
      <c r="N2345" s="16"/>
      <c r="O2345" s="14"/>
      <c r="P2345" s="12"/>
      <c r="Q2345" s="13"/>
    </row>
    <row r="2346" spans="1:17" ht="15.75" customHeight="1">
      <c r="A2346" s="6" t="s">
        <v>14</v>
      </c>
      <c r="B2346" s="6">
        <v>1185732</v>
      </c>
      <c r="C2346" s="7">
        <v>44379</v>
      </c>
      <c r="D2346" s="6" t="s">
        <v>45</v>
      </c>
      <c r="E2346" s="6" t="s">
        <v>87</v>
      </c>
      <c r="F2346" s="6" t="s">
        <v>88</v>
      </c>
      <c r="G2346" s="6" t="s">
        <v>17</v>
      </c>
      <c r="H2346" s="8">
        <v>0.65</v>
      </c>
      <c r="I2346" s="9">
        <v>10500</v>
      </c>
      <c r="J2346" s="10">
        <f t="shared" si="0"/>
        <v>6825</v>
      </c>
      <c r="K2346" s="10">
        <f t="shared" si="1"/>
        <v>2730</v>
      </c>
      <c r="L2346" s="11">
        <v>0.4</v>
      </c>
      <c r="N2346" s="16"/>
      <c r="O2346" s="14"/>
      <c r="P2346" s="12"/>
      <c r="Q2346" s="13"/>
    </row>
    <row r="2347" spans="1:17" ht="15.75" customHeight="1">
      <c r="A2347" s="6" t="s">
        <v>14</v>
      </c>
      <c r="B2347" s="6">
        <v>1185732</v>
      </c>
      <c r="C2347" s="7">
        <v>44379</v>
      </c>
      <c r="D2347" s="6" t="s">
        <v>45</v>
      </c>
      <c r="E2347" s="6" t="s">
        <v>87</v>
      </c>
      <c r="F2347" s="6" t="s">
        <v>88</v>
      </c>
      <c r="G2347" s="6" t="s">
        <v>18</v>
      </c>
      <c r="H2347" s="8">
        <v>0.60000000000000009</v>
      </c>
      <c r="I2347" s="9">
        <v>8000</v>
      </c>
      <c r="J2347" s="10">
        <f t="shared" si="0"/>
        <v>4800.0000000000009</v>
      </c>
      <c r="K2347" s="10">
        <f t="shared" si="1"/>
        <v>1680.0000000000002</v>
      </c>
      <c r="L2347" s="11">
        <v>0.35</v>
      </c>
      <c r="N2347" s="16"/>
      <c r="O2347" s="14"/>
      <c r="P2347" s="12"/>
      <c r="Q2347" s="13"/>
    </row>
    <row r="2348" spans="1:17" ht="15.75" customHeight="1">
      <c r="A2348" s="6" t="s">
        <v>14</v>
      </c>
      <c r="B2348" s="6">
        <v>1185732</v>
      </c>
      <c r="C2348" s="7">
        <v>44379</v>
      </c>
      <c r="D2348" s="6" t="s">
        <v>45</v>
      </c>
      <c r="E2348" s="6" t="s">
        <v>87</v>
      </c>
      <c r="F2348" s="6" t="s">
        <v>88</v>
      </c>
      <c r="G2348" s="6" t="s">
        <v>19</v>
      </c>
      <c r="H2348" s="8">
        <v>0.55000000000000004</v>
      </c>
      <c r="I2348" s="9">
        <v>7250</v>
      </c>
      <c r="J2348" s="10">
        <f t="shared" si="0"/>
        <v>3987.5000000000005</v>
      </c>
      <c r="K2348" s="10">
        <f t="shared" si="1"/>
        <v>1595.0000000000002</v>
      </c>
      <c r="L2348" s="11">
        <v>0.4</v>
      </c>
      <c r="N2348" s="16"/>
      <c r="O2348" s="14"/>
      <c r="P2348" s="12"/>
      <c r="Q2348" s="13"/>
    </row>
    <row r="2349" spans="1:17" ht="15.75" customHeight="1">
      <c r="A2349" s="6" t="s">
        <v>14</v>
      </c>
      <c r="B2349" s="6">
        <v>1185732</v>
      </c>
      <c r="C2349" s="7">
        <v>44379</v>
      </c>
      <c r="D2349" s="6" t="s">
        <v>45</v>
      </c>
      <c r="E2349" s="6" t="s">
        <v>87</v>
      </c>
      <c r="F2349" s="6" t="s">
        <v>88</v>
      </c>
      <c r="G2349" s="6" t="s">
        <v>20</v>
      </c>
      <c r="H2349" s="8">
        <v>0.55000000000000004</v>
      </c>
      <c r="I2349" s="9">
        <v>6750</v>
      </c>
      <c r="J2349" s="10">
        <f t="shared" si="0"/>
        <v>3712.5000000000005</v>
      </c>
      <c r="K2349" s="10">
        <f t="shared" si="1"/>
        <v>1485.0000000000002</v>
      </c>
      <c r="L2349" s="11">
        <v>0.4</v>
      </c>
      <c r="N2349" s="16"/>
      <c r="O2349" s="14"/>
      <c r="P2349" s="12"/>
      <c r="Q2349" s="13"/>
    </row>
    <row r="2350" spans="1:17" ht="15.75" customHeight="1">
      <c r="A2350" s="6" t="s">
        <v>14</v>
      </c>
      <c r="B2350" s="6">
        <v>1185732</v>
      </c>
      <c r="C2350" s="7">
        <v>44379</v>
      </c>
      <c r="D2350" s="6" t="s">
        <v>45</v>
      </c>
      <c r="E2350" s="6" t="s">
        <v>87</v>
      </c>
      <c r="F2350" s="6" t="s">
        <v>88</v>
      </c>
      <c r="G2350" s="6" t="s">
        <v>21</v>
      </c>
      <c r="H2350" s="8">
        <v>0.65</v>
      </c>
      <c r="I2350" s="9">
        <v>7000</v>
      </c>
      <c r="J2350" s="10">
        <f t="shared" si="0"/>
        <v>4550</v>
      </c>
      <c r="K2350" s="10">
        <f t="shared" si="1"/>
        <v>1592.5</v>
      </c>
      <c r="L2350" s="11">
        <v>0.35</v>
      </c>
      <c r="N2350" s="16"/>
      <c r="O2350" s="14"/>
      <c r="P2350" s="12"/>
      <c r="Q2350" s="13"/>
    </row>
    <row r="2351" spans="1:17" ht="15.75" customHeight="1">
      <c r="A2351" s="6" t="s">
        <v>14</v>
      </c>
      <c r="B2351" s="6">
        <v>1185732</v>
      </c>
      <c r="C2351" s="7">
        <v>44379</v>
      </c>
      <c r="D2351" s="6" t="s">
        <v>45</v>
      </c>
      <c r="E2351" s="6" t="s">
        <v>87</v>
      </c>
      <c r="F2351" s="6" t="s">
        <v>88</v>
      </c>
      <c r="G2351" s="6" t="s">
        <v>22</v>
      </c>
      <c r="H2351" s="8">
        <v>0.70000000000000007</v>
      </c>
      <c r="I2351" s="9">
        <v>8750</v>
      </c>
      <c r="J2351" s="10">
        <f t="shared" si="0"/>
        <v>6125.0000000000009</v>
      </c>
      <c r="K2351" s="10">
        <f t="shared" si="1"/>
        <v>3062.5000000000005</v>
      </c>
      <c r="L2351" s="11">
        <v>0.5</v>
      </c>
      <c r="N2351" s="16"/>
      <c r="O2351" s="14"/>
      <c r="P2351" s="12"/>
      <c r="Q2351" s="13"/>
    </row>
    <row r="2352" spans="1:17" ht="15.75" customHeight="1">
      <c r="A2352" s="6" t="s">
        <v>14</v>
      </c>
      <c r="B2352" s="6">
        <v>1185732</v>
      </c>
      <c r="C2352" s="7">
        <v>44411</v>
      </c>
      <c r="D2352" s="6" t="s">
        <v>45</v>
      </c>
      <c r="E2352" s="6" t="s">
        <v>87</v>
      </c>
      <c r="F2352" s="6" t="s">
        <v>88</v>
      </c>
      <c r="G2352" s="6" t="s">
        <v>17</v>
      </c>
      <c r="H2352" s="8">
        <v>0.65</v>
      </c>
      <c r="I2352" s="9">
        <v>10250</v>
      </c>
      <c r="J2352" s="10">
        <f t="shared" si="0"/>
        <v>6662.5</v>
      </c>
      <c r="K2352" s="10">
        <f t="shared" si="1"/>
        <v>2665</v>
      </c>
      <c r="L2352" s="11">
        <v>0.4</v>
      </c>
      <c r="N2352" s="16"/>
      <c r="O2352" s="14"/>
      <c r="P2352" s="12"/>
      <c r="Q2352" s="13"/>
    </row>
    <row r="2353" spans="1:17" ht="15.75" customHeight="1">
      <c r="A2353" s="6" t="s">
        <v>14</v>
      </c>
      <c r="B2353" s="6">
        <v>1185732</v>
      </c>
      <c r="C2353" s="7">
        <v>44411</v>
      </c>
      <c r="D2353" s="6" t="s">
        <v>45</v>
      </c>
      <c r="E2353" s="6" t="s">
        <v>87</v>
      </c>
      <c r="F2353" s="6" t="s">
        <v>88</v>
      </c>
      <c r="G2353" s="6" t="s">
        <v>18</v>
      </c>
      <c r="H2353" s="8">
        <v>0.60000000000000009</v>
      </c>
      <c r="I2353" s="9">
        <v>8000</v>
      </c>
      <c r="J2353" s="10">
        <f t="shared" si="0"/>
        <v>4800.0000000000009</v>
      </c>
      <c r="K2353" s="10">
        <f t="shared" si="1"/>
        <v>1680.0000000000002</v>
      </c>
      <c r="L2353" s="11">
        <v>0.35</v>
      </c>
      <c r="N2353" s="16"/>
      <c r="O2353" s="14"/>
      <c r="P2353" s="12"/>
      <c r="Q2353" s="13"/>
    </row>
    <row r="2354" spans="1:17" ht="15.75" customHeight="1">
      <c r="A2354" s="6" t="s">
        <v>14</v>
      </c>
      <c r="B2354" s="6">
        <v>1185732</v>
      </c>
      <c r="C2354" s="7">
        <v>44411</v>
      </c>
      <c r="D2354" s="6" t="s">
        <v>45</v>
      </c>
      <c r="E2354" s="6" t="s">
        <v>87</v>
      </c>
      <c r="F2354" s="6" t="s">
        <v>88</v>
      </c>
      <c r="G2354" s="6" t="s">
        <v>19</v>
      </c>
      <c r="H2354" s="8">
        <v>0.55000000000000004</v>
      </c>
      <c r="I2354" s="9">
        <v>7250</v>
      </c>
      <c r="J2354" s="10">
        <f t="shared" si="0"/>
        <v>3987.5000000000005</v>
      </c>
      <c r="K2354" s="10">
        <f t="shared" si="1"/>
        <v>1595.0000000000002</v>
      </c>
      <c r="L2354" s="11">
        <v>0.4</v>
      </c>
      <c r="N2354" s="16"/>
      <c r="O2354" s="14"/>
      <c r="P2354" s="12"/>
      <c r="Q2354" s="13"/>
    </row>
    <row r="2355" spans="1:17" ht="15.75" customHeight="1">
      <c r="A2355" s="6" t="s">
        <v>14</v>
      </c>
      <c r="B2355" s="6">
        <v>1185732</v>
      </c>
      <c r="C2355" s="7">
        <v>44411</v>
      </c>
      <c r="D2355" s="6" t="s">
        <v>45</v>
      </c>
      <c r="E2355" s="6" t="s">
        <v>87</v>
      </c>
      <c r="F2355" s="6" t="s">
        <v>88</v>
      </c>
      <c r="G2355" s="6" t="s">
        <v>20</v>
      </c>
      <c r="H2355" s="8">
        <v>0.45</v>
      </c>
      <c r="I2355" s="9">
        <v>6750</v>
      </c>
      <c r="J2355" s="10">
        <f t="shared" si="0"/>
        <v>3037.5</v>
      </c>
      <c r="K2355" s="10">
        <f t="shared" si="1"/>
        <v>1215</v>
      </c>
      <c r="L2355" s="11">
        <v>0.4</v>
      </c>
      <c r="N2355" s="16"/>
      <c r="O2355" s="14"/>
      <c r="P2355" s="12"/>
      <c r="Q2355" s="13"/>
    </row>
    <row r="2356" spans="1:17" ht="15.75" customHeight="1">
      <c r="A2356" s="6" t="s">
        <v>14</v>
      </c>
      <c r="B2356" s="6">
        <v>1185732</v>
      </c>
      <c r="C2356" s="7">
        <v>44411</v>
      </c>
      <c r="D2356" s="6" t="s">
        <v>45</v>
      </c>
      <c r="E2356" s="6" t="s">
        <v>87</v>
      </c>
      <c r="F2356" s="6" t="s">
        <v>88</v>
      </c>
      <c r="G2356" s="6" t="s">
        <v>21</v>
      </c>
      <c r="H2356" s="8">
        <v>0.55000000000000004</v>
      </c>
      <c r="I2356" s="9">
        <v>6500</v>
      </c>
      <c r="J2356" s="10">
        <f t="shared" si="0"/>
        <v>3575.0000000000005</v>
      </c>
      <c r="K2356" s="10">
        <f t="shared" si="1"/>
        <v>1251.25</v>
      </c>
      <c r="L2356" s="11">
        <v>0.35</v>
      </c>
      <c r="N2356" s="16"/>
      <c r="O2356" s="14"/>
      <c r="P2356" s="12"/>
      <c r="Q2356" s="13"/>
    </row>
    <row r="2357" spans="1:17" ht="15.75" customHeight="1">
      <c r="A2357" s="6" t="s">
        <v>14</v>
      </c>
      <c r="B2357" s="6">
        <v>1185732</v>
      </c>
      <c r="C2357" s="7">
        <v>44411</v>
      </c>
      <c r="D2357" s="6" t="s">
        <v>45</v>
      </c>
      <c r="E2357" s="6" t="s">
        <v>87</v>
      </c>
      <c r="F2357" s="6" t="s">
        <v>88</v>
      </c>
      <c r="G2357" s="6" t="s">
        <v>22</v>
      </c>
      <c r="H2357" s="8">
        <v>0.60000000000000009</v>
      </c>
      <c r="I2357" s="9">
        <v>8250</v>
      </c>
      <c r="J2357" s="10">
        <f t="shared" si="0"/>
        <v>4950.0000000000009</v>
      </c>
      <c r="K2357" s="10">
        <f t="shared" si="1"/>
        <v>2475.0000000000005</v>
      </c>
      <c r="L2357" s="11">
        <v>0.5</v>
      </c>
      <c r="N2357" s="16"/>
      <c r="O2357" s="14"/>
      <c r="P2357" s="12"/>
      <c r="Q2357" s="13"/>
    </row>
    <row r="2358" spans="1:17" ht="15.75" customHeight="1">
      <c r="A2358" s="6" t="s">
        <v>14</v>
      </c>
      <c r="B2358" s="6">
        <v>1185732</v>
      </c>
      <c r="C2358" s="7">
        <v>44441</v>
      </c>
      <c r="D2358" s="6" t="s">
        <v>45</v>
      </c>
      <c r="E2358" s="6" t="s">
        <v>87</v>
      </c>
      <c r="F2358" s="6" t="s">
        <v>88</v>
      </c>
      <c r="G2358" s="6" t="s">
        <v>17</v>
      </c>
      <c r="H2358" s="8">
        <v>0.55000000000000004</v>
      </c>
      <c r="I2358" s="9">
        <v>9250</v>
      </c>
      <c r="J2358" s="10">
        <f t="shared" si="0"/>
        <v>5087.5</v>
      </c>
      <c r="K2358" s="10">
        <f t="shared" si="1"/>
        <v>2035</v>
      </c>
      <c r="L2358" s="11">
        <v>0.4</v>
      </c>
      <c r="N2358" s="16"/>
      <c r="O2358" s="14"/>
      <c r="P2358" s="12"/>
      <c r="Q2358" s="13"/>
    </row>
    <row r="2359" spans="1:17" ht="15.75" customHeight="1">
      <c r="A2359" s="6" t="s">
        <v>14</v>
      </c>
      <c r="B2359" s="6">
        <v>1185732</v>
      </c>
      <c r="C2359" s="7">
        <v>44441</v>
      </c>
      <c r="D2359" s="6" t="s">
        <v>45</v>
      </c>
      <c r="E2359" s="6" t="s">
        <v>87</v>
      </c>
      <c r="F2359" s="6" t="s">
        <v>88</v>
      </c>
      <c r="G2359" s="6" t="s">
        <v>18</v>
      </c>
      <c r="H2359" s="8">
        <v>0.50000000000000011</v>
      </c>
      <c r="I2359" s="9">
        <v>7250</v>
      </c>
      <c r="J2359" s="10">
        <f t="shared" si="0"/>
        <v>3625.0000000000009</v>
      </c>
      <c r="K2359" s="10">
        <f t="shared" si="1"/>
        <v>1268.7500000000002</v>
      </c>
      <c r="L2359" s="11">
        <v>0.35</v>
      </c>
      <c r="N2359" s="16"/>
      <c r="O2359" s="14"/>
      <c r="P2359" s="12"/>
      <c r="Q2359" s="13"/>
    </row>
    <row r="2360" spans="1:17" ht="15.75" customHeight="1">
      <c r="A2360" s="6" t="s">
        <v>14</v>
      </c>
      <c r="B2360" s="6">
        <v>1185732</v>
      </c>
      <c r="C2360" s="7">
        <v>44441</v>
      </c>
      <c r="D2360" s="6" t="s">
        <v>45</v>
      </c>
      <c r="E2360" s="6" t="s">
        <v>87</v>
      </c>
      <c r="F2360" s="6" t="s">
        <v>88</v>
      </c>
      <c r="G2360" s="6" t="s">
        <v>19</v>
      </c>
      <c r="H2360" s="8">
        <v>0.30000000000000004</v>
      </c>
      <c r="I2360" s="9">
        <v>6250</v>
      </c>
      <c r="J2360" s="10">
        <f t="shared" si="0"/>
        <v>1875.0000000000002</v>
      </c>
      <c r="K2360" s="10">
        <f t="shared" si="1"/>
        <v>750.00000000000011</v>
      </c>
      <c r="L2360" s="11">
        <v>0.4</v>
      </c>
      <c r="N2360" s="16"/>
      <c r="O2360" s="14"/>
      <c r="P2360" s="12"/>
      <c r="Q2360" s="13"/>
    </row>
    <row r="2361" spans="1:17" ht="15.75" customHeight="1">
      <c r="A2361" s="6" t="s">
        <v>14</v>
      </c>
      <c r="B2361" s="6">
        <v>1185732</v>
      </c>
      <c r="C2361" s="7">
        <v>44441</v>
      </c>
      <c r="D2361" s="6" t="s">
        <v>45</v>
      </c>
      <c r="E2361" s="6" t="s">
        <v>87</v>
      </c>
      <c r="F2361" s="6" t="s">
        <v>88</v>
      </c>
      <c r="G2361" s="6" t="s">
        <v>20</v>
      </c>
      <c r="H2361" s="8">
        <v>0.30000000000000004</v>
      </c>
      <c r="I2361" s="9">
        <v>6000</v>
      </c>
      <c r="J2361" s="10">
        <f t="shared" si="0"/>
        <v>1800.0000000000002</v>
      </c>
      <c r="K2361" s="10">
        <f t="shared" si="1"/>
        <v>720.00000000000011</v>
      </c>
      <c r="L2361" s="11">
        <v>0.4</v>
      </c>
      <c r="N2361" s="16"/>
      <c r="O2361" s="14"/>
      <c r="P2361" s="12"/>
      <c r="Q2361" s="13"/>
    </row>
    <row r="2362" spans="1:17" ht="15.75" customHeight="1">
      <c r="A2362" s="6" t="s">
        <v>14</v>
      </c>
      <c r="B2362" s="6">
        <v>1185732</v>
      </c>
      <c r="C2362" s="7">
        <v>44441</v>
      </c>
      <c r="D2362" s="6" t="s">
        <v>45</v>
      </c>
      <c r="E2362" s="6" t="s">
        <v>87</v>
      </c>
      <c r="F2362" s="6" t="s">
        <v>88</v>
      </c>
      <c r="G2362" s="6" t="s">
        <v>21</v>
      </c>
      <c r="H2362" s="8">
        <v>0.4</v>
      </c>
      <c r="I2362" s="9">
        <v>6000</v>
      </c>
      <c r="J2362" s="10">
        <f t="shared" si="0"/>
        <v>2400</v>
      </c>
      <c r="K2362" s="10">
        <f t="shared" si="1"/>
        <v>840</v>
      </c>
      <c r="L2362" s="11">
        <v>0.35</v>
      </c>
      <c r="N2362" s="16"/>
      <c r="O2362" s="14"/>
      <c r="P2362" s="12"/>
      <c r="Q2362" s="13"/>
    </row>
    <row r="2363" spans="1:17" ht="15.75" customHeight="1">
      <c r="A2363" s="6" t="s">
        <v>14</v>
      </c>
      <c r="B2363" s="6">
        <v>1185732</v>
      </c>
      <c r="C2363" s="7">
        <v>44441</v>
      </c>
      <c r="D2363" s="6" t="s">
        <v>45</v>
      </c>
      <c r="E2363" s="6" t="s">
        <v>87</v>
      </c>
      <c r="F2363" s="6" t="s">
        <v>88</v>
      </c>
      <c r="G2363" s="6" t="s">
        <v>22</v>
      </c>
      <c r="H2363" s="8">
        <v>0.45000000000000007</v>
      </c>
      <c r="I2363" s="9">
        <v>7000</v>
      </c>
      <c r="J2363" s="10">
        <f t="shared" si="0"/>
        <v>3150.0000000000005</v>
      </c>
      <c r="K2363" s="10">
        <f t="shared" si="1"/>
        <v>1575.0000000000002</v>
      </c>
      <c r="L2363" s="11">
        <v>0.5</v>
      </c>
      <c r="N2363" s="16"/>
      <c r="O2363" s="14"/>
      <c r="P2363" s="12"/>
      <c r="Q2363" s="13"/>
    </row>
    <row r="2364" spans="1:17" ht="15.75" customHeight="1">
      <c r="A2364" s="6" t="s">
        <v>14</v>
      </c>
      <c r="B2364" s="6">
        <v>1185732</v>
      </c>
      <c r="C2364" s="7">
        <v>44473</v>
      </c>
      <c r="D2364" s="6" t="s">
        <v>45</v>
      </c>
      <c r="E2364" s="6" t="s">
        <v>87</v>
      </c>
      <c r="F2364" s="6" t="s">
        <v>88</v>
      </c>
      <c r="G2364" s="6" t="s">
        <v>17</v>
      </c>
      <c r="H2364" s="8">
        <v>0.45000000000000007</v>
      </c>
      <c r="I2364" s="9">
        <v>8750</v>
      </c>
      <c r="J2364" s="10">
        <f t="shared" si="0"/>
        <v>3937.5000000000005</v>
      </c>
      <c r="K2364" s="10">
        <f t="shared" si="1"/>
        <v>1575.0000000000002</v>
      </c>
      <c r="L2364" s="11">
        <v>0.4</v>
      </c>
      <c r="N2364" s="16"/>
      <c r="O2364" s="14"/>
      <c r="P2364" s="12"/>
      <c r="Q2364" s="13"/>
    </row>
    <row r="2365" spans="1:17" ht="15.75" customHeight="1">
      <c r="A2365" s="6" t="s">
        <v>14</v>
      </c>
      <c r="B2365" s="6">
        <v>1185732</v>
      </c>
      <c r="C2365" s="7">
        <v>44473</v>
      </c>
      <c r="D2365" s="6" t="s">
        <v>45</v>
      </c>
      <c r="E2365" s="6" t="s">
        <v>87</v>
      </c>
      <c r="F2365" s="6" t="s">
        <v>88</v>
      </c>
      <c r="G2365" s="6" t="s">
        <v>18</v>
      </c>
      <c r="H2365" s="8">
        <v>0.35000000000000009</v>
      </c>
      <c r="I2365" s="9">
        <v>7000</v>
      </c>
      <c r="J2365" s="10">
        <f t="shared" si="0"/>
        <v>2450.0000000000005</v>
      </c>
      <c r="K2365" s="10">
        <f t="shared" si="1"/>
        <v>857.50000000000011</v>
      </c>
      <c r="L2365" s="11">
        <v>0.35</v>
      </c>
      <c r="N2365" s="16"/>
      <c r="O2365" s="14"/>
      <c r="P2365" s="12"/>
      <c r="Q2365" s="13"/>
    </row>
    <row r="2366" spans="1:17" ht="15.75" customHeight="1">
      <c r="A2366" s="6" t="s">
        <v>14</v>
      </c>
      <c r="B2366" s="6">
        <v>1185732</v>
      </c>
      <c r="C2366" s="7">
        <v>44473</v>
      </c>
      <c r="D2366" s="6" t="s">
        <v>45</v>
      </c>
      <c r="E2366" s="6" t="s">
        <v>87</v>
      </c>
      <c r="F2366" s="6" t="s">
        <v>88</v>
      </c>
      <c r="G2366" s="6" t="s">
        <v>19</v>
      </c>
      <c r="H2366" s="8">
        <v>0.35000000000000009</v>
      </c>
      <c r="I2366" s="9">
        <v>5750</v>
      </c>
      <c r="J2366" s="10">
        <f t="shared" si="0"/>
        <v>2012.5000000000005</v>
      </c>
      <c r="K2366" s="10">
        <f t="shared" si="1"/>
        <v>805.00000000000023</v>
      </c>
      <c r="L2366" s="11">
        <v>0.4</v>
      </c>
      <c r="N2366" s="16"/>
      <c r="O2366" s="14"/>
      <c r="P2366" s="12"/>
      <c r="Q2366" s="13"/>
    </row>
    <row r="2367" spans="1:17" ht="15.75" customHeight="1">
      <c r="A2367" s="6" t="s">
        <v>14</v>
      </c>
      <c r="B2367" s="6">
        <v>1185732</v>
      </c>
      <c r="C2367" s="7">
        <v>44473</v>
      </c>
      <c r="D2367" s="6" t="s">
        <v>45</v>
      </c>
      <c r="E2367" s="6" t="s">
        <v>87</v>
      </c>
      <c r="F2367" s="6" t="s">
        <v>88</v>
      </c>
      <c r="G2367" s="6" t="s">
        <v>20</v>
      </c>
      <c r="H2367" s="8">
        <v>0.35000000000000009</v>
      </c>
      <c r="I2367" s="9">
        <v>5500</v>
      </c>
      <c r="J2367" s="10">
        <f t="shared" si="0"/>
        <v>1925.0000000000005</v>
      </c>
      <c r="K2367" s="10">
        <f t="shared" si="1"/>
        <v>770.00000000000023</v>
      </c>
      <c r="L2367" s="11">
        <v>0.4</v>
      </c>
      <c r="N2367" s="16"/>
      <c r="O2367" s="14"/>
      <c r="P2367" s="12"/>
      <c r="Q2367" s="13"/>
    </row>
    <row r="2368" spans="1:17" ht="15.75" customHeight="1">
      <c r="A2368" s="6" t="s">
        <v>14</v>
      </c>
      <c r="B2368" s="6">
        <v>1185732</v>
      </c>
      <c r="C2368" s="7">
        <v>44473</v>
      </c>
      <c r="D2368" s="6" t="s">
        <v>45</v>
      </c>
      <c r="E2368" s="6" t="s">
        <v>87</v>
      </c>
      <c r="F2368" s="6" t="s">
        <v>88</v>
      </c>
      <c r="G2368" s="6" t="s">
        <v>21</v>
      </c>
      <c r="H2368" s="8">
        <v>0.45000000000000007</v>
      </c>
      <c r="I2368" s="9">
        <v>5500</v>
      </c>
      <c r="J2368" s="10">
        <f t="shared" si="0"/>
        <v>2475.0000000000005</v>
      </c>
      <c r="K2368" s="10">
        <f t="shared" si="1"/>
        <v>866.25000000000011</v>
      </c>
      <c r="L2368" s="11">
        <v>0.35</v>
      </c>
      <c r="N2368" s="16"/>
      <c r="O2368" s="14"/>
      <c r="P2368" s="12"/>
      <c r="Q2368" s="13"/>
    </row>
    <row r="2369" spans="1:17" ht="15.75" customHeight="1">
      <c r="A2369" s="6" t="s">
        <v>14</v>
      </c>
      <c r="B2369" s="6">
        <v>1185732</v>
      </c>
      <c r="C2369" s="7">
        <v>44473</v>
      </c>
      <c r="D2369" s="6" t="s">
        <v>45</v>
      </c>
      <c r="E2369" s="6" t="s">
        <v>87</v>
      </c>
      <c r="F2369" s="6" t="s">
        <v>88</v>
      </c>
      <c r="G2369" s="6" t="s">
        <v>22</v>
      </c>
      <c r="H2369" s="8">
        <v>0.5</v>
      </c>
      <c r="I2369" s="9">
        <v>6750</v>
      </c>
      <c r="J2369" s="10">
        <f t="shared" si="0"/>
        <v>3375</v>
      </c>
      <c r="K2369" s="10">
        <f t="shared" si="1"/>
        <v>1687.5</v>
      </c>
      <c r="L2369" s="11">
        <v>0.5</v>
      </c>
      <c r="N2369" s="16"/>
      <c r="O2369" s="14"/>
      <c r="P2369" s="12"/>
      <c r="Q2369" s="13"/>
    </row>
    <row r="2370" spans="1:17" ht="15.75" customHeight="1">
      <c r="A2370" s="6" t="s">
        <v>14</v>
      </c>
      <c r="B2370" s="6">
        <v>1185732</v>
      </c>
      <c r="C2370" s="7">
        <v>44503</v>
      </c>
      <c r="D2370" s="6" t="s">
        <v>45</v>
      </c>
      <c r="E2370" s="6" t="s">
        <v>87</v>
      </c>
      <c r="F2370" s="6" t="s">
        <v>88</v>
      </c>
      <c r="G2370" s="6" t="s">
        <v>17</v>
      </c>
      <c r="H2370" s="8">
        <v>0.45000000000000007</v>
      </c>
      <c r="I2370" s="9">
        <v>8250</v>
      </c>
      <c r="J2370" s="10">
        <f t="shared" si="0"/>
        <v>3712.5000000000005</v>
      </c>
      <c r="K2370" s="10">
        <f t="shared" si="1"/>
        <v>1485.0000000000002</v>
      </c>
      <c r="L2370" s="11">
        <v>0.4</v>
      </c>
      <c r="N2370" s="16"/>
      <c r="O2370" s="14"/>
      <c r="P2370" s="12"/>
      <c r="Q2370" s="13"/>
    </row>
    <row r="2371" spans="1:17" ht="15.75" customHeight="1">
      <c r="A2371" s="6" t="s">
        <v>14</v>
      </c>
      <c r="B2371" s="6">
        <v>1185732</v>
      </c>
      <c r="C2371" s="7">
        <v>44503</v>
      </c>
      <c r="D2371" s="6" t="s">
        <v>45</v>
      </c>
      <c r="E2371" s="6" t="s">
        <v>87</v>
      </c>
      <c r="F2371" s="6" t="s">
        <v>88</v>
      </c>
      <c r="G2371" s="6" t="s">
        <v>18</v>
      </c>
      <c r="H2371" s="8">
        <v>0.35000000000000009</v>
      </c>
      <c r="I2371" s="9">
        <v>6500</v>
      </c>
      <c r="J2371" s="10">
        <f t="shared" si="0"/>
        <v>2275.0000000000005</v>
      </c>
      <c r="K2371" s="10">
        <f t="shared" si="1"/>
        <v>796.25000000000011</v>
      </c>
      <c r="L2371" s="11">
        <v>0.35</v>
      </c>
      <c r="N2371" s="16"/>
      <c r="O2371" s="14"/>
      <c r="P2371" s="12"/>
      <c r="Q2371" s="13"/>
    </row>
    <row r="2372" spans="1:17" ht="15.75" customHeight="1">
      <c r="A2372" s="6" t="s">
        <v>14</v>
      </c>
      <c r="B2372" s="6">
        <v>1185732</v>
      </c>
      <c r="C2372" s="7">
        <v>44503</v>
      </c>
      <c r="D2372" s="6" t="s">
        <v>45</v>
      </c>
      <c r="E2372" s="6" t="s">
        <v>87</v>
      </c>
      <c r="F2372" s="6" t="s">
        <v>88</v>
      </c>
      <c r="G2372" s="6" t="s">
        <v>19</v>
      </c>
      <c r="H2372" s="8">
        <v>0.40000000000000013</v>
      </c>
      <c r="I2372" s="9">
        <v>5950</v>
      </c>
      <c r="J2372" s="10">
        <f t="shared" si="0"/>
        <v>2380.0000000000009</v>
      </c>
      <c r="K2372" s="10">
        <f t="shared" si="1"/>
        <v>952.00000000000045</v>
      </c>
      <c r="L2372" s="11">
        <v>0.4</v>
      </c>
      <c r="N2372" s="16"/>
      <c r="O2372" s="14"/>
      <c r="P2372" s="12"/>
      <c r="Q2372" s="13"/>
    </row>
    <row r="2373" spans="1:17" ht="15.75" customHeight="1">
      <c r="A2373" s="6" t="s">
        <v>14</v>
      </c>
      <c r="B2373" s="6">
        <v>1185732</v>
      </c>
      <c r="C2373" s="7">
        <v>44503</v>
      </c>
      <c r="D2373" s="6" t="s">
        <v>45</v>
      </c>
      <c r="E2373" s="6" t="s">
        <v>87</v>
      </c>
      <c r="F2373" s="6" t="s">
        <v>88</v>
      </c>
      <c r="G2373" s="6" t="s">
        <v>20</v>
      </c>
      <c r="H2373" s="8">
        <v>0.6000000000000002</v>
      </c>
      <c r="I2373" s="9">
        <v>6500</v>
      </c>
      <c r="J2373" s="10">
        <f t="shared" si="0"/>
        <v>3900.0000000000014</v>
      </c>
      <c r="K2373" s="10">
        <f t="shared" si="1"/>
        <v>1560.0000000000007</v>
      </c>
      <c r="L2373" s="11">
        <v>0.4</v>
      </c>
      <c r="N2373" s="16"/>
      <c r="O2373" s="14"/>
      <c r="P2373" s="12"/>
      <c r="Q2373" s="13"/>
    </row>
    <row r="2374" spans="1:17" ht="15.75" customHeight="1">
      <c r="A2374" s="6" t="s">
        <v>14</v>
      </c>
      <c r="B2374" s="6">
        <v>1185732</v>
      </c>
      <c r="C2374" s="7">
        <v>44503</v>
      </c>
      <c r="D2374" s="6" t="s">
        <v>45</v>
      </c>
      <c r="E2374" s="6" t="s">
        <v>87</v>
      </c>
      <c r="F2374" s="6" t="s">
        <v>88</v>
      </c>
      <c r="G2374" s="6" t="s">
        <v>21</v>
      </c>
      <c r="H2374" s="8">
        <v>0.75000000000000011</v>
      </c>
      <c r="I2374" s="9">
        <v>6250</v>
      </c>
      <c r="J2374" s="10">
        <f t="shared" si="0"/>
        <v>4687.5000000000009</v>
      </c>
      <c r="K2374" s="10">
        <f t="shared" si="1"/>
        <v>1640.6250000000002</v>
      </c>
      <c r="L2374" s="11">
        <v>0.35</v>
      </c>
      <c r="N2374" s="16"/>
      <c r="O2374" s="14"/>
      <c r="P2374" s="12"/>
      <c r="Q2374" s="13"/>
    </row>
    <row r="2375" spans="1:17" ht="15.75" customHeight="1">
      <c r="A2375" s="6" t="s">
        <v>14</v>
      </c>
      <c r="B2375" s="6">
        <v>1185732</v>
      </c>
      <c r="C2375" s="7">
        <v>44503</v>
      </c>
      <c r="D2375" s="6" t="s">
        <v>45</v>
      </c>
      <c r="E2375" s="6" t="s">
        <v>87</v>
      </c>
      <c r="F2375" s="6" t="s">
        <v>88</v>
      </c>
      <c r="G2375" s="6" t="s">
        <v>22</v>
      </c>
      <c r="H2375" s="8">
        <v>0.75</v>
      </c>
      <c r="I2375" s="9">
        <v>7250</v>
      </c>
      <c r="J2375" s="10">
        <f t="shared" si="0"/>
        <v>5437.5</v>
      </c>
      <c r="K2375" s="10">
        <f t="shared" si="1"/>
        <v>2718.75</v>
      </c>
      <c r="L2375" s="11">
        <v>0.5</v>
      </c>
      <c r="N2375" s="16"/>
      <c r="O2375" s="14"/>
      <c r="P2375" s="12"/>
      <c r="Q2375" s="13"/>
    </row>
    <row r="2376" spans="1:17" ht="15.75" customHeight="1">
      <c r="A2376" s="6" t="s">
        <v>14</v>
      </c>
      <c r="B2376" s="6">
        <v>1185732</v>
      </c>
      <c r="C2376" s="7">
        <v>44532</v>
      </c>
      <c r="D2376" s="6" t="s">
        <v>45</v>
      </c>
      <c r="E2376" s="6" t="s">
        <v>87</v>
      </c>
      <c r="F2376" s="6" t="s">
        <v>88</v>
      </c>
      <c r="G2376" s="6" t="s">
        <v>17</v>
      </c>
      <c r="H2376" s="8">
        <v>0.70000000000000007</v>
      </c>
      <c r="I2376" s="9">
        <v>9750</v>
      </c>
      <c r="J2376" s="10">
        <f t="shared" si="0"/>
        <v>6825.0000000000009</v>
      </c>
      <c r="K2376" s="10">
        <f t="shared" si="1"/>
        <v>2730.0000000000005</v>
      </c>
      <c r="L2376" s="11">
        <v>0.4</v>
      </c>
      <c r="N2376" s="16"/>
      <c r="O2376" s="14"/>
      <c r="P2376" s="12"/>
      <c r="Q2376" s="13"/>
    </row>
    <row r="2377" spans="1:17" ht="15.75" customHeight="1">
      <c r="A2377" s="6" t="s">
        <v>14</v>
      </c>
      <c r="B2377" s="6">
        <v>1185732</v>
      </c>
      <c r="C2377" s="7">
        <v>44532</v>
      </c>
      <c r="D2377" s="6" t="s">
        <v>45</v>
      </c>
      <c r="E2377" s="6" t="s">
        <v>87</v>
      </c>
      <c r="F2377" s="6" t="s">
        <v>88</v>
      </c>
      <c r="G2377" s="6" t="s">
        <v>18</v>
      </c>
      <c r="H2377" s="8">
        <v>0.60000000000000009</v>
      </c>
      <c r="I2377" s="9">
        <v>7750</v>
      </c>
      <c r="J2377" s="10">
        <f t="shared" si="0"/>
        <v>4650.0000000000009</v>
      </c>
      <c r="K2377" s="10">
        <f t="shared" si="1"/>
        <v>1627.5000000000002</v>
      </c>
      <c r="L2377" s="11">
        <v>0.35</v>
      </c>
      <c r="N2377" s="16"/>
      <c r="O2377" s="14"/>
      <c r="P2377" s="12"/>
      <c r="Q2377" s="13"/>
    </row>
    <row r="2378" spans="1:17" ht="15.75" customHeight="1">
      <c r="A2378" s="6" t="s">
        <v>14</v>
      </c>
      <c r="B2378" s="6">
        <v>1185732</v>
      </c>
      <c r="C2378" s="7">
        <v>44532</v>
      </c>
      <c r="D2378" s="6" t="s">
        <v>45</v>
      </c>
      <c r="E2378" s="6" t="s">
        <v>87</v>
      </c>
      <c r="F2378" s="6" t="s">
        <v>88</v>
      </c>
      <c r="G2378" s="6" t="s">
        <v>19</v>
      </c>
      <c r="H2378" s="8">
        <v>0.60000000000000009</v>
      </c>
      <c r="I2378" s="9">
        <v>7250</v>
      </c>
      <c r="J2378" s="10">
        <f t="shared" si="0"/>
        <v>4350.0000000000009</v>
      </c>
      <c r="K2378" s="10">
        <f t="shared" si="1"/>
        <v>1740.0000000000005</v>
      </c>
      <c r="L2378" s="11">
        <v>0.4</v>
      </c>
      <c r="N2378" s="16"/>
      <c r="O2378" s="14"/>
      <c r="P2378" s="12"/>
      <c r="Q2378" s="13"/>
    </row>
    <row r="2379" spans="1:17" ht="15.75" customHeight="1">
      <c r="A2379" s="6" t="s">
        <v>14</v>
      </c>
      <c r="B2379" s="6">
        <v>1185732</v>
      </c>
      <c r="C2379" s="7">
        <v>44532</v>
      </c>
      <c r="D2379" s="6" t="s">
        <v>45</v>
      </c>
      <c r="E2379" s="6" t="s">
        <v>87</v>
      </c>
      <c r="F2379" s="6" t="s">
        <v>88</v>
      </c>
      <c r="G2379" s="6" t="s">
        <v>20</v>
      </c>
      <c r="H2379" s="8">
        <v>0.60000000000000009</v>
      </c>
      <c r="I2379" s="9">
        <v>6750</v>
      </c>
      <c r="J2379" s="10">
        <f t="shared" si="0"/>
        <v>4050.0000000000005</v>
      </c>
      <c r="K2379" s="10">
        <f t="shared" si="1"/>
        <v>1620.0000000000002</v>
      </c>
      <c r="L2379" s="11">
        <v>0.4</v>
      </c>
      <c r="N2379" s="16"/>
      <c r="O2379" s="14"/>
      <c r="P2379" s="12"/>
      <c r="Q2379" s="13"/>
    </row>
    <row r="2380" spans="1:17" ht="15.75" customHeight="1">
      <c r="A2380" s="6" t="s">
        <v>14</v>
      </c>
      <c r="B2380" s="6">
        <v>1185732</v>
      </c>
      <c r="C2380" s="7">
        <v>44532</v>
      </c>
      <c r="D2380" s="6" t="s">
        <v>45</v>
      </c>
      <c r="E2380" s="6" t="s">
        <v>87</v>
      </c>
      <c r="F2380" s="6" t="s">
        <v>88</v>
      </c>
      <c r="G2380" s="6" t="s">
        <v>21</v>
      </c>
      <c r="H2380" s="8">
        <v>0.70000000000000007</v>
      </c>
      <c r="I2380" s="9">
        <v>6750</v>
      </c>
      <c r="J2380" s="10">
        <f t="shared" si="0"/>
        <v>4725</v>
      </c>
      <c r="K2380" s="10">
        <f t="shared" si="1"/>
        <v>1653.75</v>
      </c>
      <c r="L2380" s="11">
        <v>0.35</v>
      </c>
      <c r="N2380" s="16"/>
      <c r="O2380" s="14"/>
      <c r="P2380" s="12"/>
      <c r="Q2380" s="13"/>
    </row>
    <row r="2381" spans="1:17" ht="15.75" customHeight="1">
      <c r="A2381" s="6" t="s">
        <v>14</v>
      </c>
      <c r="B2381" s="6">
        <v>1185732</v>
      </c>
      <c r="C2381" s="7">
        <v>44532</v>
      </c>
      <c r="D2381" s="6" t="s">
        <v>45</v>
      </c>
      <c r="E2381" s="6" t="s">
        <v>87</v>
      </c>
      <c r="F2381" s="6" t="s">
        <v>88</v>
      </c>
      <c r="G2381" s="6" t="s">
        <v>22</v>
      </c>
      <c r="H2381" s="8">
        <v>0.75</v>
      </c>
      <c r="I2381" s="9">
        <v>7750</v>
      </c>
      <c r="J2381" s="10">
        <f t="shared" si="0"/>
        <v>5812.5</v>
      </c>
      <c r="K2381" s="10">
        <f t="shared" si="1"/>
        <v>2906.25</v>
      </c>
      <c r="L2381" s="11">
        <v>0.5</v>
      </c>
      <c r="N2381" s="16"/>
      <c r="O2381" s="14"/>
      <c r="P2381" s="12"/>
      <c r="Q2381" s="13"/>
    </row>
    <row r="2382" spans="1:17" ht="15.75" customHeight="1">
      <c r="A2382" s="6" t="s">
        <v>14</v>
      </c>
      <c r="B2382" s="6">
        <v>1185732</v>
      </c>
      <c r="C2382" s="7">
        <v>44209</v>
      </c>
      <c r="D2382" s="6" t="s">
        <v>45</v>
      </c>
      <c r="E2382" s="6" t="s">
        <v>89</v>
      </c>
      <c r="F2382" s="6" t="s">
        <v>90</v>
      </c>
      <c r="G2382" s="6" t="s">
        <v>17</v>
      </c>
      <c r="H2382" s="8">
        <v>0.35000000000000003</v>
      </c>
      <c r="I2382" s="9">
        <v>7750</v>
      </c>
      <c r="J2382" s="10">
        <f t="shared" si="0"/>
        <v>2712.5000000000005</v>
      </c>
      <c r="K2382" s="10">
        <f t="shared" si="1"/>
        <v>1085.0000000000002</v>
      </c>
      <c r="L2382" s="11">
        <v>0.4</v>
      </c>
      <c r="N2382" s="16"/>
      <c r="O2382" s="14"/>
      <c r="P2382" s="12"/>
      <c r="Q2382" s="13"/>
    </row>
    <row r="2383" spans="1:17" ht="15.75" customHeight="1">
      <c r="A2383" s="6" t="s">
        <v>14</v>
      </c>
      <c r="B2383" s="6">
        <v>1185732</v>
      </c>
      <c r="C2383" s="7">
        <v>44209</v>
      </c>
      <c r="D2383" s="6" t="s">
        <v>45</v>
      </c>
      <c r="E2383" s="6" t="s">
        <v>89</v>
      </c>
      <c r="F2383" s="6" t="s">
        <v>90</v>
      </c>
      <c r="G2383" s="6" t="s">
        <v>18</v>
      </c>
      <c r="H2383" s="8">
        <v>0.35000000000000003</v>
      </c>
      <c r="I2383" s="9">
        <v>5750</v>
      </c>
      <c r="J2383" s="10">
        <f t="shared" si="0"/>
        <v>2012.5000000000002</v>
      </c>
      <c r="K2383" s="10">
        <f t="shared" si="1"/>
        <v>704.375</v>
      </c>
      <c r="L2383" s="11">
        <v>0.35</v>
      </c>
      <c r="N2383" s="16"/>
      <c r="O2383" s="14"/>
      <c r="P2383" s="12"/>
      <c r="Q2383" s="13"/>
    </row>
    <row r="2384" spans="1:17" ht="15.75" customHeight="1">
      <c r="A2384" s="6" t="s">
        <v>14</v>
      </c>
      <c r="B2384" s="6">
        <v>1185732</v>
      </c>
      <c r="C2384" s="7">
        <v>44209</v>
      </c>
      <c r="D2384" s="6" t="s">
        <v>45</v>
      </c>
      <c r="E2384" s="6" t="s">
        <v>89</v>
      </c>
      <c r="F2384" s="6" t="s">
        <v>90</v>
      </c>
      <c r="G2384" s="6" t="s">
        <v>19</v>
      </c>
      <c r="H2384" s="8">
        <v>0.25000000000000006</v>
      </c>
      <c r="I2384" s="9">
        <v>5750</v>
      </c>
      <c r="J2384" s="10">
        <f t="shared" si="0"/>
        <v>1437.5000000000002</v>
      </c>
      <c r="K2384" s="10">
        <f t="shared" si="1"/>
        <v>575.00000000000011</v>
      </c>
      <c r="L2384" s="11">
        <v>0.4</v>
      </c>
      <c r="N2384" s="16"/>
      <c r="O2384" s="14"/>
      <c r="P2384" s="12"/>
      <c r="Q2384" s="13"/>
    </row>
    <row r="2385" spans="1:17" ht="15.75" customHeight="1">
      <c r="A2385" s="6" t="s">
        <v>14</v>
      </c>
      <c r="B2385" s="6">
        <v>1185732</v>
      </c>
      <c r="C2385" s="7">
        <v>44209</v>
      </c>
      <c r="D2385" s="6" t="s">
        <v>45</v>
      </c>
      <c r="E2385" s="6" t="s">
        <v>89</v>
      </c>
      <c r="F2385" s="6" t="s">
        <v>90</v>
      </c>
      <c r="G2385" s="6" t="s">
        <v>20</v>
      </c>
      <c r="H2385" s="8">
        <v>0.3</v>
      </c>
      <c r="I2385" s="9">
        <v>4250</v>
      </c>
      <c r="J2385" s="10">
        <f t="shared" si="0"/>
        <v>1275</v>
      </c>
      <c r="K2385" s="10">
        <f t="shared" si="1"/>
        <v>510</v>
      </c>
      <c r="L2385" s="11">
        <v>0.4</v>
      </c>
      <c r="N2385" s="16"/>
      <c r="O2385" s="14"/>
      <c r="P2385" s="12"/>
      <c r="Q2385" s="13"/>
    </row>
    <row r="2386" spans="1:17" ht="15.75" customHeight="1">
      <c r="A2386" s="6" t="s">
        <v>14</v>
      </c>
      <c r="B2386" s="6">
        <v>1185732</v>
      </c>
      <c r="C2386" s="7">
        <v>44209</v>
      </c>
      <c r="D2386" s="6" t="s">
        <v>45</v>
      </c>
      <c r="E2386" s="6" t="s">
        <v>89</v>
      </c>
      <c r="F2386" s="6" t="s">
        <v>90</v>
      </c>
      <c r="G2386" s="6" t="s">
        <v>21</v>
      </c>
      <c r="H2386" s="8">
        <v>0.45</v>
      </c>
      <c r="I2386" s="9">
        <v>4750</v>
      </c>
      <c r="J2386" s="10">
        <f t="shared" si="0"/>
        <v>2137.5</v>
      </c>
      <c r="K2386" s="10">
        <f t="shared" si="1"/>
        <v>748.125</v>
      </c>
      <c r="L2386" s="11">
        <v>0.35</v>
      </c>
      <c r="N2386" s="16"/>
      <c r="O2386" s="14"/>
      <c r="P2386" s="12"/>
      <c r="Q2386" s="13"/>
    </row>
    <row r="2387" spans="1:17" ht="15.75" customHeight="1">
      <c r="A2387" s="6" t="s">
        <v>14</v>
      </c>
      <c r="B2387" s="6">
        <v>1185732</v>
      </c>
      <c r="C2387" s="7">
        <v>44209</v>
      </c>
      <c r="D2387" s="6" t="s">
        <v>45</v>
      </c>
      <c r="E2387" s="6" t="s">
        <v>89</v>
      </c>
      <c r="F2387" s="6" t="s">
        <v>90</v>
      </c>
      <c r="G2387" s="6" t="s">
        <v>22</v>
      </c>
      <c r="H2387" s="8">
        <v>0.35000000000000003</v>
      </c>
      <c r="I2387" s="9">
        <v>5750</v>
      </c>
      <c r="J2387" s="10">
        <f t="shared" si="0"/>
        <v>2012.5000000000002</v>
      </c>
      <c r="K2387" s="10">
        <f t="shared" si="1"/>
        <v>1006.2500000000001</v>
      </c>
      <c r="L2387" s="11">
        <v>0.5</v>
      </c>
      <c r="N2387" s="16"/>
      <c r="O2387" s="14"/>
      <c r="P2387" s="12"/>
      <c r="Q2387" s="13"/>
    </row>
    <row r="2388" spans="1:17" ht="15.75" customHeight="1">
      <c r="A2388" s="6" t="s">
        <v>14</v>
      </c>
      <c r="B2388" s="6">
        <v>1185732</v>
      </c>
      <c r="C2388" s="7">
        <v>44238</v>
      </c>
      <c r="D2388" s="6" t="s">
        <v>45</v>
      </c>
      <c r="E2388" s="6" t="s">
        <v>89</v>
      </c>
      <c r="F2388" s="6" t="s">
        <v>90</v>
      </c>
      <c r="G2388" s="6" t="s">
        <v>17</v>
      </c>
      <c r="H2388" s="8">
        <v>0.35000000000000003</v>
      </c>
      <c r="I2388" s="9">
        <v>8250</v>
      </c>
      <c r="J2388" s="10">
        <f t="shared" si="0"/>
        <v>2887.5000000000005</v>
      </c>
      <c r="K2388" s="10">
        <f t="shared" si="1"/>
        <v>1155.0000000000002</v>
      </c>
      <c r="L2388" s="11">
        <v>0.4</v>
      </c>
      <c r="N2388" s="16"/>
      <c r="O2388" s="14"/>
      <c r="P2388" s="12"/>
      <c r="Q2388" s="13"/>
    </row>
    <row r="2389" spans="1:17" ht="15.75" customHeight="1">
      <c r="A2389" s="6" t="s">
        <v>14</v>
      </c>
      <c r="B2389" s="6">
        <v>1185732</v>
      </c>
      <c r="C2389" s="7">
        <v>44238</v>
      </c>
      <c r="D2389" s="6" t="s">
        <v>45</v>
      </c>
      <c r="E2389" s="6" t="s">
        <v>89</v>
      </c>
      <c r="F2389" s="6" t="s">
        <v>90</v>
      </c>
      <c r="G2389" s="6" t="s">
        <v>18</v>
      </c>
      <c r="H2389" s="8">
        <v>0.35000000000000003</v>
      </c>
      <c r="I2389" s="9">
        <v>4750</v>
      </c>
      <c r="J2389" s="10">
        <f t="shared" si="0"/>
        <v>1662.5000000000002</v>
      </c>
      <c r="K2389" s="10">
        <f t="shared" si="1"/>
        <v>581.875</v>
      </c>
      <c r="L2389" s="11">
        <v>0.35</v>
      </c>
      <c r="N2389" s="16"/>
      <c r="O2389" s="14"/>
      <c r="P2389" s="12"/>
      <c r="Q2389" s="13"/>
    </row>
    <row r="2390" spans="1:17" ht="15.75" customHeight="1">
      <c r="A2390" s="6" t="s">
        <v>14</v>
      </c>
      <c r="B2390" s="6">
        <v>1185732</v>
      </c>
      <c r="C2390" s="7">
        <v>44238</v>
      </c>
      <c r="D2390" s="6" t="s">
        <v>45</v>
      </c>
      <c r="E2390" s="6" t="s">
        <v>89</v>
      </c>
      <c r="F2390" s="6" t="s">
        <v>90</v>
      </c>
      <c r="G2390" s="6" t="s">
        <v>19</v>
      </c>
      <c r="H2390" s="8">
        <v>0.25000000000000006</v>
      </c>
      <c r="I2390" s="9">
        <v>5250</v>
      </c>
      <c r="J2390" s="10">
        <f t="shared" si="0"/>
        <v>1312.5000000000002</v>
      </c>
      <c r="K2390" s="10">
        <f t="shared" si="1"/>
        <v>525.00000000000011</v>
      </c>
      <c r="L2390" s="11">
        <v>0.4</v>
      </c>
      <c r="N2390" s="16"/>
      <c r="O2390" s="14"/>
      <c r="P2390" s="12"/>
      <c r="Q2390" s="13"/>
    </row>
    <row r="2391" spans="1:17" ht="15.75" customHeight="1">
      <c r="A2391" s="6" t="s">
        <v>14</v>
      </c>
      <c r="B2391" s="6">
        <v>1185732</v>
      </c>
      <c r="C2391" s="7">
        <v>44238</v>
      </c>
      <c r="D2391" s="6" t="s">
        <v>45</v>
      </c>
      <c r="E2391" s="6" t="s">
        <v>89</v>
      </c>
      <c r="F2391" s="6" t="s">
        <v>90</v>
      </c>
      <c r="G2391" s="6" t="s">
        <v>20</v>
      </c>
      <c r="H2391" s="8">
        <v>0.3</v>
      </c>
      <c r="I2391" s="9">
        <v>3750</v>
      </c>
      <c r="J2391" s="10">
        <f t="shared" si="0"/>
        <v>1125</v>
      </c>
      <c r="K2391" s="10">
        <f t="shared" si="1"/>
        <v>450</v>
      </c>
      <c r="L2391" s="11">
        <v>0.4</v>
      </c>
      <c r="N2391" s="16"/>
      <c r="O2391" s="14"/>
      <c r="P2391" s="12"/>
      <c r="Q2391" s="13"/>
    </row>
    <row r="2392" spans="1:17" ht="15.75" customHeight="1">
      <c r="A2392" s="6" t="s">
        <v>14</v>
      </c>
      <c r="B2392" s="6">
        <v>1185732</v>
      </c>
      <c r="C2392" s="7">
        <v>44238</v>
      </c>
      <c r="D2392" s="6" t="s">
        <v>45</v>
      </c>
      <c r="E2392" s="6" t="s">
        <v>89</v>
      </c>
      <c r="F2392" s="6" t="s">
        <v>90</v>
      </c>
      <c r="G2392" s="6" t="s">
        <v>21</v>
      </c>
      <c r="H2392" s="8">
        <v>0.45</v>
      </c>
      <c r="I2392" s="9">
        <v>4500</v>
      </c>
      <c r="J2392" s="10">
        <f t="shared" si="0"/>
        <v>2025</v>
      </c>
      <c r="K2392" s="10">
        <f t="shared" si="1"/>
        <v>708.75</v>
      </c>
      <c r="L2392" s="11">
        <v>0.35</v>
      </c>
      <c r="N2392" s="16"/>
      <c r="O2392" s="14"/>
      <c r="P2392" s="12"/>
      <c r="Q2392" s="13"/>
    </row>
    <row r="2393" spans="1:17" ht="15.75" customHeight="1">
      <c r="A2393" s="6" t="s">
        <v>14</v>
      </c>
      <c r="B2393" s="6">
        <v>1185732</v>
      </c>
      <c r="C2393" s="7">
        <v>44238</v>
      </c>
      <c r="D2393" s="6" t="s">
        <v>45</v>
      </c>
      <c r="E2393" s="6" t="s">
        <v>89</v>
      </c>
      <c r="F2393" s="6" t="s">
        <v>90</v>
      </c>
      <c r="G2393" s="6" t="s">
        <v>22</v>
      </c>
      <c r="H2393" s="8">
        <v>0.3</v>
      </c>
      <c r="I2393" s="9">
        <v>5500</v>
      </c>
      <c r="J2393" s="10">
        <f t="shared" si="0"/>
        <v>1650</v>
      </c>
      <c r="K2393" s="10">
        <f t="shared" si="1"/>
        <v>825</v>
      </c>
      <c r="L2393" s="11">
        <v>0.5</v>
      </c>
      <c r="N2393" s="16"/>
      <c r="O2393" s="14"/>
      <c r="P2393" s="12"/>
      <c r="Q2393" s="13"/>
    </row>
    <row r="2394" spans="1:17" ht="15.75" customHeight="1">
      <c r="A2394" s="6" t="s">
        <v>14</v>
      </c>
      <c r="B2394" s="6">
        <v>1185732</v>
      </c>
      <c r="C2394" s="7">
        <v>44264</v>
      </c>
      <c r="D2394" s="6" t="s">
        <v>45</v>
      </c>
      <c r="E2394" s="6" t="s">
        <v>89</v>
      </c>
      <c r="F2394" s="6" t="s">
        <v>90</v>
      </c>
      <c r="G2394" s="6" t="s">
        <v>17</v>
      </c>
      <c r="H2394" s="8">
        <v>0.3</v>
      </c>
      <c r="I2394" s="9">
        <v>7700</v>
      </c>
      <c r="J2394" s="10">
        <f t="shared" si="0"/>
        <v>2310</v>
      </c>
      <c r="K2394" s="10">
        <f t="shared" si="1"/>
        <v>924</v>
      </c>
      <c r="L2394" s="11">
        <v>0.4</v>
      </c>
      <c r="N2394" s="16"/>
      <c r="O2394" s="14"/>
      <c r="P2394" s="12"/>
      <c r="Q2394" s="13"/>
    </row>
    <row r="2395" spans="1:17" ht="15.75" customHeight="1">
      <c r="A2395" s="6" t="s">
        <v>14</v>
      </c>
      <c r="B2395" s="6">
        <v>1185732</v>
      </c>
      <c r="C2395" s="7">
        <v>44264</v>
      </c>
      <c r="D2395" s="6" t="s">
        <v>45</v>
      </c>
      <c r="E2395" s="6" t="s">
        <v>89</v>
      </c>
      <c r="F2395" s="6" t="s">
        <v>90</v>
      </c>
      <c r="G2395" s="6" t="s">
        <v>18</v>
      </c>
      <c r="H2395" s="8">
        <v>0.3</v>
      </c>
      <c r="I2395" s="9">
        <v>4500</v>
      </c>
      <c r="J2395" s="10">
        <f t="shared" si="0"/>
        <v>1350</v>
      </c>
      <c r="K2395" s="10">
        <f t="shared" si="1"/>
        <v>472.49999999999994</v>
      </c>
      <c r="L2395" s="11">
        <v>0.35</v>
      </c>
      <c r="N2395" s="16"/>
      <c r="O2395" s="14"/>
      <c r="P2395" s="12"/>
      <c r="Q2395" s="13"/>
    </row>
    <row r="2396" spans="1:17" ht="15.75" customHeight="1">
      <c r="A2396" s="6" t="s">
        <v>14</v>
      </c>
      <c r="B2396" s="6">
        <v>1185732</v>
      </c>
      <c r="C2396" s="7">
        <v>44264</v>
      </c>
      <c r="D2396" s="6" t="s">
        <v>45</v>
      </c>
      <c r="E2396" s="6" t="s">
        <v>89</v>
      </c>
      <c r="F2396" s="6" t="s">
        <v>90</v>
      </c>
      <c r="G2396" s="6" t="s">
        <v>19</v>
      </c>
      <c r="H2396" s="8">
        <v>0.2</v>
      </c>
      <c r="I2396" s="9">
        <v>4750</v>
      </c>
      <c r="J2396" s="10">
        <f t="shared" si="0"/>
        <v>950</v>
      </c>
      <c r="K2396" s="10">
        <f t="shared" si="1"/>
        <v>380</v>
      </c>
      <c r="L2396" s="11">
        <v>0.4</v>
      </c>
      <c r="N2396" s="16"/>
      <c r="O2396" s="14"/>
      <c r="P2396" s="12"/>
      <c r="Q2396" s="13"/>
    </row>
    <row r="2397" spans="1:17" ht="15.75" customHeight="1">
      <c r="A2397" s="6" t="s">
        <v>14</v>
      </c>
      <c r="B2397" s="6">
        <v>1185732</v>
      </c>
      <c r="C2397" s="7">
        <v>44264</v>
      </c>
      <c r="D2397" s="6" t="s">
        <v>45</v>
      </c>
      <c r="E2397" s="6" t="s">
        <v>89</v>
      </c>
      <c r="F2397" s="6" t="s">
        <v>90</v>
      </c>
      <c r="G2397" s="6" t="s">
        <v>20</v>
      </c>
      <c r="H2397" s="8">
        <v>0.24999999999999994</v>
      </c>
      <c r="I2397" s="9">
        <v>3250</v>
      </c>
      <c r="J2397" s="10">
        <f t="shared" si="0"/>
        <v>812.49999999999977</v>
      </c>
      <c r="K2397" s="10">
        <f t="shared" si="1"/>
        <v>324.99999999999994</v>
      </c>
      <c r="L2397" s="11">
        <v>0.4</v>
      </c>
      <c r="N2397" s="16"/>
      <c r="O2397" s="14"/>
      <c r="P2397" s="12"/>
      <c r="Q2397" s="13"/>
    </row>
    <row r="2398" spans="1:17" ht="15.75" customHeight="1">
      <c r="A2398" s="6" t="s">
        <v>14</v>
      </c>
      <c r="B2398" s="6">
        <v>1185732</v>
      </c>
      <c r="C2398" s="7">
        <v>44264</v>
      </c>
      <c r="D2398" s="6" t="s">
        <v>45</v>
      </c>
      <c r="E2398" s="6" t="s">
        <v>89</v>
      </c>
      <c r="F2398" s="6" t="s">
        <v>90</v>
      </c>
      <c r="G2398" s="6" t="s">
        <v>21</v>
      </c>
      <c r="H2398" s="8">
        <v>0.40000000000000008</v>
      </c>
      <c r="I2398" s="9">
        <v>3750</v>
      </c>
      <c r="J2398" s="10">
        <f t="shared" si="0"/>
        <v>1500.0000000000002</v>
      </c>
      <c r="K2398" s="10">
        <f t="shared" si="1"/>
        <v>525</v>
      </c>
      <c r="L2398" s="11">
        <v>0.35</v>
      </c>
      <c r="N2398" s="16"/>
      <c r="O2398" s="14"/>
      <c r="P2398" s="12"/>
      <c r="Q2398" s="13"/>
    </row>
    <row r="2399" spans="1:17" ht="15.75" customHeight="1">
      <c r="A2399" s="6" t="s">
        <v>14</v>
      </c>
      <c r="B2399" s="6">
        <v>1185732</v>
      </c>
      <c r="C2399" s="7">
        <v>44264</v>
      </c>
      <c r="D2399" s="6" t="s">
        <v>45</v>
      </c>
      <c r="E2399" s="6" t="s">
        <v>89</v>
      </c>
      <c r="F2399" s="6" t="s">
        <v>90</v>
      </c>
      <c r="G2399" s="6" t="s">
        <v>22</v>
      </c>
      <c r="H2399" s="8">
        <v>0.3</v>
      </c>
      <c r="I2399" s="9">
        <v>4750</v>
      </c>
      <c r="J2399" s="10">
        <f t="shared" si="0"/>
        <v>1425</v>
      </c>
      <c r="K2399" s="10">
        <f t="shared" si="1"/>
        <v>712.5</v>
      </c>
      <c r="L2399" s="11">
        <v>0.5</v>
      </c>
      <c r="N2399" s="16"/>
      <c r="O2399" s="14"/>
      <c r="P2399" s="12"/>
      <c r="Q2399" s="13"/>
    </row>
    <row r="2400" spans="1:17" ht="15.75" customHeight="1">
      <c r="A2400" s="6" t="s">
        <v>14</v>
      </c>
      <c r="B2400" s="6">
        <v>1185732</v>
      </c>
      <c r="C2400" s="7">
        <v>44296</v>
      </c>
      <c r="D2400" s="6" t="s">
        <v>45</v>
      </c>
      <c r="E2400" s="6" t="s">
        <v>89</v>
      </c>
      <c r="F2400" s="6" t="s">
        <v>90</v>
      </c>
      <c r="G2400" s="6" t="s">
        <v>17</v>
      </c>
      <c r="H2400" s="8">
        <v>0.3</v>
      </c>
      <c r="I2400" s="9">
        <v>7250</v>
      </c>
      <c r="J2400" s="10">
        <f t="shared" si="0"/>
        <v>2175</v>
      </c>
      <c r="K2400" s="10">
        <f t="shared" si="1"/>
        <v>870</v>
      </c>
      <c r="L2400" s="11">
        <v>0.4</v>
      </c>
      <c r="N2400" s="16"/>
      <c r="O2400" s="14"/>
      <c r="P2400" s="12"/>
      <c r="Q2400" s="13"/>
    </row>
    <row r="2401" spans="1:17" ht="15.75" customHeight="1">
      <c r="A2401" s="6" t="s">
        <v>14</v>
      </c>
      <c r="B2401" s="6">
        <v>1185732</v>
      </c>
      <c r="C2401" s="7">
        <v>44296</v>
      </c>
      <c r="D2401" s="6" t="s">
        <v>45</v>
      </c>
      <c r="E2401" s="6" t="s">
        <v>89</v>
      </c>
      <c r="F2401" s="6" t="s">
        <v>90</v>
      </c>
      <c r="G2401" s="6" t="s">
        <v>18</v>
      </c>
      <c r="H2401" s="8">
        <v>0.3</v>
      </c>
      <c r="I2401" s="9">
        <v>4250</v>
      </c>
      <c r="J2401" s="10">
        <f t="shared" si="0"/>
        <v>1275</v>
      </c>
      <c r="K2401" s="10">
        <f t="shared" si="1"/>
        <v>446.25</v>
      </c>
      <c r="L2401" s="11">
        <v>0.35</v>
      </c>
      <c r="N2401" s="16"/>
      <c r="O2401" s="14"/>
      <c r="P2401" s="12"/>
      <c r="Q2401" s="13"/>
    </row>
    <row r="2402" spans="1:17" ht="15.75" customHeight="1">
      <c r="A2402" s="6" t="s">
        <v>14</v>
      </c>
      <c r="B2402" s="6">
        <v>1185732</v>
      </c>
      <c r="C2402" s="7">
        <v>44296</v>
      </c>
      <c r="D2402" s="6" t="s">
        <v>45</v>
      </c>
      <c r="E2402" s="6" t="s">
        <v>89</v>
      </c>
      <c r="F2402" s="6" t="s">
        <v>90</v>
      </c>
      <c r="G2402" s="6" t="s">
        <v>19</v>
      </c>
      <c r="H2402" s="8">
        <v>0.2</v>
      </c>
      <c r="I2402" s="9">
        <v>4250</v>
      </c>
      <c r="J2402" s="10">
        <f t="shared" si="0"/>
        <v>850</v>
      </c>
      <c r="K2402" s="10">
        <f t="shared" si="1"/>
        <v>340</v>
      </c>
      <c r="L2402" s="11">
        <v>0.4</v>
      </c>
      <c r="N2402" s="16"/>
      <c r="O2402" s="14"/>
      <c r="P2402" s="12"/>
      <c r="Q2402" s="13"/>
    </row>
    <row r="2403" spans="1:17" ht="15.75" customHeight="1">
      <c r="A2403" s="6" t="s">
        <v>14</v>
      </c>
      <c r="B2403" s="6">
        <v>1185732</v>
      </c>
      <c r="C2403" s="7">
        <v>44296</v>
      </c>
      <c r="D2403" s="6" t="s">
        <v>45</v>
      </c>
      <c r="E2403" s="6" t="s">
        <v>89</v>
      </c>
      <c r="F2403" s="6" t="s">
        <v>90</v>
      </c>
      <c r="G2403" s="6" t="s">
        <v>20</v>
      </c>
      <c r="H2403" s="8">
        <v>0.24999999999999994</v>
      </c>
      <c r="I2403" s="9">
        <v>3500</v>
      </c>
      <c r="J2403" s="10">
        <f t="shared" si="0"/>
        <v>874.99999999999977</v>
      </c>
      <c r="K2403" s="10">
        <f t="shared" si="1"/>
        <v>349.99999999999994</v>
      </c>
      <c r="L2403" s="11">
        <v>0.4</v>
      </c>
      <c r="N2403" s="16"/>
      <c r="O2403" s="14"/>
      <c r="P2403" s="12"/>
      <c r="Q2403" s="13"/>
    </row>
    <row r="2404" spans="1:17" ht="15.75" customHeight="1">
      <c r="A2404" s="6" t="s">
        <v>14</v>
      </c>
      <c r="B2404" s="6">
        <v>1185732</v>
      </c>
      <c r="C2404" s="7">
        <v>44296</v>
      </c>
      <c r="D2404" s="6" t="s">
        <v>45</v>
      </c>
      <c r="E2404" s="6" t="s">
        <v>89</v>
      </c>
      <c r="F2404" s="6" t="s">
        <v>90</v>
      </c>
      <c r="G2404" s="6" t="s">
        <v>21</v>
      </c>
      <c r="H2404" s="8">
        <v>0.45</v>
      </c>
      <c r="I2404" s="9">
        <v>3750</v>
      </c>
      <c r="J2404" s="10">
        <f t="shared" si="0"/>
        <v>1687.5</v>
      </c>
      <c r="K2404" s="10">
        <f t="shared" si="1"/>
        <v>590.625</v>
      </c>
      <c r="L2404" s="11">
        <v>0.35</v>
      </c>
      <c r="N2404" s="16"/>
      <c r="O2404" s="14"/>
      <c r="P2404" s="12"/>
      <c r="Q2404" s="13"/>
    </row>
    <row r="2405" spans="1:17" ht="15.75" customHeight="1">
      <c r="A2405" s="6" t="s">
        <v>14</v>
      </c>
      <c r="B2405" s="6">
        <v>1185732</v>
      </c>
      <c r="C2405" s="7">
        <v>44296</v>
      </c>
      <c r="D2405" s="6" t="s">
        <v>45</v>
      </c>
      <c r="E2405" s="6" t="s">
        <v>89</v>
      </c>
      <c r="F2405" s="6" t="s">
        <v>90</v>
      </c>
      <c r="G2405" s="6" t="s">
        <v>22</v>
      </c>
      <c r="H2405" s="8">
        <v>0.35000000000000003</v>
      </c>
      <c r="I2405" s="9">
        <v>5250</v>
      </c>
      <c r="J2405" s="10">
        <f t="shared" si="0"/>
        <v>1837.5000000000002</v>
      </c>
      <c r="K2405" s="10">
        <f t="shared" si="1"/>
        <v>918.75000000000011</v>
      </c>
      <c r="L2405" s="11">
        <v>0.5</v>
      </c>
      <c r="N2405" s="16"/>
      <c r="O2405" s="14"/>
      <c r="P2405" s="12"/>
      <c r="Q2405" s="13"/>
    </row>
    <row r="2406" spans="1:17" ht="15.75" customHeight="1">
      <c r="A2406" s="6" t="s">
        <v>14</v>
      </c>
      <c r="B2406" s="6">
        <v>1185732</v>
      </c>
      <c r="C2406" s="7">
        <v>44325</v>
      </c>
      <c r="D2406" s="6" t="s">
        <v>45</v>
      </c>
      <c r="E2406" s="6" t="s">
        <v>89</v>
      </c>
      <c r="F2406" s="6" t="s">
        <v>90</v>
      </c>
      <c r="G2406" s="6" t="s">
        <v>17</v>
      </c>
      <c r="H2406" s="8">
        <v>0.45</v>
      </c>
      <c r="I2406" s="9">
        <v>7950</v>
      </c>
      <c r="J2406" s="10">
        <f t="shared" si="0"/>
        <v>3577.5</v>
      </c>
      <c r="K2406" s="10">
        <f t="shared" si="1"/>
        <v>1431</v>
      </c>
      <c r="L2406" s="11">
        <v>0.4</v>
      </c>
      <c r="N2406" s="16"/>
      <c r="O2406" s="14"/>
      <c r="P2406" s="12"/>
      <c r="Q2406" s="13"/>
    </row>
    <row r="2407" spans="1:17" ht="15.75" customHeight="1">
      <c r="A2407" s="6" t="s">
        <v>14</v>
      </c>
      <c r="B2407" s="6">
        <v>1185732</v>
      </c>
      <c r="C2407" s="7">
        <v>44325</v>
      </c>
      <c r="D2407" s="6" t="s">
        <v>45</v>
      </c>
      <c r="E2407" s="6" t="s">
        <v>89</v>
      </c>
      <c r="F2407" s="6" t="s">
        <v>90</v>
      </c>
      <c r="G2407" s="6" t="s">
        <v>18</v>
      </c>
      <c r="H2407" s="8">
        <v>0.45</v>
      </c>
      <c r="I2407" s="9">
        <v>5000</v>
      </c>
      <c r="J2407" s="10">
        <f t="shared" si="0"/>
        <v>2250</v>
      </c>
      <c r="K2407" s="10">
        <f t="shared" si="1"/>
        <v>787.5</v>
      </c>
      <c r="L2407" s="11">
        <v>0.35</v>
      </c>
      <c r="N2407" s="16"/>
      <c r="O2407" s="14"/>
      <c r="P2407" s="12"/>
      <c r="Q2407" s="13"/>
    </row>
    <row r="2408" spans="1:17" ht="15.75" customHeight="1">
      <c r="A2408" s="6" t="s">
        <v>14</v>
      </c>
      <c r="B2408" s="6">
        <v>1185732</v>
      </c>
      <c r="C2408" s="7">
        <v>44325</v>
      </c>
      <c r="D2408" s="6" t="s">
        <v>45</v>
      </c>
      <c r="E2408" s="6" t="s">
        <v>89</v>
      </c>
      <c r="F2408" s="6" t="s">
        <v>90</v>
      </c>
      <c r="G2408" s="6" t="s">
        <v>19</v>
      </c>
      <c r="H2408" s="8">
        <v>0.4</v>
      </c>
      <c r="I2408" s="9">
        <v>4750</v>
      </c>
      <c r="J2408" s="10">
        <f t="shared" si="0"/>
        <v>1900</v>
      </c>
      <c r="K2408" s="10">
        <f t="shared" si="1"/>
        <v>760</v>
      </c>
      <c r="L2408" s="11">
        <v>0.4</v>
      </c>
      <c r="N2408" s="16"/>
      <c r="O2408" s="14"/>
      <c r="P2408" s="12"/>
      <c r="Q2408" s="13"/>
    </row>
    <row r="2409" spans="1:17" ht="15.75" customHeight="1">
      <c r="A2409" s="6" t="s">
        <v>14</v>
      </c>
      <c r="B2409" s="6">
        <v>1185732</v>
      </c>
      <c r="C2409" s="7">
        <v>44325</v>
      </c>
      <c r="D2409" s="6" t="s">
        <v>45</v>
      </c>
      <c r="E2409" s="6" t="s">
        <v>89</v>
      </c>
      <c r="F2409" s="6" t="s">
        <v>90</v>
      </c>
      <c r="G2409" s="6" t="s">
        <v>20</v>
      </c>
      <c r="H2409" s="8">
        <v>0.4</v>
      </c>
      <c r="I2409" s="9">
        <v>4250</v>
      </c>
      <c r="J2409" s="10">
        <f t="shared" si="0"/>
        <v>1700</v>
      </c>
      <c r="K2409" s="10">
        <f t="shared" si="1"/>
        <v>680</v>
      </c>
      <c r="L2409" s="11">
        <v>0.4</v>
      </c>
      <c r="N2409" s="16"/>
      <c r="O2409" s="14"/>
      <c r="P2409" s="12"/>
      <c r="Q2409" s="13"/>
    </row>
    <row r="2410" spans="1:17" ht="15.75" customHeight="1">
      <c r="A2410" s="6" t="s">
        <v>14</v>
      </c>
      <c r="B2410" s="6">
        <v>1185732</v>
      </c>
      <c r="C2410" s="7">
        <v>44325</v>
      </c>
      <c r="D2410" s="6" t="s">
        <v>45</v>
      </c>
      <c r="E2410" s="6" t="s">
        <v>89</v>
      </c>
      <c r="F2410" s="6" t="s">
        <v>90</v>
      </c>
      <c r="G2410" s="6" t="s">
        <v>21</v>
      </c>
      <c r="H2410" s="8">
        <v>0.49999999999999994</v>
      </c>
      <c r="I2410" s="9">
        <v>4500</v>
      </c>
      <c r="J2410" s="10">
        <f t="shared" si="0"/>
        <v>2249.9999999999995</v>
      </c>
      <c r="K2410" s="10">
        <f t="shared" si="1"/>
        <v>787.49999999999977</v>
      </c>
      <c r="L2410" s="11">
        <v>0.35</v>
      </c>
      <c r="N2410" s="16"/>
      <c r="O2410" s="14"/>
      <c r="P2410" s="12"/>
      <c r="Q2410" s="13"/>
    </row>
    <row r="2411" spans="1:17" ht="15.75" customHeight="1">
      <c r="A2411" s="6" t="s">
        <v>14</v>
      </c>
      <c r="B2411" s="6">
        <v>1185732</v>
      </c>
      <c r="C2411" s="7">
        <v>44325</v>
      </c>
      <c r="D2411" s="6" t="s">
        <v>45</v>
      </c>
      <c r="E2411" s="6" t="s">
        <v>89</v>
      </c>
      <c r="F2411" s="6" t="s">
        <v>90</v>
      </c>
      <c r="G2411" s="6" t="s">
        <v>22</v>
      </c>
      <c r="H2411" s="8">
        <v>0.54999999999999993</v>
      </c>
      <c r="I2411" s="9">
        <v>5500</v>
      </c>
      <c r="J2411" s="10">
        <f t="shared" si="0"/>
        <v>3024.9999999999995</v>
      </c>
      <c r="K2411" s="10">
        <f t="shared" si="1"/>
        <v>1512.4999999999998</v>
      </c>
      <c r="L2411" s="11">
        <v>0.5</v>
      </c>
      <c r="N2411" s="16"/>
      <c r="O2411" s="14"/>
      <c r="P2411" s="12"/>
      <c r="Q2411" s="13"/>
    </row>
    <row r="2412" spans="1:17" ht="15.75" customHeight="1">
      <c r="A2412" s="6" t="s">
        <v>14</v>
      </c>
      <c r="B2412" s="6">
        <v>1185732</v>
      </c>
      <c r="C2412" s="7">
        <v>44358</v>
      </c>
      <c r="D2412" s="6" t="s">
        <v>45</v>
      </c>
      <c r="E2412" s="6" t="s">
        <v>89</v>
      </c>
      <c r="F2412" s="6" t="s">
        <v>90</v>
      </c>
      <c r="G2412" s="6" t="s">
        <v>17</v>
      </c>
      <c r="H2412" s="8">
        <v>0.49999999999999994</v>
      </c>
      <c r="I2412" s="9">
        <v>8000</v>
      </c>
      <c r="J2412" s="10">
        <f t="shared" si="0"/>
        <v>3999.9999999999995</v>
      </c>
      <c r="K2412" s="10">
        <f t="shared" si="1"/>
        <v>1600</v>
      </c>
      <c r="L2412" s="11">
        <v>0.4</v>
      </c>
      <c r="N2412" s="16"/>
      <c r="O2412" s="14"/>
      <c r="P2412" s="12"/>
      <c r="Q2412" s="13"/>
    </row>
    <row r="2413" spans="1:17" ht="15.75" customHeight="1">
      <c r="A2413" s="6" t="s">
        <v>14</v>
      </c>
      <c r="B2413" s="6">
        <v>1185732</v>
      </c>
      <c r="C2413" s="7">
        <v>44358</v>
      </c>
      <c r="D2413" s="6" t="s">
        <v>45</v>
      </c>
      <c r="E2413" s="6" t="s">
        <v>89</v>
      </c>
      <c r="F2413" s="6" t="s">
        <v>90</v>
      </c>
      <c r="G2413" s="6" t="s">
        <v>18</v>
      </c>
      <c r="H2413" s="8">
        <v>0.45</v>
      </c>
      <c r="I2413" s="9">
        <v>5500</v>
      </c>
      <c r="J2413" s="10">
        <f t="shared" si="0"/>
        <v>2475</v>
      </c>
      <c r="K2413" s="10">
        <f t="shared" si="1"/>
        <v>866.25</v>
      </c>
      <c r="L2413" s="11">
        <v>0.35</v>
      </c>
      <c r="N2413" s="16"/>
      <c r="O2413" s="14"/>
      <c r="P2413" s="12"/>
      <c r="Q2413" s="13"/>
    </row>
    <row r="2414" spans="1:17" ht="15.75" customHeight="1">
      <c r="A2414" s="6" t="s">
        <v>14</v>
      </c>
      <c r="B2414" s="6">
        <v>1185732</v>
      </c>
      <c r="C2414" s="7">
        <v>44358</v>
      </c>
      <c r="D2414" s="6" t="s">
        <v>45</v>
      </c>
      <c r="E2414" s="6" t="s">
        <v>89</v>
      </c>
      <c r="F2414" s="6" t="s">
        <v>90</v>
      </c>
      <c r="G2414" s="6" t="s">
        <v>19</v>
      </c>
      <c r="H2414" s="8">
        <v>0.5</v>
      </c>
      <c r="I2414" s="9">
        <v>5250</v>
      </c>
      <c r="J2414" s="10">
        <f t="shared" si="0"/>
        <v>2625</v>
      </c>
      <c r="K2414" s="10">
        <f t="shared" si="1"/>
        <v>1050</v>
      </c>
      <c r="L2414" s="11">
        <v>0.4</v>
      </c>
      <c r="N2414" s="16"/>
      <c r="O2414" s="14"/>
      <c r="P2414" s="12"/>
      <c r="Q2414" s="13"/>
    </row>
    <row r="2415" spans="1:17" ht="15.75" customHeight="1">
      <c r="A2415" s="6" t="s">
        <v>14</v>
      </c>
      <c r="B2415" s="6">
        <v>1185732</v>
      </c>
      <c r="C2415" s="7">
        <v>44358</v>
      </c>
      <c r="D2415" s="6" t="s">
        <v>45</v>
      </c>
      <c r="E2415" s="6" t="s">
        <v>89</v>
      </c>
      <c r="F2415" s="6" t="s">
        <v>90</v>
      </c>
      <c r="G2415" s="6" t="s">
        <v>20</v>
      </c>
      <c r="H2415" s="8">
        <v>0.5</v>
      </c>
      <c r="I2415" s="9">
        <v>5000</v>
      </c>
      <c r="J2415" s="10">
        <f t="shared" si="0"/>
        <v>2500</v>
      </c>
      <c r="K2415" s="10">
        <f t="shared" si="1"/>
        <v>1000</v>
      </c>
      <c r="L2415" s="11">
        <v>0.4</v>
      </c>
      <c r="N2415" s="16"/>
      <c r="O2415" s="14"/>
      <c r="P2415" s="12"/>
      <c r="Q2415" s="13"/>
    </row>
    <row r="2416" spans="1:17" ht="15.75" customHeight="1">
      <c r="A2416" s="6" t="s">
        <v>14</v>
      </c>
      <c r="B2416" s="6">
        <v>1185732</v>
      </c>
      <c r="C2416" s="7">
        <v>44358</v>
      </c>
      <c r="D2416" s="6" t="s">
        <v>45</v>
      </c>
      <c r="E2416" s="6" t="s">
        <v>89</v>
      </c>
      <c r="F2416" s="6" t="s">
        <v>90</v>
      </c>
      <c r="G2416" s="6" t="s">
        <v>21</v>
      </c>
      <c r="H2416" s="8">
        <v>0.65</v>
      </c>
      <c r="I2416" s="9">
        <v>5000</v>
      </c>
      <c r="J2416" s="10">
        <f t="shared" si="0"/>
        <v>3250</v>
      </c>
      <c r="K2416" s="10">
        <f t="shared" si="1"/>
        <v>1137.5</v>
      </c>
      <c r="L2416" s="11">
        <v>0.35</v>
      </c>
      <c r="N2416" s="16"/>
      <c r="O2416" s="14"/>
      <c r="P2416" s="12"/>
      <c r="Q2416" s="13"/>
    </row>
    <row r="2417" spans="1:17" ht="15.75" customHeight="1">
      <c r="A2417" s="6" t="s">
        <v>14</v>
      </c>
      <c r="B2417" s="6">
        <v>1185732</v>
      </c>
      <c r="C2417" s="7">
        <v>44358</v>
      </c>
      <c r="D2417" s="6" t="s">
        <v>45</v>
      </c>
      <c r="E2417" s="6" t="s">
        <v>89</v>
      </c>
      <c r="F2417" s="6" t="s">
        <v>90</v>
      </c>
      <c r="G2417" s="6" t="s">
        <v>22</v>
      </c>
      <c r="H2417" s="8">
        <v>0.70000000000000007</v>
      </c>
      <c r="I2417" s="9">
        <v>6750</v>
      </c>
      <c r="J2417" s="10">
        <f t="shared" si="0"/>
        <v>4725</v>
      </c>
      <c r="K2417" s="10">
        <f t="shared" si="1"/>
        <v>2362.5</v>
      </c>
      <c r="L2417" s="11">
        <v>0.5</v>
      </c>
      <c r="N2417" s="16"/>
      <c r="O2417" s="14"/>
      <c r="P2417" s="12"/>
      <c r="Q2417" s="13"/>
    </row>
    <row r="2418" spans="1:17" ht="15.75" customHeight="1">
      <c r="A2418" s="6" t="s">
        <v>14</v>
      </c>
      <c r="B2418" s="6">
        <v>1185732</v>
      </c>
      <c r="C2418" s="7">
        <v>44386</v>
      </c>
      <c r="D2418" s="6" t="s">
        <v>45</v>
      </c>
      <c r="E2418" s="6" t="s">
        <v>89</v>
      </c>
      <c r="F2418" s="6" t="s">
        <v>90</v>
      </c>
      <c r="G2418" s="6" t="s">
        <v>17</v>
      </c>
      <c r="H2418" s="8">
        <v>0.65</v>
      </c>
      <c r="I2418" s="9">
        <v>9000</v>
      </c>
      <c r="J2418" s="10">
        <f t="shared" si="0"/>
        <v>5850</v>
      </c>
      <c r="K2418" s="10">
        <f t="shared" si="1"/>
        <v>2340</v>
      </c>
      <c r="L2418" s="11">
        <v>0.4</v>
      </c>
      <c r="N2418" s="16"/>
      <c r="O2418" s="14"/>
      <c r="P2418" s="12"/>
      <c r="Q2418" s="13"/>
    </row>
    <row r="2419" spans="1:17" ht="15.75" customHeight="1">
      <c r="A2419" s="6" t="s">
        <v>14</v>
      </c>
      <c r="B2419" s="6">
        <v>1185732</v>
      </c>
      <c r="C2419" s="7">
        <v>44386</v>
      </c>
      <c r="D2419" s="6" t="s">
        <v>45</v>
      </c>
      <c r="E2419" s="6" t="s">
        <v>89</v>
      </c>
      <c r="F2419" s="6" t="s">
        <v>90</v>
      </c>
      <c r="G2419" s="6" t="s">
        <v>18</v>
      </c>
      <c r="H2419" s="8">
        <v>0.60000000000000009</v>
      </c>
      <c r="I2419" s="9">
        <v>6500</v>
      </c>
      <c r="J2419" s="10">
        <f t="shared" si="0"/>
        <v>3900.0000000000005</v>
      </c>
      <c r="K2419" s="10">
        <f t="shared" si="1"/>
        <v>1365</v>
      </c>
      <c r="L2419" s="11">
        <v>0.35</v>
      </c>
      <c r="N2419" s="16"/>
      <c r="O2419" s="14"/>
      <c r="P2419" s="12"/>
      <c r="Q2419" s="13"/>
    </row>
    <row r="2420" spans="1:17" ht="15.75" customHeight="1">
      <c r="A2420" s="6" t="s">
        <v>14</v>
      </c>
      <c r="B2420" s="6">
        <v>1185732</v>
      </c>
      <c r="C2420" s="7">
        <v>44386</v>
      </c>
      <c r="D2420" s="6" t="s">
        <v>45</v>
      </c>
      <c r="E2420" s="6" t="s">
        <v>89</v>
      </c>
      <c r="F2420" s="6" t="s">
        <v>90</v>
      </c>
      <c r="G2420" s="6" t="s">
        <v>19</v>
      </c>
      <c r="H2420" s="8">
        <v>0.55000000000000004</v>
      </c>
      <c r="I2420" s="9">
        <v>5750</v>
      </c>
      <c r="J2420" s="10">
        <f t="shared" si="0"/>
        <v>3162.5000000000005</v>
      </c>
      <c r="K2420" s="10">
        <f t="shared" si="1"/>
        <v>1265.0000000000002</v>
      </c>
      <c r="L2420" s="11">
        <v>0.4</v>
      </c>
      <c r="N2420" s="16"/>
      <c r="O2420" s="14"/>
      <c r="P2420" s="12"/>
      <c r="Q2420" s="13"/>
    </row>
    <row r="2421" spans="1:17" ht="15.75" customHeight="1">
      <c r="A2421" s="6" t="s">
        <v>14</v>
      </c>
      <c r="B2421" s="6">
        <v>1185732</v>
      </c>
      <c r="C2421" s="7">
        <v>44386</v>
      </c>
      <c r="D2421" s="6" t="s">
        <v>45</v>
      </c>
      <c r="E2421" s="6" t="s">
        <v>89</v>
      </c>
      <c r="F2421" s="6" t="s">
        <v>90</v>
      </c>
      <c r="G2421" s="6" t="s">
        <v>20</v>
      </c>
      <c r="H2421" s="8">
        <v>0.55000000000000004</v>
      </c>
      <c r="I2421" s="9">
        <v>5250</v>
      </c>
      <c r="J2421" s="10">
        <f t="shared" si="0"/>
        <v>2887.5000000000005</v>
      </c>
      <c r="K2421" s="10">
        <f t="shared" si="1"/>
        <v>1155.0000000000002</v>
      </c>
      <c r="L2421" s="11">
        <v>0.4</v>
      </c>
      <c r="N2421" s="16"/>
      <c r="O2421" s="14"/>
      <c r="P2421" s="12"/>
      <c r="Q2421" s="13"/>
    </row>
    <row r="2422" spans="1:17" ht="15.75" customHeight="1">
      <c r="A2422" s="6" t="s">
        <v>14</v>
      </c>
      <c r="B2422" s="6">
        <v>1185732</v>
      </c>
      <c r="C2422" s="7">
        <v>44386</v>
      </c>
      <c r="D2422" s="6" t="s">
        <v>45</v>
      </c>
      <c r="E2422" s="6" t="s">
        <v>89</v>
      </c>
      <c r="F2422" s="6" t="s">
        <v>90</v>
      </c>
      <c r="G2422" s="6" t="s">
        <v>21</v>
      </c>
      <c r="H2422" s="8">
        <v>0.65</v>
      </c>
      <c r="I2422" s="9">
        <v>5500</v>
      </c>
      <c r="J2422" s="10">
        <f t="shared" si="0"/>
        <v>3575</v>
      </c>
      <c r="K2422" s="10">
        <f t="shared" si="1"/>
        <v>1251.25</v>
      </c>
      <c r="L2422" s="11">
        <v>0.35</v>
      </c>
      <c r="N2422" s="16"/>
      <c r="O2422" s="14"/>
      <c r="P2422" s="12"/>
      <c r="Q2422" s="13"/>
    </row>
    <row r="2423" spans="1:17" ht="15.75" customHeight="1">
      <c r="A2423" s="6" t="s">
        <v>14</v>
      </c>
      <c r="B2423" s="6">
        <v>1185732</v>
      </c>
      <c r="C2423" s="7">
        <v>44386</v>
      </c>
      <c r="D2423" s="6" t="s">
        <v>45</v>
      </c>
      <c r="E2423" s="6" t="s">
        <v>89</v>
      </c>
      <c r="F2423" s="6" t="s">
        <v>90</v>
      </c>
      <c r="G2423" s="6" t="s">
        <v>22</v>
      </c>
      <c r="H2423" s="8">
        <v>0.70000000000000007</v>
      </c>
      <c r="I2423" s="9">
        <v>7250</v>
      </c>
      <c r="J2423" s="10">
        <f t="shared" si="0"/>
        <v>5075.0000000000009</v>
      </c>
      <c r="K2423" s="10">
        <f t="shared" si="1"/>
        <v>2537.5000000000005</v>
      </c>
      <c r="L2423" s="11">
        <v>0.5</v>
      </c>
      <c r="N2423" s="16"/>
      <c r="O2423" s="14"/>
      <c r="P2423" s="12"/>
      <c r="Q2423" s="13"/>
    </row>
    <row r="2424" spans="1:17" ht="15.75" customHeight="1">
      <c r="A2424" s="6" t="s">
        <v>14</v>
      </c>
      <c r="B2424" s="6">
        <v>1185732</v>
      </c>
      <c r="C2424" s="7">
        <v>44418</v>
      </c>
      <c r="D2424" s="6" t="s">
        <v>45</v>
      </c>
      <c r="E2424" s="6" t="s">
        <v>89</v>
      </c>
      <c r="F2424" s="6" t="s">
        <v>90</v>
      </c>
      <c r="G2424" s="6" t="s">
        <v>17</v>
      </c>
      <c r="H2424" s="8">
        <v>0.65</v>
      </c>
      <c r="I2424" s="9">
        <v>8750</v>
      </c>
      <c r="J2424" s="10">
        <f t="shared" si="0"/>
        <v>5687.5</v>
      </c>
      <c r="K2424" s="10">
        <f t="shared" si="1"/>
        <v>2275</v>
      </c>
      <c r="L2424" s="11">
        <v>0.4</v>
      </c>
      <c r="N2424" s="16"/>
      <c r="O2424" s="14"/>
      <c r="P2424" s="12"/>
      <c r="Q2424" s="13"/>
    </row>
    <row r="2425" spans="1:17" ht="15.75" customHeight="1">
      <c r="A2425" s="6" t="s">
        <v>14</v>
      </c>
      <c r="B2425" s="6">
        <v>1185732</v>
      </c>
      <c r="C2425" s="7">
        <v>44418</v>
      </c>
      <c r="D2425" s="6" t="s">
        <v>45</v>
      </c>
      <c r="E2425" s="6" t="s">
        <v>89</v>
      </c>
      <c r="F2425" s="6" t="s">
        <v>90</v>
      </c>
      <c r="G2425" s="6" t="s">
        <v>18</v>
      </c>
      <c r="H2425" s="8">
        <v>0.60000000000000009</v>
      </c>
      <c r="I2425" s="9">
        <v>6500</v>
      </c>
      <c r="J2425" s="10">
        <f t="shared" si="0"/>
        <v>3900.0000000000005</v>
      </c>
      <c r="K2425" s="10">
        <f t="shared" si="1"/>
        <v>1365</v>
      </c>
      <c r="L2425" s="11">
        <v>0.35</v>
      </c>
      <c r="N2425" s="16"/>
      <c r="O2425" s="14"/>
      <c r="P2425" s="12"/>
      <c r="Q2425" s="13"/>
    </row>
    <row r="2426" spans="1:17" ht="15.75" customHeight="1">
      <c r="A2426" s="6" t="s">
        <v>14</v>
      </c>
      <c r="B2426" s="6">
        <v>1185732</v>
      </c>
      <c r="C2426" s="7">
        <v>44418</v>
      </c>
      <c r="D2426" s="6" t="s">
        <v>45</v>
      </c>
      <c r="E2426" s="6" t="s">
        <v>89</v>
      </c>
      <c r="F2426" s="6" t="s">
        <v>90</v>
      </c>
      <c r="G2426" s="6" t="s">
        <v>19</v>
      </c>
      <c r="H2426" s="8">
        <v>0.55000000000000004</v>
      </c>
      <c r="I2426" s="9">
        <v>5750</v>
      </c>
      <c r="J2426" s="10">
        <f t="shared" si="0"/>
        <v>3162.5000000000005</v>
      </c>
      <c r="K2426" s="10">
        <f t="shared" si="1"/>
        <v>1265.0000000000002</v>
      </c>
      <c r="L2426" s="11">
        <v>0.4</v>
      </c>
      <c r="N2426" s="16"/>
      <c r="O2426" s="14"/>
      <c r="P2426" s="12"/>
      <c r="Q2426" s="13"/>
    </row>
    <row r="2427" spans="1:17" ht="15.75" customHeight="1">
      <c r="A2427" s="6" t="s">
        <v>14</v>
      </c>
      <c r="B2427" s="6">
        <v>1185732</v>
      </c>
      <c r="C2427" s="7">
        <v>44418</v>
      </c>
      <c r="D2427" s="6" t="s">
        <v>45</v>
      </c>
      <c r="E2427" s="6" t="s">
        <v>89</v>
      </c>
      <c r="F2427" s="6" t="s">
        <v>90</v>
      </c>
      <c r="G2427" s="6" t="s">
        <v>20</v>
      </c>
      <c r="H2427" s="8">
        <v>0.45</v>
      </c>
      <c r="I2427" s="9">
        <v>5250</v>
      </c>
      <c r="J2427" s="10">
        <f t="shared" si="0"/>
        <v>2362.5</v>
      </c>
      <c r="K2427" s="10">
        <f t="shared" si="1"/>
        <v>945</v>
      </c>
      <c r="L2427" s="11">
        <v>0.4</v>
      </c>
      <c r="N2427" s="16"/>
      <c r="O2427" s="14"/>
      <c r="P2427" s="12"/>
      <c r="Q2427" s="13"/>
    </row>
    <row r="2428" spans="1:17" ht="15.75" customHeight="1">
      <c r="A2428" s="6" t="s">
        <v>14</v>
      </c>
      <c r="B2428" s="6">
        <v>1185732</v>
      </c>
      <c r="C2428" s="7">
        <v>44418</v>
      </c>
      <c r="D2428" s="6" t="s">
        <v>45</v>
      </c>
      <c r="E2428" s="6" t="s">
        <v>89</v>
      </c>
      <c r="F2428" s="6" t="s">
        <v>90</v>
      </c>
      <c r="G2428" s="6" t="s">
        <v>21</v>
      </c>
      <c r="H2428" s="8">
        <v>0.55000000000000004</v>
      </c>
      <c r="I2428" s="9">
        <v>5000</v>
      </c>
      <c r="J2428" s="10">
        <f t="shared" si="0"/>
        <v>2750</v>
      </c>
      <c r="K2428" s="10">
        <f t="shared" si="1"/>
        <v>962.49999999999989</v>
      </c>
      <c r="L2428" s="11">
        <v>0.35</v>
      </c>
      <c r="N2428" s="16"/>
      <c r="O2428" s="14"/>
      <c r="P2428" s="12"/>
      <c r="Q2428" s="13"/>
    </row>
    <row r="2429" spans="1:17" ht="15.75" customHeight="1">
      <c r="A2429" s="6" t="s">
        <v>14</v>
      </c>
      <c r="B2429" s="6">
        <v>1185732</v>
      </c>
      <c r="C2429" s="7">
        <v>44418</v>
      </c>
      <c r="D2429" s="6" t="s">
        <v>45</v>
      </c>
      <c r="E2429" s="6" t="s">
        <v>89</v>
      </c>
      <c r="F2429" s="6" t="s">
        <v>90</v>
      </c>
      <c r="G2429" s="6" t="s">
        <v>22</v>
      </c>
      <c r="H2429" s="8">
        <v>0.60000000000000009</v>
      </c>
      <c r="I2429" s="9">
        <v>6750</v>
      </c>
      <c r="J2429" s="10">
        <f t="shared" si="0"/>
        <v>4050.0000000000005</v>
      </c>
      <c r="K2429" s="10">
        <f t="shared" si="1"/>
        <v>2025.0000000000002</v>
      </c>
      <c r="L2429" s="11">
        <v>0.5</v>
      </c>
      <c r="N2429" s="16"/>
      <c r="O2429" s="14"/>
      <c r="P2429" s="12"/>
      <c r="Q2429" s="13"/>
    </row>
    <row r="2430" spans="1:17" ht="15.75" customHeight="1">
      <c r="A2430" s="6" t="s">
        <v>14</v>
      </c>
      <c r="B2430" s="6">
        <v>1185732</v>
      </c>
      <c r="C2430" s="7">
        <v>44448</v>
      </c>
      <c r="D2430" s="6" t="s">
        <v>45</v>
      </c>
      <c r="E2430" s="6" t="s">
        <v>89</v>
      </c>
      <c r="F2430" s="6" t="s">
        <v>90</v>
      </c>
      <c r="G2430" s="6" t="s">
        <v>17</v>
      </c>
      <c r="H2430" s="8">
        <v>0.55000000000000004</v>
      </c>
      <c r="I2430" s="9">
        <v>7750</v>
      </c>
      <c r="J2430" s="10">
        <f t="shared" si="0"/>
        <v>4262.5</v>
      </c>
      <c r="K2430" s="10">
        <f t="shared" si="1"/>
        <v>1705</v>
      </c>
      <c r="L2430" s="11">
        <v>0.4</v>
      </c>
      <c r="N2430" s="16"/>
      <c r="O2430" s="14"/>
      <c r="P2430" s="12"/>
      <c r="Q2430" s="13"/>
    </row>
    <row r="2431" spans="1:17" ht="15.75" customHeight="1">
      <c r="A2431" s="6" t="s">
        <v>14</v>
      </c>
      <c r="B2431" s="6">
        <v>1185732</v>
      </c>
      <c r="C2431" s="7">
        <v>44448</v>
      </c>
      <c r="D2431" s="6" t="s">
        <v>45</v>
      </c>
      <c r="E2431" s="6" t="s">
        <v>89</v>
      </c>
      <c r="F2431" s="6" t="s">
        <v>90</v>
      </c>
      <c r="G2431" s="6" t="s">
        <v>18</v>
      </c>
      <c r="H2431" s="8">
        <v>0.50000000000000011</v>
      </c>
      <c r="I2431" s="9">
        <v>5750</v>
      </c>
      <c r="J2431" s="10">
        <f t="shared" si="0"/>
        <v>2875.0000000000005</v>
      </c>
      <c r="K2431" s="10">
        <f t="shared" si="1"/>
        <v>1006.2500000000001</v>
      </c>
      <c r="L2431" s="11">
        <v>0.35</v>
      </c>
      <c r="N2431" s="16"/>
      <c r="O2431" s="14"/>
      <c r="P2431" s="12"/>
      <c r="Q2431" s="13"/>
    </row>
    <row r="2432" spans="1:17" ht="15.75" customHeight="1">
      <c r="A2432" s="6" t="s">
        <v>14</v>
      </c>
      <c r="B2432" s="6">
        <v>1185732</v>
      </c>
      <c r="C2432" s="7">
        <v>44448</v>
      </c>
      <c r="D2432" s="6" t="s">
        <v>45</v>
      </c>
      <c r="E2432" s="6" t="s">
        <v>89</v>
      </c>
      <c r="F2432" s="6" t="s">
        <v>90</v>
      </c>
      <c r="G2432" s="6" t="s">
        <v>19</v>
      </c>
      <c r="H2432" s="8">
        <v>0.25000000000000006</v>
      </c>
      <c r="I2432" s="9">
        <v>4750</v>
      </c>
      <c r="J2432" s="10">
        <f t="shared" si="0"/>
        <v>1187.5000000000002</v>
      </c>
      <c r="K2432" s="10">
        <f t="shared" si="1"/>
        <v>475.00000000000011</v>
      </c>
      <c r="L2432" s="11">
        <v>0.4</v>
      </c>
      <c r="N2432" s="16"/>
      <c r="O2432" s="14"/>
      <c r="P2432" s="12"/>
      <c r="Q2432" s="13"/>
    </row>
    <row r="2433" spans="1:17" ht="15.75" customHeight="1">
      <c r="A2433" s="6" t="s">
        <v>14</v>
      </c>
      <c r="B2433" s="6">
        <v>1185732</v>
      </c>
      <c r="C2433" s="7">
        <v>44448</v>
      </c>
      <c r="D2433" s="6" t="s">
        <v>45</v>
      </c>
      <c r="E2433" s="6" t="s">
        <v>89</v>
      </c>
      <c r="F2433" s="6" t="s">
        <v>90</v>
      </c>
      <c r="G2433" s="6" t="s">
        <v>20</v>
      </c>
      <c r="H2433" s="8">
        <v>0.25000000000000006</v>
      </c>
      <c r="I2433" s="9">
        <v>4500</v>
      </c>
      <c r="J2433" s="10">
        <f t="shared" si="0"/>
        <v>1125.0000000000002</v>
      </c>
      <c r="K2433" s="10">
        <f t="shared" si="1"/>
        <v>450.00000000000011</v>
      </c>
      <c r="L2433" s="11">
        <v>0.4</v>
      </c>
      <c r="N2433" s="16"/>
      <c r="O2433" s="14"/>
      <c r="P2433" s="12"/>
      <c r="Q2433" s="13"/>
    </row>
    <row r="2434" spans="1:17" ht="15.75" customHeight="1">
      <c r="A2434" s="6" t="s">
        <v>14</v>
      </c>
      <c r="B2434" s="6">
        <v>1185732</v>
      </c>
      <c r="C2434" s="7">
        <v>44448</v>
      </c>
      <c r="D2434" s="6" t="s">
        <v>45</v>
      </c>
      <c r="E2434" s="6" t="s">
        <v>89</v>
      </c>
      <c r="F2434" s="6" t="s">
        <v>90</v>
      </c>
      <c r="G2434" s="6" t="s">
        <v>21</v>
      </c>
      <c r="H2434" s="8">
        <v>0.35000000000000003</v>
      </c>
      <c r="I2434" s="9">
        <v>4500</v>
      </c>
      <c r="J2434" s="10">
        <f t="shared" si="0"/>
        <v>1575.0000000000002</v>
      </c>
      <c r="K2434" s="10">
        <f t="shared" si="1"/>
        <v>551.25</v>
      </c>
      <c r="L2434" s="11">
        <v>0.35</v>
      </c>
      <c r="N2434" s="16"/>
      <c r="O2434" s="14"/>
      <c r="P2434" s="12"/>
      <c r="Q2434" s="13"/>
    </row>
    <row r="2435" spans="1:17" ht="15.75" customHeight="1">
      <c r="A2435" s="6" t="s">
        <v>14</v>
      </c>
      <c r="B2435" s="6">
        <v>1185732</v>
      </c>
      <c r="C2435" s="7">
        <v>44448</v>
      </c>
      <c r="D2435" s="6" t="s">
        <v>45</v>
      </c>
      <c r="E2435" s="6" t="s">
        <v>89</v>
      </c>
      <c r="F2435" s="6" t="s">
        <v>90</v>
      </c>
      <c r="G2435" s="6" t="s">
        <v>22</v>
      </c>
      <c r="H2435" s="8">
        <v>0.40000000000000008</v>
      </c>
      <c r="I2435" s="9">
        <v>5500</v>
      </c>
      <c r="J2435" s="10">
        <f t="shared" si="0"/>
        <v>2200.0000000000005</v>
      </c>
      <c r="K2435" s="10">
        <f t="shared" si="1"/>
        <v>1100.0000000000002</v>
      </c>
      <c r="L2435" s="11">
        <v>0.5</v>
      </c>
      <c r="N2435" s="16"/>
      <c r="O2435" s="14"/>
      <c r="P2435" s="12"/>
      <c r="Q2435" s="13"/>
    </row>
    <row r="2436" spans="1:17" ht="15.75" customHeight="1">
      <c r="A2436" s="6" t="s">
        <v>14</v>
      </c>
      <c r="B2436" s="6">
        <v>1185732</v>
      </c>
      <c r="C2436" s="7">
        <v>44480</v>
      </c>
      <c r="D2436" s="6" t="s">
        <v>45</v>
      </c>
      <c r="E2436" s="6" t="s">
        <v>89</v>
      </c>
      <c r="F2436" s="6" t="s">
        <v>90</v>
      </c>
      <c r="G2436" s="6" t="s">
        <v>17</v>
      </c>
      <c r="H2436" s="8">
        <v>0.40000000000000008</v>
      </c>
      <c r="I2436" s="9">
        <v>7250</v>
      </c>
      <c r="J2436" s="10">
        <f t="shared" si="0"/>
        <v>2900.0000000000005</v>
      </c>
      <c r="K2436" s="10">
        <f t="shared" si="1"/>
        <v>1160.0000000000002</v>
      </c>
      <c r="L2436" s="11">
        <v>0.4</v>
      </c>
      <c r="N2436" s="16"/>
      <c r="O2436" s="14"/>
      <c r="P2436" s="12"/>
      <c r="Q2436" s="13"/>
    </row>
    <row r="2437" spans="1:17" ht="15.75" customHeight="1">
      <c r="A2437" s="6" t="s">
        <v>14</v>
      </c>
      <c r="B2437" s="6">
        <v>1185732</v>
      </c>
      <c r="C2437" s="7">
        <v>44480</v>
      </c>
      <c r="D2437" s="6" t="s">
        <v>45</v>
      </c>
      <c r="E2437" s="6" t="s">
        <v>89</v>
      </c>
      <c r="F2437" s="6" t="s">
        <v>90</v>
      </c>
      <c r="G2437" s="6" t="s">
        <v>18</v>
      </c>
      <c r="H2437" s="8">
        <v>0.3000000000000001</v>
      </c>
      <c r="I2437" s="9">
        <v>5500</v>
      </c>
      <c r="J2437" s="10">
        <f t="shared" si="0"/>
        <v>1650.0000000000005</v>
      </c>
      <c r="K2437" s="10">
        <f t="shared" si="1"/>
        <v>577.50000000000011</v>
      </c>
      <c r="L2437" s="11">
        <v>0.35</v>
      </c>
      <c r="N2437" s="16"/>
      <c r="O2437" s="14"/>
      <c r="P2437" s="12"/>
      <c r="Q2437" s="13"/>
    </row>
    <row r="2438" spans="1:17" ht="15.75" customHeight="1">
      <c r="A2438" s="6" t="s">
        <v>14</v>
      </c>
      <c r="B2438" s="6">
        <v>1185732</v>
      </c>
      <c r="C2438" s="7">
        <v>44480</v>
      </c>
      <c r="D2438" s="6" t="s">
        <v>45</v>
      </c>
      <c r="E2438" s="6" t="s">
        <v>89</v>
      </c>
      <c r="F2438" s="6" t="s">
        <v>90</v>
      </c>
      <c r="G2438" s="6" t="s">
        <v>19</v>
      </c>
      <c r="H2438" s="8">
        <v>0.3000000000000001</v>
      </c>
      <c r="I2438" s="9">
        <v>4250</v>
      </c>
      <c r="J2438" s="10">
        <f t="shared" si="0"/>
        <v>1275.0000000000005</v>
      </c>
      <c r="K2438" s="10">
        <f t="shared" si="1"/>
        <v>510.00000000000023</v>
      </c>
      <c r="L2438" s="11">
        <v>0.4</v>
      </c>
      <c r="N2438" s="16"/>
      <c r="O2438" s="14"/>
      <c r="P2438" s="12"/>
      <c r="Q2438" s="13"/>
    </row>
    <row r="2439" spans="1:17" ht="15.75" customHeight="1">
      <c r="A2439" s="6" t="s">
        <v>14</v>
      </c>
      <c r="B2439" s="6">
        <v>1185732</v>
      </c>
      <c r="C2439" s="7">
        <v>44480</v>
      </c>
      <c r="D2439" s="6" t="s">
        <v>45</v>
      </c>
      <c r="E2439" s="6" t="s">
        <v>89</v>
      </c>
      <c r="F2439" s="6" t="s">
        <v>90</v>
      </c>
      <c r="G2439" s="6" t="s">
        <v>20</v>
      </c>
      <c r="H2439" s="8">
        <v>0.3000000000000001</v>
      </c>
      <c r="I2439" s="9">
        <v>4000</v>
      </c>
      <c r="J2439" s="10">
        <f t="shared" si="0"/>
        <v>1200.0000000000005</v>
      </c>
      <c r="K2439" s="10">
        <f t="shared" si="1"/>
        <v>480.00000000000023</v>
      </c>
      <c r="L2439" s="11">
        <v>0.4</v>
      </c>
      <c r="N2439" s="16"/>
      <c r="O2439" s="14"/>
      <c r="P2439" s="12"/>
      <c r="Q2439" s="13"/>
    </row>
    <row r="2440" spans="1:17" ht="15.75" customHeight="1">
      <c r="A2440" s="6" t="s">
        <v>14</v>
      </c>
      <c r="B2440" s="6">
        <v>1185732</v>
      </c>
      <c r="C2440" s="7">
        <v>44480</v>
      </c>
      <c r="D2440" s="6" t="s">
        <v>45</v>
      </c>
      <c r="E2440" s="6" t="s">
        <v>89</v>
      </c>
      <c r="F2440" s="6" t="s">
        <v>90</v>
      </c>
      <c r="G2440" s="6" t="s">
        <v>21</v>
      </c>
      <c r="H2440" s="8">
        <v>0.40000000000000008</v>
      </c>
      <c r="I2440" s="9">
        <v>4000</v>
      </c>
      <c r="J2440" s="10">
        <f t="shared" si="0"/>
        <v>1600.0000000000002</v>
      </c>
      <c r="K2440" s="10">
        <f t="shared" si="1"/>
        <v>560</v>
      </c>
      <c r="L2440" s="11">
        <v>0.35</v>
      </c>
      <c r="N2440" s="16"/>
      <c r="O2440" s="14"/>
      <c r="P2440" s="12"/>
      <c r="Q2440" s="13"/>
    </row>
    <row r="2441" spans="1:17" ht="15.75" customHeight="1">
      <c r="A2441" s="6" t="s">
        <v>14</v>
      </c>
      <c r="B2441" s="6">
        <v>1185732</v>
      </c>
      <c r="C2441" s="7">
        <v>44480</v>
      </c>
      <c r="D2441" s="6" t="s">
        <v>45</v>
      </c>
      <c r="E2441" s="6" t="s">
        <v>89</v>
      </c>
      <c r="F2441" s="6" t="s">
        <v>90</v>
      </c>
      <c r="G2441" s="6" t="s">
        <v>22</v>
      </c>
      <c r="H2441" s="8">
        <v>0.4</v>
      </c>
      <c r="I2441" s="9">
        <v>5250</v>
      </c>
      <c r="J2441" s="10">
        <f t="shared" si="0"/>
        <v>2100</v>
      </c>
      <c r="K2441" s="10">
        <f t="shared" si="1"/>
        <v>1050</v>
      </c>
      <c r="L2441" s="11">
        <v>0.5</v>
      </c>
      <c r="N2441" s="16"/>
      <c r="O2441" s="14"/>
      <c r="P2441" s="12"/>
      <c r="Q2441" s="13"/>
    </row>
    <row r="2442" spans="1:17" ht="15.75" customHeight="1">
      <c r="A2442" s="6" t="s">
        <v>14</v>
      </c>
      <c r="B2442" s="6">
        <v>1185732</v>
      </c>
      <c r="C2442" s="7">
        <v>44510</v>
      </c>
      <c r="D2442" s="6" t="s">
        <v>45</v>
      </c>
      <c r="E2442" s="6" t="s">
        <v>89</v>
      </c>
      <c r="F2442" s="6" t="s">
        <v>90</v>
      </c>
      <c r="G2442" s="6" t="s">
        <v>17</v>
      </c>
      <c r="H2442" s="8">
        <v>0.35000000000000009</v>
      </c>
      <c r="I2442" s="9">
        <v>6750</v>
      </c>
      <c r="J2442" s="10">
        <f t="shared" si="0"/>
        <v>2362.5000000000005</v>
      </c>
      <c r="K2442" s="10">
        <f t="shared" si="1"/>
        <v>945.00000000000023</v>
      </c>
      <c r="L2442" s="11">
        <v>0.4</v>
      </c>
      <c r="N2442" s="16"/>
      <c r="O2442" s="14"/>
      <c r="P2442" s="12"/>
      <c r="Q2442" s="13"/>
    </row>
    <row r="2443" spans="1:17" ht="15.75" customHeight="1">
      <c r="A2443" s="6" t="s">
        <v>14</v>
      </c>
      <c r="B2443" s="6">
        <v>1185732</v>
      </c>
      <c r="C2443" s="7">
        <v>44510</v>
      </c>
      <c r="D2443" s="6" t="s">
        <v>45</v>
      </c>
      <c r="E2443" s="6" t="s">
        <v>89</v>
      </c>
      <c r="F2443" s="6" t="s">
        <v>90</v>
      </c>
      <c r="G2443" s="6" t="s">
        <v>18</v>
      </c>
      <c r="H2443" s="8">
        <v>0.25000000000000011</v>
      </c>
      <c r="I2443" s="9">
        <v>5000</v>
      </c>
      <c r="J2443" s="10">
        <f t="shared" si="0"/>
        <v>1250.0000000000005</v>
      </c>
      <c r="K2443" s="10">
        <f t="shared" si="1"/>
        <v>437.50000000000011</v>
      </c>
      <c r="L2443" s="11">
        <v>0.35</v>
      </c>
      <c r="N2443" s="16"/>
      <c r="O2443" s="14"/>
      <c r="P2443" s="12"/>
      <c r="Q2443" s="13"/>
    </row>
    <row r="2444" spans="1:17" ht="15.75" customHeight="1">
      <c r="A2444" s="6" t="s">
        <v>14</v>
      </c>
      <c r="B2444" s="6">
        <v>1185732</v>
      </c>
      <c r="C2444" s="7">
        <v>44510</v>
      </c>
      <c r="D2444" s="6" t="s">
        <v>45</v>
      </c>
      <c r="E2444" s="6" t="s">
        <v>89</v>
      </c>
      <c r="F2444" s="6" t="s">
        <v>90</v>
      </c>
      <c r="G2444" s="6" t="s">
        <v>19</v>
      </c>
      <c r="H2444" s="8">
        <v>0.35000000000000014</v>
      </c>
      <c r="I2444" s="9">
        <v>4450</v>
      </c>
      <c r="J2444" s="10">
        <f t="shared" si="0"/>
        <v>1557.5000000000007</v>
      </c>
      <c r="K2444" s="10">
        <f t="shared" si="1"/>
        <v>623.00000000000034</v>
      </c>
      <c r="L2444" s="11">
        <v>0.4</v>
      </c>
      <c r="N2444" s="16"/>
      <c r="O2444" s="14"/>
      <c r="P2444" s="12"/>
      <c r="Q2444" s="13"/>
    </row>
    <row r="2445" spans="1:17" ht="15.75" customHeight="1">
      <c r="A2445" s="6" t="s">
        <v>14</v>
      </c>
      <c r="B2445" s="6">
        <v>1185732</v>
      </c>
      <c r="C2445" s="7">
        <v>44510</v>
      </c>
      <c r="D2445" s="6" t="s">
        <v>45</v>
      </c>
      <c r="E2445" s="6" t="s">
        <v>89</v>
      </c>
      <c r="F2445" s="6" t="s">
        <v>90</v>
      </c>
      <c r="G2445" s="6" t="s">
        <v>20</v>
      </c>
      <c r="H2445" s="8">
        <v>0.65000000000000024</v>
      </c>
      <c r="I2445" s="9">
        <v>5000</v>
      </c>
      <c r="J2445" s="10">
        <f t="shared" si="0"/>
        <v>3250.0000000000014</v>
      </c>
      <c r="K2445" s="10">
        <f t="shared" si="1"/>
        <v>1300.0000000000007</v>
      </c>
      <c r="L2445" s="11">
        <v>0.4</v>
      </c>
      <c r="N2445" s="16"/>
      <c r="O2445" s="14"/>
      <c r="P2445" s="12"/>
      <c r="Q2445" s="13"/>
    </row>
    <row r="2446" spans="1:17" ht="15.75" customHeight="1">
      <c r="A2446" s="6" t="s">
        <v>14</v>
      </c>
      <c r="B2446" s="6">
        <v>1185732</v>
      </c>
      <c r="C2446" s="7">
        <v>44510</v>
      </c>
      <c r="D2446" s="6" t="s">
        <v>45</v>
      </c>
      <c r="E2446" s="6" t="s">
        <v>89</v>
      </c>
      <c r="F2446" s="6" t="s">
        <v>90</v>
      </c>
      <c r="G2446" s="6" t="s">
        <v>21</v>
      </c>
      <c r="H2446" s="8">
        <v>0.80000000000000016</v>
      </c>
      <c r="I2446" s="9">
        <v>4750</v>
      </c>
      <c r="J2446" s="10">
        <f t="shared" si="0"/>
        <v>3800.0000000000009</v>
      </c>
      <c r="K2446" s="10">
        <f t="shared" si="1"/>
        <v>1330.0000000000002</v>
      </c>
      <c r="L2446" s="11">
        <v>0.35</v>
      </c>
      <c r="N2446" s="16"/>
      <c r="O2446" s="14"/>
      <c r="P2446" s="12"/>
      <c r="Q2446" s="13"/>
    </row>
    <row r="2447" spans="1:17" ht="15.75" customHeight="1">
      <c r="A2447" s="6" t="s">
        <v>14</v>
      </c>
      <c r="B2447" s="6">
        <v>1185732</v>
      </c>
      <c r="C2447" s="7">
        <v>44510</v>
      </c>
      <c r="D2447" s="6" t="s">
        <v>45</v>
      </c>
      <c r="E2447" s="6" t="s">
        <v>89</v>
      </c>
      <c r="F2447" s="6" t="s">
        <v>90</v>
      </c>
      <c r="G2447" s="6" t="s">
        <v>22</v>
      </c>
      <c r="H2447" s="8">
        <v>0.8</v>
      </c>
      <c r="I2447" s="9">
        <v>5750</v>
      </c>
      <c r="J2447" s="10">
        <f t="shared" si="0"/>
        <v>4600</v>
      </c>
      <c r="K2447" s="10">
        <f t="shared" si="1"/>
        <v>2300</v>
      </c>
      <c r="L2447" s="11">
        <v>0.5</v>
      </c>
      <c r="N2447" s="16"/>
      <c r="O2447" s="14"/>
      <c r="P2447" s="12"/>
      <c r="Q2447" s="13"/>
    </row>
    <row r="2448" spans="1:17" ht="15.75" customHeight="1">
      <c r="A2448" s="6" t="s">
        <v>14</v>
      </c>
      <c r="B2448" s="6">
        <v>1185732</v>
      </c>
      <c r="C2448" s="7">
        <v>44539</v>
      </c>
      <c r="D2448" s="6" t="s">
        <v>45</v>
      </c>
      <c r="E2448" s="6" t="s">
        <v>89</v>
      </c>
      <c r="F2448" s="6" t="s">
        <v>90</v>
      </c>
      <c r="G2448" s="6" t="s">
        <v>17</v>
      </c>
      <c r="H2448" s="8">
        <v>0.75000000000000011</v>
      </c>
      <c r="I2448" s="9">
        <v>8250</v>
      </c>
      <c r="J2448" s="10">
        <f t="shared" si="0"/>
        <v>6187.5000000000009</v>
      </c>
      <c r="K2448" s="10">
        <f t="shared" si="1"/>
        <v>2475.0000000000005</v>
      </c>
      <c r="L2448" s="11">
        <v>0.4</v>
      </c>
      <c r="N2448" s="16"/>
      <c r="O2448" s="14"/>
      <c r="P2448" s="12"/>
      <c r="Q2448" s="13"/>
    </row>
    <row r="2449" spans="1:17" ht="15.75" customHeight="1">
      <c r="A2449" s="6" t="s">
        <v>14</v>
      </c>
      <c r="B2449" s="6">
        <v>1185732</v>
      </c>
      <c r="C2449" s="7">
        <v>44539</v>
      </c>
      <c r="D2449" s="6" t="s">
        <v>45</v>
      </c>
      <c r="E2449" s="6" t="s">
        <v>89</v>
      </c>
      <c r="F2449" s="6" t="s">
        <v>90</v>
      </c>
      <c r="G2449" s="6" t="s">
        <v>18</v>
      </c>
      <c r="H2449" s="8">
        <v>0.65000000000000013</v>
      </c>
      <c r="I2449" s="9">
        <v>6250</v>
      </c>
      <c r="J2449" s="10">
        <f t="shared" si="0"/>
        <v>4062.5000000000009</v>
      </c>
      <c r="K2449" s="10">
        <f t="shared" si="1"/>
        <v>1421.8750000000002</v>
      </c>
      <c r="L2449" s="11">
        <v>0.35</v>
      </c>
      <c r="N2449" s="16"/>
      <c r="O2449" s="14"/>
      <c r="P2449" s="12"/>
      <c r="Q2449" s="13"/>
    </row>
    <row r="2450" spans="1:17" ht="15.75" customHeight="1">
      <c r="A2450" s="6" t="s">
        <v>14</v>
      </c>
      <c r="B2450" s="6">
        <v>1185732</v>
      </c>
      <c r="C2450" s="7">
        <v>44539</v>
      </c>
      <c r="D2450" s="6" t="s">
        <v>45</v>
      </c>
      <c r="E2450" s="6" t="s">
        <v>89</v>
      </c>
      <c r="F2450" s="6" t="s">
        <v>90</v>
      </c>
      <c r="G2450" s="6" t="s">
        <v>19</v>
      </c>
      <c r="H2450" s="8">
        <v>0.65000000000000013</v>
      </c>
      <c r="I2450" s="9">
        <v>5750</v>
      </c>
      <c r="J2450" s="10">
        <f t="shared" si="0"/>
        <v>3737.5000000000009</v>
      </c>
      <c r="K2450" s="10">
        <f t="shared" si="1"/>
        <v>1495.0000000000005</v>
      </c>
      <c r="L2450" s="11">
        <v>0.4</v>
      </c>
      <c r="N2450" s="16"/>
      <c r="O2450" s="14"/>
      <c r="P2450" s="12"/>
      <c r="Q2450" s="13"/>
    </row>
    <row r="2451" spans="1:17" ht="15.75" customHeight="1">
      <c r="A2451" s="6" t="s">
        <v>14</v>
      </c>
      <c r="B2451" s="6">
        <v>1185732</v>
      </c>
      <c r="C2451" s="7">
        <v>44539</v>
      </c>
      <c r="D2451" s="6" t="s">
        <v>45</v>
      </c>
      <c r="E2451" s="6" t="s">
        <v>89</v>
      </c>
      <c r="F2451" s="6" t="s">
        <v>90</v>
      </c>
      <c r="G2451" s="6" t="s">
        <v>20</v>
      </c>
      <c r="H2451" s="8">
        <v>0.65000000000000013</v>
      </c>
      <c r="I2451" s="9">
        <v>5250</v>
      </c>
      <c r="J2451" s="10">
        <f t="shared" si="0"/>
        <v>3412.5000000000009</v>
      </c>
      <c r="K2451" s="10">
        <f t="shared" si="1"/>
        <v>1365.0000000000005</v>
      </c>
      <c r="L2451" s="11">
        <v>0.4</v>
      </c>
      <c r="N2451" s="16"/>
      <c r="O2451" s="14"/>
      <c r="P2451" s="12"/>
      <c r="Q2451" s="13"/>
    </row>
    <row r="2452" spans="1:17" ht="15.75" customHeight="1">
      <c r="A2452" s="6" t="s">
        <v>14</v>
      </c>
      <c r="B2452" s="6">
        <v>1185732</v>
      </c>
      <c r="C2452" s="7">
        <v>44539</v>
      </c>
      <c r="D2452" s="6" t="s">
        <v>45</v>
      </c>
      <c r="E2452" s="6" t="s">
        <v>89</v>
      </c>
      <c r="F2452" s="6" t="s">
        <v>90</v>
      </c>
      <c r="G2452" s="6" t="s">
        <v>21</v>
      </c>
      <c r="H2452" s="8">
        <v>0.75000000000000011</v>
      </c>
      <c r="I2452" s="9">
        <v>5250</v>
      </c>
      <c r="J2452" s="10">
        <f t="shared" si="0"/>
        <v>3937.5000000000005</v>
      </c>
      <c r="K2452" s="10">
        <f t="shared" si="1"/>
        <v>1378.125</v>
      </c>
      <c r="L2452" s="11">
        <v>0.35</v>
      </c>
      <c r="N2452" s="16"/>
      <c r="O2452" s="14"/>
      <c r="P2452" s="12"/>
      <c r="Q2452" s="13"/>
    </row>
    <row r="2453" spans="1:17" ht="15.75" customHeight="1">
      <c r="A2453" s="6" t="s">
        <v>14</v>
      </c>
      <c r="B2453" s="6">
        <v>1185732</v>
      </c>
      <c r="C2453" s="7">
        <v>44539</v>
      </c>
      <c r="D2453" s="6" t="s">
        <v>45</v>
      </c>
      <c r="E2453" s="6" t="s">
        <v>89</v>
      </c>
      <c r="F2453" s="6" t="s">
        <v>90</v>
      </c>
      <c r="G2453" s="6" t="s">
        <v>22</v>
      </c>
      <c r="H2453" s="8">
        <v>0.8</v>
      </c>
      <c r="I2453" s="9">
        <v>6250</v>
      </c>
      <c r="J2453" s="10">
        <f t="shared" si="0"/>
        <v>5000</v>
      </c>
      <c r="K2453" s="10">
        <f t="shared" si="1"/>
        <v>2500</v>
      </c>
      <c r="L2453" s="11">
        <v>0.5</v>
      </c>
      <c r="N2453" s="16"/>
      <c r="O2453" s="14"/>
      <c r="P2453" s="12"/>
      <c r="Q2453" s="13"/>
    </row>
    <row r="2454" spans="1:17" ht="15.75" customHeight="1">
      <c r="A2454" s="6" t="s">
        <v>14</v>
      </c>
      <c r="B2454" s="6">
        <v>1185732</v>
      </c>
      <c r="C2454" s="7">
        <v>44218</v>
      </c>
      <c r="D2454" s="6" t="s">
        <v>33</v>
      </c>
      <c r="E2454" s="6" t="s">
        <v>91</v>
      </c>
      <c r="F2454" s="6" t="s">
        <v>92</v>
      </c>
      <c r="G2454" s="6" t="s">
        <v>17</v>
      </c>
      <c r="H2454" s="8">
        <v>0.4</v>
      </c>
      <c r="I2454" s="9">
        <v>5000</v>
      </c>
      <c r="J2454" s="10">
        <f t="shared" si="0"/>
        <v>2000</v>
      </c>
      <c r="K2454" s="10">
        <f t="shared" si="1"/>
        <v>800</v>
      </c>
      <c r="L2454" s="11">
        <v>0.4</v>
      </c>
      <c r="N2454" s="16"/>
      <c r="O2454" s="14"/>
      <c r="P2454" s="12"/>
      <c r="Q2454" s="13"/>
    </row>
    <row r="2455" spans="1:17" ht="15.75" customHeight="1">
      <c r="A2455" s="6" t="s">
        <v>14</v>
      </c>
      <c r="B2455" s="6">
        <v>1185732</v>
      </c>
      <c r="C2455" s="7">
        <v>44218</v>
      </c>
      <c r="D2455" s="6" t="s">
        <v>33</v>
      </c>
      <c r="E2455" s="6" t="s">
        <v>91</v>
      </c>
      <c r="F2455" s="6" t="s">
        <v>92</v>
      </c>
      <c r="G2455" s="6" t="s">
        <v>18</v>
      </c>
      <c r="H2455" s="8">
        <v>0.4</v>
      </c>
      <c r="I2455" s="9">
        <v>3000</v>
      </c>
      <c r="J2455" s="10">
        <f t="shared" si="0"/>
        <v>1200</v>
      </c>
      <c r="K2455" s="10">
        <f t="shared" si="1"/>
        <v>420</v>
      </c>
      <c r="L2455" s="11">
        <v>0.35</v>
      </c>
      <c r="N2455" s="16"/>
      <c r="O2455" s="14"/>
      <c r="P2455" s="12"/>
      <c r="Q2455" s="13"/>
    </row>
    <row r="2456" spans="1:17" ht="15.75" customHeight="1">
      <c r="A2456" s="6" t="s">
        <v>14</v>
      </c>
      <c r="B2456" s="6">
        <v>1185732</v>
      </c>
      <c r="C2456" s="7">
        <v>44218</v>
      </c>
      <c r="D2456" s="6" t="s">
        <v>33</v>
      </c>
      <c r="E2456" s="6" t="s">
        <v>91</v>
      </c>
      <c r="F2456" s="6" t="s">
        <v>92</v>
      </c>
      <c r="G2456" s="6" t="s">
        <v>19</v>
      </c>
      <c r="H2456" s="8">
        <v>0.30000000000000004</v>
      </c>
      <c r="I2456" s="9">
        <v>3000</v>
      </c>
      <c r="J2456" s="10">
        <f t="shared" si="0"/>
        <v>900.00000000000011</v>
      </c>
      <c r="K2456" s="10">
        <f t="shared" si="1"/>
        <v>360.00000000000006</v>
      </c>
      <c r="L2456" s="11">
        <v>0.4</v>
      </c>
      <c r="N2456" s="16"/>
      <c r="O2456" s="14"/>
      <c r="P2456" s="12"/>
      <c r="Q2456" s="13"/>
    </row>
    <row r="2457" spans="1:17" ht="15.75" customHeight="1">
      <c r="A2457" s="6" t="s">
        <v>14</v>
      </c>
      <c r="B2457" s="6">
        <v>1185732</v>
      </c>
      <c r="C2457" s="7">
        <v>44218</v>
      </c>
      <c r="D2457" s="6" t="s">
        <v>33</v>
      </c>
      <c r="E2457" s="6" t="s">
        <v>91</v>
      </c>
      <c r="F2457" s="6" t="s">
        <v>92</v>
      </c>
      <c r="G2457" s="6" t="s">
        <v>20</v>
      </c>
      <c r="H2457" s="8">
        <v>0.35000000000000003</v>
      </c>
      <c r="I2457" s="9">
        <v>1500</v>
      </c>
      <c r="J2457" s="10">
        <f t="shared" si="0"/>
        <v>525</v>
      </c>
      <c r="K2457" s="10">
        <f t="shared" si="1"/>
        <v>210</v>
      </c>
      <c r="L2457" s="11">
        <v>0.4</v>
      </c>
      <c r="N2457" s="16"/>
      <c r="O2457" s="14"/>
      <c r="P2457" s="12"/>
      <c r="Q2457" s="13"/>
    </row>
    <row r="2458" spans="1:17" ht="15.75" customHeight="1">
      <c r="A2458" s="6" t="s">
        <v>14</v>
      </c>
      <c r="B2458" s="6">
        <v>1185732</v>
      </c>
      <c r="C2458" s="7">
        <v>44218</v>
      </c>
      <c r="D2458" s="6" t="s">
        <v>33</v>
      </c>
      <c r="E2458" s="6" t="s">
        <v>91</v>
      </c>
      <c r="F2458" s="6" t="s">
        <v>92</v>
      </c>
      <c r="G2458" s="6" t="s">
        <v>21</v>
      </c>
      <c r="H2458" s="8">
        <v>0.49999999999999994</v>
      </c>
      <c r="I2458" s="9">
        <v>2000</v>
      </c>
      <c r="J2458" s="10">
        <f t="shared" si="0"/>
        <v>999.99999999999989</v>
      </c>
      <c r="K2458" s="10">
        <f t="shared" si="1"/>
        <v>349.99999999999994</v>
      </c>
      <c r="L2458" s="11">
        <v>0.35</v>
      </c>
      <c r="N2458" s="16"/>
      <c r="O2458" s="14"/>
      <c r="P2458" s="12"/>
      <c r="Q2458" s="13"/>
    </row>
    <row r="2459" spans="1:17" ht="15.75" customHeight="1">
      <c r="A2459" s="6" t="s">
        <v>14</v>
      </c>
      <c r="B2459" s="6">
        <v>1185732</v>
      </c>
      <c r="C2459" s="7">
        <v>44218</v>
      </c>
      <c r="D2459" s="6" t="s">
        <v>33</v>
      </c>
      <c r="E2459" s="6" t="s">
        <v>91</v>
      </c>
      <c r="F2459" s="6" t="s">
        <v>92</v>
      </c>
      <c r="G2459" s="6" t="s">
        <v>22</v>
      </c>
      <c r="H2459" s="8">
        <v>0.4</v>
      </c>
      <c r="I2459" s="9">
        <v>3000</v>
      </c>
      <c r="J2459" s="10">
        <f t="shared" si="0"/>
        <v>1200</v>
      </c>
      <c r="K2459" s="10">
        <f t="shared" si="1"/>
        <v>480</v>
      </c>
      <c r="L2459" s="11">
        <v>0.4</v>
      </c>
      <c r="N2459" s="16"/>
      <c r="O2459" s="14"/>
      <c r="P2459" s="12"/>
      <c r="Q2459" s="13"/>
    </row>
    <row r="2460" spans="1:17" ht="15.75" customHeight="1">
      <c r="A2460" s="6" t="s">
        <v>14</v>
      </c>
      <c r="B2460" s="6">
        <v>1185732</v>
      </c>
      <c r="C2460" s="7">
        <v>44249</v>
      </c>
      <c r="D2460" s="6" t="s">
        <v>33</v>
      </c>
      <c r="E2460" s="6" t="s">
        <v>91</v>
      </c>
      <c r="F2460" s="6" t="s">
        <v>92</v>
      </c>
      <c r="G2460" s="6" t="s">
        <v>17</v>
      </c>
      <c r="H2460" s="8">
        <v>0.4</v>
      </c>
      <c r="I2460" s="9">
        <v>5500</v>
      </c>
      <c r="J2460" s="10">
        <f t="shared" si="0"/>
        <v>2200</v>
      </c>
      <c r="K2460" s="10">
        <f t="shared" si="1"/>
        <v>880</v>
      </c>
      <c r="L2460" s="11">
        <v>0.4</v>
      </c>
      <c r="N2460" s="16"/>
      <c r="O2460" s="14"/>
      <c r="P2460" s="12"/>
      <c r="Q2460" s="13"/>
    </row>
    <row r="2461" spans="1:17" ht="15.75" customHeight="1">
      <c r="A2461" s="6" t="s">
        <v>14</v>
      </c>
      <c r="B2461" s="6">
        <v>1185732</v>
      </c>
      <c r="C2461" s="7">
        <v>44249</v>
      </c>
      <c r="D2461" s="6" t="s">
        <v>33</v>
      </c>
      <c r="E2461" s="6" t="s">
        <v>91</v>
      </c>
      <c r="F2461" s="6" t="s">
        <v>92</v>
      </c>
      <c r="G2461" s="6" t="s">
        <v>18</v>
      </c>
      <c r="H2461" s="8">
        <v>0.4</v>
      </c>
      <c r="I2461" s="9">
        <v>2000</v>
      </c>
      <c r="J2461" s="10">
        <f t="shared" si="0"/>
        <v>800</v>
      </c>
      <c r="K2461" s="10">
        <f t="shared" si="1"/>
        <v>280</v>
      </c>
      <c r="L2461" s="11">
        <v>0.35</v>
      </c>
      <c r="N2461" s="16"/>
      <c r="O2461" s="14"/>
      <c r="P2461" s="12"/>
      <c r="Q2461" s="13"/>
    </row>
    <row r="2462" spans="1:17" ht="15.75" customHeight="1">
      <c r="A2462" s="6" t="s">
        <v>14</v>
      </c>
      <c r="B2462" s="6">
        <v>1185732</v>
      </c>
      <c r="C2462" s="7">
        <v>44249</v>
      </c>
      <c r="D2462" s="6" t="s">
        <v>33</v>
      </c>
      <c r="E2462" s="6" t="s">
        <v>91</v>
      </c>
      <c r="F2462" s="6" t="s">
        <v>92</v>
      </c>
      <c r="G2462" s="6" t="s">
        <v>19</v>
      </c>
      <c r="H2462" s="8">
        <v>0.30000000000000004</v>
      </c>
      <c r="I2462" s="9">
        <v>2500</v>
      </c>
      <c r="J2462" s="10">
        <f t="shared" si="0"/>
        <v>750.00000000000011</v>
      </c>
      <c r="K2462" s="10">
        <f t="shared" si="1"/>
        <v>300.00000000000006</v>
      </c>
      <c r="L2462" s="11">
        <v>0.4</v>
      </c>
      <c r="N2462" s="16"/>
      <c r="O2462" s="14"/>
      <c r="P2462" s="12"/>
      <c r="Q2462" s="13"/>
    </row>
    <row r="2463" spans="1:17" ht="15.75" customHeight="1">
      <c r="A2463" s="6" t="s">
        <v>14</v>
      </c>
      <c r="B2463" s="6">
        <v>1185732</v>
      </c>
      <c r="C2463" s="7">
        <v>44249</v>
      </c>
      <c r="D2463" s="6" t="s">
        <v>33</v>
      </c>
      <c r="E2463" s="6" t="s">
        <v>91</v>
      </c>
      <c r="F2463" s="6" t="s">
        <v>92</v>
      </c>
      <c r="G2463" s="6" t="s">
        <v>20</v>
      </c>
      <c r="H2463" s="8">
        <v>0.35000000000000003</v>
      </c>
      <c r="I2463" s="9">
        <v>1250</v>
      </c>
      <c r="J2463" s="10">
        <f t="shared" si="0"/>
        <v>437.50000000000006</v>
      </c>
      <c r="K2463" s="10">
        <f t="shared" si="1"/>
        <v>175.00000000000003</v>
      </c>
      <c r="L2463" s="11">
        <v>0.4</v>
      </c>
      <c r="N2463" s="16"/>
      <c r="O2463" s="14"/>
      <c r="P2463" s="12"/>
      <c r="Q2463" s="13"/>
    </row>
    <row r="2464" spans="1:17" ht="15.75" customHeight="1">
      <c r="A2464" s="6" t="s">
        <v>14</v>
      </c>
      <c r="B2464" s="6">
        <v>1185732</v>
      </c>
      <c r="C2464" s="7">
        <v>44249</v>
      </c>
      <c r="D2464" s="6" t="s">
        <v>33</v>
      </c>
      <c r="E2464" s="6" t="s">
        <v>91</v>
      </c>
      <c r="F2464" s="6" t="s">
        <v>92</v>
      </c>
      <c r="G2464" s="6" t="s">
        <v>21</v>
      </c>
      <c r="H2464" s="8">
        <v>0.49999999999999994</v>
      </c>
      <c r="I2464" s="9">
        <v>2000</v>
      </c>
      <c r="J2464" s="10">
        <f t="shared" si="0"/>
        <v>999.99999999999989</v>
      </c>
      <c r="K2464" s="10">
        <f t="shared" si="1"/>
        <v>349.99999999999994</v>
      </c>
      <c r="L2464" s="11">
        <v>0.35</v>
      </c>
      <c r="N2464" s="16"/>
      <c r="O2464" s="14"/>
      <c r="P2464" s="12"/>
      <c r="Q2464" s="13"/>
    </row>
    <row r="2465" spans="1:17" ht="15.75" customHeight="1">
      <c r="A2465" s="6" t="s">
        <v>14</v>
      </c>
      <c r="B2465" s="6">
        <v>1185732</v>
      </c>
      <c r="C2465" s="7">
        <v>44249</v>
      </c>
      <c r="D2465" s="6" t="s">
        <v>33</v>
      </c>
      <c r="E2465" s="6" t="s">
        <v>91</v>
      </c>
      <c r="F2465" s="6" t="s">
        <v>92</v>
      </c>
      <c r="G2465" s="6" t="s">
        <v>22</v>
      </c>
      <c r="H2465" s="8">
        <v>0.4</v>
      </c>
      <c r="I2465" s="9">
        <v>3000</v>
      </c>
      <c r="J2465" s="10">
        <f t="shared" si="0"/>
        <v>1200</v>
      </c>
      <c r="K2465" s="10">
        <f t="shared" si="1"/>
        <v>480</v>
      </c>
      <c r="L2465" s="11">
        <v>0.4</v>
      </c>
      <c r="N2465" s="16"/>
      <c r="O2465" s="14"/>
      <c r="P2465" s="12"/>
      <c r="Q2465" s="13"/>
    </row>
    <row r="2466" spans="1:17" ht="15.75" customHeight="1">
      <c r="A2466" s="6" t="s">
        <v>14</v>
      </c>
      <c r="B2466" s="6">
        <v>1185732</v>
      </c>
      <c r="C2466" s="7">
        <v>44276</v>
      </c>
      <c r="D2466" s="6" t="s">
        <v>33</v>
      </c>
      <c r="E2466" s="6" t="s">
        <v>91</v>
      </c>
      <c r="F2466" s="6" t="s">
        <v>92</v>
      </c>
      <c r="G2466" s="6" t="s">
        <v>17</v>
      </c>
      <c r="H2466" s="8">
        <v>0.45</v>
      </c>
      <c r="I2466" s="9">
        <v>5200</v>
      </c>
      <c r="J2466" s="10">
        <f t="shared" si="0"/>
        <v>2340</v>
      </c>
      <c r="K2466" s="10">
        <f t="shared" si="1"/>
        <v>936</v>
      </c>
      <c r="L2466" s="11">
        <v>0.4</v>
      </c>
      <c r="N2466" s="16"/>
      <c r="O2466" s="14"/>
      <c r="P2466" s="12"/>
      <c r="Q2466" s="13"/>
    </row>
    <row r="2467" spans="1:17" ht="15.75" customHeight="1">
      <c r="A2467" s="6" t="s">
        <v>14</v>
      </c>
      <c r="B2467" s="6">
        <v>1185732</v>
      </c>
      <c r="C2467" s="7">
        <v>44276</v>
      </c>
      <c r="D2467" s="6" t="s">
        <v>33</v>
      </c>
      <c r="E2467" s="6" t="s">
        <v>91</v>
      </c>
      <c r="F2467" s="6" t="s">
        <v>92</v>
      </c>
      <c r="G2467" s="6" t="s">
        <v>18</v>
      </c>
      <c r="H2467" s="8">
        <v>0.45</v>
      </c>
      <c r="I2467" s="9">
        <v>2250</v>
      </c>
      <c r="J2467" s="10">
        <f t="shared" si="0"/>
        <v>1012.5</v>
      </c>
      <c r="K2467" s="10">
        <f t="shared" si="1"/>
        <v>354.375</v>
      </c>
      <c r="L2467" s="11">
        <v>0.35</v>
      </c>
      <c r="N2467" s="16"/>
      <c r="O2467" s="14"/>
      <c r="P2467" s="12"/>
      <c r="Q2467" s="13"/>
    </row>
    <row r="2468" spans="1:17" ht="15.75" customHeight="1">
      <c r="A2468" s="6" t="s">
        <v>14</v>
      </c>
      <c r="B2468" s="6">
        <v>1185732</v>
      </c>
      <c r="C2468" s="7">
        <v>44276</v>
      </c>
      <c r="D2468" s="6" t="s">
        <v>33</v>
      </c>
      <c r="E2468" s="6" t="s">
        <v>91</v>
      </c>
      <c r="F2468" s="6" t="s">
        <v>92</v>
      </c>
      <c r="G2468" s="6" t="s">
        <v>19</v>
      </c>
      <c r="H2468" s="8">
        <v>0.35000000000000003</v>
      </c>
      <c r="I2468" s="9">
        <v>2500</v>
      </c>
      <c r="J2468" s="10">
        <f t="shared" si="0"/>
        <v>875.00000000000011</v>
      </c>
      <c r="K2468" s="10">
        <f t="shared" si="1"/>
        <v>350.00000000000006</v>
      </c>
      <c r="L2468" s="11">
        <v>0.4</v>
      </c>
      <c r="N2468" s="16"/>
      <c r="O2468" s="14"/>
      <c r="P2468" s="12"/>
      <c r="Q2468" s="13"/>
    </row>
    <row r="2469" spans="1:17" ht="15.75" customHeight="1">
      <c r="A2469" s="6" t="s">
        <v>14</v>
      </c>
      <c r="B2469" s="6">
        <v>1185732</v>
      </c>
      <c r="C2469" s="7">
        <v>44276</v>
      </c>
      <c r="D2469" s="6" t="s">
        <v>33</v>
      </c>
      <c r="E2469" s="6" t="s">
        <v>91</v>
      </c>
      <c r="F2469" s="6" t="s">
        <v>92</v>
      </c>
      <c r="G2469" s="6" t="s">
        <v>20</v>
      </c>
      <c r="H2469" s="8">
        <v>0.4</v>
      </c>
      <c r="I2469" s="9">
        <v>1000</v>
      </c>
      <c r="J2469" s="10">
        <f t="shared" si="0"/>
        <v>400</v>
      </c>
      <c r="K2469" s="10">
        <f t="shared" si="1"/>
        <v>160</v>
      </c>
      <c r="L2469" s="11">
        <v>0.4</v>
      </c>
      <c r="N2469" s="16"/>
      <c r="O2469" s="14"/>
      <c r="P2469" s="12"/>
      <c r="Q2469" s="13"/>
    </row>
    <row r="2470" spans="1:17" ht="15.75" customHeight="1">
      <c r="A2470" s="6" t="s">
        <v>14</v>
      </c>
      <c r="B2470" s="6">
        <v>1185732</v>
      </c>
      <c r="C2470" s="7">
        <v>44276</v>
      </c>
      <c r="D2470" s="6" t="s">
        <v>33</v>
      </c>
      <c r="E2470" s="6" t="s">
        <v>91</v>
      </c>
      <c r="F2470" s="6" t="s">
        <v>92</v>
      </c>
      <c r="G2470" s="6" t="s">
        <v>21</v>
      </c>
      <c r="H2470" s="8">
        <v>0.54999999999999993</v>
      </c>
      <c r="I2470" s="9">
        <v>1500</v>
      </c>
      <c r="J2470" s="10">
        <f t="shared" si="0"/>
        <v>824.99999999999989</v>
      </c>
      <c r="K2470" s="10">
        <f t="shared" si="1"/>
        <v>288.74999999999994</v>
      </c>
      <c r="L2470" s="11">
        <v>0.35</v>
      </c>
      <c r="N2470" s="16"/>
      <c r="O2470" s="14"/>
      <c r="P2470" s="12"/>
      <c r="Q2470" s="13"/>
    </row>
    <row r="2471" spans="1:17" ht="15.75" customHeight="1">
      <c r="A2471" s="6" t="s">
        <v>14</v>
      </c>
      <c r="B2471" s="6">
        <v>1185732</v>
      </c>
      <c r="C2471" s="7">
        <v>44276</v>
      </c>
      <c r="D2471" s="6" t="s">
        <v>33</v>
      </c>
      <c r="E2471" s="6" t="s">
        <v>91</v>
      </c>
      <c r="F2471" s="6" t="s">
        <v>92</v>
      </c>
      <c r="G2471" s="6" t="s">
        <v>22</v>
      </c>
      <c r="H2471" s="8">
        <v>0.45</v>
      </c>
      <c r="I2471" s="9">
        <v>2500</v>
      </c>
      <c r="J2471" s="10">
        <f t="shared" si="0"/>
        <v>1125</v>
      </c>
      <c r="K2471" s="10">
        <f t="shared" si="1"/>
        <v>450</v>
      </c>
      <c r="L2471" s="11">
        <v>0.4</v>
      </c>
      <c r="N2471" s="16"/>
      <c r="O2471" s="14"/>
      <c r="P2471" s="12"/>
      <c r="Q2471" s="13"/>
    </row>
    <row r="2472" spans="1:17" ht="15.75" customHeight="1">
      <c r="A2472" s="6" t="s">
        <v>14</v>
      </c>
      <c r="B2472" s="6">
        <v>1185732</v>
      </c>
      <c r="C2472" s="7">
        <v>44308</v>
      </c>
      <c r="D2472" s="6" t="s">
        <v>33</v>
      </c>
      <c r="E2472" s="6" t="s">
        <v>91</v>
      </c>
      <c r="F2472" s="6" t="s">
        <v>92</v>
      </c>
      <c r="G2472" s="6" t="s">
        <v>17</v>
      </c>
      <c r="H2472" s="8">
        <v>0.45</v>
      </c>
      <c r="I2472" s="9">
        <v>4750</v>
      </c>
      <c r="J2472" s="10">
        <f t="shared" si="0"/>
        <v>2137.5</v>
      </c>
      <c r="K2472" s="10">
        <f t="shared" si="1"/>
        <v>855</v>
      </c>
      <c r="L2472" s="11">
        <v>0.4</v>
      </c>
      <c r="N2472" s="16"/>
      <c r="O2472" s="14"/>
      <c r="P2472" s="12"/>
      <c r="Q2472" s="13"/>
    </row>
    <row r="2473" spans="1:17" ht="15.75" customHeight="1">
      <c r="A2473" s="6" t="s">
        <v>14</v>
      </c>
      <c r="B2473" s="6">
        <v>1185732</v>
      </c>
      <c r="C2473" s="7">
        <v>44308</v>
      </c>
      <c r="D2473" s="6" t="s">
        <v>33</v>
      </c>
      <c r="E2473" s="6" t="s">
        <v>91</v>
      </c>
      <c r="F2473" s="6" t="s">
        <v>92</v>
      </c>
      <c r="G2473" s="6" t="s">
        <v>18</v>
      </c>
      <c r="H2473" s="8">
        <v>0.45</v>
      </c>
      <c r="I2473" s="9">
        <v>1750</v>
      </c>
      <c r="J2473" s="10">
        <f t="shared" si="0"/>
        <v>787.5</v>
      </c>
      <c r="K2473" s="10">
        <f t="shared" si="1"/>
        <v>275.625</v>
      </c>
      <c r="L2473" s="11">
        <v>0.35</v>
      </c>
      <c r="N2473" s="16"/>
      <c r="O2473" s="14"/>
      <c r="P2473" s="12"/>
      <c r="Q2473" s="13"/>
    </row>
    <row r="2474" spans="1:17" ht="15.75" customHeight="1">
      <c r="A2474" s="6" t="s">
        <v>14</v>
      </c>
      <c r="B2474" s="6">
        <v>1185732</v>
      </c>
      <c r="C2474" s="7">
        <v>44308</v>
      </c>
      <c r="D2474" s="6" t="s">
        <v>33</v>
      </c>
      <c r="E2474" s="6" t="s">
        <v>91</v>
      </c>
      <c r="F2474" s="6" t="s">
        <v>92</v>
      </c>
      <c r="G2474" s="6" t="s">
        <v>19</v>
      </c>
      <c r="H2474" s="8">
        <v>0.4</v>
      </c>
      <c r="I2474" s="9">
        <v>1750</v>
      </c>
      <c r="J2474" s="10">
        <f t="shared" si="0"/>
        <v>700</v>
      </c>
      <c r="K2474" s="10">
        <f t="shared" si="1"/>
        <v>280</v>
      </c>
      <c r="L2474" s="11">
        <v>0.4</v>
      </c>
      <c r="N2474" s="16"/>
      <c r="O2474" s="14"/>
      <c r="P2474" s="12"/>
      <c r="Q2474" s="13"/>
    </row>
    <row r="2475" spans="1:17" ht="15.75" customHeight="1">
      <c r="A2475" s="6" t="s">
        <v>14</v>
      </c>
      <c r="B2475" s="6">
        <v>1185732</v>
      </c>
      <c r="C2475" s="7">
        <v>44308</v>
      </c>
      <c r="D2475" s="6" t="s">
        <v>33</v>
      </c>
      <c r="E2475" s="6" t="s">
        <v>91</v>
      </c>
      <c r="F2475" s="6" t="s">
        <v>92</v>
      </c>
      <c r="G2475" s="6" t="s">
        <v>20</v>
      </c>
      <c r="H2475" s="8">
        <v>0.45</v>
      </c>
      <c r="I2475" s="9">
        <v>1000</v>
      </c>
      <c r="J2475" s="10">
        <f t="shared" si="0"/>
        <v>450</v>
      </c>
      <c r="K2475" s="10">
        <f t="shared" si="1"/>
        <v>180</v>
      </c>
      <c r="L2475" s="11">
        <v>0.4</v>
      </c>
      <c r="N2475" s="16"/>
      <c r="O2475" s="14"/>
      <c r="P2475" s="12"/>
      <c r="Q2475" s="13"/>
    </row>
    <row r="2476" spans="1:17" ht="15.75" customHeight="1">
      <c r="A2476" s="6" t="s">
        <v>14</v>
      </c>
      <c r="B2476" s="6">
        <v>1185732</v>
      </c>
      <c r="C2476" s="7">
        <v>44308</v>
      </c>
      <c r="D2476" s="6" t="s">
        <v>33</v>
      </c>
      <c r="E2476" s="6" t="s">
        <v>91</v>
      </c>
      <c r="F2476" s="6" t="s">
        <v>92</v>
      </c>
      <c r="G2476" s="6" t="s">
        <v>21</v>
      </c>
      <c r="H2476" s="8">
        <v>0.5</v>
      </c>
      <c r="I2476" s="9">
        <v>1250</v>
      </c>
      <c r="J2476" s="10">
        <f t="shared" si="0"/>
        <v>625</v>
      </c>
      <c r="K2476" s="10">
        <f t="shared" si="1"/>
        <v>218.75</v>
      </c>
      <c r="L2476" s="11">
        <v>0.35</v>
      </c>
      <c r="N2476" s="16"/>
      <c r="O2476" s="14"/>
      <c r="P2476" s="12"/>
      <c r="Q2476" s="13"/>
    </row>
    <row r="2477" spans="1:17" ht="15.75" customHeight="1">
      <c r="A2477" s="6" t="s">
        <v>14</v>
      </c>
      <c r="B2477" s="6">
        <v>1185732</v>
      </c>
      <c r="C2477" s="7">
        <v>44308</v>
      </c>
      <c r="D2477" s="6" t="s">
        <v>33</v>
      </c>
      <c r="E2477" s="6" t="s">
        <v>91</v>
      </c>
      <c r="F2477" s="6" t="s">
        <v>92</v>
      </c>
      <c r="G2477" s="6" t="s">
        <v>22</v>
      </c>
      <c r="H2477" s="8">
        <v>0.4</v>
      </c>
      <c r="I2477" s="9">
        <v>2500</v>
      </c>
      <c r="J2477" s="10">
        <f t="shared" si="0"/>
        <v>1000</v>
      </c>
      <c r="K2477" s="10">
        <f t="shared" si="1"/>
        <v>400</v>
      </c>
      <c r="L2477" s="11">
        <v>0.4</v>
      </c>
      <c r="N2477" s="16"/>
      <c r="O2477" s="14"/>
      <c r="P2477" s="12"/>
      <c r="Q2477" s="13"/>
    </row>
    <row r="2478" spans="1:17" ht="15.75" customHeight="1">
      <c r="A2478" s="6" t="s">
        <v>14</v>
      </c>
      <c r="B2478" s="6">
        <v>1185732</v>
      </c>
      <c r="C2478" s="7">
        <v>44339</v>
      </c>
      <c r="D2478" s="6" t="s">
        <v>33</v>
      </c>
      <c r="E2478" s="6" t="s">
        <v>91</v>
      </c>
      <c r="F2478" s="6" t="s">
        <v>92</v>
      </c>
      <c r="G2478" s="6" t="s">
        <v>17</v>
      </c>
      <c r="H2478" s="8">
        <v>0.5</v>
      </c>
      <c r="I2478" s="9">
        <v>5200</v>
      </c>
      <c r="J2478" s="10">
        <f t="shared" si="0"/>
        <v>2600</v>
      </c>
      <c r="K2478" s="10">
        <f t="shared" si="1"/>
        <v>1040</v>
      </c>
      <c r="L2478" s="11">
        <v>0.4</v>
      </c>
      <c r="N2478" s="16"/>
      <c r="O2478" s="14"/>
      <c r="P2478" s="12"/>
      <c r="Q2478" s="13"/>
    </row>
    <row r="2479" spans="1:17" ht="15.75" customHeight="1">
      <c r="A2479" s="6" t="s">
        <v>14</v>
      </c>
      <c r="B2479" s="6">
        <v>1185732</v>
      </c>
      <c r="C2479" s="7">
        <v>44339</v>
      </c>
      <c r="D2479" s="6" t="s">
        <v>33</v>
      </c>
      <c r="E2479" s="6" t="s">
        <v>91</v>
      </c>
      <c r="F2479" s="6" t="s">
        <v>92</v>
      </c>
      <c r="G2479" s="6" t="s">
        <v>18</v>
      </c>
      <c r="H2479" s="8">
        <v>0.45000000000000007</v>
      </c>
      <c r="I2479" s="9">
        <v>2250</v>
      </c>
      <c r="J2479" s="10">
        <f t="shared" si="0"/>
        <v>1012.5000000000001</v>
      </c>
      <c r="K2479" s="10">
        <f t="shared" si="1"/>
        <v>354.375</v>
      </c>
      <c r="L2479" s="11">
        <v>0.35</v>
      </c>
      <c r="N2479" s="16"/>
      <c r="O2479" s="14"/>
      <c r="P2479" s="12"/>
      <c r="Q2479" s="13"/>
    </row>
    <row r="2480" spans="1:17" ht="15.75" customHeight="1">
      <c r="A2480" s="6" t="s">
        <v>14</v>
      </c>
      <c r="B2480" s="6">
        <v>1185732</v>
      </c>
      <c r="C2480" s="7">
        <v>44339</v>
      </c>
      <c r="D2480" s="6" t="s">
        <v>33</v>
      </c>
      <c r="E2480" s="6" t="s">
        <v>91</v>
      </c>
      <c r="F2480" s="6" t="s">
        <v>92</v>
      </c>
      <c r="G2480" s="6" t="s">
        <v>19</v>
      </c>
      <c r="H2480" s="8">
        <v>0.4</v>
      </c>
      <c r="I2480" s="9">
        <v>2000</v>
      </c>
      <c r="J2480" s="10">
        <f t="shared" si="0"/>
        <v>800</v>
      </c>
      <c r="K2480" s="10">
        <f t="shared" si="1"/>
        <v>320</v>
      </c>
      <c r="L2480" s="11">
        <v>0.4</v>
      </c>
      <c r="N2480" s="16"/>
      <c r="O2480" s="14"/>
      <c r="P2480" s="12"/>
      <c r="Q2480" s="13"/>
    </row>
    <row r="2481" spans="1:17" ht="15.75" customHeight="1">
      <c r="A2481" s="6" t="s">
        <v>14</v>
      </c>
      <c r="B2481" s="6">
        <v>1185732</v>
      </c>
      <c r="C2481" s="7">
        <v>44339</v>
      </c>
      <c r="D2481" s="6" t="s">
        <v>33</v>
      </c>
      <c r="E2481" s="6" t="s">
        <v>91</v>
      </c>
      <c r="F2481" s="6" t="s">
        <v>92</v>
      </c>
      <c r="G2481" s="6" t="s">
        <v>20</v>
      </c>
      <c r="H2481" s="8">
        <v>0.4</v>
      </c>
      <c r="I2481" s="9">
        <v>1250</v>
      </c>
      <c r="J2481" s="10">
        <f t="shared" si="0"/>
        <v>500</v>
      </c>
      <c r="K2481" s="10">
        <f t="shared" si="1"/>
        <v>200</v>
      </c>
      <c r="L2481" s="11">
        <v>0.4</v>
      </c>
      <c r="N2481" s="16"/>
      <c r="O2481" s="14"/>
      <c r="P2481" s="12"/>
      <c r="Q2481" s="13"/>
    </row>
    <row r="2482" spans="1:17" ht="15.75" customHeight="1">
      <c r="A2482" s="6" t="s">
        <v>14</v>
      </c>
      <c r="B2482" s="6">
        <v>1185732</v>
      </c>
      <c r="C2482" s="7">
        <v>44339</v>
      </c>
      <c r="D2482" s="6" t="s">
        <v>33</v>
      </c>
      <c r="E2482" s="6" t="s">
        <v>91</v>
      </c>
      <c r="F2482" s="6" t="s">
        <v>92</v>
      </c>
      <c r="G2482" s="6" t="s">
        <v>21</v>
      </c>
      <c r="H2482" s="8">
        <v>0.5</v>
      </c>
      <c r="I2482" s="9">
        <v>1500</v>
      </c>
      <c r="J2482" s="10">
        <f t="shared" si="0"/>
        <v>750</v>
      </c>
      <c r="K2482" s="10">
        <f t="shared" si="1"/>
        <v>262.5</v>
      </c>
      <c r="L2482" s="11">
        <v>0.35</v>
      </c>
      <c r="N2482" s="16"/>
      <c r="O2482" s="14"/>
      <c r="P2482" s="12"/>
      <c r="Q2482" s="13"/>
    </row>
    <row r="2483" spans="1:17" ht="15.75" customHeight="1">
      <c r="A2483" s="6" t="s">
        <v>14</v>
      </c>
      <c r="B2483" s="6">
        <v>1185732</v>
      </c>
      <c r="C2483" s="7">
        <v>44339</v>
      </c>
      <c r="D2483" s="6" t="s">
        <v>33</v>
      </c>
      <c r="E2483" s="6" t="s">
        <v>91</v>
      </c>
      <c r="F2483" s="6" t="s">
        <v>92</v>
      </c>
      <c r="G2483" s="6" t="s">
        <v>22</v>
      </c>
      <c r="H2483" s="8">
        <v>0.55000000000000004</v>
      </c>
      <c r="I2483" s="9">
        <v>2750</v>
      </c>
      <c r="J2483" s="10">
        <f t="shared" si="0"/>
        <v>1512.5000000000002</v>
      </c>
      <c r="K2483" s="10">
        <f t="shared" si="1"/>
        <v>605.00000000000011</v>
      </c>
      <c r="L2483" s="11">
        <v>0.4</v>
      </c>
      <c r="N2483" s="16"/>
      <c r="O2483" s="14"/>
      <c r="P2483" s="12"/>
      <c r="Q2483" s="13"/>
    </row>
    <row r="2484" spans="1:17" ht="15.75" customHeight="1">
      <c r="A2484" s="6" t="s">
        <v>14</v>
      </c>
      <c r="B2484" s="6">
        <v>1185732</v>
      </c>
      <c r="C2484" s="7">
        <v>44369</v>
      </c>
      <c r="D2484" s="6" t="s">
        <v>33</v>
      </c>
      <c r="E2484" s="6" t="s">
        <v>91</v>
      </c>
      <c r="F2484" s="6" t="s">
        <v>92</v>
      </c>
      <c r="G2484" s="6" t="s">
        <v>17</v>
      </c>
      <c r="H2484" s="8">
        <v>0.4</v>
      </c>
      <c r="I2484" s="9">
        <v>5250</v>
      </c>
      <c r="J2484" s="10">
        <f t="shared" si="0"/>
        <v>2100</v>
      </c>
      <c r="K2484" s="10">
        <f t="shared" si="1"/>
        <v>840</v>
      </c>
      <c r="L2484" s="11">
        <v>0.4</v>
      </c>
      <c r="N2484" s="16"/>
      <c r="O2484" s="14"/>
      <c r="P2484" s="12"/>
      <c r="Q2484" s="13"/>
    </row>
    <row r="2485" spans="1:17" ht="15.75" customHeight="1">
      <c r="A2485" s="6" t="s">
        <v>14</v>
      </c>
      <c r="B2485" s="6">
        <v>1185732</v>
      </c>
      <c r="C2485" s="7">
        <v>44369</v>
      </c>
      <c r="D2485" s="6" t="s">
        <v>33</v>
      </c>
      <c r="E2485" s="6" t="s">
        <v>91</v>
      </c>
      <c r="F2485" s="6" t="s">
        <v>92</v>
      </c>
      <c r="G2485" s="6" t="s">
        <v>18</v>
      </c>
      <c r="H2485" s="8">
        <v>0.35000000000000009</v>
      </c>
      <c r="I2485" s="9">
        <v>2750</v>
      </c>
      <c r="J2485" s="10">
        <f t="shared" si="0"/>
        <v>962.50000000000023</v>
      </c>
      <c r="K2485" s="10">
        <f t="shared" si="1"/>
        <v>336.87500000000006</v>
      </c>
      <c r="L2485" s="11">
        <v>0.35</v>
      </c>
      <c r="N2485" s="16"/>
      <c r="O2485" s="14"/>
      <c r="P2485" s="12"/>
      <c r="Q2485" s="13"/>
    </row>
    <row r="2486" spans="1:17" ht="15.75" customHeight="1">
      <c r="A2486" s="6" t="s">
        <v>14</v>
      </c>
      <c r="B2486" s="6">
        <v>1185732</v>
      </c>
      <c r="C2486" s="7">
        <v>44369</v>
      </c>
      <c r="D2486" s="6" t="s">
        <v>33</v>
      </c>
      <c r="E2486" s="6" t="s">
        <v>91</v>
      </c>
      <c r="F2486" s="6" t="s">
        <v>92</v>
      </c>
      <c r="G2486" s="6" t="s">
        <v>19</v>
      </c>
      <c r="H2486" s="8">
        <v>0.30000000000000004</v>
      </c>
      <c r="I2486" s="9">
        <v>2250</v>
      </c>
      <c r="J2486" s="10">
        <f t="shared" si="0"/>
        <v>675.00000000000011</v>
      </c>
      <c r="K2486" s="10">
        <f t="shared" si="1"/>
        <v>270.00000000000006</v>
      </c>
      <c r="L2486" s="11">
        <v>0.4</v>
      </c>
      <c r="N2486" s="16"/>
      <c r="O2486" s="14"/>
      <c r="P2486" s="12"/>
      <c r="Q2486" s="13"/>
    </row>
    <row r="2487" spans="1:17" ht="15.75" customHeight="1">
      <c r="A2487" s="6" t="s">
        <v>14</v>
      </c>
      <c r="B2487" s="6">
        <v>1185732</v>
      </c>
      <c r="C2487" s="7">
        <v>44369</v>
      </c>
      <c r="D2487" s="6" t="s">
        <v>33</v>
      </c>
      <c r="E2487" s="6" t="s">
        <v>91</v>
      </c>
      <c r="F2487" s="6" t="s">
        <v>92</v>
      </c>
      <c r="G2487" s="6" t="s">
        <v>20</v>
      </c>
      <c r="H2487" s="8">
        <v>0.30000000000000004</v>
      </c>
      <c r="I2487" s="9">
        <v>2000</v>
      </c>
      <c r="J2487" s="10">
        <f t="shared" si="0"/>
        <v>600.00000000000011</v>
      </c>
      <c r="K2487" s="10">
        <f t="shared" si="1"/>
        <v>240.00000000000006</v>
      </c>
      <c r="L2487" s="11">
        <v>0.4</v>
      </c>
      <c r="N2487" s="16"/>
      <c r="O2487" s="14"/>
      <c r="P2487" s="12"/>
      <c r="Q2487" s="13"/>
    </row>
    <row r="2488" spans="1:17" ht="15.75" customHeight="1">
      <c r="A2488" s="6" t="s">
        <v>14</v>
      </c>
      <c r="B2488" s="6">
        <v>1185732</v>
      </c>
      <c r="C2488" s="7">
        <v>44369</v>
      </c>
      <c r="D2488" s="6" t="s">
        <v>33</v>
      </c>
      <c r="E2488" s="6" t="s">
        <v>91</v>
      </c>
      <c r="F2488" s="6" t="s">
        <v>92</v>
      </c>
      <c r="G2488" s="6" t="s">
        <v>21</v>
      </c>
      <c r="H2488" s="8">
        <v>0.5</v>
      </c>
      <c r="I2488" s="9">
        <v>2000</v>
      </c>
      <c r="J2488" s="10">
        <f t="shared" si="0"/>
        <v>1000</v>
      </c>
      <c r="K2488" s="10">
        <f t="shared" si="1"/>
        <v>350</v>
      </c>
      <c r="L2488" s="11">
        <v>0.35</v>
      </c>
      <c r="N2488" s="16"/>
      <c r="O2488" s="14"/>
      <c r="P2488" s="12"/>
      <c r="Q2488" s="13"/>
    </row>
    <row r="2489" spans="1:17" ht="15.75" customHeight="1">
      <c r="A2489" s="6" t="s">
        <v>14</v>
      </c>
      <c r="B2489" s="6">
        <v>1185732</v>
      </c>
      <c r="C2489" s="7">
        <v>44369</v>
      </c>
      <c r="D2489" s="6" t="s">
        <v>33</v>
      </c>
      <c r="E2489" s="6" t="s">
        <v>91</v>
      </c>
      <c r="F2489" s="6" t="s">
        <v>92</v>
      </c>
      <c r="G2489" s="6" t="s">
        <v>22</v>
      </c>
      <c r="H2489" s="8">
        <v>0.55000000000000004</v>
      </c>
      <c r="I2489" s="9">
        <v>3750</v>
      </c>
      <c r="J2489" s="10">
        <f t="shared" si="0"/>
        <v>2062.5</v>
      </c>
      <c r="K2489" s="10">
        <f t="shared" si="1"/>
        <v>825</v>
      </c>
      <c r="L2489" s="11">
        <v>0.4</v>
      </c>
      <c r="N2489" s="16"/>
      <c r="O2489" s="14"/>
      <c r="P2489" s="12"/>
      <c r="Q2489" s="13"/>
    </row>
    <row r="2490" spans="1:17" ht="15.75" customHeight="1">
      <c r="A2490" s="6" t="s">
        <v>14</v>
      </c>
      <c r="B2490" s="6">
        <v>1185732</v>
      </c>
      <c r="C2490" s="7">
        <v>44398</v>
      </c>
      <c r="D2490" s="6" t="s">
        <v>33</v>
      </c>
      <c r="E2490" s="6" t="s">
        <v>91</v>
      </c>
      <c r="F2490" s="6" t="s">
        <v>92</v>
      </c>
      <c r="G2490" s="6" t="s">
        <v>17</v>
      </c>
      <c r="H2490" s="8">
        <v>0.5</v>
      </c>
      <c r="I2490" s="9">
        <v>6000</v>
      </c>
      <c r="J2490" s="10">
        <f t="shared" si="0"/>
        <v>3000</v>
      </c>
      <c r="K2490" s="10">
        <f t="shared" si="1"/>
        <v>1200</v>
      </c>
      <c r="L2490" s="11">
        <v>0.4</v>
      </c>
      <c r="N2490" s="16"/>
      <c r="O2490" s="14"/>
      <c r="P2490" s="12"/>
      <c r="Q2490" s="13"/>
    </row>
    <row r="2491" spans="1:17" ht="15.75" customHeight="1">
      <c r="A2491" s="6" t="s">
        <v>14</v>
      </c>
      <c r="B2491" s="6">
        <v>1185732</v>
      </c>
      <c r="C2491" s="7">
        <v>44398</v>
      </c>
      <c r="D2491" s="6" t="s">
        <v>33</v>
      </c>
      <c r="E2491" s="6" t="s">
        <v>91</v>
      </c>
      <c r="F2491" s="6" t="s">
        <v>92</v>
      </c>
      <c r="G2491" s="6" t="s">
        <v>18</v>
      </c>
      <c r="H2491" s="8">
        <v>0.45000000000000007</v>
      </c>
      <c r="I2491" s="9">
        <v>3500</v>
      </c>
      <c r="J2491" s="10">
        <f t="shared" si="0"/>
        <v>1575.0000000000002</v>
      </c>
      <c r="K2491" s="10">
        <f t="shared" si="1"/>
        <v>551.25</v>
      </c>
      <c r="L2491" s="11">
        <v>0.35</v>
      </c>
      <c r="N2491" s="16"/>
      <c r="O2491" s="14"/>
      <c r="P2491" s="12"/>
      <c r="Q2491" s="13"/>
    </row>
    <row r="2492" spans="1:17" ht="15.75" customHeight="1">
      <c r="A2492" s="6" t="s">
        <v>14</v>
      </c>
      <c r="B2492" s="6">
        <v>1185732</v>
      </c>
      <c r="C2492" s="7">
        <v>44398</v>
      </c>
      <c r="D2492" s="6" t="s">
        <v>33</v>
      </c>
      <c r="E2492" s="6" t="s">
        <v>91</v>
      </c>
      <c r="F2492" s="6" t="s">
        <v>92</v>
      </c>
      <c r="G2492" s="6" t="s">
        <v>19</v>
      </c>
      <c r="H2492" s="8">
        <v>0.4</v>
      </c>
      <c r="I2492" s="9">
        <v>2750</v>
      </c>
      <c r="J2492" s="10">
        <f t="shared" si="0"/>
        <v>1100</v>
      </c>
      <c r="K2492" s="10">
        <f t="shared" si="1"/>
        <v>440</v>
      </c>
      <c r="L2492" s="11">
        <v>0.4</v>
      </c>
      <c r="N2492" s="16"/>
      <c r="O2492" s="14"/>
      <c r="P2492" s="12"/>
      <c r="Q2492" s="13"/>
    </row>
    <row r="2493" spans="1:17" ht="15.75" customHeight="1">
      <c r="A2493" s="6" t="s">
        <v>14</v>
      </c>
      <c r="B2493" s="6">
        <v>1185732</v>
      </c>
      <c r="C2493" s="7">
        <v>44398</v>
      </c>
      <c r="D2493" s="6" t="s">
        <v>33</v>
      </c>
      <c r="E2493" s="6" t="s">
        <v>91</v>
      </c>
      <c r="F2493" s="6" t="s">
        <v>92</v>
      </c>
      <c r="G2493" s="6" t="s">
        <v>20</v>
      </c>
      <c r="H2493" s="8">
        <v>0.4</v>
      </c>
      <c r="I2493" s="9">
        <v>2250</v>
      </c>
      <c r="J2493" s="10">
        <f t="shared" si="0"/>
        <v>900</v>
      </c>
      <c r="K2493" s="10">
        <f t="shared" si="1"/>
        <v>360</v>
      </c>
      <c r="L2493" s="11">
        <v>0.4</v>
      </c>
      <c r="N2493" s="16"/>
      <c r="O2493" s="14"/>
      <c r="P2493" s="12"/>
      <c r="Q2493" s="13"/>
    </row>
    <row r="2494" spans="1:17" ht="15.75" customHeight="1">
      <c r="A2494" s="6" t="s">
        <v>14</v>
      </c>
      <c r="B2494" s="6">
        <v>1185732</v>
      </c>
      <c r="C2494" s="7">
        <v>44398</v>
      </c>
      <c r="D2494" s="6" t="s">
        <v>33</v>
      </c>
      <c r="E2494" s="6" t="s">
        <v>91</v>
      </c>
      <c r="F2494" s="6" t="s">
        <v>92</v>
      </c>
      <c r="G2494" s="6" t="s">
        <v>21</v>
      </c>
      <c r="H2494" s="8">
        <v>0.5</v>
      </c>
      <c r="I2494" s="9">
        <v>2500</v>
      </c>
      <c r="J2494" s="10">
        <f t="shared" si="0"/>
        <v>1250</v>
      </c>
      <c r="K2494" s="10">
        <f t="shared" si="1"/>
        <v>437.5</v>
      </c>
      <c r="L2494" s="11">
        <v>0.35</v>
      </c>
      <c r="N2494" s="16"/>
      <c r="O2494" s="14"/>
      <c r="P2494" s="12"/>
      <c r="Q2494" s="13"/>
    </row>
    <row r="2495" spans="1:17" ht="15.75" customHeight="1">
      <c r="A2495" s="6" t="s">
        <v>14</v>
      </c>
      <c r="B2495" s="6">
        <v>1185732</v>
      </c>
      <c r="C2495" s="7">
        <v>44398</v>
      </c>
      <c r="D2495" s="6" t="s">
        <v>33</v>
      </c>
      <c r="E2495" s="6" t="s">
        <v>91</v>
      </c>
      <c r="F2495" s="6" t="s">
        <v>92</v>
      </c>
      <c r="G2495" s="6" t="s">
        <v>22</v>
      </c>
      <c r="H2495" s="8">
        <v>0.55000000000000004</v>
      </c>
      <c r="I2495" s="9">
        <v>4250</v>
      </c>
      <c r="J2495" s="10">
        <f t="shared" si="0"/>
        <v>2337.5</v>
      </c>
      <c r="K2495" s="10">
        <f t="shared" si="1"/>
        <v>935</v>
      </c>
      <c r="L2495" s="11">
        <v>0.4</v>
      </c>
      <c r="N2495" s="16"/>
      <c r="O2495" s="14"/>
      <c r="P2495" s="12"/>
      <c r="Q2495" s="13"/>
    </row>
    <row r="2496" spans="1:17" ht="15.75" customHeight="1">
      <c r="A2496" s="6" t="s">
        <v>14</v>
      </c>
      <c r="B2496" s="6">
        <v>1185732</v>
      </c>
      <c r="C2496" s="7">
        <v>44430</v>
      </c>
      <c r="D2496" s="6" t="s">
        <v>33</v>
      </c>
      <c r="E2496" s="6" t="s">
        <v>91</v>
      </c>
      <c r="F2496" s="6" t="s">
        <v>92</v>
      </c>
      <c r="G2496" s="6" t="s">
        <v>17</v>
      </c>
      <c r="H2496" s="8">
        <v>0.5</v>
      </c>
      <c r="I2496" s="9">
        <v>5750</v>
      </c>
      <c r="J2496" s="10">
        <f t="shared" si="0"/>
        <v>2875</v>
      </c>
      <c r="K2496" s="10">
        <f t="shared" si="1"/>
        <v>1150</v>
      </c>
      <c r="L2496" s="11">
        <v>0.4</v>
      </c>
      <c r="N2496" s="16"/>
      <c r="O2496" s="14"/>
      <c r="P2496" s="12"/>
      <c r="Q2496" s="13"/>
    </row>
    <row r="2497" spans="1:17" ht="15.75" customHeight="1">
      <c r="A2497" s="6" t="s">
        <v>14</v>
      </c>
      <c r="B2497" s="6">
        <v>1185732</v>
      </c>
      <c r="C2497" s="7">
        <v>44430</v>
      </c>
      <c r="D2497" s="6" t="s">
        <v>33</v>
      </c>
      <c r="E2497" s="6" t="s">
        <v>91</v>
      </c>
      <c r="F2497" s="6" t="s">
        <v>92</v>
      </c>
      <c r="G2497" s="6" t="s">
        <v>18</v>
      </c>
      <c r="H2497" s="8">
        <v>0.45000000000000007</v>
      </c>
      <c r="I2497" s="9">
        <v>3500</v>
      </c>
      <c r="J2497" s="10">
        <f t="shared" si="0"/>
        <v>1575.0000000000002</v>
      </c>
      <c r="K2497" s="10">
        <f t="shared" si="1"/>
        <v>551.25</v>
      </c>
      <c r="L2497" s="11">
        <v>0.35</v>
      </c>
      <c r="N2497" s="16"/>
      <c r="O2497" s="14"/>
      <c r="P2497" s="12"/>
      <c r="Q2497" s="13"/>
    </row>
    <row r="2498" spans="1:17" ht="15.75" customHeight="1">
      <c r="A2498" s="6" t="s">
        <v>14</v>
      </c>
      <c r="B2498" s="6">
        <v>1185732</v>
      </c>
      <c r="C2498" s="7">
        <v>44430</v>
      </c>
      <c r="D2498" s="6" t="s">
        <v>33</v>
      </c>
      <c r="E2498" s="6" t="s">
        <v>91</v>
      </c>
      <c r="F2498" s="6" t="s">
        <v>92</v>
      </c>
      <c r="G2498" s="6" t="s">
        <v>19</v>
      </c>
      <c r="H2498" s="8">
        <v>0.4</v>
      </c>
      <c r="I2498" s="9">
        <v>2750</v>
      </c>
      <c r="J2498" s="10">
        <f t="shared" si="0"/>
        <v>1100</v>
      </c>
      <c r="K2498" s="10">
        <f t="shared" si="1"/>
        <v>440</v>
      </c>
      <c r="L2498" s="11">
        <v>0.4</v>
      </c>
      <c r="N2498" s="16"/>
      <c r="O2498" s="14"/>
      <c r="P2498" s="12"/>
      <c r="Q2498" s="13"/>
    </row>
    <row r="2499" spans="1:17" ht="15.75" customHeight="1">
      <c r="A2499" s="6" t="s">
        <v>14</v>
      </c>
      <c r="B2499" s="6">
        <v>1185732</v>
      </c>
      <c r="C2499" s="7">
        <v>44430</v>
      </c>
      <c r="D2499" s="6" t="s">
        <v>33</v>
      </c>
      <c r="E2499" s="6" t="s">
        <v>91</v>
      </c>
      <c r="F2499" s="6" t="s">
        <v>92</v>
      </c>
      <c r="G2499" s="6" t="s">
        <v>20</v>
      </c>
      <c r="H2499" s="8">
        <v>0.4</v>
      </c>
      <c r="I2499" s="9">
        <v>2500</v>
      </c>
      <c r="J2499" s="10">
        <f t="shared" si="0"/>
        <v>1000</v>
      </c>
      <c r="K2499" s="10">
        <f t="shared" si="1"/>
        <v>400</v>
      </c>
      <c r="L2499" s="11">
        <v>0.4</v>
      </c>
      <c r="N2499" s="16"/>
      <c r="O2499" s="14"/>
      <c r="P2499" s="12"/>
      <c r="Q2499" s="13"/>
    </row>
    <row r="2500" spans="1:17" ht="15.75" customHeight="1">
      <c r="A2500" s="6" t="s">
        <v>14</v>
      </c>
      <c r="B2500" s="6">
        <v>1185732</v>
      </c>
      <c r="C2500" s="7">
        <v>44430</v>
      </c>
      <c r="D2500" s="6" t="s">
        <v>33</v>
      </c>
      <c r="E2500" s="6" t="s">
        <v>91</v>
      </c>
      <c r="F2500" s="6" t="s">
        <v>92</v>
      </c>
      <c r="G2500" s="6" t="s">
        <v>21</v>
      </c>
      <c r="H2500" s="8">
        <v>0.5</v>
      </c>
      <c r="I2500" s="9">
        <v>2250</v>
      </c>
      <c r="J2500" s="10">
        <f t="shared" si="0"/>
        <v>1125</v>
      </c>
      <c r="K2500" s="10">
        <f t="shared" si="1"/>
        <v>393.75</v>
      </c>
      <c r="L2500" s="11">
        <v>0.35</v>
      </c>
      <c r="N2500" s="16"/>
      <c r="O2500" s="14"/>
      <c r="P2500" s="12"/>
      <c r="Q2500" s="13"/>
    </row>
    <row r="2501" spans="1:17" ht="15.75" customHeight="1">
      <c r="A2501" s="6" t="s">
        <v>14</v>
      </c>
      <c r="B2501" s="6">
        <v>1185732</v>
      </c>
      <c r="C2501" s="7">
        <v>44430</v>
      </c>
      <c r="D2501" s="6" t="s">
        <v>33</v>
      </c>
      <c r="E2501" s="6" t="s">
        <v>91</v>
      </c>
      <c r="F2501" s="6" t="s">
        <v>92</v>
      </c>
      <c r="G2501" s="6" t="s">
        <v>22</v>
      </c>
      <c r="H2501" s="8">
        <v>0.55000000000000004</v>
      </c>
      <c r="I2501" s="9">
        <v>4000</v>
      </c>
      <c r="J2501" s="10">
        <f t="shared" si="0"/>
        <v>2200</v>
      </c>
      <c r="K2501" s="10">
        <f t="shared" si="1"/>
        <v>880</v>
      </c>
      <c r="L2501" s="11">
        <v>0.4</v>
      </c>
      <c r="N2501" s="16"/>
      <c r="O2501" s="14"/>
      <c r="P2501" s="12"/>
      <c r="Q2501" s="13"/>
    </row>
    <row r="2502" spans="1:17" ht="15.75" customHeight="1">
      <c r="A2502" s="6" t="s">
        <v>14</v>
      </c>
      <c r="B2502" s="6">
        <v>1185732</v>
      </c>
      <c r="C2502" s="7">
        <v>44462</v>
      </c>
      <c r="D2502" s="6" t="s">
        <v>33</v>
      </c>
      <c r="E2502" s="6" t="s">
        <v>91</v>
      </c>
      <c r="F2502" s="6" t="s">
        <v>92</v>
      </c>
      <c r="G2502" s="6" t="s">
        <v>17</v>
      </c>
      <c r="H2502" s="8">
        <v>0.5</v>
      </c>
      <c r="I2502" s="9">
        <v>5250</v>
      </c>
      <c r="J2502" s="10">
        <f t="shared" si="0"/>
        <v>2625</v>
      </c>
      <c r="K2502" s="10">
        <f t="shared" si="1"/>
        <v>1050</v>
      </c>
      <c r="L2502" s="11">
        <v>0.4</v>
      </c>
      <c r="N2502" s="16"/>
      <c r="O2502" s="14"/>
      <c r="P2502" s="12"/>
      <c r="Q2502" s="13"/>
    </row>
    <row r="2503" spans="1:17" ht="15.75" customHeight="1">
      <c r="A2503" s="6" t="s">
        <v>14</v>
      </c>
      <c r="B2503" s="6">
        <v>1185732</v>
      </c>
      <c r="C2503" s="7">
        <v>44462</v>
      </c>
      <c r="D2503" s="6" t="s">
        <v>33</v>
      </c>
      <c r="E2503" s="6" t="s">
        <v>91</v>
      </c>
      <c r="F2503" s="6" t="s">
        <v>92</v>
      </c>
      <c r="G2503" s="6" t="s">
        <v>18</v>
      </c>
      <c r="H2503" s="8">
        <v>0.45000000000000007</v>
      </c>
      <c r="I2503" s="9">
        <v>3250</v>
      </c>
      <c r="J2503" s="10">
        <f t="shared" si="0"/>
        <v>1462.5000000000002</v>
      </c>
      <c r="K2503" s="10">
        <f t="shared" si="1"/>
        <v>511.87500000000006</v>
      </c>
      <c r="L2503" s="11">
        <v>0.35</v>
      </c>
      <c r="N2503" s="16"/>
      <c r="O2503" s="14"/>
      <c r="P2503" s="12"/>
      <c r="Q2503" s="13"/>
    </row>
    <row r="2504" spans="1:17" ht="15.75" customHeight="1">
      <c r="A2504" s="6" t="s">
        <v>14</v>
      </c>
      <c r="B2504" s="6">
        <v>1185732</v>
      </c>
      <c r="C2504" s="7">
        <v>44462</v>
      </c>
      <c r="D2504" s="6" t="s">
        <v>33</v>
      </c>
      <c r="E2504" s="6" t="s">
        <v>91</v>
      </c>
      <c r="F2504" s="6" t="s">
        <v>92</v>
      </c>
      <c r="G2504" s="6" t="s">
        <v>19</v>
      </c>
      <c r="H2504" s="8">
        <v>0.35000000000000003</v>
      </c>
      <c r="I2504" s="9">
        <v>2250</v>
      </c>
      <c r="J2504" s="10">
        <f t="shared" si="0"/>
        <v>787.50000000000011</v>
      </c>
      <c r="K2504" s="10">
        <f t="shared" si="1"/>
        <v>315.00000000000006</v>
      </c>
      <c r="L2504" s="11">
        <v>0.4</v>
      </c>
      <c r="N2504" s="16"/>
      <c r="O2504" s="14"/>
      <c r="P2504" s="12"/>
      <c r="Q2504" s="13"/>
    </row>
    <row r="2505" spans="1:17" ht="15.75" customHeight="1">
      <c r="A2505" s="6" t="s">
        <v>14</v>
      </c>
      <c r="B2505" s="6">
        <v>1185732</v>
      </c>
      <c r="C2505" s="7">
        <v>44462</v>
      </c>
      <c r="D2505" s="6" t="s">
        <v>33</v>
      </c>
      <c r="E2505" s="6" t="s">
        <v>91</v>
      </c>
      <c r="F2505" s="6" t="s">
        <v>92</v>
      </c>
      <c r="G2505" s="6" t="s">
        <v>20</v>
      </c>
      <c r="H2505" s="8">
        <v>0.35000000000000003</v>
      </c>
      <c r="I2505" s="9">
        <v>2000</v>
      </c>
      <c r="J2505" s="10">
        <f t="shared" si="0"/>
        <v>700.00000000000011</v>
      </c>
      <c r="K2505" s="10">
        <f t="shared" si="1"/>
        <v>280.00000000000006</v>
      </c>
      <c r="L2505" s="11">
        <v>0.4</v>
      </c>
      <c r="N2505" s="16"/>
      <c r="O2505" s="14"/>
      <c r="P2505" s="12"/>
      <c r="Q2505" s="13"/>
    </row>
    <row r="2506" spans="1:17" ht="15.75" customHeight="1">
      <c r="A2506" s="6" t="s">
        <v>14</v>
      </c>
      <c r="B2506" s="6">
        <v>1185732</v>
      </c>
      <c r="C2506" s="7">
        <v>44462</v>
      </c>
      <c r="D2506" s="6" t="s">
        <v>33</v>
      </c>
      <c r="E2506" s="6" t="s">
        <v>91</v>
      </c>
      <c r="F2506" s="6" t="s">
        <v>92</v>
      </c>
      <c r="G2506" s="6" t="s">
        <v>21</v>
      </c>
      <c r="H2506" s="8">
        <v>0.45</v>
      </c>
      <c r="I2506" s="9">
        <v>2000</v>
      </c>
      <c r="J2506" s="10">
        <f t="shared" si="0"/>
        <v>900</v>
      </c>
      <c r="K2506" s="10">
        <f t="shared" si="1"/>
        <v>315</v>
      </c>
      <c r="L2506" s="11">
        <v>0.35</v>
      </c>
      <c r="N2506" s="16"/>
      <c r="O2506" s="14"/>
      <c r="P2506" s="12"/>
      <c r="Q2506" s="13"/>
    </row>
    <row r="2507" spans="1:17" ht="15.75" customHeight="1">
      <c r="A2507" s="6" t="s">
        <v>14</v>
      </c>
      <c r="B2507" s="6">
        <v>1185732</v>
      </c>
      <c r="C2507" s="7">
        <v>44462</v>
      </c>
      <c r="D2507" s="6" t="s">
        <v>33</v>
      </c>
      <c r="E2507" s="6" t="s">
        <v>91</v>
      </c>
      <c r="F2507" s="6" t="s">
        <v>92</v>
      </c>
      <c r="G2507" s="6" t="s">
        <v>22</v>
      </c>
      <c r="H2507" s="8">
        <v>0.5</v>
      </c>
      <c r="I2507" s="9">
        <v>2750</v>
      </c>
      <c r="J2507" s="10">
        <f t="shared" si="0"/>
        <v>1375</v>
      </c>
      <c r="K2507" s="10">
        <f t="shared" si="1"/>
        <v>550</v>
      </c>
      <c r="L2507" s="11">
        <v>0.4</v>
      </c>
      <c r="N2507" s="16"/>
      <c r="O2507" s="14"/>
      <c r="P2507" s="12"/>
      <c r="Q2507" s="13"/>
    </row>
    <row r="2508" spans="1:17" ht="15.75" customHeight="1">
      <c r="A2508" s="6" t="s">
        <v>14</v>
      </c>
      <c r="B2508" s="6">
        <v>1185732</v>
      </c>
      <c r="C2508" s="7">
        <v>44491</v>
      </c>
      <c r="D2508" s="6" t="s">
        <v>33</v>
      </c>
      <c r="E2508" s="6" t="s">
        <v>91</v>
      </c>
      <c r="F2508" s="6" t="s">
        <v>92</v>
      </c>
      <c r="G2508" s="6" t="s">
        <v>17</v>
      </c>
      <c r="H2508" s="8">
        <v>0.54999999999999993</v>
      </c>
      <c r="I2508" s="9">
        <v>4500</v>
      </c>
      <c r="J2508" s="10">
        <f t="shared" si="0"/>
        <v>2474.9999999999995</v>
      </c>
      <c r="K2508" s="10">
        <f t="shared" si="1"/>
        <v>989.99999999999989</v>
      </c>
      <c r="L2508" s="11">
        <v>0.4</v>
      </c>
      <c r="N2508" s="16"/>
      <c r="O2508" s="14"/>
      <c r="P2508" s="12"/>
      <c r="Q2508" s="13"/>
    </row>
    <row r="2509" spans="1:17" ht="15.75" customHeight="1">
      <c r="A2509" s="6" t="s">
        <v>14</v>
      </c>
      <c r="B2509" s="6">
        <v>1185732</v>
      </c>
      <c r="C2509" s="7">
        <v>44491</v>
      </c>
      <c r="D2509" s="6" t="s">
        <v>33</v>
      </c>
      <c r="E2509" s="6" t="s">
        <v>91</v>
      </c>
      <c r="F2509" s="6" t="s">
        <v>92</v>
      </c>
      <c r="G2509" s="6" t="s">
        <v>18</v>
      </c>
      <c r="H2509" s="8">
        <v>0.45</v>
      </c>
      <c r="I2509" s="9">
        <v>2750</v>
      </c>
      <c r="J2509" s="10">
        <f t="shared" si="0"/>
        <v>1237.5</v>
      </c>
      <c r="K2509" s="10">
        <f t="shared" si="1"/>
        <v>433.125</v>
      </c>
      <c r="L2509" s="11">
        <v>0.35</v>
      </c>
      <c r="N2509" s="16"/>
      <c r="O2509" s="14"/>
      <c r="P2509" s="12"/>
      <c r="Q2509" s="13"/>
    </row>
    <row r="2510" spans="1:17" ht="15.75" customHeight="1">
      <c r="A2510" s="6" t="s">
        <v>14</v>
      </c>
      <c r="B2510" s="6">
        <v>1185732</v>
      </c>
      <c r="C2510" s="7">
        <v>44491</v>
      </c>
      <c r="D2510" s="6" t="s">
        <v>33</v>
      </c>
      <c r="E2510" s="6" t="s">
        <v>91</v>
      </c>
      <c r="F2510" s="6" t="s">
        <v>92</v>
      </c>
      <c r="G2510" s="6" t="s">
        <v>19</v>
      </c>
      <c r="H2510" s="8">
        <v>0.45</v>
      </c>
      <c r="I2510" s="9">
        <v>1750</v>
      </c>
      <c r="J2510" s="10">
        <f t="shared" si="0"/>
        <v>787.5</v>
      </c>
      <c r="K2510" s="10">
        <f t="shared" si="1"/>
        <v>315</v>
      </c>
      <c r="L2510" s="11">
        <v>0.4</v>
      </c>
      <c r="N2510" s="16"/>
      <c r="O2510" s="14"/>
      <c r="P2510" s="12"/>
      <c r="Q2510" s="13"/>
    </row>
    <row r="2511" spans="1:17" ht="15.75" customHeight="1">
      <c r="A2511" s="6" t="s">
        <v>14</v>
      </c>
      <c r="B2511" s="6">
        <v>1185732</v>
      </c>
      <c r="C2511" s="7">
        <v>44491</v>
      </c>
      <c r="D2511" s="6" t="s">
        <v>33</v>
      </c>
      <c r="E2511" s="6" t="s">
        <v>91</v>
      </c>
      <c r="F2511" s="6" t="s">
        <v>92</v>
      </c>
      <c r="G2511" s="6" t="s">
        <v>20</v>
      </c>
      <c r="H2511" s="8">
        <v>0.45</v>
      </c>
      <c r="I2511" s="9">
        <v>1500</v>
      </c>
      <c r="J2511" s="10">
        <f t="shared" si="0"/>
        <v>675</v>
      </c>
      <c r="K2511" s="10">
        <f t="shared" si="1"/>
        <v>270</v>
      </c>
      <c r="L2511" s="11">
        <v>0.4</v>
      </c>
      <c r="N2511" s="16"/>
      <c r="O2511" s="14"/>
      <c r="P2511" s="12"/>
      <c r="Q2511" s="13"/>
    </row>
    <row r="2512" spans="1:17" ht="15.75" customHeight="1">
      <c r="A2512" s="6" t="s">
        <v>14</v>
      </c>
      <c r="B2512" s="6">
        <v>1185732</v>
      </c>
      <c r="C2512" s="7">
        <v>44491</v>
      </c>
      <c r="D2512" s="6" t="s">
        <v>33</v>
      </c>
      <c r="E2512" s="6" t="s">
        <v>91</v>
      </c>
      <c r="F2512" s="6" t="s">
        <v>92</v>
      </c>
      <c r="G2512" s="6" t="s">
        <v>21</v>
      </c>
      <c r="H2512" s="8">
        <v>0.54999999999999993</v>
      </c>
      <c r="I2512" s="9">
        <v>1500</v>
      </c>
      <c r="J2512" s="10">
        <f t="shared" si="0"/>
        <v>824.99999999999989</v>
      </c>
      <c r="K2512" s="10">
        <f t="shared" si="1"/>
        <v>288.74999999999994</v>
      </c>
      <c r="L2512" s="11">
        <v>0.35</v>
      </c>
      <c r="N2512" s="16"/>
      <c r="O2512" s="14"/>
      <c r="P2512" s="12"/>
      <c r="Q2512" s="13"/>
    </row>
    <row r="2513" spans="1:17" ht="15.75" customHeight="1">
      <c r="A2513" s="6" t="s">
        <v>14</v>
      </c>
      <c r="B2513" s="6">
        <v>1185732</v>
      </c>
      <c r="C2513" s="7">
        <v>44491</v>
      </c>
      <c r="D2513" s="6" t="s">
        <v>33</v>
      </c>
      <c r="E2513" s="6" t="s">
        <v>91</v>
      </c>
      <c r="F2513" s="6" t="s">
        <v>92</v>
      </c>
      <c r="G2513" s="6" t="s">
        <v>22</v>
      </c>
      <c r="H2513" s="8">
        <v>0.54999999999999993</v>
      </c>
      <c r="I2513" s="9">
        <v>2750</v>
      </c>
      <c r="J2513" s="10">
        <f t="shared" si="0"/>
        <v>1512.4999999999998</v>
      </c>
      <c r="K2513" s="10">
        <f t="shared" si="1"/>
        <v>604.99999999999989</v>
      </c>
      <c r="L2513" s="11">
        <v>0.4</v>
      </c>
      <c r="N2513" s="16"/>
      <c r="O2513" s="14"/>
      <c r="P2513" s="12"/>
      <c r="Q2513" s="13"/>
    </row>
    <row r="2514" spans="1:17" ht="15.75" customHeight="1">
      <c r="A2514" s="6" t="s">
        <v>14</v>
      </c>
      <c r="B2514" s="6">
        <v>1185732</v>
      </c>
      <c r="C2514" s="7">
        <v>44522</v>
      </c>
      <c r="D2514" s="6" t="s">
        <v>33</v>
      </c>
      <c r="E2514" s="6" t="s">
        <v>91</v>
      </c>
      <c r="F2514" s="6" t="s">
        <v>92</v>
      </c>
      <c r="G2514" s="6" t="s">
        <v>17</v>
      </c>
      <c r="H2514" s="8">
        <v>0.5</v>
      </c>
      <c r="I2514" s="9">
        <v>4250</v>
      </c>
      <c r="J2514" s="10">
        <f t="shared" si="0"/>
        <v>2125</v>
      </c>
      <c r="K2514" s="10">
        <f t="shared" si="1"/>
        <v>850</v>
      </c>
      <c r="L2514" s="11">
        <v>0.4</v>
      </c>
      <c r="N2514" s="16"/>
      <c r="O2514" s="14"/>
      <c r="P2514" s="12"/>
      <c r="Q2514" s="13"/>
    </row>
    <row r="2515" spans="1:17" ht="15.75" customHeight="1">
      <c r="A2515" s="6" t="s">
        <v>14</v>
      </c>
      <c r="B2515" s="6">
        <v>1185732</v>
      </c>
      <c r="C2515" s="7">
        <v>44522</v>
      </c>
      <c r="D2515" s="6" t="s">
        <v>33</v>
      </c>
      <c r="E2515" s="6" t="s">
        <v>91</v>
      </c>
      <c r="F2515" s="6" t="s">
        <v>92</v>
      </c>
      <c r="G2515" s="6" t="s">
        <v>18</v>
      </c>
      <c r="H2515" s="8">
        <v>0.4</v>
      </c>
      <c r="I2515" s="9">
        <v>2750</v>
      </c>
      <c r="J2515" s="10">
        <f t="shared" si="0"/>
        <v>1100</v>
      </c>
      <c r="K2515" s="10">
        <f t="shared" si="1"/>
        <v>385</v>
      </c>
      <c r="L2515" s="11">
        <v>0.35</v>
      </c>
      <c r="N2515" s="16"/>
      <c r="O2515" s="14"/>
      <c r="P2515" s="12"/>
      <c r="Q2515" s="13"/>
    </row>
    <row r="2516" spans="1:17" ht="15.75" customHeight="1">
      <c r="A2516" s="6" t="s">
        <v>14</v>
      </c>
      <c r="B2516" s="6">
        <v>1185732</v>
      </c>
      <c r="C2516" s="7">
        <v>44522</v>
      </c>
      <c r="D2516" s="6" t="s">
        <v>33</v>
      </c>
      <c r="E2516" s="6" t="s">
        <v>91</v>
      </c>
      <c r="F2516" s="6" t="s">
        <v>92</v>
      </c>
      <c r="G2516" s="6" t="s">
        <v>19</v>
      </c>
      <c r="H2516" s="8">
        <v>0.45</v>
      </c>
      <c r="I2516" s="9">
        <v>2200</v>
      </c>
      <c r="J2516" s="10">
        <f t="shared" si="0"/>
        <v>990</v>
      </c>
      <c r="K2516" s="10">
        <f t="shared" si="1"/>
        <v>396</v>
      </c>
      <c r="L2516" s="11">
        <v>0.4</v>
      </c>
      <c r="N2516" s="16"/>
      <c r="O2516" s="14"/>
      <c r="P2516" s="12"/>
      <c r="Q2516" s="13"/>
    </row>
    <row r="2517" spans="1:17" ht="15.75" customHeight="1">
      <c r="A2517" s="6" t="s">
        <v>14</v>
      </c>
      <c r="B2517" s="6">
        <v>1185732</v>
      </c>
      <c r="C2517" s="7">
        <v>44522</v>
      </c>
      <c r="D2517" s="6" t="s">
        <v>33</v>
      </c>
      <c r="E2517" s="6" t="s">
        <v>91</v>
      </c>
      <c r="F2517" s="6" t="s">
        <v>92</v>
      </c>
      <c r="G2517" s="6" t="s">
        <v>20</v>
      </c>
      <c r="H2517" s="8">
        <v>0.55000000000000004</v>
      </c>
      <c r="I2517" s="9">
        <v>2000</v>
      </c>
      <c r="J2517" s="10">
        <f t="shared" si="0"/>
        <v>1100</v>
      </c>
      <c r="K2517" s="10">
        <f t="shared" si="1"/>
        <v>440</v>
      </c>
      <c r="L2517" s="11">
        <v>0.4</v>
      </c>
      <c r="N2517" s="16"/>
      <c r="O2517" s="14"/>
      <c r="P2517" s="12"/>
      <c r="Q2517" s="13"/>
    </row>
    <row r="2518" spans="1:17" ht="15.75" customHeight="1">
      <c r="A2518" s="6" t="s">
        <v>14</v>
      </c>
      <c r="B2518" s="6">
        <v>1185732</v>
      </c>
      <c r="C2518" s="7">
        <v>44522</v>
      </c>
      <c r="D2518" s="6" t="s">
        <v>33</v>
      </c>
      <c r="E2518" s="6" t="s">
        <v>91</v>
      </c>
      <c r="F2518" s="6" t="s">
        <v>92</v>
      </c>
      <c r="G2518" s="6" t="s">
        <v>21</v>
      </c>
      <c r="H2518" s="8">
        <v>0.65</v>
      </c>
      <c r="I2518" s="9">
        <v>1750</v>
      </c>
      <c r="J2518" s="10">
        <f t="shared" si="0"/>
        <v>1137.5</v>
      </c>
      <c r="K2518" s="10">
        <f t="shared" si="1"/>
        <v>398.125</v>
      </c>
      <c r="L2518" s="11">
        <v>0.35</v>
      </c>
      <c r="N2518" s="16"/>
      <c r="O2518" s="14"/>
      <c r="P2518" s="12"/>
      <c r="Q2518" s="13"/>
    </row>
    <row r="2519" spans="1:17" ht="15.75" customHeight="1">
      <c r="A2519" s="6" t="s">
        <v>14</v>
      </c>
      <c r="B2519" s="6">
        <v>1185732</v>
      </c>
      <c r="C2519" s="7">
        <v>44522</v>
      </c>
      <c r="D2519" s="6" t="s">
        <v>33</v>
      </c>
      <c r="E2519" s="6" t="s">
        <v>91</v>
      </c>
      <c r="F2519" s="6" t="s">
        <v>92</v>
      </c>
      <c r="G2519" s="6" t="s">
        <v>22</v>
      </c>
      <c r="H2519" s="8">
        <v>0.7</v>
      </c>
      <c r="I2519" s="9">
        <v>2750</v>
      </c>
      <c r="J2519" s="10">
        <f t="shared" si="0"/>
        <v>1924.9999999999998</v>
      </c>
      <c r="K2519" s="10">
        <f t="shared" si="1"/>
        <v>770</v>
      </c>
      <c r="L2519" s="11">
        <v>0.4</v>
      </c>
      <c r="N2519" s="16"/>
      <c r="O2519" s="14"/>
      <c r="P2519" s="12"/>
      <c r="Q2519" s="13"/>
    </row>
    <row r="2520" spans="1:17" ht="15.75" customHeight="1">
      <c r="A2520" s="6" t="s">
        <v>14</v>
      </c>
      <c r="B2520" s="6">
        <v>1185732</v>
      </c>
      <c r="C2520" s="7">
        <v>44551</v>
      </c>
      <c r="D2520" s="6" t="s">
        <v>33</v>
      </c>
      <c r="E2520" s="6" t="s">
        <v>91</v>
      </c>
      <c r="F2520" s="6" t="s">
        <v>92</v>
      </c>
      <c r="G2520" s="6" t="s">
        <v>17</v>
      </c>
      <c r="H2520" s="8">
        <v>0.65</v>
      </c>
      <c r="I2520" s="9">
        <v>5250</v>
      </c>
      <c r="J2520" s="10">
        <f t="shared" si="0"/>
        <v>3412.5</v>
      </c>
      <c r="K2520" s="10">
        <f t="shared" si="1"/>
        <v>1365</v>
      </c>
      <c r="L2520" s="11">
        <v>0.4</v>
      </c>
      <c r="N2520" s="16"/>
      <c r="O2520" s="14"/>
      <c r="P2520" s="12"/>
      <c r="Q2520" s="13"/>
    </row>
    <row r="2521" spans="1:17" ht="15.75" customHeight="1">
      <c r="A2521" s="6" t="s">
        <v>14</v>
      </c>
      <c r="B2521" s="6">
        <v>1185732</v>
      </c>
      <c r="C2521" s="7">
        <v>44551</v>
      </c>
      <c r="D2521" s="6" t="s">
        <v>33</v>
      </c>
      <c r="E2521" s="6" t="s">
        <v>91</v>
      </c>
      <c r="F2521" s="6" t="s">
        <v>92</v>
      </c>
      <c r="G2521" s="6" t="s">
        <v>18</v>
      </c>
      <c r="H2521" s="8">
        <v>0.55000000000000004</v>
      </c>
      <c r="I2521" s="9">
        <v>3250</v>
      </c>
      <c r="J2521" s="10">
        <f t="shared" si="0"/>
        <v>1787.5000000000002</v>
      </c>
      <c r="K2521" s="10">
        <f t="shared" si="1"/>
        <v>625.625</v>
      </c>
      <c r="L2521" s="11">
        <v>0.35</v>
      </c>
      <c r="N2521" s="16"/>
      <c r="O2521" s="14"/>
      <c r="P2521" s="12"/>
      <c r="Q2521" s="13"/>
    </row>
    <row r="2522" spans="1:17" ht="15.75" customHeight="1">
      <c r="A2522" s="6" t="s">
        <v>14</v>
      </c>
      <c r="B2522" s="6">
        <v>1185732</v>
      </c>
      <c r="C2522" s="7">
        <v>44551</v>
      </c>
      <c r="D2522" s="6" t="s">
        <v>33</v>
      </c>
      <c r="E2522" s="6" t="s">
        <v>91</v>
      </c>
      <c r="F2522" s="6" t="s">
        <v>92</v>
      </c>
      <c r="G2522" s="6" t="s">
        <v>19</v>
      </c>
      <c r="H2522" s="8">
        <v>0.55000000000000004</v>
      </c>
      <c r="I2522" s="9">
        <v>2750</v>
      </c>
      <c r="J2522" s="10">
        <f t="shared" si="0"/>
        <v>1512.5000000000002</v>
      </c>
      <c r="K2522" s="10">
        <f t="shared" si="1"/>
        <v>605.00000000000011</v>
      </c>
      <c r="L2522" s="11">
        <v>0.4</v>
      </c>
      <c r="N2522" s="16"/>
      <c r="O2522" s="14"/>
      <c r="P2522" s="12"/>
      <c r="Q2522" s="13"/>
    </row>
    <row r="2523" spans="1:17" ht="15.75" customHeight="1">
      <c r="A2523" s="6" t="s">
        <v>14</v>
      </c>
      <c r="B2523" s="6">
        <v>1185732</v>
      </c>
      <c r="C2523" s="7">
        <v>44551</v>
      </c>
      <c r="D2523" s="6" t="s">
        <v>33</v>
      </c>
      <c r="E2523" s="6" t="s">
        <v>91</v>
      </c>
      <c r="F2523" s="6" t="s">
        <v>92</v>
      </c>
      <c r="G2523" s="6" t="s">
        <v>20</v>
      </c>
      <c r="H2523" s="8">
        <v>0.5</v>
      </c>
      <c r="I2523" s="9">
        <v>2250</v>
      </c>
      <c r="J2523" s="10">
        <f t="shared" si="0"/>
        <v>1125</v>
      </c>
      <c r="K2523" s="10">
        <f t="shared" si="1"/>
        <v>450</v>
      </c>
      <c r="L2523" s="11">
        <v>0.4</v>
      </c>
      <c r="N2523" s="16"/>
      <c r="O2523" s="14"/>
      <c r="P2523" s="12"/>
      <c r="Q2523" s="13"/>
    </row>
    <row r="2524" spans="1:17" ht="15.75" customHeight="1">
      <c r="A2524" s="6" t="s">
        <v>14</v>
      </c>
      <c r="B2524" s="6">
        <v>1185732</v>
      </c>
      <c r="C2524" s="7">
        <v>44551</v>
      </c>
      <c r="D2524" s="6" t="s">
        <v>33</v>
      </c>
      <c r="E2524" s="6" t="s">
        <v>91</v>
      </c>
      <c r="F2524" s="6" t="s">
        <v>92</v>
      </c>
      <c r="G2524" s="6" t="s">
        <v>21</v>
      </c>
      <c r="H2524" s="8">
        <v>0.6</v>
      </c>
      <c r="I2524" s="9">
        <v>2250</v>
      </c>
      <c r="J2524" s="10">
        <f t="shared" si="0"/>
        <v>1350</v>
      </c>
      <c r="K2524" s="10">
        <f t="shared" si="1"/>
        <v>472.49999999999994</v>
      </c>
      <c r="L2524" s="11">
        <v>0.35</v>
      </c>
      <c r="N2524" s="16"/>
      <c r="O2524" s="14"/>
      <c r="P2524" s="12"/>
      <c r="Q2524" s="13"/>
    </row>
    <row r="2525" spans="1:17" ht="15.75" customHeight="1">
      <c r="A2525" s="6" t="s">
        <v>14</v>
      </c>
      <c r="B2525" s="6">
        <v>1185732</v>
      </c>
      <c r="C2525" s="7">
        <v>44551</v>
      </c>
      <c r="D2525" s="6" t="s">
        <v>33</v>
      </c>
      <c r="E2525" s="6" t="s">
        <v>91</v>
      </c>
      <c r="F2525" s="6" t="s">
        <v>92</v>
      </c>
      <c r="G2525" s="6" t="s">
        <v>22</v>
      </c>
      <c r="H2525" s="8">
        <v>0.64999999999999991</v>
      </c>
      <c r="I2525" s="9">
        <v>3250</v>
      </c>
      <c r="J2525" s="10">
        <f t="shared" si="0"/>
        <v>2112.4999999999995</v>
      </c>
      <c r="K2525" s="10">
        <f t="shared" si="1"/>
        <v>844.99999999999989</v>
      </c>
      <c r="L2525" s="11">
        <v>0.4</v>
      </c>
      <c r="N2525" s="16"/>
      <c r="O2525" s="14"/>
      <c r="P2525" s="12"/>
      <c r="Q2525" s="13"/>
    </row>
    <row r="2526" spans="1:17" ht="15.75" customHeight="1">
      <c r="A2526" s="6" t="s">
        <v>14</v>
      </c>
      <c r="B2526" s="6">
        <v>1185732</v>
      </c>
      <c r="C2526" s="7">
        <v>44216</v>
      </c>
      <c r="D2526" s="6" t="s">
        <v>45</v>
      </c>
      <c r="E2526" s="6" t="s">
        <v>93</v>
      </c>
      <c r="F2526" s="6" t="s">
        <v>94</v>
      </c>
      <c r="G2526" s="6" t="s">
        <v>17</v>
      </c>
      <c r="H2526" s="8">
        <v>0.30000000000000004</v>
      </c>
      <c r="I2526" s="9">
        <v>7250</v>
      </c>
      <c r="J2526" s="10">
        <f t="shared" si="0"/>
        <v>2175.0000000000005</v>
      </c>
      <c r="K2526" s="10">
        <f t="shared" si="1"/>
        <v>870.00000000000023</v>
      </c>
      <c r="L2526" s="11">
        <v>0.4</v>
      </c>
      <c r="N2526" s="16"/>
      <c r="O2526" s="14"/>
      <c r="P2526" s="12"/>
      <c r="Q2526" s="13"/>
    </row>
    <row r="2527" spans="1:17" ht="15.75" customHeight="1">
      <c r="A2527" s="6" t="s">
        <v>14</v>
      </c>
      <c r="B2527" s="6">
        <v>1185732</v>
      </c>
      <c r="C2527" s="7">
        <v>44216</v>
      </c>
      <c r="D2527" s="6" t="s">
        <v>45</v>
      </c>
      <c r="E2527" s="6" t="s">
        <v>93</v>
      </c>
      <c r="F2527" s="6" t="s">
        <v>94</v>
      </c>
      <c r="G2527" s="6" t="s">
        <v>18</v>
      </c>
      <c r="H2527" s="8">
        <v>0.30000000000000004</v>
      </c>
      <c r="I2527" s="9">
        <v>5250</v>
      </c>
      <c r="J2527" s="10">
        <f t="shared" si="0"/>
        <v>1575.0000000000002</v>
      </c>
      <c r="K2527" s="10">
        <f t="shared" si="1"/>
        <v>551.25</v>
      </c>
      <c r="L2527" s="11">
        <v>0.35</v>
      </c>
      <c r="N2527" s="16"/>
      <c r="O2527" s="14"/>
      <c r="P2527" s="12"/>
      <c r="Q2527" s="13"/>
    </row>
    <row r="2528" spans="1:17" ht="15.75" customHeight="1">
      <c r="A2528" s="6" t="s">
        <v>14</v>
      </c>
      <c r="B2528" s="6">
        <v>1185732</v>
      </c>
      <c r="C2528" s="7">
        <v>44216</v>
      </c>
      <c r="D2528" s="6" t="s">
        <v>45</v>
      </c>
      <c r="E2528" s="6" t="s">
        <v>93</v>
      </c>
      <c r="F2528" s="6" t="s">
        <v>94</v>
      </c>
      <c r="G2528" s="6" t="s">
        <v>19</v>
      </c>
      <c r="H2528" s="8">
        <v>0.20000000000000007</v>
      </c>
      <c r="I2528" s="9">
        <v>5250</v>
      </c>
      <c r="J2528" s="10">
        <f t="shared" si="0"/>
        <v>1050.0000000000005</v>
      </c>
      <c r="K2528" s="10">
        <f t="shared" si="1"/>
        <v>420.00000000000023</v>
      </c>
      <c r="L2528" s="11">
        <v>0.4</v>
      </c>
      <c r="N2528" s="16"/>
      <c r="O2528" s="14"/>
      <c r="P2528" s="12"/>
      <c r="Q2528" s="13"/>
    </row>
    <row r="2529" spans="1:17" ht="15.75" customHeight="1">
      <c r="A2529" s="6" t="s">
        <v>14</v>
      </c>
      <c r="B2529" s="6">
        <v>1185732</v>
      </c>
      <c r="C2529" s="7">
        <v>44216</v>
      </c>
      <c r="D2529" s="6" t="s">
        <v>45</v>
      </c>
      <c r="E2529" s="6" t="s">
        <v>93</v>
      </c>
      <c r="F2529" s="6" t="s">
        <v>94</v>
      </c>
      <c r="G2529" s="6" t="s">
        <v>20</v>
      </c>
      <c r="H2529" s="8">
        <v>0.25</v>
      </c>
      <c r="I2529" s="9">
        <v>3750</v>
      </c>
      <c r="J2529" s="10">
        <f t="shared" si="0"/>
        <v>937.5</v>
      </c>
      <c r="K2529" s="10">
        <f t="shared" si="1"/>
        <v>375</v>
      </c>
      <c r="L2529" s="11">
        <v>0.4</v>
      </c>
      <c r="N2529" s="16"/>
      <c r="O2529" s="14"/>
      <c r="P2529" s="12"/>
      <c r="Q2529" s="13"/>
    </row>
    <row r="2530" spans="1:17" ht="15.75" customHeight="1">
      <c r="A2530" s="6" t="s">
        <v>14</v>
      </c>
      <c r="B2530" s="6">
        <v>1185732</v>
      </c>
      <c r="C2530" s="7">
        <v>44216</v>
      </c>
      <c r="D2530" s="6" t="s">
        <v>45</v>
      </c>
      <c r="E2530" s="6" t="s">
        <v>93</v>
      </c>
      <c r="F2530" s="6" t="s">
        <v>94</v>
      </c>
      <c r="G2530" s="6" t="s">
        <v>21</v>
      </c>
      <c r="H2530" s="8">
        <v>0.4</v>
      </c>
      <c r="I2530" s="9">
        <v>4250</v>
      </c>
      <c r="J2530" s="10">
        <f t="shared" si="0"/>
        <v>1700</v>
      </c>
      <c r="K2530" s="10">
        <f t="shared" si="1"/>
        <v>595</v>
      </c>
      <c r="L2530" s="11">
        <v>0.35</v>
      </c>
      <c r="N2530" s="16"/>
      <c r="O2530" s="14"/>
      <c r="P2530" s="12"/>
      <c r="Q2530" s="13"/>
    </row>
    <row r="2531" spans="1:17" ht="15.75" customHeight="1">
      <c r="A2531" s="6" t="s">
        <v>14</v>
      </c>
      <c r="B2531" s="6">
        <v>1185732</v>
      </c>
      <c r="C2531" s="7">
        <v>44216</v>
      </c>
      <c r="D2531" s="6" t="s">
        <v>45</v>
      </c>
      <c r="E2531" s="6" t="s">
        <v>93</v>
      </c>
      <c r="F2531" s="6" t="s">
        <v>94</v>
      </c>
      <c r="G2531" s="6" t="s">
        <v>22</v>
      </c>
      <c r="H2531" s="8">
        <v>0.30000000000000004</v>
      </c>
      <c r="I2531" s="9">
        <v>5250</v>
      </c>
      <c r="J2531" s="10">
        <f t="shared" si="0"/>
        <v>1575.0000000000002</v>
      </c>
      <c r="K2531" s="10">
        <f t="shared" si="1"/>
        <v>787.50000000000011</v>
      </c>
      <c r="L2531" s="11">
        <v>0.5</v>
      </c>
      <c r="N2531" s="16"/>
      <c r="O2531" s="14"/>
      <c r="P2531" s="12"/>
      <c r="Q2531" s="13"/>
    </row>
    <row r="2532" spans="1:17" ht="15.75" customHeight="1">
      <c r="A2532" s="6" t="s">
        <v>14</v>
      </c>
      <c r="B2532" s="6">
        <v>1185732</v>
      </c>
      <c r="C2532" s="7">
        <v>44245</v>
      </c>
      <c r="D2532" s="6" t="s">
        <v>45</v>
      </c>
      <c r="E2532" s="6" t="s">
        <v>93</v>
      </c>
      <c r="F2532" s="6" t="s">
        <v>94</v>
      </c>
      <c r="G2532" s="6" t="s">
        <v>17</v>
      </c>
      <c r="H2532" s="8">
        <v>0.30000000000000004</v>
      </c>
      <c r="I2532" s="9">
        <v>7750</v>
      </c>
      <c r="J2532" s="10">
        <f t="shared" si="0"/>
        <v>2325.0000000000005</v>
      </c>
      <c r="K2532" s="10">
        <f t="shared" si="1"/>
        <v>930.00000000000023</v>
      </c>
      <c r="L2532" s="11">
        <v>0.4</v>
      </c>
      <c r="N2532" s="16"/>
      <c r="O2532" s="14"/>
      <c r="P2532" s="12"/>
      <c r="Q2532" s="13"/>
    </row>
    <row r="2533" spans="1:17" ht="15.75" customHeight="1">
      <c r="A2533" s="6" t="s">
        <v>14</v>
      </c>
      <c r="B2533" s="6">
        <v>1185732</v>
      </c>
      <c r="C2533" s="7">
        <v>44245</v>
      </c>
      <c r="D2533" s="6" t="s">
        <v>45</v>
      </c>
      <c r="E2533" s="6" t="s">
        <v>93</v>
      </c>
      <c r="F2533" s="6" t="s">
        <v>94</v>
      </c>
      <c r="G2533" s="6" t="s">
        <v>18</v>
      </c>
      <c r="H2533" s="8">
        <v>0.30000000000000004</v>
      </c>
      <c r="I2533" s="9">
        <v>4250</v>
      </c>
      <c r="J2533" s="10">
        <f t="shared" si="0"/>
        <v>1275.0000000000002</v>
      </c>
      <c r="K2533" s="10">
        <f t="shared" si="1"/>
        <v>446.25000000000006</v>
      </c>
      <c r="L2533" s="11">
        <v>0.35</v>
      </c>
      <c r="N2533" s="16"/>
      <c r="O2533" s="14"/>
      <c r="P2533" s="12"/>
      <c r="Q2533" s="13"/>
    </row>
    <row r="2534" spans="1:17" ht="15.75" customHeight="1">
      <c r="A2534" s="6" t="s">
        <v>14</v>
      </c>
      <c r="B2534" s="6">
        <v>1185732</v>
      </c>
      <c r="C2534" s="7">
        <v>44245</v>
      </c>
      <c r="D2534" s="6" t="s">
        <v>45</v>
      </c>
      <c r="E2534" s="6" t="s">
        <v>93</v>
      </c>
      <c r="F2534" s="6" t="s">
        <v>94</v>
      </c>
      <c r="G2534" s="6" t="s">
        <v>19</v>
      </c>
      <c r="H2534" s="8">
        <v>0.20000000000000007</v>
      </c>
      <c r="I2534" s="9">
        <v>4750</v>
      </c>
      <c r="J2534" s="10">
        <f t="shared" si="0"/>
        <v>950.00000000000034</v>
      </c>
      <c r="K2534" s="10">
        <f t="shared" si="1"/>
        <v>380.00000000000017</v>
      </c>
      <c r="L2534" s="11">
        <v>0.4</v>
      </c>
      <c r="N2534" s="16"/>
      <c r="O2534" s="14"/>
      <c r="P2534" s="12"/>
      <c r="Q2534" s="13"/>
    </row>
    <row r="2535" spans="1:17" ht="15.75" customHeight="1">
      <c r="A2535" s="6" t="s">
        <v>14</v>
      </c>
      <c r="B2535" s="6">
        <v>1185732</v>
      </c>
      <c r="C2535" s="7">
        <v>44245</v>
      </c>
      <c r="D2535" s="6" t="s">
        <v>45</v>
      </c>
      <c r="E2535" s="6" t="s">
        <v>93</v>
      </c>
      <c r="F2535" s="6" t="s">
        <v>94</v>
      </c>
      <c r="G2535" s="6" t="s">
        <v>20</v>
      </c>
      <c r="H2535" s="8">
        <v>0.25</v>
      </c>
      <c r="I2535" s="9">
        <v>3250</v>
      </c>
      <c r="J2535" s="10">
        <f t="shared" si="0"/>
        <v>812.5</v>
      </c>
      <c r="K2535" s="10">
        <f t="shared" si="1"/>
        <v>325</v>
      </c>
      <c r="L2535" s="11">
        <v>0.4</v>
      </c>
      <c r="N2535" s="16"/>
      <c r="O2535" s="14"/>
      <c r="P2535" s="12"/>
      <c r="Q2535" s="13"/>
    </row>
    <row r="2536" spans="1:17" ht="15.75" customHeight="1">
      <c r="A2536" s="6" t="s">
        <v>14</v>
      </c>
      <c r="B2536" s="6">
        <v>1185732</v>
      </c>
      <c r="C2536" s="7">
        <v>44245</v>
      </c>
      <c r="D2536" s="6" t="s">
        <v>45</v>
      </c>
      <c r="E2536" s="6" t="s">
        <v>93</v>
      </c>
      <c r="F2536" s="6" t="s">
        <v>94</v>
      </c>
      <c r="G2536" s="6" t="s">
        <v>21</v>
      </c>
      <c r="H2536" s="8">
        <v>0.4</v>
      </c>
      <c r="I2536" s="9">
        <v>4000</v>
      </c>
      <c r="J2536" s="10">
        <f t="shared" si="0"/>
        <v>1600</v>
      </c>
      <c r="K2536" s="10">
        <f t="shared" si="1"/>
        <v>560</v>
      </c>
      <c r="L2536" s="11">
        <v>0.35</v>
      </c>
      <c r="N2536" s="16"/>
      <c r="O2536" s="14"/>
      <c r="P2536" s="12"/>
      <c r="Q2536" s="13"/>
    </row>
    <row r="2537" spans="1:17" ht="15.75" customHeight="1">
      <c r="A2537" s="6" t="s">
        <v>14</v>
      </c>
      <c r="B2537" s="6">
        <v>1185732</v>
      </c>
      <c r="C2537" s="7">
        <v>44245</v>
      </c>
      <c r="D2537" s="6" t="s">
        <v>45</v>
      </c>
      <c r="E2537" s="6" t="s">
        <v>93</v>
      </c>
      <c r="F2537" s="6" t="s">
        <v>94</v>
      </c>
      <c r="G2537" s="6" t="s">
        <v>22</v>
      </c>
      <c r="H2537" s="8">
        <v>0.25</v>
      </c>
      <c r="I2537" s="9">
        <v>5000</v>
      </c>
      <c r="J2537" s="10">
        <f t="shared" si="0"/>
        <v>1250</v>
      </c>
      <c r="K2537" s="10">
        <f t="shared" si="1"/>
        <v>625</v>
      </c>
      <c r="L2537" s="11">
        <v>0.5</v>
      </c>
      <c r="N2537" s="16"/>
      <c r="O2537" s="14"/>
      <c r="P2537" s="12"/>
      <c r="Q2537" s="13"/>
    </row>
    <row r="2538" spans="1:17" ht="15.75" customHeight="1">
      <c r="A2538" s="6" t="s">
        <v>14</v>
      </c>
      <c r="B2538" s="6">
        <v>1185732</v>
      </c>
      <c r="C2538" s="7">
        <v>44271</v>
      </c>
      <c r="D2538" s="6" t="s">
        <v>45</v>
      </c>
      <c r="E2538" s="6" t="s">
        <v>93</v>
      </c>
      <c r="F2538" s="6" t="s">
        <v>94</v>
      </c>
      <c r="G2538" s="6" t="s">
        <v>17</v>
      </c>
      <c r="H2538" s="8">
        <v>0.25</v>
      </c>
      <c r="I2538" s="9">
        <v>7200</v>
      </c>
      <c r="J2538" s="10">
        <f t="shared" si="0"/>
        <v>1800</v>
      </c>
      <c r="K2538" s="10">
        <f t="shared" si="1"/>
        <v>720</v>
      </c>
      <c r="L2538" s="11">
        <v>0.4</v>
      </c>
      <c r="N2538" s="16"/>
      <c r="O2538" s="14"/>
      <c r="P2538" s="12"/>
      <c r="Q2538" s="13"/>
    </row>
    <row r="2539" spans="1:17" ht="15.75" customHeight="1">
      <c r="A2539" s="6" t="s">
        <v>14</v>
      </c>
      <c r="B2539" s="6">
        <v>1185732</v>
      </c>
      <c r="C2539" s="7">
        <v>44271</v>
      </c>
      <c r="D2539" s="6" t="s">
        <v>45</v>
      </c>
      <c r="E2539" s="6" t="s">
        <v>93</v>
      </c>
      <c r="F2539" s="6" t="s">
        <v>94</v>
      </c>
      <c r="G2539" s="6" t="s">
        <v>18</v>
      </c>
      <c r="H2539" s="8">
        <v>0.25</v>
      </c>
      <c r="I2539" s="9">
        <v>4000</v>
      </c>
      <c r="J2539" s="10">
        <f t="shared" si="0"/>
        <v>1000</v>
      </c>
      <c r="K2539" s="10">
        <f t="shared" si="1"/>
        <v>350</v>
      </c>
      <c r="L2539" s="11">
        <v>0.35</v>
      </c>
      <c r="N2539" s="16"/>
      <c r="O2539" s="14"/>
      <c r="P2539" s="12"/>
      <c r="Q2539" s="13"/>
    </row>
    <row r="2540" spans="1:17" ht="15.75" customHeight="1">
      <c r="A2540" s="6" t="s">
        <v>14</v>
      </c>
      <c r="B2540" s="6">
        <v>1185732</v>
      </c>
      <c r="C2540" s="7">
        <v>44271</v>
      </c>
      <c r="D2540" s="6" t="s">
        <v>45</v>
      </c>
      <c r="E2540" s="6" t="s">
        <v>93</v>
      </c>
      <c r="F2540" s="6" t="s">
        <v>94</v>
      </c>
      <c r="G2540" s="6" t="s">
        <v>19</v>
      </c>
      <c r="H2540" s="8">
        <v>0.15000000000000002</v>
      </c>
      <c r="I2540" s="9">
        <v>4250</v>
      </c>
      <c r="J2540" s="10">
        <f t="shared" si="0"/>
        <v>637.50000000000011</v>
      </c>
      <c r="K2540" s="10">
        <f t="shared" si="1"/>
        <v>255.00000000000006</v>
      </c>
      <c r="L2540" s="11">
        <v>0.4</v>
      </c>
      <c r="N2540" s="16"/>
      <c r="O2540" s="14"/>
      <c r="P2540" s="12"/>
      <c r="Q2540" s="13"/>
    </row>
    <row r="2541" spans="1:17" ht="15.75" customHeight="1">
      <c r="A2541" s="6" t="s">
        <v>14</v>
      </c>
      <c r="B2541" s="6">
        <v>1185732</v>
      </c>
      <c r="C2541" s="7">
        <v>44271</v>
      </c>
      <c r="D2541" s="6" t="s">
        <v>45</v>
      </c>
      <c r="E2541" s="6" t="s">
        <v>93</v>
      </c>
      <c r="F2541" s="6" t="s">
        <v>94</v>
      </c>
      <c r="G2541" s="6" t="s">
        <v>20</v>
      </c>
      <c r="H2541" s="8">
        <v>0.19999999999999996</v>
      </c>
      <c r="I2541" s="9">
        <v>2750</v>
      </c>
      <c r="J2541" s="10">
        <f t="shared" si="0"/>
        <v>549.99999999999989</v>
      </c>
      <c r="K2541" s="10">
        <f t="shared" si="1"/>
        <v>219.99999999999997</v>
      </c>
      <c r="L2541" s="11">
        <v>0.4</v>
      </c>
      <c r="N2541" s="16"/>
      <c r="O2541" s="14"/>
      <c r="P2541" s="12"/>
      <c r="Q2541" s="13"/>
    </row>
    <row r="2542" spans="1:17" ht="15.75" customHeight="1">
      <c r="A2542" s="6" t="s">
        <v>14</v>
      </c>
      <c r="B2542" s="6">
        <v>1185732</v>
      </c>
      <c r="C2542" s="7">
        <v>44271</v>
      </c>
      <c r="D2542" s="6" t="s">
        <v>45</v>
      </c>
      <c r="E2542" s="6" t="s">
        <v>93</v>
      </c>
      <c r="F2542" s="6" t="s">
        <v>94</v>
      </c>
      <c r="G2542" s="6" t="s">
        <v>21</v>
      </c>
      <c r="H2542" s="8">
        <v>0.35000000000000009</v>
      </c>
      <c r="I2542" s="9">
        <v>3250</v>
      </c>
      <c r="J2542" s="10">
        <f t="shared" si="0"/>
        <v>1137.5000000000002</v>
      </c>
      <c r="K2542" s="10">
        <f t="shared" si="1"/>
        <v>398.12500000000006</v>
      </c>
      <c r="L2542" s="11">
        <v>0.35</v>
      </c>
      <c r="N2542" s="16"/>
      <c r="O2542" s="14"/>
      <c r="P2542" s="12"/>
      <c r="Q2542" s="13"/>
    </row>
    <row r="2543" spans="1:17" ht="15.75" customHeight="1">
      <c r="A2543" s="6" t="s">
        <v>14</v>
      </c>
      <c r="B2543" s="6">
        <v>1185732</v>
      </c>
      <c r="C2543" s="7">
        <v>44271</v>
      </c>
      <c r="D2543" s="6" t="s">
        <v>45</v>
      </c>
      <c r="E2543" s="6" t="s">
        <v>93</v>
      </c>
      <c r="F2543" s="6" t="s">
        <v>94</v>
      </c>
      <c r="G2543" s="6" t="s">
        <v>22</v>
      </c>
      <c r="H2543" s="8">
        <v>0.25</v>
      </c>
      <c r="I2543" s="9">
        <v>4250</v>
      </c>
      <c r="J2543" s="10">
        <f t="shared" si="0"/>
        <v>1062.5</v>
      </c>
      <c r="K2543" s="10">
        <f t="shared" si="1"/>
        <v>531.25</v>
      </c>
      <c r="L2543" s="11">
        <v>0.5</v>
      </c>
      <c r="N2543" s="16"/>
      <c r="O2543" s="14"/>
      <c r="P2543" s="12"/>
      <c r="Q2543" s="13"/>
    </row>
    <row r="2544" spans="1:17" ht="15.75" customHeight="1">
      <c r="A2544" s="6" t="s">
        <v>14</v>
      </c>
      <c r="B2544" s="6">
        <v>1185732</v>
      </c>
      <c r="C2544" s="7">
        <v>44303</v>
      </c>
      <c r="D2544" s="6" t="s">
        <v>45</v>
      </c>
      <c r="E2544" s="6" t="s">
        <v>93</v>
      </c>
      <c r="F2544" s="6" t="s">
        <v>94</v>
      </c>
      <c r="G2544" s="6" t="s">
        <v>17</v>
      </c>
      <c r="H2544" s="8">
        <v>0.25</v>
      </c>
      <c r="I2544" s="9">
        <v>6750</v>
      </c>
      <c r="J2544" s="10">
        <f t="shared" si="0"/>
        <v>1687.5</v>
      </c>
      <c r="K2544" s="10">
        <f t="shared" si="1"/>
        <v>675</v>
      </c>
      <c r="L2544" s="11">
        <v>0.4</v>
      </c>
      <c r="N2544" s="16"/>
      <c r="O2544" s="14"/>
      <c r="P2544" s="12"/>
      <c r="Q2544" s="13"/>
    </row>
    <row r="2545" spans="1:17" ht="15.75" customHeight="1">
      <c r="A2545" s="6" t="s">
        <v>14</v>
      </c>
      <c r="B2545" s="6">
        <v>1185732</v>
      </c>
      <c r="C2545" s="7">
        <v>44303</v>
      </c>
      <c r="D2545" s="6" t="s">
        <v>45</v>
      </c>
      <c r="E2545" s="6" t="s">
        <v>93</v>
      </c>
      <c r="F2545" s="6" t="s">
        <v>94</v>
      </c>
      <c r="G2545" s="6" t="s">
        <v>18</v>
      </c>
      <c r="H2545" s="8">
        <v>0.25</v>
      </c>
      <c r="I2545" s="9">
        <v>3750</v>
      </c>
      <c r="J2545" s="10">
        <f t="shared" si="0"/>
        <v>937.5</v>
      </c>
      <c r="K2545" s="10">
        <f t="shared" si="1"/>
        <v>328.125</v>
      </c>
      <c r="L2545" s="11">
        <v>0.35</v>
      </c>
      <c r="N2545" s="16"/>
      <c r="O2545" s="14"/>
      <c r="P2545" s="12"/>
      <c r="Q2545" s="13"/>
    </row>
    <row r="2546" spans="1:17" ht="15.75" customHeight="1">
      <c r="A2546" s="6" t="s">
        <v>14</v>
      </c>
      <c r="B2546" s="6">
        <v>1185732</v>
      </c>
      <c r="C2546" s="7">
        <v>44303</v>
      </c>
      <c r="D2546" s="6" t="s">
        <v>45</v>
      </c>
      <c r="E2546" s="6" t="s">
        <v>93</v>
      </c>
      <c r="F2546" s="6" t="s">
        <v>94</v>
      </c>
      <c r="G2546" s="6" t="s">
        <v>19</v>
      </c>
      <c r="H2546" s="8">
        <v>0.15000000000000002</v>
      </c>
      <c r="I2546" s="9">
        <v>3750</v>
      </c>
      <c r="J2546" s="10">
        <f t="shared" si="0"/>
        <v>562.50000000000011</v>
      </c>
      <c r="K2546" s="10">
        <f t="shared" si="1"/>
        <v>225.00000000000006</v>
      </c>
      <c r="L2546" s="11">
        <v>0.4</v>
      </c>
      <c r="N2546" s="16"/>
      <c r="O2546" s="14"/>
      <c r="P2546" s="12"/>
      <c r="Q2546" s="13"/>
    </row>
    <row r="2547" spans="1:17" ht="15.75" customHeight="1">
      <c r="A2547" s="6" t="s">
        <v>14</v>
      </c>
      <c r="B2547" s="6">
        <v>1185732</v>
      </c>
      <c r="C2547" s="7">
        <v>44303</v>
      </c>
      <c r="D2547" s="6" t="s">
        <v>45</v>
      </c>
      <c r="E2547" s="6" t="s">
        <v>93</v>
      </c>
      <c r="F2547" s="6" t="s">
        <v>94</v>
      </c>
      <c r="G2547" s="6" t="s">
        <v>20</v>
      </c>
      <c r="H2547" s="8">
        <v>0.19999999999999996</v>
      </c>
      <c r="I2547" s="9">
        <v>3000</v>
      </c>
      <c r="J2547" s="10">
        <f t="shared" si="0"/>
        <v>599.99999999999989</v>
      </c>
      <c r="K2547" s="10">
        <f t="shared" si="1"/>
        <v>239.99999999999997</v>
      </c>
      <c r="L2547" s="11">
        <v>0.4</v>
      </c>
      <c r="N2547" s="16"/>
      <c r="O2547" s="14"/>
      <c r="P2547" s="12"/>
      <c r="Q2547" s="13"/>
    </row>
    <row r="2548" spans="1:17" ht="15.75" customHeight="1">
      <c r="A2548" s="6" t="s">
        <v>14</v>
      </c>
      <c r="B2548" s="6">
        <v>1185732</v>
      </c>
      <c r="C2548" s="7">
        <v>44303</v>
      </c>
      <c r="D2548" s="6" t="s">
        <v>45</v>
      </c>
      <c r="E2548" s="6" t="s">
        <v>93</v>
      </c>
      <c r="F2548" s="6" t="s">
        <v>94</v>
      </c>
      <c r="G2548" s="6" t="s">
        <v>21</v>
      </c>
      <c r="H2548" s="8">
        <v>0.4</v>
      </c>
      <c r="I2548" s="9">
        <v>3250</v>
      </c>
      <c r="J2548" s="10">
        <f t="shared" si="0"/>
        <v>1300</v>
      </c>
      <c r="K2548" s="10">
        <f t="shared" si="1"/>
        <v>454.99999999999994</v>
      </c>
      <c r="L2548" s="11">
        <v>0.35</v>
      </c>
      <c r="N2548" s="16"/>
      <c r="O2548" s="14"/>
      <c r="P2548" s="12"/>
      <c r="Q2548" s="13"/>
    </row>
    <row r="2549" spans="1:17" ht="15.75" customHeight="1">
      <c r="A2549" s="6" t="s">
        <v>14</v>
      </c>
      <c r="B2549" s="6">
        <v>1185732</v>
      </c>
      <c r="C2549" s="7">
        <v>44303</v>
      </c>
      <c r="D2549" s="6" t="s">
        <v>45</v>
      </c>
      <c r="E2549" s="6" t="s">
        <v>93</v>
      </c>
      <c r="F2549" s="6" t="s">
        <v>94</v>
      </c>
      <c r="G2549" s="6" t="s">
        <v>22</v>
      </c>
      <c r="H2549" s="8">
        <v>0.30000000000000004</v>
      </c>
      <c r="I2549" s="9">
        <v>4750</v>
      </c>
      <c r="J2549" s="10">
        <f t="shared" si="0"/>
        <v>1425.0000000000002</v>
      </c>
      <c r="K2549" s="10">
        <f t="shared" si="1"/>
        <v>712.50000000000011</v>
      </c>
      <c r="L2549" s="11">
        <v>0.5</v>
      </c>
      <c r="N2549" s="16"/>
      <c r="O2549" s="14"/>
      <c r="P2549" s="12"/>
      <c r="Q2549" s="13"/>
    </row>
    <row r="2550" spans="1:17" ht="15.75" customHeight="1">
      <c r="A2550" s="6" t="s">
        <v>14</v>
      </c>
      <c r="B2550" s="6">
        <v>1185732</v>
      </c>
      <c r="C2550" s="7">
        <v>44332</v>
      </c>
      <c r="D2550" s="6" t="s">
        <v>45</v>
      </c>
      <c r="E2550" s="6" t="s">
        <v>93</v>
      </c>
      <c r="F2550" s="6" t="s">
        <v>94</v>
      </c>
      <c r="G2550" s="6" t="s">
        <v>17</v>
      </c>
      <c r="H2550" s="8">
        <v>0.4</v>
      </c>
      <c r="I2550" s="9">
        <v>7450</v>
      </c>
      <c r="J2550" s="10">
        <f t="shared" si="0"/>
        <v>2980</v>
      </c>
      <c r="K2550" s="10">
        <f t="shared" si="1"/>
        <v>1192</v>
      </c>
      <c r="L2550" s="11">
        <v>0.4</v>
      </c>
      <c r="N2550" s="16"/>
      <c r="O2550" s="14"/>
      <c r="P2550" s="12"/>
      <c r="Q2550" s="13"/>
    </row>
    <row r="2551" spans="1:17" ht="15.75" customHeight="1">
      <c r="A2551" s="6" t="s">
        <v>14</v>
      </c>
      <c r="B2551" s="6">
        <v>1185732</v>
      </c>
      <c r="C2551" s="7">
        <v>44332</v>
      </c>
      <c r="D2551" s="6" t="s">
        <v>45</v>
      </c>
      <c r="E2551" s="6" t="s">
        <v>93</v>
      </c>
      <c r="F2551" s="6" t="s">
        <v>94</v>
      </c>
      <c r="G2551" s="6" t="s">
        <v>18</v>
      </c>
      <c r="H2551" s="8">
        <v>0.4</v>
      </c>
      <c r="I2551" s="9">
        <v>4500</v>
      </c>
      <c r="J2551" s="10">
        <f t="shared" si="0"/>
        <v>1800</v>
      </c>
      <c r="K2551" s="10">
        <f t="shared" si="1"/>
        <v>630</v>
      </c>
      <c r="L2551" s="11">
        <v>0.35</v>
      </c>
      <c r="N2551" s="16"/>
      <c r="O2551" s="14"/>
      <c r="P2551" s="12"/>
      <c r="Q2551" s="13"/>
    </row>
    <row r="2552" spans="1:17" ht="15.75" customHeight="1">
      <c r="A2552" s="6" t="s">
        <v>14</v>
      </c>
      <c r="B2552" s="6">
        <v>1185732</v>
      </c>
      <c r="C2552" s="7">
        <v>44332</v>
      </c>
      <c r="D2552" s="6" t="s">
        <v>45</v>
      </c>
      <c r="E2552" s="6" t="s">
        <v>93</v>
      </c>
      <c r="F2552" s="6" t="s">
        <v>94</v>
      </c>
      <c r="G2552" s="6" t="s">
        <v>19</v>
      </c>
      <c r="H2552" s="8">
        <v>0.35000000000000003</v>
      </c>
      <c r="I2552" s="9">
        <v>4250</v>
      </c>
      <c r="J2552" s="10">
        <f t="shared" si="0"/>
        <v>1487.5000000000002</v>
      </c>
      <c r="K2552" s="10">
        <f t="shared" si="1"/>
        <v>595.00000000000011</v>
      </c>
      <c r="L2552" s="11">
        <v>0.4</v>
      </c>
      <c r="N2552" s="16"/>
      <c r="O2552" s="14"/>
      <c r="P2552" s="12"/>
      <c r="Q2552" s="13"/>
    </row>
    <row r="2553" spans="1:17" ht="15.75" customHeight="1">
      <c r="A2553" s="6" t="s">
        <v>14</v>
      </c>
      <c r="B2553" s="6">
        <v>1185732</v>
      </c>
      <c r="C2553" s="7">
        <v>44332</v>
      </c>
      <c r="D2553" s="6" t="s">
        <v>45</v>
      </c>
      <c r="E2553" s="6" t="s">
        <v>93</v>
      </c>
      <c r="F2553" s="6" t="s">
        <v>94</v>
      </c>
      <c r="G2553" s="6" t="s">
        <v>20</v>
      </c>
      <c r="H2553" s="8">
        <v>0.35000000000000003</v>
      </c>
      <c r="I2553" s="9">
        <v>3750</v>
      </c>
      <c r="J2553" s="10">
        <f t="shared" si="0"/>
        <v>1312.5000000000002</v>
      </c>
      <c r="K2553" s="10">
        <f t="shared" si="1"/>
        <v>525.00000000000011</v>
      </c>
      <c r="L2553" s="11">
        <v>0.4</v>
      </c>
      <c r="N2553" s="16"/>
      <c r="O2553" s="14"/>
      <c r="P2553" s="12"/>
      <c r="Q2553" s="13"/>
    </row>
    <row r="2554" spans="1:17" ht="15.75" customHeight="1">
      <c r="A2554" s="6" t="s">
        <v>14</v>
      </c>
      <c r="B2554" s="6">
        <v>1185732</v>
      </c>
      <c r="C2554" s="7">
        <v>44332</v>
      </c>
      <c r="D2554" s="6" t="s">
        <v>45</v>
      </c>
      <c r="E2554" s="6" t="s">
        <v>93</v>
      </c>
      <c r="F2554" s="6" t="s">
        <v>94</v>
      </c>
      <c r="G2554" s="6" t="s">
        <v>21</v>
      </c>
      <c r="H2554" s="8">
        <v>0.44999999999999996</v>
      </c>
      <c r="I2554" s="9">
        <v>4000</v>
      </c>
      <c r="J2554" s="10">
        <f t="shared" si="0"/>
        <v>1799.9999999999998</v>
      </c>
      <c r="K2554" s="10">
        <f t="shared" si="1"/>
        <v>629.99999999999989</v>
      </c>
      <c r="L2554" s="11">
        <v>0.35</v>
      </c>
      <c r="N2554" s="16"/>
      <c r="O2554" s="14"/>
      <c r="P2554" s="12"/>
      <c r="Q2554" s="13"/>
    </row>
    <row r="2555" spans="1:17" ht="15.75" customHeight="1">
      <c r="A2555" s="6" t="s">
        <v>14</v>
      </c>
      <c r="B2555" s="6">
        <v>1185732</v>
      </c>
      <c r="C2555" s="7">
        <v>44332</v>
      </c>
      <c r="D2555" s="6" t="s">
        <v>45</v>
      </c>
      <c r="E2555" s="6" t="s">
        <v>93</v>
      </c>
      <c r="F2555" s="6" t="s">
        <v>94</v>
      </c>
      <c r="G2555" s="6" t="s">
        <v>22</v>
      </c>
      <c r="H2555" s="8">
        <v>0.49999999999999994</v>
      </c>
      <c r="I2555" s="9">
        <v>5000</v>
      </c>
      <c r="J2555" s="10">
        <f t="shared" si="0"/>
        <v>2499.9999999999995</v>
      </c>
      <c r="K2555" s="10">
        <f t="shared" si="1"/>
        <v>1249.9999999999998</v>
      </c>
      <c r="L2555" s="11">
        <v>0.5</v>
      </c>
      <c r="N2555" s="16"/>
      <c r="O2555" s="14"/>
      <c r="P2555" s="12"/>
      <c r="Q2555" s="13"/>
    </row>
    <row r="2556" spans="1:17" ht="15.75" customHeight="1">
      <c r="A2556" s="6" t="s">
        <v>14</v>
      </c>
      <c r="B2556" s="6">
        <v>1185732</v>
      </c>
      <c r="C2556" s="7">
        <v>44365</v>
      </c>
      <c r="D2556" s="6" t="s">
        <v>45</v>
      </c>
      <c r="E2556" s="6" t="s">
        <v>93</v>
      </c>
      <c r="F2556" s="6" t="s">
        <v>94</v>
      </c>
      <c r="G2556" s="6" t="s">
        <v>17</v>
      </c>
      <c r="H2556" s="8">
        <v>0.44999999999999996</v>
      </c>
      <c r="I2556" s="9">
        <v>7500</v>
      </c>
      <c r="J2556" s="10">
        <f t="shared" si="0"/>
        <v>3374.9999999999995</v>
      </c>
      <c r="K2556" s="10">
        <f t="shared" si="1"/>
        <v>1350</v>
      </c>
      <c r="L2556" s="11">
        <v>0.4</v>
      </c>
      <c r="N2556" s="16"/>
      <c r="O2556" s="14"/>
      <c r="P2556" s="12"/>
      <c r="Q2556" s="13"/>
    </row>
    <row r="2557" spans="1:17" ht="15.75" customHeight="1">
      <c r="A2557" s="6" t="s">
        <v>14</v>
      </c>
      <c r="B2557" s="6">
        <v>1185732</v>
      </c>
      <c r="C2557" s="7">
        <v>44365</v>
      </c>
      <c r="D2557" s="6" t="s">
        <v>45</v>
      </c>
      <c r="E2557" s="6" t="s">
        <v>93</v>
      </c>
      <c r="F2557" s="6" t="s">
        <v>94</v>
      </c>
      <c r="G2557" s="6" t="s">
        <v>18</v>
      </c>
      <c r="H2557" s="8">
        <v>0.4</v>
      </c>
      <c r="I2557" s="9">
        <v>5000</v>
      </c>
      <c r="J2557" s="10">
        <f t="shared" si="0"/>
        <v>2000</v>
      </c>
      <c r="K2557" s="10">
        <f t="shared" si="1"/>
        <v>700</v>
      </c>
      <c r="L2557" s="11">
        <v>0.35</v>
      </c>
      <c r="N2557" s="16"/>
      <c r="O2557" s="14"/>
      <c r="P2557" s="12"/>
      <c r="Q2557" s="13"/>
    </row>
    <row r="2558" spans="1:17" ht="15.75" customHeight="1">
      <c r="A2558" s="6" t="s">
        <v>14</v>
      </c>
      <c r="B2558" s="6">
        <v>1185732</v>
      </c>
      <c r="C2558" s="7">
        <v>44365</v>
      </c>
      <c r="D2558" s="6" t="s">
        <v>45</v>
      </c>
      <c r="E2558" s="6" t="s">
        <v>93</v>
      </c>
      <c r="F2558" s="6" t="s">
        <v>94</v>
      </c>
      <c r="G2558" s="6" t="s">
        <v>19</v>
      </c>
      <c r="H2558" s="8">
        <v>0.45</v>
      </c>
      <c r="I2558" s="9">
        <v>4750</v>
      </c>
      <c r="J2558" s="10">
        <f t="shared" si="0"/>
        <v>2137.5</v>
      </c>
      <c r="K2558" s="10">
        <f t="shared" si="1"/>
        <v>855</v>
      </c>
      <c r="L2558" s="11">
        <v>0.4</v>
      </c>
      <c r="N2558" s="16"/>
      <c r="O2558" s="14"/>
      <c r="P2558" s="12"/>
      <c r="Q2558" s="13"/>
    </row>
    <row r="2559" spans="1:17" ht="15.75" customHeight="1">
      <c r="A2559" s="6" t="s">
        <v>14</v>
      </c>
      <c r="B2559" s="6">
        <v>1185732</v>
      </c>
      <c r="C2559" s="7">
        <v>44365</v>
      </c>
      <c r="D2559" s="6" t="s">
        <v>45</v>
      </c>
      <c r="E2559" s="6" t="s">
        <v>93</v>
      </c>
      <c r="F2559" s="6" t="s">
        <v>94</v>
      </c>
      <c r="G2559" s="6" t="s">
        <v>20</v>
      </c>
      <c r="H2559" s="8">
        <v>0.45</v>
      </c>
      <c r="I2559" s="9">
        <v>4500</v>
      </c>
      <c r="J2559" s="10">
        <f t="shared" si="0"/>
        <v>2025</v>
      </c>
      <c r="K2559" s="10">
        <f t="shared" si="1"/>
        <v>810</v>
      </c>
      <c r="L2559" s="11">
        <v>0.4</v>
      </c>
      <c r="N2559" s="16"/>
      <c r="O2559" s="14"/>
      <c r="P2559" s="12"/>
      <c r="Q2559" s="13"/>
    </row>
    <row r="2560" spans="1:17" ht="15.75" customHeight="1">
      <c r="A2560" s="6" t="s">
        <v>14</v>
      </c>
      <c r="B2560" s="6">
        <v>1185732</v>
      </c>
      <c r="C2560" s="7">
        <v>44365</v>
      </c>
      <c r="D2560" s="6" t="s">
        <v>45</v>
      </c>
      <c r="E2560" s="6" t="s">
        <v>93</v>
      </c>
      <c r="F2560" s="6" t="s">
        <v>94</v>
      </c>
      <c r="G2560" s="6" t="s">
        <v>21</v>
      </c>
      <c r="H2560" s="8">
        <v>0.6</v>
      </c>
      <c r="I2560" s="9">
        <v>4500</v>
      </c>
      <c r="J2560" s="10">
        <f t="shared" si="0"/>
        <v>2700</v>
      </c>
      <c r="K2560" s="10">
        <f t="shared" si="1"/>
        <v>944.99999999999989</v>
      </c>
      <c r="L2560" s="11">
        <v>0.35</v>
      </c>
      <c r="N2560" s="16"/>
      <c r="O2560" s="14"/>
      <c r="P2560" s="12"/>
      <c r="Q2560" s="13"/>
    </row>
    <row r="2561" spans="1:17" ht="15.75" customHeight="1">
      <c r="A2561" s="6" t="s">
        <v>14</v>
      </c>
      <c r="B2561" s="6">
        <v>1185732</v>
      </c>
      <c r="C2561" s="7">
        <v>44365</v>
      </c>
      <c r="D2561" s="6" t="s">
        <v>45</v>
      </c>
      <c r="E2561" s="6" t="s">
        <v>93</v>
      </c>
      <c r="F2561" s="6" t="s">
        <v>94</v>
      </c>
      <c r="G2561" s="6" t="s">
        <v>22</v>
      </c>
      <c r="H2561" s="8">
        <v>0.65</v>
      </c>
      <c r="I2561" s="9">
        <v>6250</v>
      </c>
      <c r="J2561" s="10">
        <f t="shared" si="0"/>
        <v>4062.5</v>
      </c>
      <c r="K2561" s="10">
        <f t="shared" si="1"/>
        <v>2031.25</v>
      </c>
      <c r="L2561" s="11">
        <v>0.5</v>
      </c>
      <c r="N2561" s="16"/>
      <c r="O2561" s="14"/>
      <c r="P2561" s="12"/>
      <c r="Q2561" s="13"/>
    </row>
    <row r="2562" spans="1:17" ht="15.75" customHeight="1">
      <c r="A2562" s="6" t="s">
        <v>14</v>
      </c>
      <c r="B2562" s="6">
        <v>1185732</v>
      </c>
      <c r="C2562" s="7">
        <v>44393</v>
      </c>
      <c r="D2562" s="6" t="s">
        <v>45</v>
      </c>
      <c r="E2562" s="6" t="s">
        <v>93</v>
      </c>
      <c r="F2562" s="6" t="s">
        <v>94</v>
      </c>
      <c r="G2562" s="6" t="s">
        <v>17</v>
      </c>
      <c r="H2562" s="8">
        <v>0.6</v>
      </c>
      <c r="I2562" s="9">
        <v>8500</v>
      </c>
      <c r="J2562" s="10">
        <f t="shared" si="0"/>
        <v>5100</v>
      </c>
      <c r="K2562" s="10">
        <f t="shared" si="1"/>
        <v>2040</v>
      </c>
      <c r="L2562" s="11">
        <v>0.4</v>
      </c>
      <c r="N2562" s="16"/>
      <c r="O2562" s="14"/>
      <c r="P2562" s="12"/>
      <c r="Q2562" s="13"/>
    </row>
    <row r="2563" spans="1:17" ht="15.75" customHeight="1">
      <c r="A2563" s="6" t="s">
        <v>14</v>
      </c>
      <c r="B2563" s="6">
        <v>1185732</v>
      </c>
      <c r="C2563" s="7">
        <v>44393</v>
      </c>
      <c r="D2563" s="6" t="s">
        <v>45</v>
      </c>
      <c r="E2563" s="6" t="s">
        <v>93</v>
      </c>
      <c r="F2563" s="6" t="s">
        <v>94</v>
      </c>
      <c r="G2563" s="6" t="s">
        <v>18</v>
      </c>
      <c r="H2563" s="8">
        <v>0.55000000000000004</v>
      </c>
      <c r="I2563" s="9">
        <v>6000</v>
      </c>
      <c r="J2563" s="10">
        <f t="shared" si="0"/>
        <v>3300.0000000000005</v>
      </c>
      <c r="K2563" s="10">
        <f t="shared" si="1"/>
        <v>1155</v>
      </c>
      <c r="L2563" s="11">
        <v>0.35</v>
      </c>
      <c r="N2563" s="16"/>
      <c r="O2563" s="14"/>
      <c r="P2563" s="12"/>
      <c r="Q2563" s="13"/>
    </row>
    <row r="2564" spans="1:17" ht="15.75" customHeight="1">
      <c r="A2564" s="6" t="s">
        <v>14</v>
      </c>
      <c r="B2564" s="6">
        <v>1185732</v>
      </c>
      <c r="C2564" s="7">
        <v>44393</v>
      </c>
      <c r="D2564" s="6" t="s">
        <v>45</v>
      </c>
      <c r="E2564" s="6" t="s">
        <v>93</v>
      </c>
      <c r="F2564" s="6" t="s">
        <v>94</v>
      </c>
      <c r="G2564" s="6" t="s">
        <v>19</v>
      </c>
      <c r="H2564" s="8">
        <v>0.5</v>
      </c>
      <c r="I2564" s="9">
        <v>5250</v>
      </c>
      <c r="J2564" s="10">
        <f t="shared" si="0"/>
        <v>2625</v>
      </c>
      <c r="K2564" s="10">
        <f t="shared" si="1"/>
        <v>1050</v>
      </c>
      <c r="L2564" s="11">
        <v>0.4</v>
      </c>
      <c r="N2564" s="16"/>
      <c r="O2564" s="14"/>
      <c r="P2564" s="12"/>
      <c r="Q2564" s="13"/>
    </row>
    <row r="2565" spans="1:17" ht="15.75" customHeight="1">
      <c r="A2565" s="6" t="s">
        <v>14</v>
      </c>
      <c r="B2565" s="6">
        <v>1185732</v>
      </c>
      <c r="C2565" s="7">
        <v>44393</v>
      </c>
      <c r="D2565" s="6" t="s">
        <v>45</v>
      </c>
      <c r="E2565" s="6" t="s">
        <v>93</v>
      </c>
      <c r="F2565" s="6" t="s">
        <v>94</v>
      </c>
      <c r="G2565" s="6" t="s">
        <v>20</v>
      </c>
      <c r="H2565" s="8">
        <v>0.5</v>
      </c>
      <c r="I2565" s="9">
        <v>4750</v>
      </c>
      <c r="J2565" s="10">
        <f t="shared" si="0"/>
        <v>2375</v>
      </c>
      <c r="K2565" s="10">
        <f t="shared" si="1"/>
        <v>950</v>
      </c>
      <c r="L2565" s="11">
        <v>0.4</v>
      </c>
      <c r="N2565" s="16"/>
      <c r="O2565" s="14"/>
      <c r="P2565" s="12"/>
      <c r="Q2565" s="13"/>
    </row>
    <row r="2566" spans="1:17" ht="15.75" customHeight="1">
      <c r="A2566" s="6" t="s">
        <v>14</v>
      </c>
      <c r="B2566" s="6">
        <v>1185732</v>
      </c>
      <c r="C2566" s="7">
        <v>44393</v>
      </c>
      <c r="D2566" s="6" t="s">
        <v>45</v>
      </c>
      <c r="E2566" s="6" t="s">
        <v>93</v>
      </c>
      <c r="F2566" s="6" t="s">
        <v>94</v>
      </c>
      <c r="G2566" s="6" t="s">
        <v>21</v>
      </c>
      <c r="H2566" s="8">
        <v>0.6</v>
      </c>
      <c r="I2566" s="9">
        <v>5000</v>
      </c>
      <c r="J2566" s="10">
        <f t="shared" si="0"/>
        <v>3000</v>
      </c>
      <c r="K2566" s="10">
        <f t="shared" si="1"/>
        <v>1050</v>
      </c>
      <c r="L2566" s="11">
        <v>0.35</v>
      </c>
      <c r="N2566" s="16"/>
      <c r="O2566" s="14"/>
      <c r="P2566" s="12"/>
      <c r="Q2566" s="13"/>
    </row>
    <row r="2567" spans="1:17" ht="15.75" customHeight="1">
      <c r="A2567" s="6" t="s">
        <v>14</v>
      </c>
      <c r="B2567" s="6">
        <v>1185732</v>
      </c>
      <c r="C2567" s="7">
        <v>44393</v>
      </c>
      <c r="D2567" s="6" t="s">
        <v>45</v>
      </c>
      <c r="E2567" s="6" t="s">
        <v>93</v>
      </c>
      <c r="F2567" s="6" t="s">
        <v>94</v>
      </c>
      <c r="G2567" s="6" t="s">
        <v>22</v>
      </c>
      <c r="H2567" s="8">
        <v>0.65</v>
      </c>
      <c r="I2567" s="9">
        <v>6750</v>
      </c>
      <c r="J2567" s="10">
        <f t="shared" si="0"/>
        <v>4387.5</v>
      </c>
      <c r="K2567" s="10">
        <f t="shared" si="1"/>
        <v>2193.75</v>
      </c>
      <c r="L2567" s="11">
        <v>0.5</v>
      </c>
      <c r="N2567" s="16"/>
      <c r="O2567" s="14"/>
      <c r="P2567" s="12"/>
      <c r="Q2567" s="13"/>
    </row>
    <row r="2568" spans="1:17" ht="15.75" customHeight="1">
      <c r="A2568" s="6" t="s">
        <v>14</v>
      </c>
      <c r="B2568" s="6">
        <v>1185732</v>
      </c>
      <c r="C2568" s="7">
        <v>44425</v>
      </c>
      <c r="D2568" s="6" t="s">
        <v>45</v>
      </c>
      <c r="E2568" s="6" t="s">
        <v>93</v>
      </c>
      <c r="F2568" s="6" t="s">
        <v>94</v>
      </c>
      <c r="G2568" s="6" t="s">
        <v>17</v>
      </c>
      <c r="H2568" s="8">
        <v>0.6</v>
      </c>
      <c r="I2568" s="9">
        <v>8250</v>
      </c>
      <c r="J2568" s="10">
        <f t="shared" si="0"/>
        <v>4950</v>
      </c>
      <c r="K2568" s="10">
        <f t="shared" si="1"/>
        <v>1980</v>
      </c>
      <c r="L2568" s="11">
        <v>0.4</v>
      </c>
      <c r="N2568" s="16"/>
      <c r="O2568" s="14"/>
      <c r="P2568" s="12"/>
      <c r="Q2568" s="13"/>
    </row>
    <row r="2569" spans="1:17" ht="15.75" customHeight="1">
      <c r="A2569" s="6" t="s">
        <v>14</v>
      </c>
      <c r="B2569" s="6">
        <v>1185732</v>
      </c>
      <c r="C2569" s="7">
        <v>44425</v>
      </c>
      <c r="D2569" s="6" t="s">
        <v>45</v>
      </c>
      <c r="E2569" s="6" t="s">
        <v>93</v>
      </c>
      <c r="F2569" s="6" t="s">
        <v>94</v>
      </c>
      <c r="G2569" s="6" t="s">
        <v>18</v>
      </c>
      <c r="H2569" s="8">
        <v>0.55000000000000004</v>
      </c>
      <c r="I2569" s="9">
        <v>6000</v>
      </c>
      <c r="J2569" s="10">
        <f t="shared" si="0"/>
        <v>3300.0000000000005</v>
      </c>
      <c r="K2569" s="10">
        <f t="shared" si="1"/>
        <v>1155</v>
      </c>
      <c r="L2569" s="11">
        <v>0.35</v>
      </c>
      <c r="N2569" s="16"/>
      <c r="O2569" s="14"/>
      <c r="P2569" s="12"/>
      <c r="Q2569" s="13"/>
    </row>
    <row r="2570" spans="1:17" ht="15.75" customHeight="1">
      <c r="A2570" s="6" t="s">
        <v>14</v>
      </c>
      <c r="B2570" s="6">
        <v>1185732</v>
      </c>
      <c r="C2570" s="7">
        <v>44425</v>
      </c>
      <c r="D2570" s="6" t="s">
        <v>45</v>
      </c>
      <c r="E2570" s="6" t="s">
        <v>93</v>
      </c>
      <c r="F2570" s="6" t="s">
        <v>94</v>
      </c>
      <c r="G2570" s="6" t="s">
        <v>19</v>
      </c>
      <c r="H2570" s="8">
        <v>0.5</v>
      </c>
      <c r="I2570" s="9">
        <v>5250</v>
      </c>
      <c r="J2570" s="10">
        <f t="shared" si="0"/>
        <v>2625</v>
      </c>
      <c r="K2570" s="10">
        <f t="shared" si="1"/>
        <v>1050</v>
      </c>
      <c r="L2570" s="11">
        <v>0.4</v>
      </c>
      <c r="N2570" s="16"/>
      <c r="O2570" s="14"/>
      <c r="P2570" s="12"/>
      <c r="Q2570" s="13"/>
    </row>
    <row r="2571" spans="1:17" ht="15.75" customHeight="1">
      <c r="A2571" s="6" t="s">
        <v>14</v>
      </c>
      <c r="B2571" s="6">
        <v>1185732</v>
      </c>
      <c r="C2571" s="7">
        <v>44425</v>
      </c>
      <c r="D2571" s="6" t="s">
        <v>45</v>
      </c>
      <c r="E2571" s="6" t="s">
        <v>93</v>
      </c>
      <c r="F2571" s="6" t="s">
        <v>94</v>
      </c>
      <c r="G2571" s="6" t="s">
        <v>20</v>
      </c>
      <c r="H2571" s="8">
        <v>0.4</v>
      </c>
      <c r="I2571" s="9">
        <v>4750</v>
      </c>
      <c r="J2571" s="10">
        <f t="shared" si="0"/>
        <v>1900</v>
      </c>
      <c r="K2571" s="10">
        <f t="shared" si="1"/>
        <v>760</v>
      </c>
      <c r="L2571" s="11">
        <v>0.4</v>
      </c>
      <c r="N2571" s="16"/>
      <c r="O2571" s="14"/>
      <c r="P2571" s="12"/>
      <c r="Q2571" s="13"/>
    </row>
    <row r="2572" spans="1:17" ht="15.75" customHeight="1">
      <c r="A2572" s="6" t="s">
        <v>14</v>
      </c>
      <c r="B2572" s="6">
        <v>1185732</v>
      </c>
      <c r="C2572" s="7">
        <v>44425</v>
      </c>
      <c r="D2572" s="6" t="s">
        <v>45</v>
      </c>
      <c r="E2572" s="6" t="s">
        <v>93</v>
      </c>
      <c r="F2572" s="6" t="s">
        <v>94</v>
      </c>
      <c r="G2572" s="6" t="s">
        <v>21</v>
      </c>
      <c r="H2572" s="8">
        <v>0.5</v>
      </c>
      <c r="I2572" s="9">
        <v>4500</v>
      </c>
      <c r="J2572" s="10">
        <f t="shared" si="0"/>
        <v>2250</v>
      </c>
      <c r="K2572" s="10">
        <f t="shared" si="1"/>
        <v>787.5</v>
      </c>
      <c r="L2572" s="11">
        <v>0.35</v>
      </c>
      <c r="N2572" s="16"/>
      <c r="O2572" s="14"/>
      <c r="P2572" s="12"/>
      <c r="Q2572" s="13"/>
    </row>
    <row r="2573" spans="1:17" ht="15.75" customHeight="1">
      <c r="A2573" s="6" t="s">
        <v>14</v>
      </c>
      <c r="B2573" s="6">
        <v>1185732</v>
      </c>
      <c r="C2573" s="7">
        <v>44425</v>
      </c>
      <c r="D2573" s="6" t="s">
        <v>45</v>
      </c>
      <c r="E2573" s="6" t="s">
        <v>93</v>
      </c>
      <c r="F2573" s="6" t="s">
        <v>94</v>
      </c>
      <c r="G2573" s="6" t="s">
        <v>22</v>
      </c>
      <c r="H2573" s="8">
        <v>0.55000000000000004</v>
      </c>
      <c r="I2573" s="9">
        <v>6250</v>
      </c>
      <c r="J2573" s="10">
        <f t="shared" si="0"/>
        <v>3437.5000000000005</v>
      </c>
      <c r="K2573" s="10">
        <f t="shared" si="1"/>
        <v>1718.7500000000002</v>
      </c>
      <c r="L2573" s="11">
        <v>0.5</v>
      </c>
      <c r="N2573" s="16"/>
      <c r="O2573" s="14"/>
      <c r="P2573" s="12"/>
      <c r="Q2573" s="13"/>
    </row>
    <row r="2574" spans="1:17" ht="15.75" customHeight="1">
      <c r="A2574" s="6" t="s">
        <v>14</v>
      </c>
      <c r="B2574" s="6">
        <v>1185732</v>
      </c>
      <c r="C2574" s="7">
        <v>44455</v>
      </c>
      <c r="D2574" s="6" t="s">
        <v>45</v>
      </c>
      <c r="E2574" s="6" t="s">
        <v>93</v>
      </c>
      <c r="F2574" s="6" t="s">
        <v>94</v>
      </c>
      <c r="G2574" s="6" t="s">
        <v>17</v>
      </c>
      <c r="H2574" s="8">
        <v>0.5</v>
      </c>
      <c r="I2574" s="9">
        <v>7250</v>
      </c>
      <c r="J2574" s="10">
        <f t="shared" si="0"/>
        <v>3625</v>
      </c>
      <c r="K2574" s="10">
        <f t="shared" si="1"/>
        <v>1450</v>
      </c>
      <c r="L2574" s="11">
        <v>0.4</v>
      </c>
      <c r="N2574" s="16"/>
      <c r="O2574" s="14"/>
      <c r="P2574" s="12"/>
      <c r="Q2574" s="13"/>
    </row>
    <row r="2575" spans="1:17" ht="15.75" customHeight="1">
      <c r="A2575" s="6" t="s">
        <v>14</v>
      </c>
      <c r="B2575" s="6">
        <v>1185732</v>
      </c>
      <c r="C2575" s="7">
        <v>44455</v>
      </c>
      <c r="D2575" s="6" t="s">
        <v>45</v>
      </c>
      <c r="E2575" s="6" t="s">
        <v>93</v>
      </c>
      <c r="F2575" s="6" t="s">
        <v>94</v>
      </c>
      <c r="G2575" s="6" t="s">
        <v>18</v>
      </c>
      <c r="H2575" s="8">
        <v>0.45000000000000012</v>
      </c>
      <c r="I2575" s="9">
        <v>5250</v>
      </c>
      <c r="J2575" s="10">
        <f t="shared" si="0"/>
        <v>2362.5000000000005</v>
      </c>
      <c r="K2575" s="10">
        <f t="shared" si="1"/>
        <v>826.87500000000011</v>
      </c>
      <c r="L2575" s="11">
        <v>0.35</v>
      </c>
      <c r="N2575" s="16"/>
      <c r="O2575" s="14"/>
      <c r="P2575" s="12"/>
      <c r="Q2575" s="13"/>
    </row>
    <row r="2576" spans="1:17" ht="15.75" customHeight="1">
      <c r="A2576" s="6" t="s">
        <v>14</v>
      </c>
      <c r="B2576" s="6">
        <v>1185732</v>
      </c>
      <c r="C2576" s="7">
        <v>44455</v>
      </c>
      <c r="D2576" s="6" t="s">
        <v>45</v>
      </c>
      <c r="E2576" s="6" t="s">
        <v>93</v>
      </c>
      <c r="F2576" s="6" t="s">
        <v>94</v>
      </c>
      <c r="G2576" s="6" t="s">
        <v>19</v>
      </c>
      <c r="H2576" s="8">
        <v>0.20000000000000007</v>
      </c>
      <c r="I2576" s="9">
        <v>4250</v>
      </c>
      <c r="J2576" s="10">
        <f t="shared" si="0"/>
        <v>850.00000000000023</v>
      </c>
      <c r="K2576" s="10">
        <f t="shared" si="1"/>
        <v>340.00000000000011</v>
      </c>
      <c r="L2576" s="11">
        <v>0.4</v>
      </c>
      <c r="N2576" s="16"/>
      <c r="O2576" s="14"/>
      <c r="P2576" s="12"/>
      <c r="Q2576" s="13"/>
    </row>
    <row r="2577" spans="1:17" ht="15.75" customHeight="1">
      <c r="A2577" s="6" t="s">
        <v>14</v>
      </c>
      <c r="B2577" s="6">
        <v>1185732</v>
      </c>
      <c r="C2577" s="7">
        <v>44455</v>
      </c>
      <c r="D2577" s="6" t="s">
        <v>45</v>
      </c>
      <c r="E2577" s="6" t="s">
        <v>93</v>
      </c>
      <c r="F2577" s="6" t="s">
        <v>94</v>
      </c>
      <c r="G2577" s="6" t="s">
        <v>20</v>
      </c>
      <c r="H2577" s="8">
        <v>0.20000000000000007</v>
      </c>
      <c r="I2577" s="9">
        <v>4000</v>
      </c>
      <c r="J2577" s="10">
        <f t="shared" si="0"/>
        <v>800.00000000000023</v>
      </c>
      <c r="K2577" s="10">
        <f t="shared" si="1"/>
        <v>320.00000000000011</v>
      </c>
      <c r="L2577" s="11">
        <v>0.4</v>
      </c>
      <c r="N2577" s="16"/>
      <c r="O2577" s="14"/>
      <c r="P2577" s="12"/>
      <c r="Q2577" s="13"/>
    </row>
    <row r="2578" spans="1:17" ht="15.75" customHeight="1">
      <c r="A2578" s="6" t="s">
        <v>14</v>
      </c>
      <c r="B2578" s="6">
        <v>1185732</v>
      </c>
      <c r="C2578" s="7">
        <v>44455</v>
      </c>
      <c r="D2578" s="6" t="s">
        <v>45</v>
      </c>
      <c r="E2578" s="6" t="s">
        <v>93</v>
      </c>
      <c r="F2578" s="6" t="s">
        <v>94</v>
      </c>
      <c r="G2578" s="6" t="s">
        <v>21</v>
      </c>
      <c r="H2578" s="8">
        <v>0.30000000000000004</v>
      </c>
      <c r="I2578" s="9">
        <v>4000</v>
      </c>
      <c r="J2578" s="10">
        <f t="shared" si="0"/>
        <v>1200.0000000000002</v>
      </c>
      <c r="K2578" s="10">
        <f t="shared" si="1"/>
        <v>420.00000000000006</v>
      </c>
      <c r="L2578" s="11">
        <v>0.35</v>
      </c>
      <c r="N2578" s="16"/>
      <c r="O2578" s="14"/>
      <c r="P2578" s="12"/>
      <c r="Q2578" s="13"/>
    </row>
    <row r="2579" spans="1:17" ht="15.75" customHeight="1">
      <c r="A2579" s="6" t="s">
        <v>14</v>
      </c>
      <c r="B2579" s="6">
        <v>1185732</v>
      </c>
      <c r="C2579" s="7">
        <v>44455</v>
      </c>
      <c r="D2579" s="6" t="s">
        <v>45</v>
      </c>
      <c r="E2579" s="6" t="s">
        <v>93</v>
      </c>
      <c r="F2579" s="6" t="s">
        <v>94</v>
      </c>
      <c r="G2579" s="6" t="s">
        <v>22</v>
      </c>
      <c r="H2579" s="8">
        <v>0.35000000000000009</v>
      </c>
      <c r="I2579" s="9">
        <v>5000</v>
      </c>
      <c r="J2579" s="10">
        <f t="shared" si="0"/>
        <v>1750.0000000000005</v>
      </c>
      <c r="K2579" s="10">
        <f t="shared" si="1"/>
        <v>875.00000000000023</v>
      </c>
      <c r="L2579" s="11">
        <v>0.5</v>
      </c>
      <c r="N2579" s="16"/>
      <c r="O2579" s="14"/>
      <c r="P2579" s="12"/>
      <c r="Q2579" s="13"/>
    </row>
    <row r="2580" spans="1:17" ht="15.75" customHeight="1">
      <c r="A2580" s="6" t="s">
        <v>14</v>
      </c>
      <c r="B2580" s="6">
        <v>1185732</v>
      </c>
      <c r="C2580" s="7">
        <v>44487</v>
      </c>
      <c r="D2580" s="6" t="s">
        <v>45</v>
      </c>
      <c r="E2580" s="6" t="s">
        <v>93</v>
      </c>
      <c r="F2580" s="6" t="s">
        <v>94</v>
      </c>
      <c r="G2580" s="6" t="s">
        <v>17</v>
      </c>
      <c r="H2580" s="8">
        <v>0.35000000000000009</v>
      </c>
      <c r="I2580" s="9">
        <v>6750</v>
      </c>
      <c r="J2580" s="10">
        <f t="shared" si="0"/>
        <v>2362.5000000000005</v>
      </c>
      <c r="K2580" s="10">
        <f t="shared" si="1"/>
        <v>945.00000000000023</v>
      </c>
      <c r="L2580" s="11">
        <v>0.4</v>
      </c>
      <c r="N2580" s="16"/>
      <c r="O2580" s="14"/>
      <c r="P2580" s="12"/>
      <c r="Q2580" s="13"/>
    </row>
    <row r="2581" spans="1:17" ht="15.75" customHeight="1">
      <c r="A2581" s="6" t="s">
        <v>14</v>
      </c>
      <c r="B2581" s="6">
        <v>1185732</v>
      </c>
      <c r="C2581" s="7">
        <v>44487</v>
      </c>
      <c r="D2581" s="6" t="s">
        <v>45</v>
      </c>
      <c r="E2581" s="6" t="s">
        <v>93</v>
      </c>
      <c r="F2581" s="6" t="s">
        <v>94</v>
      </c>
      <c r="G2581" s="6" t="s">
        <v>18</v>
      </c>
      <c r="H2581" s="8">
        <v>0.25000000000000011</v>
      </c>
      <c r="I2581" s="9">
        <v>5000</v>
      </c>
      <c r="J2581" s="10">
        <f t="shared" si="0"/>
        <v>1250.0000000000005</v>
      </c>
      <c r="K2581" s="10">
        <f t="shared" si="1"/>
        <v>437.50000000000011</v>
      </c>
      <c r="L2581" s="11">
        <v>0.35</v>
      </c>
      <c r="N2581" s="16"/>
      <c r="O2581" s="14"/>
      <c r="P2581" s="12"/>
      <c r="Q2581" s="13"/>
    </row>
    <row r="2582" spans="1:17" ht="15.75" customHeight="1">
      <c r="A2582" s="6" t="s">
        <v>14</v>
      </c>
      <c r="B2582" s="6">
        <v>1185732</v>
      </c>
      <c r="C2582" s="7">
        <v>44487</v>
      </c>
      <c r="D2582" s="6" t="s">
        <v>45</v>
      </c>
      <c r="E2582" s="6" t="s">
        <v>93</v>
      </c>
      <c r="F2582" s="6" t="s">
        <v>94</v>
      </c>
      <c r="G2582" s="6" t="s">
        <v>19</v>
      </c>
      <c r="H2582" s="8">
        <v>0.25000000000000011</v>
      </c>
      <c r="I2582" s="9">
        <v>3750</v>
      </c>
      <c r="J2582" s="10">
        <f t="shared" si="0"/>
        <v>937.50000000000045</v>
      </c>
      <c r="K2582" s="10">
        <f t="shared" si="1"/>
        <v>375.00000000000023</v>
      </c>
      <c r="L2582" s="11">
        <v>0.4</v>
      </c>
      <c r="N2582" s="16"/>
      <c r="O2582" s="14"/>
      <c r="P2582" s="12"/>
      <c r="Q2582" s="13"/>
    </row>
    <row r="2583" spans="1:17" ht="15.75" customHeight="1">
      <c r="A2583" s="6" t="s">
        <v>14</v>
      </c>
      <c r="B2583" s="6">
        <v>1185732</v>
      </c>
      <c r="C2583" s="7">
        <v>44487</v>
      </c>
      <c r="D2583" s="6" t="s">
        <v>45</v>
      </c>
      <c r="E2583" s="6" t="s">
        <v>93</v>
      </c>
      <c r="F2583" s="6" t="s">
        <v>94</v>
      </c>
      <c r="G2583" s="6" t="s">
        <v>20</v>
      </c>
      <c r="H2583" s="8">
        <v>0.25000000000000011</v>
      </c>
      <c r="I2583" s="9">
        <v>3500</v>
      </c>
      <c r="J2583" s="10">
        <f t="shared" si="0"/>
        <v>875.00000000000034</v>
      </c>
      <c r="K2583" s="10">
        <f t="shared" si="1"/>
        <v>350.00000000000017</v>
      </c>
      <c r="L2583" s="11">
        <v>0.4</v>
      </c>
      <c r="N2583" s="16"/>
      <c r="O2583" s="14"/>
      <c r="P2583" s="12"/>
      <c r="Q2583" s="13"/>
    </row>
    <row r="2584" spans="1:17" ht="15.75" customHeight="1">
      <c r="A2584" s="6" t="s">
        <v>14</v>
      </c>
      <c r="B2584" s="6">
        <v>1185732</v>
      </c>
      <c r="C2584" s="7">
        <v>44487</v>
      </c>
      <c r="D2584" s="6" t="s">
        <v>45</v>
      </c>
      <c r="E2584" s="6" t="s">
        <v>93</v>
      </c>
      <c r="F2584" s="6" t="s">
        <v>94</v>
      </c>
      <c r="G2584" s="6" t="s">
        <v>21</v>
      </c>
      <c r="H2584" s="8">
        <v>0.35000000000000009</v>
      </c>
      <c r="I2584" s="9">
        <v>3500</v>
      </c>
      <c r="J2584" s="10">
        <f t="shared" si="0"/>
        <v>1225.0000000000002</v>
      </c>
      <c r="K2584" s="10">
        <f t="shared" si="1"/>
        <v>428.75000000000006</v>
      </c>
      <c r="L2584" s="11">
        <v>0.35</v>
      </c>
      <c r="N2584" s="16"/>
      <c r="O2584" s="14"/>
      <c r="P2584" s="12"/>
      <c r="Q2584" s="13"/>
    </row>
    <row r="2585" spans="1:17" ht="15.75" customHeight="1">
      <c r="A2585" s="6" t="s">
        <v>14</v>
      </c>
      <c r="B2585" s="6">
        <v>1185732</v>
      </c>
      <c r="C2585" s="7">
        <v>44487</v>
      </c>
      <c r="D2585" s="6" t="s">
        <v>45</v>
      </c>
      <c r="E2585" s="6" t="s">
        <v>93</v>
      </c>
      <c r="F2585" s="6" t="s">
        <v>94</v>
      </c>
      <c r="G2585" s="6" t="s">
        <v>22</v>
      </c>
      <c r="H2585" s="8">
        <v>0.35000000000000003</v>
      </c>
      <c r="I2585" s="9">
        <v>4750</v>
      </c>
      <c r="J2585" s="10">
        <f t="shared" si="0"/>
        <v>1662.5000000000002</v>
      </c>
      <c r="K2585" s="10">
        <f t="shared" si="1"/>
        <v>831.25000000000011</v>
      </c>
      <c r="L2585" s="11">
        <v>0.5</v>
      </c>
      <c r="N2585" s="16"/>
      <c r="O2585" s="14"/>
      <c r="P2585" s="12"/>
      <c r="Q2585" s="13"/>
    </row>
    <row r="2586" spans="1:17" ht="15.75" customHeight="1">
      <c r="A2586" s="6" t="s">
        <v>14</v>
      </c>
      <c r="B2586" s="6">
        <v>1185732</v>
      </c>
      <c r="C2586" s="7">
        <v>44517</v>
      </c>
      <c r="D2586" s="6" t="s">
        <v>45</v>
      </c>
      <c r="E2586" s="6" t="s">
        <v>93</v>
      </c>
      <c r="F2586" s="6" t="s">
        <v>94</v>
      </c>
      <c r="G2586" s="6" t="s">
        <v>17</v>
      </c>
      <c r="H2586" s="8">
        <v>0.3000000000000001</v>
      </c>
      <c r="I2586" s="9">
        <v>6250</v>
      </c>
      <c r="J2586" s="10">
        <f t="shared" si="0"/>
        <v>1875.0000000000007</v>
      </c>
      <c r="K2586" s="10">
        <f t="shared" si="1"/>
        <v>750.00000000000034</v>
      </c>
      <c r="L2586" s="11">
        <v>0.4</v>
      </c>
      <c r="N2586" s="16"/>
      <c r="O2586" s="14"/>
      <c r="P2586" s="12"/>
      <c r="Q2586" s="13"/>
    </row>
    <row r="2587" spans="1:17" ht="15.75" customHeight="1">
      <c r="A2587" s="6" t="s">
        <v>14</v>
      </c>
      <c r="B2587" s="6">
        <v>1185732</v>
      </c>
      <c r="C2587" s="7">
        <v>44517</v>
      </c>
      <c r="D2587" s="6" t="s">
        <v>45</v>
      </c>
      <c r="E2587" s="6" t="s">
        <v>93</v>
      </c>
      <c r="F2587" s="6" t="s">
        <v>94</v>
      </c>
      <c r="G2587" s="6" t="s">
        <v>18</v>
      </c>
      <c r="H2587" s="8">
        <v>0.20000000000000012</v>
      </c>
      <c r="I2587" s="9">
        <v>4500</v>
      </c>
      <c r="J2587" s="10">
        <f t="shared" si="0"/>
        <v>900.00000000000057</v>
      </c>
      <c r="K2587" s="10">
        <f t="shared" si="1"/>
        <v>315.00000000000017</v>
      </c>
      <c r="L2587" s="11">
        <v>0.35</v>
      </c>
      <c r="N2587" s="16"/>
      <c r="O2587" s="14"/>
      <c r="P2587" s="12"/>
      <c r="Q2587" s="13"/>
    </row>
    <row r="2588" spans="1:17" ht="15.75" customHeight="1">
      <c r="A2588" s="6" t="s">
        <v>14</v>
      </c>
      <c r="B2588" s="6">
        <v>1185732</v>
      </c>
      <c r="C2588" s="7">
        <v>44517</v>
      </c>
      <c r="D2588" s="6" t="s">
        <v>45</v>
      </c>
      <c r="E2588" s="6" t="s">
        <v>93</v>
      </c>
      <c r="F2588" s="6" t="s">
        <v>94</v>
      </c>
      <c r="G2588" s="6" t="s">
        <v>19</v>
      </c>
      <c r="H2588" s="8">
        <v>0.30000000000000016</v>
      </c>
      <c r="I2588" s="9">
        <v>3950</v>
      </c>
      <c r="J2588" s="10">
        <f t="shared" si="0"/>
        <v>1185.0000000000007</v>
      </c>
      <c r="K2588" s="10">
        <f t="shared" si="1"/>
        <v>474.00000000000028</v>
      </c>
      <c r="L2588" s="11">
        <v>0.4</v>
      </c>
      <c r="N2588" s="16"/>
      <c r="O2588" s="14"/>
      <c r="P2588" s="12"/>
      <c r="Q2588" s="13"/>
    </row>
    <row r="2589" spans="1:17" ht="15.75" customHeight="1">
      <c r="A2589" s="6" t="s">
        <v>14</v>
      </c>
      <c r="B2589" s="6">
        <v>1185732</v>
      </c>
      <c r="C2589" s="7">
        <v>44517</v>
      </c>
      <c r="D2589" s="6" t="s">
        <v>45</v>
      </c>
      <c r="E2589" s="6" t="s">
        <v>93</v>
      </c>
      <c r="F2589" s="6" t="s">
        <v>94</v>
      </c>
      <c r="G2589" s="6" t="s">
        <v>20</v>
      </c>
      <c r="H2589" s="8">
        <v>0.6000000000000002</v>
      </c>
      <c r="I2589" s="9">
        <v>4500</v>
      </c>
      <c r="J2589" s="10">
        <f t="shared" si="0"/>
        <v>2700.0000000000009</v>
      </c>
      <c r="K2589" s="10">
        <f t="shared" si="1"/>
        <v>1080.0000000000005</v>
      </c>
      <c r="L2589" s="11">
        <v>0.4</v>
      </c>
      <c r="N2589" s="16"/>
      <c r="O2589" s="14"/>
      <c r="P2589" s="12"/>
      <c r="Q2589" s="13"/>
    </row>
    <row r="2590" spans="1:17" ht="15.75" customHeight="1">
      <c r="A2590" s="6" t="s">
        <v>14</v>
      </c>
      <c r="B2590" s="6">
        <v>1185732</v>
      </c>
      <c r="C2590" s="7">
        <v>44517</v>
      </c>
      <c r="D2590" s="6" t="s">
        <v>45</v>
      </c>
      <c r="E2590" s="6" t="s">
        <v>93</v>
      </c>
      <c r="F2590" s="6" t="s">
        <v>94</v>
      </c>
      <c r="G2590" s="6" t="s">
        <v>21</v>
      </c>
      <c r="H2590" s="8">
        <v>0.75000000000000011</v>
      </c>
      <c r="I2590" s="9">
        <v>4250</v>
      </c>
      <c r="J2590" s="10">
        <f t="shared" si="0"/>
        <v>3187.5000000000005</v>
      </c>
      <c r="K2590" s="10">
        <f t="shared" si="1"/>
        <v>1115.625</v>
      </c>
      <c r="L2590" s="11">
        <v>0.35</v>
      </c>
      <c r="N2590" s="16"/>
      <c r="O2590" s="14"/>
      <c r="P2590" s="12"/>
      <c r="Q2590" s="13"/>
    </row>
    <row r="2591" spans="1:17" ht="15.75" customHeight="1">
      <c r="A2591" s="6" t="s">
        <v>14</v>
      </c>
      <c r="B2591" s="6">
        <v>1185732</v>
      </c>
      <c r="C2591" s="7">
        <v>44517</v>
      </c>
      <c r="D2591" s="6" t="s">
        <v>45</v>
      </c>
      <c r="E2591" s="6" t="s">
        <v>93</v>
      </c>
      <c r="F2591" s="6" t="s">
        <v>94</v>
      </c>
      <c r="G2591" s="6" t="s">
        <v>22</v>
      </c>
      <c r="H2591" s="8">
        <v>0.75</v>
      </c>
      <c r="I2591" s="9">
        <v>5250</v>
      </c>
      <c r="J2591" s="10">
        <f t="shared" si="0"/>
        <v>3937.5</v>
      </c>
      <c r="K2591" s="10">
        <f t="shared" si="1"/>
        <v>1968.75</v>
      </c>
      <c r="L2591" s="11">
        <v>0.5</v>
      </c>
      <c r="N2591" s="16"/>
      <c r="O2591" s="14"/>
      <c r="P2591" s="12"/>
      <c r="Q2591" s="13"/>
    </row>
    <row r="2592" spans="1:17" ht="15.75" customHeight="1">
      <c r="A2592" s="6" t="s">
        <v>14</v>
      </c>
      <c r="B2592" s="6">
        <v>1185732</v>
      </c>
      <c r="C2592" s="7">
        <v>44546</v>
      </c>
      <c r="D2592" s="6" t="s">
        <v>45</v>
      </c>
      <c r="E2592" s="6" t="s">
        <v>93</v>
      </c>
      <c r="F2592" s="6" t="s">
        <v>94</v>
      </c>
      <c r="G2592" s="6" t="s">
        <v>17</v>
      </c>
      <c r="H2592" s="8">
        <v>0.70000000000000007</v>
      </c>
      <c r="I2592" s="9">
        <v>7750</v>
      </c>
      <c r="J2592" s="10">
        <f t="shared" si="0"/>
        <v>5425.0000000000009</v>
      </c>
      <c r="K2592" s="10">
        <f t="shared" si="1"/>
        <v>2170.0000000000005</v>
      </c>
      <c r="L2592" s="11">
        <v>0.4</v>
      </c>
      <c r="N2592" s="16"/>
      <c r="O2592" s="14"/>
      <c r="P2592" s="12"/>
      <c r="Q2592" s="13"/>
    </row>
    <row r="2593" spans="1:17" ht="15.75" customHeight="1">
      <c r="A2593" s="6" t="s">
        <v>14</v>
      </c>
      <c r="B2593" s="6">
        <v>1185732</v>
      </c>
      <c r="C2593" s="7">
        <v>44546</v>
      </c>
      <c r="D2593" s="6" t="s">
        <v>45</v>
      </c>
      <c r="E2593" s="6" t="s">
        <v>93</v>
      </c>
      <c r="F2593" s="6" t="s">
        <v>94</v>
      </c>
      <c r="G2593" s="6" t="s">
        <v>18</v>
      </c>
      <c r="H2593" s="8">
        <v>0.60000000000000009</v>
      </c>
      <c r="I2593" s="9">
        <v>5750</v>
      </c>
      <c r="J2593" s="10">
        <f t="shared" si="0"/>
        <v>3450.0000000000005</v>
      </c>
      <c r="K2593" s="10">
        <f t="shared" si="1"/>
        <v>1207.5</v>
      </c>
      <c r="L2593" s="11">
        <v>0.35</v>
      </c>
      <c r="N2593" s="16"/>
      <c r="O2593" s="14"/>
      <c r="P2593" s="12"/>
      <c r="Q2593" s="13"/>
    </row>
    <row r="2594" spans="1:17" ht="15.75" customHeight="1">
      <c r="A2594" s="6" t="s">
        <v>14</v>
      </c>
      <c r="B2594" s="6">
        <v>1185732</v>
      </c>
      <c r="C2594" s="7">
        <v>44546</v>
      </c>
      <c r="D2594" s="6" t="s">
        <v>45</v>
      </c>
      <c r="E2594" s="6" t="s">
        <v>93</v>
      </c>
      <c r="F2594" s="6" t="s">
        <v>94</v>
      </c>
      <c r="G2594" s="6" t="s">
        <v>19</v>
      </c>
      <c r="H2594" s="8">
        <v>0.60000000000000009</v>
      </c>
      <c r="I2594" s="9">
        <v>5250</v>
      </c>
      <c r="J2594" s="10">
        <f t="shared" si="0"/>
        <v>3150.0000000000005</v>
      </c>
      <c r="K2594" s="10">
        <f t="shared" si="1"/>
        <v>1260.0000000000002</v>
      </c>
      <c r="L2594" s="11">
        <v>0.4</v>
      </c>
      <c r="N2594" s="16"/>
      <c r="O2594" s="14"/>
      <c r="P2594" s="12"/>
      <c r="Q2594" s="13"/>
    </row>
    <row r="2595" spans="1:17" ht="15.75" customHeight="1">
      <c r="A2595" s="6" t="s">
        <v>14</v>
      </c>
      <c r="B2595" s="6">
        <v>1185732</v>
      </c>
      <c r="C2595" s="7">
        <v>44546</v>
      </c>
      <c r="D2595" s="6" t="s">
        <v>45</v>
      </c>
      <c r="E2595" s="6" t="s">
        <v>93</v>
      </c>
      <c r="F2595" s="6" t="s">
        <v>94</v>
      </c>
      <c r="G2595" s="6" t="s">
        <v>20</v>
      </c>
      <c r="H2595" s="8">
        <v>0.60000000000000009</v>
      </c>
      <c r="I2595" s="9">
        <v>4750</v>
      </c>
      <c r="J2595" s="10">
        <f t="shared" si="0"/>
        <v>2850.0000000000005</v>
      </c>
      <c r="K2595" s="10">
        <f t="shared" si="1"/>
        <v>1140.0000000000002</v>
      </c>
      <c r="L2595" s="11">
        <v>0.4</v>
      </c>
      <c r="N2595" s="16"/>
      <c r="O2595" s="14"/>
      <c r="P2595" s="12"/>
      <c r="Q2595" s="13"/>
    </row>
    <row r="2596" spans="1:17" ht="15.75" customHeight="1">
      <c r="A2596" s="6" t="s">
        <v>14</v>
      </c>
      <c r="B2596" s="6">
        <v>1185732</v>
      </c>
      <c r="C2596" s="7">
        <v>44546</v>
      </c>
      <c r="D2596" s="6" t="s">
        <v>45</v>
      </c>
      <c r="E2596" s="6" t="s">
        <v>93</v>
      </c>
      <c r="F2596" s="6" t="s">
        <v>94</v>
      </c>
      <c r="G2596" s="6" t="s">
        <v>21</v>
      </c>
      <c r="H2596" s="8">
        <v>0.70000000000000007</v>
      </c>
      <c r="I2596" s="9">
        <v>4750</v>
      </c>
      <c r="J2596" s="10">
        <f t="shared" si="0"/>
        <v>3325.0000000000005</v>
      </c>
      <c r="K2596" s="10">
        <f t="shared" si="1"/>
        <v>1163.75</v>
      </c>
      <c r="L2596" s="11">
        <v>0.35</v>
      </c>
      <c r="N2596" s="16"/>
      <c r="O2596" s="14"/>
      <c r="P2596" s="12"/>
      <c r="Q2596" s="13"/>
    </row>
    <row r="2597" spans="1:17" ht="15.75" customHeight="1">
      <c r="A2597" s="6" t="s">
        <v>14</v>
      </c>
      <c r="B2597" s="6">
        <v>1185732</v>
      </c>
      <c r="C2597" s="7">
        <v>44546</v>
      </c>
      <c r="D2597" s="6" t="s">
        <v>45</v>
      </c>
      <c r="E2597" s="6" t="s">
        <v>93</v>
      </c>
      <c r="F2597" s="6" t="s">
        <v>94</v>
      </c>
      <c r="G2597" s="6" t="s">
        <v>22</v>
      </c>
      <c r="H2597" s="8">
        <v>0.75</v>
      </c>
      <c r="I2597" s="9">
        <v>5750</v>
      </c>
      <c r="J2597" s="10">
        <f t="shared" si="0"/>
        <v>4312.5</v>
      </c>
      <c r="K2597" s="10">
        <f t="shared" si="1"/>
        <v>2156.25</v>
      </c>
      <c r="L2597" s="11">
        <v>0.5</v>
      </c>
      <c r="N2597" s="16"/>
      <c r="O2597" s="14"/>
      <c r="P2597" s="12"/>
      <c r="Q2597" s="13"/>
    </row>
    <row r="2598" spans="1:17" ht="15.75" customHeight="1">
      <c r="A2598" s="6" t="s">
        <v>23</v>
      </c>
      <c r="B2598" s="6">
        <v>1197831</v>
      </c>
      <c r="C2598" s="7">
        <v>44219</v>
      </c>
      <c r="D2598" s="6" t="s">
        <v>24</v>
      </c>
      <c r="E2598" s="6" t="s">
        <v>95</v>
      </c>
      <c r="F2598" s="6" t="s">
        <v>96</v>
      </c>
      <c r="G2598" s="6" t="s">
        <v>17</v>
      </c>
      <c r="H2598" s="8">
        <v>0.25000000000000006</v>
      </c>
      <c r="I2598" s="9">
        <v>6500</v>
      </c>
      <c r="J2598" s="10">
        <f t="shared" si="0"/>
        <v>1625.0000000000005</v>
      </c>
      <c r="K2598" s="10">
        <f t="shared" si="1"/>
        <v>650.00000000000023</v>
      </c>
      <c r="L2598" s="11">
        <v>0.4</v>
      </c>
      <c r="N2598" s="16"/>
      <c r="O2598" s="14"/>
      <c r="P2598" s="12"/>
      <c r="Q2598" s="13"/>
    </row>
    <row r="2599" spans="1:17" ht="15.75" customHeight="1">
      <c r="A2599" s="6" t="s">
        <v>23</v>
      </c>
      <c r="B2599" s="6">
        <v>1197831</v>
      </c>
      <c r="C2599" s="7">
        <v>44219</v>
      </c>
      <c r="D2599" s="6" t="s">
        <v>24</v>
      </c>
      <c r="E2599" s="6" t="s">
        <v>95</v>
      </c>
      <c r="F2599" s="6" t="s">
        <v>96</v>
      </c>
      <c r="G2599" s="6" t="s">
        <v>18</v>
      </c>
      <c r="H2599" s="8">
        <v>0.25000000000000006</v>
      </c>
      <c r="I2599" s="9">
        <v>4500</v>
      </c>
      <c r="J2599" s="10">
        <f t="shared" si="0"/>
        <v>1125.0000000000002</v>
      </c>
      <c r="K2599" s="10">
        <f t="shared" si="1"/>
        <v>393.75000000000006</v>
      </c>
      <c r="L2599" s="11">
        <v>0.35</v>
      </c>
      <c r="N2599" s="16"/>
      <c r="O2599" s="14"/>
      <c r="P2599" s="12"/>
      <c r="Q2599" s="13"/>
    </row>
    <row r="2600" spans="1:17" ht="15.75" customHeight="1">
      <c r="A2600" s="6" t="s">
        <v>23</v>
      </c>
      <c r="B2600" s="6">
        <v>1197831</v>
      </c>
      <c r="C2600" s="7">
        <v>44219</v>
      </c>
      <c r="D2600" s="6" t="s">
        <v>24</v>
      </c>
      <c r="E2600" s="6" t="s">
        <v>95</v>
      </c>
      <c r="F2600" s="6" t="s">
        <v>96</v>
      </c>
      <c r="G2600" s="6" t="s">
        <v>19</v>
      </c>
      <c r="H2600" s="8">
        <v>0.15000000000000008</v>
      </c>
      <c r="I2600" s="9">
        <v>4500</v>
      </c>
      <c r="J2600" s="10">
        <f t="shared" si="0"/>
        <v>675.00000000000034</v>
      </c>
      <c r="K2600" s="10">
        <f t="shared" si="1"/>
        <v>270.00000000000017</v>
      </c>
      <c r="L2600" s="11">
        <v>0.4</v>
      </c>
      <c r="N2600" s="16"/>
      <c r="O2600" s="14"/>
      <c r="P2600" s="12"/>
      <c r="Q2600" s="13"/>
    </row>
    <row r="2601" spans="1:17" ht="15.75" customHeight="1">
      <c r="A2601" s="6" t="s">
        <v>23</v>
      </c>
      <c r="B2601" s="6">
        <v>1197831</v>
      </c>
      <c r="C2601" s="7">
        <v>44219</v>
      </c>
      <c r="D2601" s="6" t="s">
        <v>24</v>
      </c>
      <c r="E2601" s="6" t="s">
        <v>95</v>
      </c>
      <c r="F2601" s="6" t="s">
        <v>96</v>
      </c>
      <c r="G2601" s="6" t="s">
        <v>20</v>
      </c>
      <c r="H2601" s="8">
        <v>0.2</v>
      </c>
      <c r="I2601" s="9">
        <v>3000</v>
      </c>
      <c r="J2601" s="10">
        <f t="shared" si="0"/>
        <v>600</v>
      </c>
      <c r="K2601" s="10">
        <f t="shared" si="1"/>
        <v>240</v>
      </c>
      <c r="L2601" s="11">
        <v>0.4</v>
      </c>
      <c r="N2601" s="16"/>
      <c r="O2601" s="14"/>
      <c r="P2601" s="12"/>
      <c r="Q2601" s="13"/>
    </row>
    <row r="2602" spans="1:17" ht="15.75" customHeight="1">
      <c r="A2602" s="6" t="s">
        <v>23</v>
      </c>
      <c r="B2602" s="6">
        <v>1197831</v>
      </c>
      <c r="C2602" s="7">
        <v>44219</v>
      </c>
      <c r="D2602" s="6" t="s">
        <v>24</v>
      </c>
      <c r="E2602" s="6" t="s">
        <v>95</v>
      </c>
      <c r="F2602" s="6" t="s">
        <v>96</v>
      </c>
      <c r="G2602" s="6" t="s">
        <v>21</v>
      </c>
      <c r="H2602" s="8">
        <v>0.35000000000000003</v>
      </c>
      <c r="I2602" s="9">
        <v>3500</v>
      </c>
      <c r="J2602" s="10">
        <f t="shared" si="0"/>
        <v>1225.0000000000002</v>
      </c>
      <c r="K2602" s="10">
        <f t="shared" si="1"/>
        <v>428.75000000000006</v>
      </c>
      <c r="L2602" s="11">
        <v>0.35</v>
      </c>
      <c r="N2602" s="16"/>
      <c r="O2602" s="14"/>
      <c r="P2602" s="12"/>
      <c r="Q2602" s="13"/>
    </row>
    <row r="2603" spans="1:17" ht="15.75" customHeight="1">
      <c r="A2603" s="6" t="s">
        <v>23</v>
      </c>
      <c r="B2603" s="6">
        <v>1197831</v>
      </c>
      <c r="C2603" s="7">
        <v>44219</v>
      </c>
      <c r="D2603" s="6" t="s">
        <v>24</v>
      </c>
      <c r="E2603" s="6" t="s">
        <v>95</v>
      </c>
      <c r="F2603" s="6" t="s">
        <v>96</v>
      </c>
      <c r="G2603" s="6" t="s">
        <v>22</v>
      </c>
      <c r="H2603" s="8">
        <v>0.25000000000000006</v>
      </c>
      <c r="I2603" s="9">
        <v>4500</v>
      </c>
      <c r="J2603" s="10">
        <f t="shared" si="0"/>
        <v>1125.0000000000002</v>
      </c>
      <c r="K2603" s="10">
        <f t="shared" si="1"/>
        <v>450.00000000000011</v>
      </c>
      <c r="L2603" s="11">
        <v>0.4</v>
      </c>
      <c r="N2603" s="16"/>
      <c r="O2603" s="14"/>
      <c r="P2603" s="12"/>
      <c r="Q2603" s="13"/>
    </row>
    <row r="2604" spans="1:17" ht="15.75" customHeight="1">
      <c r="A2604" s="6" t="s">
        <v>23</v>
      </c>
      <c r="B2604" s="6">
        <v>1197831</v>
      </c>
      <c r="C2604" s="7">
        <v>44248</v>
      </c>
      <c r="D2604" s="6" t="s">
        <v>24</v>
      </c>
      <c r="E2604" s="6" t="s">
        <v>95</v>
      </c>
      <c r="F2604" s="6" t="s">
        <v>96</v>
      </c>
      <c r="G2604" s="6" t="s">
        <v>17</v>
      </c>
      <c r="H2604" s="8">
        <v>0.25000000000000006</v>
      </c>
      <c r="I2604" s="9">
        <v>7000</v>
      </c>
      <c r="J2604" s="10">
        <f t="shared" si="0"/>
        <v>1750.0000000000005</v>
      </c>
      <c r="K2604" s="10">
        <f t="shared" si="1"/>
        <v>700.00000000000023</v>
      </c>
      <c r="L2604" s="11">
        <v>0.4</v>
      </c>
      <c r="N2604" s="16"/>
      <c r="O2604" s="14"/>
      <c r="P2604" s="12"/>
      <c r="Q2604" s="13"/>
    </row>
    <row r="2605" spans="1:17" ht="15.75" customHeight="1">
      <c r="A2605" s="6" t="s">
        <v>23</v>
      </c>
      <c r="B2605" s="6">
        <v>1197831</v>
      </c>
      <c r="C2605" s="7">
        <v>44248</v>
      </c>
      <c r="D2605" s="6" t="s">
        <v>24</v>
      </c>
      <c r="E2605" s="6" t="s">
        <v>95</v>
      </c>
      <c r="F2605" s="6" t="s">
        <v>96</v>
      </c>
      <c r="G2605" s="6" t="s">
        <v>18</v>
      </c>
      <c r="H2605" s="8">
        <v>0.25000000000000006</v>
      </c>
      <c r="I2605" s="9">
        <v>3500</v>
      </c>
      <c r="J2605" s="10">
        <f t="shared" si="0"/>
        <v>875.00000000000023</v>
      </c>
      <c r="K2605" s="10">
        <f t="shared" si="1"/>
        <v>306.25000000000006</v>
      </c>
      <c r="L2605" s="11">
        <v>0.35</v>
      </c>
      <c r="N2605" s="16"/>
      <c r="O2605" s="14"/>
      <c r="P2605" s="12"/>
      <c r="Q2605" s="13"/>
    </row>
    <row r="2606" spans="1:17" ht="15.75" customHeight="1">
      <c r="A2606" s="6" t="s">
        <v>23</v>
      </c>
      <c r="B2606" s="6">
        <v>1197831</v>
      </c>
      <c r="C2606" s="7">
        <v>44248</v>
      </c>
      <c r="D2606" s="6" t="s">
        <v>24</v>
      </c>
      <c r="E2606" s="6" t="s">
        <v>95</v>
      </c>
      <c r="F2606" s="6" t="s">
        <v>96</v>
      </c>
      <c r="G2606" s="6" t="s">
        <v>19</v>
      </c>
      <c r="H2606" s="8">
        <v>0.15000000000000008</v>
      </c>
      <c r="I2606" s="9">
        <v>4000</v>
      </c>
      <c r="J2606" s="10">
        <f t="shared" si="0"/>
        <v>600.00000000000034</v>
      </c>
      <c r="K2606" s="10">
        <f t="shared" si="1"/>
        <v>240.00000000000014</v>
      </c>
      <c r="L2606" s="11">
        <v>0.4</v>
      </c>
      <c r="N2606" s="16"/>
      <c r="O2606" s="14"/>
      <c r="P2606" s="12"/>
      <c r="Q2606" s="13"/>
    </row>
    <row r="2607" spans="1:17" ht="15.75" customHeight="1">
      <c r="A2607" s="6" t="s">
        <v>23</v>
      </c>
      <c r="B2607" s="6">
        <v>1197831</v>
      </c>
      <c r="C2607" s="7">
        <v>44248</v>
      </c>
      <c r="D2607" s="6" t="s">
        <v>24</v>
      </c>
      <c r="E2607" s="6" t="s">
        <v>95</v>
      </c>
      <c r="F2607" s="6" t="s">
        <v>96</v>
      </c>
      <c r="G2607" s="6" t="s">
        <v>20</v>
      </c>
      <c r="H2607" s="8">
        <v>0.2</v>
      </c>
      <c r="I2607" s="9">
        <v>2500</v>
      </c>
      <c r="J2607" s="10">
        <f t="shared" si="0"/>
        <v>500</v>
      </c>
      <c r="K2607" s="10">
        <f t="shared" si="1"/>
        <v>200</v>
      </c>
      <c r="L2607" s="11">
        <v>0.4</v>
      </c>
      <c r="N2607" s="16"/>
      <c r="O2607" s="14"/>
      <c r="P2607" s="12"/>
      <c r="Q2607" s="13"/>
    </row>
    <row r="2608" spans="1:17" ht="15.75" customHeight="1">
      <c r="A2608" s="6" t="s">
        <v>23</v>
      </c>
      <c r="B2608" s="6">
        <v>1197831</v>
      </c>
      <c r="C2608" s="7">
        <v>44248</v>
      </c>
      <c r="D2608" s="6" t="s">
        <v>24</v>
      </c>
      <c r="E2608" s="6" t="s">
        <v>95</v>
      </c>
      <c r="F2608" s="6" t="s">
        <v>96</v>
      </c>
      <c r="G2608" s="6" t="s">
        <v>21</v>
      </c>
      <c r="H2608" s="8">
        <v>0.35000000000000003</v>
      </c>
      <c r="I2608" s="9">
        <v>3250</v>
      </c>
      <c r="J2608" s="10">
        <f t="shared" si="0"/>
        <v>1137.5</v>
      </c>
      <c r="K2608" s="10">
        <f t="shared" si="1"/>
        <v>398.125</v>
      </c>
      <c r="L2608" s="11">
        <v>0.35</v>
      </c>
      <c r="N2608" s="16"/>
      <c r="O2608" s="14"/>
      <c r="P2608" s="12"/>
      <c r="Q2608" s="13"/>
    </row>
    <row r="2609" spans="1:17" ht="15.75" customHeight="1">
      <c r="A2609" s="6" t="s">
        <v>23</v>
      </c>
      <c r="B2609" s="6">
        <v>1197831</v>
      </c>
      <c r="C2609" s="7">
        <v>44248</v>
      </c>
      <c r="D2609" s="6" t="s">
        <v>24</v>
      </c>
      <c r="E2609" s="6" t="s">
        <v>95</v>
      </c>
      <c r="F2609" s="6" t="s">
        <v>96</v>
      </c>
      <c r="G2609" s="6" t="s">
        <v>22</v>
      </c>
      <c r="H2609" s="8">
        <v>0.2</v>
      </c>
      <c r="I2609" s="9">
        <v>4250</v>
      </c>
      <c r="J2609" s="10">
        <f t="shared" si="0"/>
        <v>850</v>
      </c>
      <c r="K2609" s="10">
        <f t="shared" si="1"/>
        <v>340</v>
      </c>
      <c r="L2609" s="11">
        <v>0.4</v>
      </c>
      <c r="N2609" s="16"/>
      <c r="O2609" s="14"/>
      <c r="P2609" s="12"/>
      <c r="Q2609" s="13"/>
    </row>
    <row r="2610" spans="1:17" ht="15.75" customHeight="1">
      <c r="A2610" s="6" t="s">
        <v>23</v>
      </c>
      <c r="B2610" s="6">
        <v>1197831</v>
      </c>
      <c r="C2610" s="7">
        <v>44274</v>
      </c>
      <c r="D2610" s="6" t="s">
        <v>24</v>
      </c>
      <c r="E2610" s="6" t="s">
        <v>95</v>
      </c>
      <c r="F2610" s="6" t="s">
        <v>96</v>
      </c>
      <c r="G2610" s="6" t="s">
        <v>17</v>
      </c>
      <c r="H2610" s="8">
        <v>0.2</v>
      </c>
      <c r="I2610" s="9">
        <v>6450</v>
      </c>
      <c r="J2610" s="10">
        <f t="shared" si="0"/>
        <v>1290</v>
      </c>
      <c r="K2610" s="10">
        <f t="shared" si="1"/>
        <v>516</v>
      </c>
      <c r="L2610" s="11">
        <v>0.4</v>
      </c>
      <c r="N2610" s="16"/>
      <c r="O2610" s="14"/>
      <c r="P2610" s="12"/>
      <c r="Q2610" s="13"/>
    </row>
    <row r="2611" spans="1:17" ht="15.75" customHeight="1">
      <c r="A2611" s="6" t="s">
        <v>23</v>
      </c>
      <c r="B2611" s="6">
        <v>1197831</v>
      </c>
      <c r="C2611" s="7">
        <v>44274</v>
      </c>
      <c r="D2611" s="6" t="s">
        <v>24</v>
      </c>
      <c r="E2611" s="6" t="s">
        <v>95</v>
      </c>
      <c r="F2611" s="6" t="s">
        <v>96</v>
      </c>
      <c r="G2611" s="6" t="s">
        <v>18</v>
      </c>
      <c r="H2611" s="8">
        <v>0.2</v>
      </c>
      <c r="I2611" s="9">
        <v>3250</v>
      </c>
      <c r="J2611" s="10">
        <f t="shared" si="0"/>
        <v>650</v>
      </c>
      <c r="K2611" s="10">
        <f t="shared" si="1"/>
        <v>227.49999999999997</v>
      </c>
      <c r="L2611" s="11">
        <v>0.35</v>
      </c>
      <c r="N2611" s="16"/>
      <c r="O2611" s="14"/>
      <c r="P2611" s="12"/>
      <c r="Q2611" s="13"/>
    </row>
    <row r="2612" spans="1:17" ht="15.75" customHeight="1">
      <c r="A2612" s="6" t="s">
        <v>23</v>
      </c>
      <c r="B2612" s="6">
        <v>1197831</v>
      </c>
      <c r="C2612" s="7">
        <v>44274</v>
      </c>
      <c r="D2612" s="6" t="s">
        <v>24</v>
      </c>
      <c r="E2612" s="6" t="s">
        <v>95</v>
      </c>
      <c r="F2612" s="6" t="s">
        <v>96</v>
      </c>
      <c r="G2612" s="6" t="s">
        <v>19</v>
      </c>
      <c r="H2612" s="8">
        <v>0.10000000000000002</v>
      </c>
      <c r="I2612" s="9">
        <v>3500</v>
      </c>
      <c r="J2612" s="10">
        <f t="shared" si="0"/>
        <v>350.00000000000006</v>
      </c>
      <c r="K2612" s="10">
        <f t="shared" si="1"/>
        <v>140.00000000000003</v>
      </c>
      <c r="L2612" s="11">
        <v>0.4</v>
      </c>
      <c r="N2612" s="16"/>
      <c r="O2612" s="14"/>
      <c r="P2612" s="12"/>
      <c r="Q2612" s="13"/>
    </row>
    <row r="2613" spans="1:17" ht="15.75" customHeight="1">
      <c r="A2613" s="6" t="s">
        <v>23</v>
      </c>
      <c r="B2613" s="6">
        <v>1197831</v>
      </c>
      <c r="C2613" s="7">
        <v>44274</v>
      </c>
      <c r="D2613" s="6" t="s">
        <v>24</v>
      </c>
      <c r="E2613" s="6" t="s">
        <v>95</v>
      </c>
      <c r="F2613" s="6" t="s">
        <v>96</v>
      </c>
      <c r="G2613" s="6" t="s">
        <v>20</v>
      </c>
      <c r="H2613" s="8">
        <v>0.19999999999999996</v>
      </c>
      <c r="I2613" s="9">
        <v>2000</v>
      </c>
      <c r="J2613" s="10">
        <f t="shared" si="0"/>
        <v>399.99999999999989</v>
      </c>
      <c r="K2613" s="10">
        <f t="shared" si="1"/>
        <v>159.99999999999997</v>
      </c>
      <c r="L2613" s="11">
        <v>0.4</v>
      </c>
      <c r="N2613" s="16"/>
      <c r="O2613" s="14"/>
      <c r="P2613" s="12"/>
      <c r="Q2613" s="13"/>
    </row>
    <row r="2614" spans="1:17" ht="15.75" customHeight="1">
      <c r="A2614" s="6" t="s">
        <v>23</v>
      </c>
      <c r="B2614" s="6">
        <v>1197831</v>
      </c>
      <c r="C2614" s="7">
        <v>44274</v>
      </c>
      <c r="D2614" s="6" t="s">
        <v>24</v>
      </c>
      <c r="E2614" s="6" t="s">
        <v>95</v>
      </c>
      <c r="F2614" s="6" t="s">
        <v>96</v>
      </c>
      <c r="G2614" s="6" t="s">
        <v>21</v>
      </c>
      <c r="H2614" s="8">
        <v>0.35000000000000009</v>
      </c>
      <c r="I2614" s="9">
        <v>2500</v>
      </c>
      <c r="J2614" s="10">
        <f t="shared" si="0"/>
        <v>875.00000000000023</v>
      </c>
      <c r="K2614" s="10">
        <f t="shared" si="1"/>
        <v>306.25000000000006</v>
      </c>
      <c r="L2614" s="11">
        <v>0.35</v>
      </c>
      <c r="N2614" s="16"/>
      <c r="O2614" s="14"/>
      <c r="P2614" s="12"/>
      <c r="Q2614" s="13"/>
    </row>
    <row r="2615" spans="1:17" ht="15.75" customHeight="1">
      <c r="A2615" s="6" t="s">
        <v>23</v>
      </c>
      <c r="B2615" s="6">
        <v>1197831</v>
      </c>
      <c r="C2615" s="7">
        <v>44274</v>
      </c>
      <c r="D2615" s="6" t="s">
        <v>24</v>
      </c>
      <c r="E2615" s="6" t="s">
        <v>95</v>
      </c>
      <c r="F2615" s="6" t="s">
        <v>96</v>
      </c>
      <c r="G2615" s="6" t="s">
        <v>22</v>
      </c>
      <c r="H2615" s="8">
        <v>0.25</v>
      </c>
      <c r="I2615" s="9">
        <v>3500</v>
      </c>
      <c r="J2615" s="10">
        <f t="shared" si="0"/>
        <v>875</v>
      </c>
      <c r="K2615" s="10">
        <f t="shared" si="1"/>
        <v>350</v>
      </c>
      <c r="L2615" s="11">
        <v>0.4</v>
      </c>
      <c r="N2615" s="16"/>
      <c r="O2615" s="14"/>
      <c r="P2615" s="12"/>
      <c r="Q2615" s="13"/>
    </row>
    <row r="2616" spans="1:17" ht="15.75" customHeight="1">
      <c r="A2616" s="6" t="s">
        <v>23</v>
      </c>
      <c r="B2616" s="6">
        <v>1197831</v>
      </c>
      <c r="C2616" s="7">
        <v>44306</v>
      </c>
      <c r="D2616" s="6" t="s">
        <v>24</v>
      </c>
      <c r="E2616" s="6" t="s">
        <v>95</v>
      </c>
      <c r="F2616" s="6" t="s">
        <v>96</v>
      </c>
      <c r="G2616" s="6" t="s">
        <v>17</v>
      </c>
      <c r="H2616" s="8">
        <v>0.25</v>
      </c>
      <c r="I2616" s="9">
        <v>6000</v>
      </c>
      <c r="J2616" s="10">
        <f t="shared" si="0"/>
        <v>1500</v>
      </c>
      <c r="K2616" s="10">
        <f t="shared" si="1"/>
        <v>600</v>
      </c>
      <c r="L2616" s="11">
        <v>0.4</v>
      </c>
      <c r="N2616" s="16"/>
      <c r="O2616" s="14"/>
      <c r="P2616" s="12"/>
      <c r="Q2616" s="13"/>
    </row>
    <row r="2617" spans="1:17" ht="15.75" customHeight="1">
      <c r="A2617" s="6" t="s">
        <v>23</v>
      </c>
      <c r="B2617" s="6">
        <v>1197831</v>
      </c>
      <c r="C2617" s="7">
        <v>44306</v>
      </c>
      <c r="D2617" s="6" t="s">
        <v>24</v>
      </c>
      <c r="E2617" s="6" t="s">
        <v>95</v>
      </c>
      <c r="F2617" s="6" t="s">
        <v>96</v>
      </c>
      <c r="G2617" s="6" t="s">
        <v>18</v>
      </c>
      <c r="H2617" s="8">
        <v>0.25</v>
      </c>
      <c r="I2617" s="9">
        <v>3000</v>
      </c>
      <c r="J2617" s="10">
        <f t="shared" si="0"/>
        <v>750</v>
      </c>
      <c r="K2617" s="10">
        <f t="shared" si="1"/>
        <v>262.5</v>
      </c>
      <c r="L2617" s="11">
        <v>0.35</v>
      </c>
      <c r="N2617" s="16"/>
      <c r="O2617" s="14"/>
      <c r="P2617" s="12"/>
      <c r="Q2617" s="13"/>
    </row>
    <row r="2618" spans="1:17" ht="15.75" customHeight="1">
      <c r="A2618" s="6" t="s">
        <v>23</v>
      </c>
      <c r="B2618" s="6">
        <v>1197831</v>
      </c>
      <c r="C2618" s="7">
        <v>44306</v>
      </c>
      <c r="D2618" s="6" t="s">
        <v>24</v>
      </c>
      <c r="E2618" s="6" t="s">
        <v>95</v>
      </c>
      <c r="F2618" s="6" t="s">
        <v>96</v>
      </c>
      <c r="G2618" s="6" t="s">
        <v>19</v>
      </c>
      <c r="H2618" s="8">
        <v>0.15000000000000002</v>
      </c>
      <c r="I2618" s="9">
        <v>3000</v>
      </c>
      <c r="J2618" s="10">
        <f t="shared" si="0"/>
        <v>450.00000000000006</v>
      </c>
      <c r="K2618" s="10">
        <f t="shared" si="1"/>
        <v>180.00000000000003</v>
      </c>
      <c r="L2618" s="11">
        <v>0.4</v>
      </c>
      <c r="N2618" s="16"/>
      <c r="O2618" s="14"/>
      <c r="P2618" s="12"/>
      <c r="Q2618" s="13"/>
    </row>
    <row r="2619" spans="1:17" ht="15.75" customHeight="1">
      <c r="A2619" s="6" t="s">
        <v>23</v>
      </c>
      <c r="B2619" s="6">
        <v>1197831</v>
      </c>
      <c r="C2619" s="7">
        <v>44306</v>
      </c>
      <c r="D2619" s="6" t="s">
        <v>24</v>
      </c>
      <c r="E2619" s="6" t="s">
        <v>95</v>
      </c>
      <c r="F2619" s="6" t="s">
        <v>96</v>
      </c>
      <c r="G2619" s="6" t="s">
        <v>20</v>
      </c>
      <c r="H2619" s="8">
        <v>0.19999999999999996</v>
      </c>
      <c r="I2619" s="9">
        <v>2250</v>
      </c>
      <c r="J2619" s="10">
        <f t="shared" si="0"/>
        <v>449.99999999999989</v>
      </c>
      <c r="K2619" s="10">
        <f t="shared" si="1"/>
        <v>179.99999999999997</v>
      </c>
      <c r="L2619" s="11">
        <v>0.4</v>
      </c>
      <c r="N2619" s="16"/>
      <c r="O2619" s="14"/>
      <c r="P2619" s="12"/>
      <c r="Q2619" s="13"/>
    </row>
    <row r="2620" spans="1:17" ht="15.75" customHeight="1">
      <c r="A2620" s="6" t="s">
        <v>23</v>
      </c>
      <c r="B2620" s="6">
        <v>1197831</v>
      </c>
      <c r="C2620" s="7">
        <v>44306</v>
      </c>
      <c r="D2620" s="6" t="s">
        <v>24</v>
      </c>
      <c r="E2620" s="6" t="s">
        <v>95</v>
      </c>
      <c r="F2620" s="6" t="s">
        <v>96</v>
      </c>
      <c r="G2620" s="6" t="s">
        <v>21</v>
      </c>
      <c r="H2620" s="8">
        <v>0.4</v>
      </c>
      <c r="I2620" s="9">
        <v>2500</v>
      </c>
      <c r="J2620" s="10">
        <f t="shared" si="0"/>
        <v>1000</v>
      </c>
      <c r="K2620" s="10">
        <f t="shared" si="1"/>
        <v>350</v>
      </c>
      <c r="L2620" s="11">
        <v>0.35</v>
      </c>
      <c r="N2620" s="16"/>
      <c r="O2620" s="14"/>
      <c r="P2620" s="12"/>
      <c r="Q2620" s="13"/>
    </row>
    <row r="2621" spans="1:17" ht="15.75" customHeight="1">
      <c r="A2621" s="6" t="s">
        <v>23</v>
      </c>
      <c r="B2621" s="6">
        <v>1197831</v>
      </c>
      <c r="C2621" s="7">
        <v>44306</v>
      </c>
      <c r="D2621" s="6" t="s">
        <v>24</v>
      </c>
      <c r="E2621" s="6" t="s">
        <v>95</v>
      </c>
      <c r="F2621" s="6" t="s">
        <v>96</v>
      </c>
      <c r="G2621" s="6" t="s">
        <v>22</v>
      </c>
      <c r="H2621" s="8">
        <v>0.30000000000000004</v>
      </c>
      <c r="I2621" s="9">
        <v>4000</v>
      </c>
      <c r="J2621" s="10">
        <f t="shared" si="0"/>
        <v>1200.0000000000002</v>
      </c>
      <c r="K2621" s="10">
        <f t="shared" si="1"/>
        <v>480.00000000000011</v>
      </c>
      <c r="L2621" s="11">
        <v>0.4</v>
      </c>
      <c r="N2621" s="16"/>
      <c r="O2621" s="14"/>
      <c r="P2621" s="12"/>
      <c r="Q2621" s="13"/>
    </row>
    <row r="2622" spans="1:17" ht="15.75" customHeight="1">
      <c r="A2622" s="6" t="s">
        <v>23</v>
      </c>
      <c r="B2622" s="6">
        <v>1197831</v>
      </c>
      <c r="C2622" s="7">
        <v>44335</v>
      </c>
      <c r="D2622" s="6" t="s">
        <v>24</v>
      </c>
      <c r="E2622" s="6" t="s">
        <v>95</v>
      </c>
      <c r="F2622" s="6" t="s">
        <v>96</v>
      </c>
      <c r="G2622" s="6" t="s">
        <v>17</v>
      </c>
      <c r="H2622" s="8">
        <v>0.4</v>
      </c>
      <c r="I2622" s="9">
        <v>6700</v>
      </c>
      <c r="J2622" s="10">
        <f t="shared" si="0"/>
        <v>2680</v>
      </c>
      <c r="K2622" s="10">
        <f t="shared" si="1"/>
        <v>1072</v>
      </c>
      <c r="L2622" s="11">
        <v>0.4</v>
      </c>
      <c r="N2622" s="16"/>
      <c r="O2622" s="14"/>
      <c r="P2622" s="12"/>
      <c r="Q2622" s="13"/>
    </row>
    <row r="2623" spans="1:17" ht="15.75" customHeight="1">
      <c r="A2623" s="6" t="s">
        <v>23</v>
      </c>
      <c r="B2623" s="6">
        <v>1197831</v>
      </c>
      <c r="C2623" s="7">
        <v>44335</v>
      </c>
      <c r="D2623" s="6" t="s">
        <v>24</v>
      </c>
      <c r="E2623" s="6" t="s">
        <v>95</v>
      </c>
      <c r="F2623" s="6" t="s">
        <v>96</v>
      </c>
      <c r="G2623" s="6" t="s">
        <v>18</v>
      </c>
      <c r="H2623" s="8">
        <v>0.4</v>
      </c>
      <c r="I2623" s="9">
        <v>3750</v>
      </c>
      <c r="J2623" s="10">
        <f t="shared" si="0"/>
        <v>1500</v>
      </c>
      <c r="K2623" s="10">
        <f t="shared" si="1"/>
        <v>525</v>
      </c>
      <c r="L2623" s="11">
        <v>0.35</v>
      </c>
      <c r="N2623" s="16"/>
      <c r="O2623" s="14"/>
      <c r="P2623" s="12"/>
      <c r="Q2623" s="13"/>
    </row>
    <row r="2624" spans="1:17" ht="15.75" customHeight="1">
      <c r="A2624" s="6" t="s">
        <v>23</v>
      </c>
      <c r="B2624" s="6">
        <v>1197831</v>
      </c>
      <c r="C2624" s="7">
        <v>44335</v>
      </c>
      <c r="D2624" s="6" t="s">
        <v>24</v>
      </c>
      <c r="E2624" s="6" t="s">
        <v>95</v>
      </c>
      <c r="F2624" s="6" t="s">
        <v>96</v>
      </c>
      <c r="G2624" s="6" t="s">
        <v>19</v>
      </c>
      <c r="H2624" s="8">
        <v>0.35000000000000003</v>
      </c>
      <c r="I2624" s="9">
        <v>3500</v>
      </c>
      <c r="J2624" s="10">
        <f t="shared" si="0"/>
        <v>1225.0000000000002</v>
      </c>
      <c r="K2624" s="10">
        <f t="shared" si="1"/>
        <v>490.00000000000011</v>
      </c>
      <c r="L2624" s="11">
        <v>0.4</v>
      </c>
      <c r="N2624" s="16"/>
      <c r="O2624" s="14"/>
      <c r="P2624" s="12"/>
      <c r="Q2624" s="13"/>
    </row>
    <row r="2625" spans="1:17" ht="15.75" customHeight="1">
      <c r="A2625" s="6" t="s">
        <v>23</v>
      </c>
      <c r="B2625" s="6">
        <v>1197831</v>
      </c>
      <c r="C2625" s="7">
        <v>44335</v>
      </c>
      <c r="D2625" s="6" t="s">
        <v>24</v>
      </c>
      <c r="E2625" s="6" t="s">
        <v>95</v>
      </c>
      <c r="F2625" s="6" t="s">
        <v>96</v>
      </c>
      <c r="G2625" s="6" t="s">
        <v>20</v>
      </c>
      <c r="H2625" s="8">
        <v>0.35000000000000003</v>
      </c>
      <c r="I2625" s="9">
        <v>3000</v>
      </c>
      <c r="J2625" s="10">
        <f t="shared" si="0"/>
        <v>1050</v>
      </c>
      <c r="K2625" s="10">
        <f t="shared" si="1"/>
        <v>420</v>
      </c>
      <c r="L2625" s="11">
        <v>0.4</v>
      </c>
      <c r="N2625" s="16"/>
      <c r="O2625" s="14"/>
      <c r="P2625" s="12"/>
      <c r="Q2625" s="13"/>
    </row>
    <row r="2626" spans="1:17" ht="15.75" customHeight="1">
      <c r="A2626" s="6" t="s">
        <v>23</v>
      </c>
      <c r="B2626" s="6">
        <v>1197831</v>
      </c>
      <c r="C2626" s="7">
        <v>44335</v>
      </c>
      <c r="D2626" s="6" t="s">
        <v>24</v>
      </c>
      <c r="E2626" s="6" t="s">
        <v>95</v>
      </c>
      <c r="F2626" s="6" t="s">
        <v>96</v>
      </c>
      <c r="G2626" s="6" t="s">
        <v>21</v>
      </c>
      <c r="H2626" s="8">
        <v>0.44999999999999996</v>
      </c>
      <c r="I2626" s="9">
        <v>3250</v>
      </c>
      <c r="J2626" s="10">
        <f t="shared" si="0"/>
        <v>1462.4999999999998</v>
      </c>
      <c r="K2626" s="10">
        <f t="shared" si="1"/>
        <v>511.87499999999989</v>
      </c>
      <c r="L2626" s="11">
        <v>0.35</v>
      </c>
      <c r="N2626" s="16"/>
      <c r="O2626" s="14"/>
      <c r="P2626" s="12"/>
      <c r="Q2626" s="13"/>
    </row>
    <row r="2627" spans="1:17" ht="15.75" customHeight="1">
      <c r="A2627" s="6" t="s">
        <v>23</v>
      </c>
      <c r="B2627" s="6">
        <v>1197831</v>
      </c>
      <c r="C2627" s="7">
        <v>44335</v>
      </c>
      <c r="D2627" s="6" t="s">
        <v>24</v>
      </c>
      <c r="E2627" s="6" t="s">
        <v>95</v>
      </c>
      <c r="F2627" s="6" t="s">
        <v>96</v>
      </c>
      <c r="G2627" s="6" t="s">
        <v>22</v>
      </c>
      <c r="H2627" s="8">
        <v>0.44999999999999996</v>
      </c>
      <c r="I2627" s="9">
        <v>4250</v>
      </c>
      <c r="J2627" s="10">
        <f t="shared" si="0"/>
        <v>1912.4999999999998</v>
      </c>
      <c r="K2627" s="10">
        <f t="shared" si="1"/>
        <v>765</v>
      </c>
      <c r="L2627" s="11">
        <v>0.4</v>
      </c>
      <c r="N2627" s="16"/>
      <c r="O2627" s="14"/>
      <c r="P2627" s="12"/>
      <c r="Q2627" s="13"/>
    </row>
    <row r="2628" spans="1:17" ht="15.75" customHeight="1">
      <c r="A2628" s="6" t="s">
        <v>23</v>
      </c>
      <c r="B2628" s="6">
        <v>1197831</v>
      </c>
      <c r="C2628" s="7">
        <v>44368</v>
      </c>
      <c r="D2628" s="6" t="s">
        <v>24</v>
      </c>
      <c r="E2628" s="6" t="s">
        <v>95</v>
      </c>
      <c r="F2628" s="6" t="s">
        <v>96</v>
      </c>
      <c r="G2628" s="6" t="s">
        <v>17</v>
      </c>
      <c r="H2628" s="8">
        <v>0.39999999999999997</v>
      </c>
      <c r="I2628" s="9">
        <v>6750</v>
      </c>
      <c r="J2628" s="10">
        <f t="shared" si="0"/>
        <v>2700</v>
      </c>
      <c r="K2628" s="10">
        <f t="shared" si="1"/>
        <v>1080</v>
      </c>
      <c r="L2628" s="11">
        <v>0.4</v>
      </c>
      <c r="N2628" s="16"/>
      <c r="O2628" s="14"/>
      <c r="P2628" s="12"/>
      <c r="Q2628" s="13"/>
    </row>
    <row r="2629" spans="1:17" ht="15.75" customHeight="1">
      <c r="A2629" s="6" t="s">
        <v>23</v>
      </c>
      <c r="B2629" s="6">
        <v>1197831</v>
      </c>
      <c r="C2629" s="7">
        <v>44368</v>
      </c>
      <c r="D2629" s="6" t="s">
        <v>24</v>
      </c>
      <c r="E2629" s="6" t="s">
        <v>95</v>
      </c>
      <c r="F2629" s="6" t="s">
        <v>96</v>
      </c>
      <c r="G2629" s="6" t="s">
        <v>18</v>
      </c>
      <c r="H2629" s="8">
        <v>0.35000000000000003</v>
      </c>
      <c r="I2629" s="9">
        <v>4250</v>
      </c>
      <c r="J2629" s="10">
        <f t="shared" si="0"/>
        <v>1487.5000000000002</v>
      </c>
      <c r="K2629" s="10">
        <f t="shared" si="1"/>
        <v>520.625</v>
      </c>
      <c r="L2629" s="11">
        <v>0.35</v>
      </c>
      <c r="N2629" s="16"/>
      <c r="O2629" s="14"/>
      <c r="P2629" s="12"/>
      <c r="Q2629" s="13"/>
    </row>
    <row r="2630" spans="1:17" ht="15.75" customHeight="1">
      <c r="A2630" s="6" t="s">
        <v>23</v>
      </c>
      <c r="B2630" s="6">
        <v>1197831</v>
      </c>
      <c r="C2630" s="7">
        <v>44368</v>
      </c>
      <c r="D2630" s="6" t="s">
        <v>24</v>
      </c>
      <c r="E2630" s="6" t="s">
        <v>95</v>
      </c>
      <c r="F2630" s="6" t="s">
        <v>96</v>
      </c>
      <c r="G2630" s="6" t="s">
        <v>19</v>
      </c>
      <c r="H2630" s="8">
        <v>0.4</v>
      </c>
      <c r="I2630" s="9">
        <v>4000</v>
      </c>
      <c r="J2630" s="10">
        <f t="shared" si="0"/>
        <v>1600</v>
      </c>
      <c r="K2630" s="10">
        <f t="shared" si="1"/>
        <v>640</v>
      </c>
      <c r="L2630" s="11">
        <v>0.4</v>
      </c>
      <c r="N2630" s="16"/>
      <c r="O2630" s="14"/>
      <c r="P2630" s="12"/>
      <c r="Q2630" s="13"/>
    </row>
    <row r="2631" spans="1:17" ht="15.75" customHeight="1">
      <c r="A2631" s="6" t="s">
        <v>23</v>
      </c>
      <c r="B2631" s="6">
        <v>1197831</v>
      </c>
      <c r="C2631" s="7">
        <v>44368</v>
      </c>
      <c r="D2631" s="6" t="s">
        <v>24</v>
      </c>
      <c r="E2631" s="6" t="s">
        <v>95</v>
      </c>
      <c r="F2631" s="6" t="s">
        <v>96</v>
      </c>
      <c r="G2631" s="6" t="s">
        <v>20</v>
      </c>
      <c r="H2631" s="8">
        <v>0.4</v>
      </c>
      <c r="I2631" s="9">
        <v>3750</v>
      </c>
      <c r="J2631" s="10">
        <f t="shared" si="0"/>
        <v>1500</v>
      </c>
      <c r="K2631" s="10">
        <f t="shared" si="1"/>
        <v>600</v>
      </c>
      <c r="L2631" s="11">
        <v>0.4</v>
      </c>
      <c r="N2631" s="16"/>
      <c r="O2631" s="14"/>
      <c r="P2631" s="12"/>
      <c r="Q2631" s="13"/>
    </row>
    <row r="2632" spans="1:17" ht="15.75" customHeight="1">
      <c r="A2632" s="6" t="s">
        <v>23</v>
      </c>
      <c r="B2632" s="6">
        <v>1197831</v>
      </c>
      <c r="C2632" s="7">
        <v>44368</v>
      </c>
      <c r="D2632" s="6" t="s">
        <v>24</v>
      </c>
      <c r="E2632" s="6" t="s">
        <v>95</v>
      </c>
      <c r="F2632" s="6" t="s">
        <v>96</v>
      </c>
      <c r="G2632" s="6" t="s">
        <v>21</v>
      </c>
      <c r="H2632" s="8">
        <v>0.54999999999999993</v>
      </c>
      <c r="I2632" s="9">
        <v>3750</v>
      </c>
      <c r="J2632" s="10">
        <f t="shared" si="0"/>
        <v>2062.4999999999995</v>
      </c>
      <c r="K2632" s="10">
        <f t="shared" si="1"/>
        <v>721.87499999999977</v>
      </c>
      <c r="L2632" s="11">
        <v>0.35</v>
      </c>
      <c r="N2632" s="16"/>
      <c r="O2632" s="14"/>
      <c r="P2632" s="12"/>
      <c r="Q2632" s="13"/>
    </row>
    <row r="2633" spans="1:17" ht="15.75" customHeight="1">
      <c r="A2633" s="6" t="s">
        <v>23</v>
      </c>
      <c r="B2633" s="6">
        <v>1197831</v>
      </c>
      <c r="C2633" s="7">
        <v>44368</v>
      </c>
      <c r="D2633" s="6" t="s">
        <v>24</v>
      </c>
      <c r="E2633" s="6" t="s">
        <v>95</v>
      </c>
      <c r="F2633" s="6" t="s">
        <v>96</v>
      </c>
      <c r="G2633" s="6" t="s">
        <v>22</v>
      </c>
      <c r="H2633" s="8">
        <v>0.6</v>
      </c>
      <c r="I2633" s="9">
        <v>5500</v>
      </c>
      <c r="J2633" s="10">
        <f t="shared" si="0"/>
        <v>3300</v>
      </c>
      <c r="K2633" s="10">
        <f t="shared" si="1"/>
        <v>1320</v>
      </c>
      <c r="L2633" s="11">
        <v>0.4</v>
      </c>
      <c r="N2633" s="16"/>
      <c r="O2633" s="14"/>
      <c r="P2633" s="12"/>
      <c r="Q2633" s="13"/>
    </row>
    <row r="2634" spans="1:17" ht="15.75" customHeight="1">
      <c r="A2634" s="6" t="s">
        <v>23</v>
      </c>
      <c r="B2634" s="6">
        <v>1197831</v>
      </c>
      <c r="C2634" s="7">
        <v>44396</v>
      </c>
      <c r="D2634" s="6" t="s">
        <v>24</v>
      </c>
      <c r="E2634" s="6" t="s">
        <v>95</v>
      </c>
      <c r="F2634" s="6" t="s">
        <v>96</v>
      </c>
      <c r="G2634" s="6" t="s">
        <v>17</v>
      </c>
      <c r="H2634" s="8">
        <v>0.54999999999999993</v>
      </c>
      <c r="I2634" s="9">
        <v>7750</v>
      </c>
      <c r="J2634" s="10">
        <f t="shared" si="0"/>
        <v>4262.4999999999991</v>
      </c>
      <c r="K2634" s="10">
        <f t="shared" si="1"/>
        <v>1704.9999999999998</v>
      </c>
      <c r="L2634" s="11">
        <v>0.4</v>
      </c>
      <c r="N2634" s="16"/>
      <c r="O2634" s="14"/>
      <c r="P2634" s="12"/>
      <c r="Q2634" s="13"/>
    </row>
    <row r="2635" spans="1:17" ht="15.75" customHeight="1">
      <c r="A2635" s="6" t="s">
        <v>23</v>
      </c>
      <c r="B2635" s="6">
        <v>1197831</v>
      </c>
      <c r="C2635" s="7">
        <v>44396</v>
      </c>
      <c r="D2635" s="6" t="s">
        <v>24</v>
      </c>
      <c r="E2635" s="6" t="s">
        <v>95</v>
      </c>
      <c r="F2635" s="6" t="s">
        <v>96</v>
      </c>
      <c r="G2635" s="6" t="s">
        <v>18</v>
      </c>
      <c r="H2635" s="8">
        <v>0.5</v>
      </c>
      <c r="I2635" s="9">
        <v>5250</v>
      </c>
      <c r="J2635" s="10">
        <f t="shared" si="0"/>
        <v>2625</v>
      </c>
      <c r="K2635" s="10">
        <f t="shared" si="1"/>
        <v>918.74999999999989</v>
      </c>
      <c r="L2635" s="11">
        <v>0.35</v>
      </c>
      <c r="N2635" s="16"/>
      <c r="O2635" s="14"/>
      <c r="P2635" s="12"/>
      <c r="Q2635" s="13"/>
    </row>
    <row r="2636" spans="1:17" ht="15.75" customHeight="1">
      <c r="A2636" s="6" t="s">
        <v>23</v>
      </c>
      <c r="B2636" s="6">
        <v>1197831</v>
      </c>
      <c r="C2636" s="7">
        <v>44396</v>
      </c>
      <c r="D2636" s="6" t="s">
        <v>24</v>
      </c>
      <c r="E2636" s="6" t="s">
        <v>95</v>
      </c>
      <c r="F2636" s="6" t="s">
        <v>96</v>
      </c>
      <c r="G2636" s="6" t="s">
        <v>19</v>
      </c>
      <c r="H2636" s="8">
        <v>0.45</v>
      </c>
      <c r="I2636" s="9">
        <v>4500</v>
      </c>
      <c r="J2636" s="10">
        <f t="shared" si="0"/>
        <v>2025</v>
      </c>
      <c r="K2636" s="10">
        <f t="shared" si="1"/>
        <v>810</v>
      </c>
      <c r="L2636" s="11">
        <v>0.4</v>
      </c>
      <c r="N2636" s="16"/>
      <c r="O2636" s="14"/>
      <c r="P2636" s="12"/>
      <c r="Q2636" s="13"/>
    </row>
    <row r="2637" spans="1:17" ht="15.75" customHeight="1">
      <c r="A2637" s="6" t="s">
        <v>23</v>
      </c>
      <c r="B2637" s="6">
        <v>1197831</v>
      </c>
      <c r="C2637" s="7">
        <v>44396</v>
      </c>
      <c r="D2637" s="6" t="s">
        <v>24</v>
      </c>
      <c r="E2637" s="6" t="s">
        <v>95</v>
      </c>
      <c r="F2637" s="6" t="s">
        <v>96</v>
      </c>
      <c r="G2637" s="6" t="s">
        <v>20</v>
      </c>
      <c r="H2637" s="8">
        <v>0.45</v>
      </c>
      <c r="I2637" s="9">
        <v>4000</v>
      </c>
      <c r="J2637" s="10">
        <f t="shared" si="0"/>
        <v>1800</v>
      </c>
      <c r="K2637" s="10">
        <f t="shared" si="1"/>
        <v>720</v>
      </c>
      <c r="L2637" s="11">
        <v>0.4</v>
      </c>
      <c r="N2637" s="16"/>
      <c r="O2637" s="14"/>
      <c r="P2637" s="12"/>
      <c r="Q2637" s="13"/>
    </row>
    <row r="2638" spans="1:17" ht="15.75" customHeight="1">
      <c r="A2638" s="6" t="s">
        <v>23</v>
      </c>
      <c r="B2638" s="6">
        <v>1197831</v>
      </c>
      <c r="C2638" s="7">
        <v>44396</v>
      </c>
      <c r="D2638" s="6" t="s">
        <v>24</v>
      </c>
      <c r="E2638" s="6" t="s">
        <v>95</v>
      </c>
      <c r="F2638" s="6" t="s">
        <v>96</v>
      </c>
      <c r="G2638" s="6" t="s">
        <v>21</v>
      </c>
      <c r="H2638" s="8">
        <v>0.6</v>
      </c>
      <c r="I2638" s="9">
        <v>4250</v>
      </c>
      <c r="J2638" s="10">
        <f t="shared" si="0"/>
        <v>2550</v>
      </c>
      <c r="K2638" s="10">
        <f t="shared" si="1"/>
        <v>892.5</v>
      </c>
      <c r="L2638" s="11">
        <v>0.35</v>
      </c>
      <c r="N2638" s="16"/>
      <c r="O2638" s="14"/>
      <c r="P2638" s="12"/>
      <c r="Q2638" s="13"/>
    </row>
    <row r="2639" spans="1:17" ht="15.75" customHeight="1">
      <c r="A2639" s="6" t="s">
        <v>23</v>
      </c>
      <c r="B2639" s="6">
        <v>1197831</v>
      </c>
      <c r="C2639" s="7">
        <v>44396</v>
      </c>
      <c r="D2639" s="6" t="s">
        <v>24</v>
      </c>
      <c r="E2639" s="6" t="s">
        <v>95</v>
      </c>
      <c r="F2639" s="6" t="s">
        <v>96</v>
      </c>
      <c r="G2639" s="6" t="s">
        <v>22</v>
      </c>
      <c r="H2639" s="8">
        <v>0.65</v>
      </c>
      <c r="I2639" s="9">
        <v>6000</v>
      </c>
      <c r="J2639" s="10">
        <f t="shared" si="0"/>
        <v>3900</v>
      </c>
      <c r="K2639" s="10">
        <f t="shared" si="1"/>
        <v>1560</v>
      </c>
      <c r="L2639" s="11">
        <v>0.4</v>
      </c>
      <c r="N2639" s="16"/>
      <c r="O2639" s="14"/>
      <c r="P2639" s="12"/>
      <c r="Q2639" s="13"/>
    </row>
    <row r="2640" spans="1:17" ht="15.75" customHeight="1">
      <c r="A2640" s="6" t="s">
        <v>23</v>
      </c>
      <c r="B2640" s="6">
        <v>1197831</v>
      </c>
      <c r="C2640" s="7">
        <v>44428</v>
      </c>
      <c r="D2640" s="6" t="s">
        <v>24</v>
      </c>
      <c r="E2640" s="6" t="s">
        <v>95</v>
      </c>
      <c r="F2640" s="6" t="s">
        <v>96</v>
      </c>
      <c r="G2640" s="6" t="s">
        <v>17</v>
      </c>
      <c r="H2640" s="8">
        <v>0.6</v>
      </c>
      <c r="I2640" s="9">
        <v>7500</v>
      </c>
      <c r="J2640" s="10">
        <f t="shared" si="0"/>
        <v>4500</v>
      </c>
      <c r="K2640" s="10">
        <f t="shared" si="1"/>
        <v>1800</v>
      </c>
      <c r="L2640" s="11">
        <v>0.4</v>
      </c>
      <c r="N2640" s="16"/>
      <c r="O2640" s="14"/>
      <c r="P2640" s="12"/>
      <c r="Q2640" s="13"/>
    </row>
    <row r="2641" spans="1:17" ht="15.75" customHeight="1">
      <c r="A2641" s="6" t="s">
        <v>23</v>
      </c>
      <c r="B2641" s="6">
        <v>1197831</v>
      </c>
      <c r="C2641" s="7">
        <v>44428</v>
      </c>
      <c r="D2641" s="6" t="s">
        <v>24</v>
      </c>
      <c r="E2641" s="6" t="s">
        <v>95</v>
      </c>
      <c r="F2641" s="6" t="s">
        <v>96</v>
      </c>
      <c r="G2641" s="6" t="s">
        <v>18</v>
      </c>
      <c r="H2641" s="8">
        <v>0.55000000000000004</v>
      </c>
      <c r="I2641" s="9">
        <v>5250</v>
      </c>
      <c r="J2641" s="10">
        <f t="shared" si="0"/>
        <v>2887.5000000000005</v>
      </c>
      <c r="K2641" s="10">
        <f t="shared" si="1"/>
        <v>1010.6250000000001</v>
      </c>
      <c r="L2641" s="11">
        <v>0.35</v>
      </c>
      <c r="N2641" s="16"/>
      <c r="O2641" s="14"/>
      <c r="P2641" s="12"/>
      <c r="Q2641" s="13"/>
    </row>
    <row r="2642" spans="1:17" ht="15.75" customHeight="1">
      <c r="A2642" s="6" t="s">
        <v>23</v>
      </c>
      <c r="B2642" s="6">
        <v>1197831</v>
      </c>
      <c r="C2642" s="7">
        <v>44428</v>
      </c>
      <c r="D2642" s="6" t="s">
        <v>24</v>
      </c>
      <c r="E2642" s="6" t="s">
        <v>95</v>
      </c>
      <c r="F2642" s="6" t="s">
        <v>96</v>
      </c>
      <c r="G2642" s="6" t="s">
        <v>19</v>
      </c>
      <c r="H2642" s="8">
        <v>0.5</v>
      </c>
      <c r="I2642" s="9">
        <v>4500</v>
      </c>
      <c r="J2642" s="10">
        <f t="shared" si="0"/>
        <v>2250</v>
      </c>
      <c r="K2642" s="10">
        <f t="shared" si="1"/>
        <v>900</v>
      </c>
      <c r="L2642" s="11">
        <v>0.4</v>
      </c>
      <c r="N2642" s="16"/>
      <c r="O2642" s="14"/>
      <c r="P2642" s="12"/>
      <c r="Q2642" s="13"/>
    </row>
    <row r="2643" spans="1:17" ht="15.75" customHeight="1">
      <c r="A2643" s="6" t="s">
        <v>23</v>
      </c>
      <c r="B2643" s="6">
        <v>1197831</v>
      </c>
      <c r="C2643" s="7">
        <v>44428</v>
      </c>
      <c r="D2643" s="6" t="s">
        <v>24</v>
      </c>
      <c r="E2643" s="6" t="s">
        <v>95</v>
      </c>
      <c r="F2643" s="6" t="s">
        <v>96</v>
      </c>
      <c r="G2643" s="6" t="s">
        <v>20</v>
      </c>
      <c r="H2643" s="8">
        <v>0.4</v>
      </c>
      <c r="I2643" s="9">
        <v>4000</v>
      </c>
      <c r="J2643" s="10">
        <f t="shared" si="0"/>
        <v>1600</v>
      </c>
      <c r="K2643" s="10">
        <f t="shared" si="1"/>
        <v>640</v>
      </c>
      <c r="L2643" s="11">
        <v>0.4</v>
      </c>
      <c r="N2643" s="16"/>
      <c r="O2643" s="14"/>
      <c r="P2643" s="12"/>
      <c r="Q2643" s="13"/>
    </row>
    <row r="2644" spans="1:17" ht="15.75" customHeight="1">
      <c r="A2644" s="6" t="s">
        <v>23</v>
      </c>
      <c r="B2644" s="6">
        <v>1197831</v>
      </c>
      <c r="C2644" s="7">
        <v>44428</v>
      </c>
      <c r="D2644" s="6" t="s">
        <v>24</v>
      </c>
      <c r="E2644" s="6" t="s">
        <v>95</v>
      </c>
      <c r="F2644" s="6" t="s">
        <v>96</v>
      </c>
      <c r="G2644" s="6" t="s">
        <v>21</v>
      </c>
      <c r="H2644" s="8">
        <v>0.5</v>
      </c>
      <c r="I2644" s="9">
        <v>3750</v>
      </c>
      <c r="J2644" s="10">
        <f t="shared" si="0"/>
        <v>1875</v>
      </c>
      <c r="K2644" s="10">
        <f t="shared" si="1"/>
        <v>656.25</v>
      </c>
      <c r="L2644" s="11">
        <v>0.35</v>
      </c>
      <c r="N2644" s="16"/>
      <c r="O2644" s="14"/>
      <c r="P2644" s="12"/>
      <c r="Q2644" s="13"/>
    </row>
    <row r="2645" spans="1:17" ht="15.75" customHeight="1">
      <c r="A2645" s="6" t="s">
        <v>23</v>
      </c>
      <c r="B2645" s="6">
        <v>1197831</v>
      </c>
      <c r="C2645" s="7">
        <v>44428</v>
      </c>
      <c r="D2645" s="6" t="s">
        <v>24</v>
      </c>
      <c r="E2645" s="6" t="s">
        <v>95</v>
      </c>
      <c r="F2645" s="6" t="s">
        <v>96</v>
      </c>
      <c r="G2645" s="6" t="s">
        <v>22</v>
      </c>
      <c r="H2645" s="8">
        <v>0.55000000000000004</v>
      </c>
      <c r="I2645" s="9">
        <v>5500</v>
      </c>
      <c r="J2645" s="10">
        <f t="shared" si="0"/>
        <v>3025.0000000000005</v>
      </c>
      <c r="K2645" s="10">
        <f t="shared" si="1"/>
        <v>1210.0000000000002</v>
      </c>
      <c r="L2645" s="11">
        <v>0.4</v>
      </c>
      <c r="N2645" s="16"/>
      <c r="O2645" s="14"/>
      <c r="P2645" s="12"/>
      <c r="Q2645" s="13"/>
    </row>
    <row r="2646" spans="1:17" ht="15.75" customHeight="1">
      <c r="A2646" s="6" t="s">
        <v>23</v>
      </c>
      <c r="B2646" s="6">
        <v>1197831</v>
      </c>
      <c r="C2646" s="7">
        <v>44458</v>
      </c>
      <c r="D2646" s="6" t="s">
        <v>24</v>
      </c>
      <c r="E2646" s="6" t="s">
        <v>95</v>
      </c>
      <c r="F2646" s="6" t="s">
        <v>96</v>
      </c>
      <c r="G2646" s="6" t="s">
        <v>17</v>
      </c>
      <c r="H2646" s="8">
        <v>0.5</v>
      </c>
      <c r="I2646" s="9">
        <v>6500</v>
      </c>
      <c r="J2646" s="10">
        <f t="shared" si="0"/>
        <v>3250</v>
      </c>
      <c r="K2646" s="10">
        <f t="shared" si="1"/>
        <v>1300</v>
      </c>
      <c r="L2646" s="11">
        <v>0.4</v>
      </c>
      <c r="N2646" s="16"/>
      <c r="O2646" s="14"/>
      <c r="P2646" s="12"/>
      <c r="Q2646" s="13"/>
    </row>
    <row r="2647" spans="1:17" ht="15.75" customHeight="1">
      <c r="A2647" s="6" t="s">
        <v>23</v>
      </c>
      <c r="B2647" s="6">
        <v>1197831</v>
      </c>
      <c r="C2647" s="7">
        <v>44458</v>
      </c>
      <c r="D2647" s="6" t="s">
        <v>24</v>
      </c>
      <c r="E2647" s="6" t="s">
        <v>95</v>
      </c>
      <c r="F2647" s="6" t="s">
        <v>96</v>
      </c>
      <c r="G2647" s="6" t="s">
        <v>18</v>
      </c>
      <c r="H2647" s="8">
        <v>0.40000000000000013</v>
      </c>
      <c r="I2647" s="9">
        <v>4500</v>
      </c>
      <c r="J2647" s="10">
        <f t="shared" si="0"/>
        <v>1800.0000000000007</v>
      </c>
      <c r="K2647" s="10">
        <f t="shared" si="1"/>
        <v>630.00000000000023</v>
      </c>
      <c r="L2647" s="11">
        <v>0.35</v>
      </c>
      <c r="N2647" s="16"/>
      <c r="O2647" s="14"/>
      <c r="P2647" s="12"/>
      <c r="Q2647" s="13"/>
    </row>
    <row r="2648" spans="1:17" ht="15.75" customHeight="1">
      <c r="A2648" s="6" t="s">
        <v>23</v>
      </c>
      <c r="B2648" s="6">
        <v>1197831</v>
      </c>
      <c r="C2648" s="7">
        <v>44458</v>
      </c>
      <c r="D2648" s="6" t="s">
        <v>24</v>
      </c>
      <c r="E2648" s="6" t="s">
        <v>95</v>
      </c>
      <c r="F2648" s="6" t="s">
        <v>96</v>
      </c>
      <c r="G2648" s="6" t="s">
        <v>19</v>
      </c>
      <c r="H2648" s="8">
        <v>0.15000000000000008</v>
      </c>
      <c r="I2648" s="9">
        <v>3500</v>
      </c>
      <c r="J2648" s="10">
        <f t="shared" si="0"/>
        <v>525.00000000000023</v>
      </c>
      <c r="K2648" s="10">
        <f t="shared" si="1"/>
        <v>210.00000000000011</v>
      </c>
      <c r="L2648" s="11">
        <v>0.4</v>
      </c>
      <c r="N2648" s="16"/>
      <c r="O2648" s="14"/>
      <c r="P2648" s="12"/>
      <c r="Q2648" s="13"/>
    </row>
    <row r="2649" spans="1:17" ht="15.75" customHeight="1">
      <c r="A2649" s="6" t="s">
        <v>23</v>
      </c>
      <c r="B2649" s="6">
        <v>1197831</v>
      </c>
      <c r="C2649" s="7">
        <v>44458</v>
      </c>
      <c r="D2649" s="6" t="s">
        <v>24</v>
      </c>
      <c r="E2649" s="6" t="s">
        <v>95</v>
      </c>
      <c r="F2649" s="6" t="s">
        <v>96</v>
      </c>
      <c r="G2649" s="6" t="s">
        <v>20</v>
      </c>
      <c r="H2649" s="8">
        <v>0.15000000000000008</v>
      </c>
      <c r="I2649" s="9">
        <v>3250</v>
      </c>
      <c r="J2649" s="10">
        <f t="shared" si="0"/>
        <v>487.50000000000023</v>
      </c>
      <c r="K2649" s="10">
        <f t="shared" si="1"/>
        <v>195.00000000000011</v>
      </c>
      <c r="L2649" s="11">
        <v>0.4</v>
      </c>
      <c r="N2649" s="16"/>
      <c r="O2649" s="14"/>
      <c r="P2649" s="12"/>
      <c r="Q2649" s="13"/>
    </row>
    <row r="2650" spans="1:17" ht="15.75" customHeight="1">
      <c r="A2650" s="6" t="s">
        <v>23</v>
      </c>
      <c r="B2650" s="6">
        <v>1197831</v>
      </c>
      <c r="C2650" s="7">
        <v>44458</v>
      </c>
      <c r="D2650" s="6" t="s">
        <v>24</v>
      </c>
      <c r="E2650" s="6" t="s">
        <v>95</v>
      </c>
      <c r="F2650" s="6" t="s">
        <v>96</v>
      </c>
      <c r="G2650" s="6" t="s">
        <v>21</v>
      </c>
      <c r="H2650" s="8">
        <v>0.25000000000000006</v>
      </c>
      <c r="I2650" s="9">
        <v>3250</v>
      </c>
      <c r="J2650" s="10">
        <f t="shared" si="0"/>
        <v>812.50000000000023</v>
      </c>
      <c r="K2650" s="10">
        <f t="shared" si="1"/>
        <v>284.37500000000006</v>
      </c>
      <c r="L2650" s="11">
        <v>0.35</v>
      </c>
      <c r="N2650" s="16"/>
      <c r="O2650" s="14"/>
      <c r="P2650" s="12"/>
      <c r="Q2650" s="13"/>
    </row>
    <row r="2651" spans="1:17" ht="15.75" customHeight="1">
      <c r="A2651" s="6" t="s">
        <v>23</v>
      </c>
      <c r="B2651" s="6">
        <v>1197831</v>
      </c>
      <c r="C2651" s="7">
        <v>44458</v>
      </c>
      <c r="D2651" s="6" t="s">
        <v>24</v>
      </c>
      <c r="E2651" s="6" t="s">
        <v>95</v>
      </c>
      <c r="F2651" s="6" t="s">
        <v>96</v>
      </c>
      <c r="G2651" s="6" t="s">
        <v>22</v>
      </c>
      <c r="H2651" s="8">
        <v>0.3000000000000001</v>
      </c>
      <c r="I2651" s="9">
        <v>4250</v>
      </c>
      <c r="J2651" s="10">
        <f t="shared" si="0"/>
        <v>1275.0000000000005</v>
      </c>
      <c r="K2651" s="10">
        <f t="shared" si="1"/>
        <v>510.00000000000023</v>
      </c>
      <c r="L2651" s="11">
        <v>0.4</v>
      </c>
      <c r="N2651" s="16"/>
      <c r="O2651" s="14"/>
      <c r="P2651" s="12"/>
      <c r="Q2651" s="13"/>
    </row>
    <row r="2652" spans="1:17" ht="15.75" customHeight="1">
      <c r="A2652" s="6" t="s">
        <v>23</v>
      </c>
      <c r="B2652" s="6">
        <v>1197831</v>
      </c>
      <c r="C2652" s="7">
        <v>44490</v>
      </c>
      <c r="D2652" s="6" t="s">
        <v>24</v>
      </c>
      <c r="E2652" s="6" t="s">
        <v>95</v>
      </c>
      <c r="F2652" s="6" t="s">
        <v>96</v>
      </c>
      <c r="G2652" s="6" t="s">
        <v>17</v>
      </c>
      <c r="H2652" s="8">
        <v>0.3000000000000001</v>
      </c>
      <c r="I2652" s="9">
        <v>6000</v>
      </c>
      <c r="J2652" s="10">
        <f t="shared" si="0"/>
        <v>1800.0000000000007</v>
      </c>
      <c r="K2652" s="10">
        <f t="shared" si="1"/>
        <v>720.00000000000034</v>
      </c>
      <c r="L2652" s="11">
        <v>0.4</v>
      </c>
      <c r="N2652" s="16"/>
      <c r="O2652" s="14"/>
      <c r="P2652" s="12"/>
      <c r="Q2652" s="13"/>
    </row>
    <row r="2653" spans="1:17" ht="15.75" customHeight="1">
      <c r="A2653" s="6" t="s">
        <v>23</v>
      </c>
      <c r="B2653" s="6">
        <v>1197831</v>
      </c>
      <c r="C2653" s="7">
        <v>44490</v>
      </c>
      <c r="D2653" s="6" t="s">
        <v>24</v>
      </c>
      <c r="E2653" s="6" t="s">
        <v>95</v>
      </c>
      <c r="F2653" s="6" t="s">
        <v>96</v>
      </c>
      <c r="G2653" s="6" t="s">
        <v>18</v>
      </c>
      <c r="H2653" s="8">
        <v>0.20000000000000012</v>
      </c>
      <c r="I2653" s="9">
        <v>4250</v>
      </c>
      <c r="J2653" s="10">
        <f t="shared" si="0"/>
        <v>850.00000000000057</v>
      </c>
      <c r="K2653" s="10">
        <f t="shared" si="1"/>
        <v>297.50000000000017</v>
      </c>
      <c r="L2653" s="11">
        <v>0.35</v>
      </c>
      <c r="N2653" s="16"/>
      <c r="O2653" s="14"/>
      <c r="P2653" s="12"/>
      <c r="Q2653" s="13"/>
    </row>
    <row r="2654" spans="1:17" ht="15.75" customHeight="1">
      <c r="A2654" s="6" t="s">
        <v>23</v>
      </c>
      <c r="B2654" s="6">
        <v>1197831</v>
      </c>
      <c r="C2654" s="7">
        <v>44490</v>
      </c>
      <c r="D2654" s="6" t="s">
        <v>24</v>
      </c>
      <c r="E2654" s="6" t="s">
        <v>95</v>
      </c>
      <c r="F2654" s="6" t="s">
        <v>96</v>
      </c>
      <c r="G2654" s="6" t="s">
        <v>19</v>
      </c>
      <c r="H2654" s="8">
        <v>0.20000000000000012</v>
      </c>
      <c r="I2654" s="9">
        <v>3000</v>
      </c>
      <c r="J2654" s="10">
        <f t="shared" si="0"/>
        <v>600.00000000000034</v>
      </c>
      <c r="K2654" s="10">
        <f t="shared" si="1"/>
        <v>240.00000000000014</v>
      </c>
      <c r="L2654" s="11">
        <v>0.4</v>
      </c>
      <c r="N2654" s="16"/>
      <c r="O2654" s="14"/>
      <c r="P2654" s="12"/>
      <c r="Q2654" s="13"/>
    </row>
    <row r="2655" spans="1:17" ht="15.75" customHeight="1">
      <c r="A2655" s="6" t="s">
        <v>23</v>
      </c>
      <c r="B2655" s="6">
        <v>1197831</v>
      </c>
      <c r="C2655" s="7">
        <v>44490</v>
      </c>
      <c r="D2655" s="6" t="s">
        <v>24</v>
      </c>
      <c r="E2655" s="6" t="s">
        <v>95</v>
      </c>
      <c r="F2655" s="6" t="s">
        <v>96</v>
      </c>
      <c r="G2655" s="6" t="s">
        <v>20</v>
      </c>
      <c r="H2655" s="8">
        <v>0.20000000000000012</v>
      </c>
      <c r="I2655" s="9">
        <v>2750</v>
      </c>
      <c r="J2655" s="10">
        <f t="shared" si="0"/>
        <v>550.00000000000034</v>
      </c>
      <c r="K2655" s="10">
        <f t="shared" si="1"/>
        <v>220.00000000000014</v>
      </c>
      <c r="L2655" s="11">
        <v>0.4</v>
      </c>
      <c r="N2655" s="16"/>
      <c r="O2655" s="14"/>
      <c r="P2655" s="12"/>
      <c r="Q2655" s="13"/>
    </row>
    <row r="2656" spans="1:17" ht="15.75" customHeight="1">
      <c r="A2656" s="6" t="s">
        <v>23</v>
      </c>
      <c r="B2656" s="6">
        <v>1197831</v>
      </c>
      <c r="C2656" s="7">
        <v>44490</v>
      </c>
      <c r="D2656" s="6" t="s">
        <v>24</v>
      </c>
      <c r="E2656" s="6" t="s">
        <v>95</v>
      </c>
      <c r="F2656" s="6" t="s">
        <v>96</v>
      </c>
      <c r="G2656" s="6" t="s">
        <v>21</v>
      </c>
      <c r="H2656" s="8">
        <v>0.3000000000000001</v>
      </c>
      <c r="I2656" s="9">
        <v>2750</v>
      </c>
      <c r="J2656" s="10">
        <f t="shared" si="0"/>
        <v>825.00000000000023</v>
      </c>
      <c r="K2656" s="10">
        <f t="shared" si="1"/>
        <v>288.75000000000006</v>
      </c>
      <c r="L2656" s="11">
        <v>0.35</v>
      </c>
      <c r="N2656" s="16"/>
      <c r="O2656" s="14"/>
      <c r="P2656" s="12"/>
      <c r="Q2656" s="13"/>
    </row>
    <row r="2657" spans="1:17" ht="15.75" customHeight="1">
      <c r="A2657" s="6" t="s">
        <v>23</v>
      </c>
      <c r="B2657" s="6">
        <v>1197831</v>
      </c>
      <c r="C2657" s="7">
        <v>44490</v>
      </c>
      <c r="D2657" s="6" t="s">
        <v>24</v>
      </c>
      <c r="E2657" s="6" t="s">
        <v>95</v>
      </c>
      <c r="F2657" s="6" t="s">
        <v>96</v>
      </c>
      <c r="G2657" s="6" t="s">
        <v>22</v>
      </c>
      <c r="H2657" s="8">
        <v>0.30000000000000004</v>
      </c>
      <c r="I2657" s="9">
        <v>4000</v>
      </c>
      <c r="J2657" s="10">
        <f t="shared" si="0"/>
        <v>1200.0000000000002</v>
      </c>
      <c r="K2657" s="10">
        <f t="shared" si="1"/>
        <v>480.00000000000011</v>
      </c>
      <c r="L2657" s="11">
        <v>0.4</v>
      </c>
      <c r="N2657" s="16"/>
      <c r="O2657" s="14"/>
      <c r="P2657" s="12"/>
      <c r="Q2657" s="13"/>
    </row>
    <row r="2658" spans="1:17" ht="15.75" customHeight="1">
      <c r="A2658" s="6" t="s">
        <v>23</v>
      </c>
      <c r="B2658" s="6">
        <v>1197831</v>
      </c>
      <c r="C2658" s="7">
        <v>44520</v>
      </c>
      <c r="D2658" s="6" t="s">
        <v>24</v>
      </c>
      <c r="E2658" s="6" t="s">
        <v>95</v>
      </c>
      <c r="F2658" s="6" t="s">
        <v>96</v>
      </c>
      <c r="G2658" s="6" t="s">
        <v>17</v>
      </c>
      <c r="H2658" s="8">
        <v>0.25000000000000011</v>
      </c>
      <c r="I2658" s="9">
        <v>5500</v>
      </c>
      <c r="J2658" s="10">
        <f t="shared" si="0"/>
        <v>1375.0000000000007</v>
      </c>
      <c r="K2658" s="10">
        <f t="shared" si="1"/>
        <v>550.00000000000034</v>
      </c>
      <c r="L2658" s="11">
        <v>0.4</v>
      </c>
      <c r="N2658" s="16"/>
      <c r="O2658" s="14"/>
      <c r="P2658" s="12"/>
      <c r="Q2658" s="13"/>
    </row>
    <row r="2659" spans="1:17" ht="15.75" customHeight="1">
      <c r="A2659" s="6" t="s">
        <v>23</v>
      </c>
      <c r="B2659" s="6">
        <v>1197831</v>
      </c>
      <c r="C2659" s="7">
        <v>44520</v>
      </c>
      <c r="D2659" s="6" t="s">
        <v>24</v>
      </c>
      <c r="E2659" s="6" t="s">
        <v>95</v>
      </c>
      <c r="F2659" s="6" t="s">
        <v>96</v>
      </c>
      <c r="G2659" s="6" t="s">
        <v>18</v>
      </c>
      <c r="H2659" s="8">
        <v>0.15000000000000013</v>
      </c>
      <c r="I2659" s="9">
        <v>3750</v>
      </c>
      <c r="J2659" s="10">
        <f t="shared" si="0"/>
        <v>562.50000000000045</v>
      </c>
      <c r="K2659" s="10">
        <f t="shared" si="1"/>
        <v>196.87500000000014</v>
      </c>
      <c r="L2659" s="11">
        <v>0.35</v>
      </c>
      <c r="N2659" s="16"/>
      <c r="O2659" s="14"/>
      <c r="P2659" s="12"/>
      <c r="Q2659" s="13"/>
    </row>
    <row r="2660" spans="1:17" ht="15.75" customHeight="1">
      <c r="A2660" s="6" t="s">
        <v>23</v>
      </c>
      <c r="B2660" s="6">
        <v>1197831</v>
      </c>
      <c r="C2660" s="7">
        <v>44520</v>
      </c>
      <c r="D2660" s="6" t="s">
        <v>24</v>
      </c>
      <c r="E2660" s="6" t="s">
        <v>95</v>
      </c>
      <c r="F2660" s="6" t="s">
        <v>96</v>
      </c>
      <c r="G2660" s="6" t="s">
        <v>19</v>
      </c>
      <c r="H2660" s="8">
        <v>0.25000000000000017</v>
      </c>
      <c r="I2660" s="9">
        <v>3200</v>
      </c>
      <c r="J2660" s="10">
        <f t="shared" si="0"/>
        <v>800.00000000000057</v>
      </c>
      <c r="K2660" s="10">
        <f t="shared" si="1"/>
        <v>320.00000000000023</v>
      </c>
      <c r="L2660" s="11">
        <v>0.4</v>
      </c>
      <c r="N2660" s="16"/>
      <c r="O2660" s="14"/>
      <c r="P2660" s="12"/>
      <c r="Q2660" s="13"/>
    </row>
    <row r="2661" spans="1:17" ht="15.75" customHeight="1">
      <c r="A2661" s="6" t="s">
        <v>23</v>
      </c>
      <c r="B2661" s="6">
        <v>1197831</v>
      </c>
      <c r="C2661" s="7">
        <v>44520</v>
      </c>
      <c r="D2661" s="6" t="s">
        <v>24</v>
      </c>
      <c r="E2661" s="6" t="s">
        <v>95</v>
      </c>
      <c r="F2661" s="6" t="s">
        <v>96</v>
      </c>
      <c r="G2661" s="6" t="s">
        <v>20</v>
      </c>
      <c r="H2661" s="8">
        <v>0.55000000000000016</v>
      </c>
      <c r="I2661" s="9">
        <v>3750</v>
      </c>
      <c r="J2661" s="10">
        <f t="shared" si="0"/>
        <v>2062.5000000000005</v>
      </c>
      <c r="K2661" s="10">
        <f t="shared" si="1"/>
        <v>825.00000000000023</v>
      </c>
      <c r="L2661" s="11">
        <v>0.4</v>
      </c>
      <c r="N2661" s="16"/>
      <c r="O2661" s="14"/>
      <c r="P2661" s="12"/>
      <c r="Q2661" s="13"/>
    </row>
    <row r="2662" spans="1:17" ht="15.75" customHeight="1">
      <c r="A2662" s="6" t="s">
        <v>23</v>
      </c>
      <c r="B2662" s="6">
        <v>1197831</v>
      </c>
      <c r="C2662" s="7">
        <v>44520</v>
      </c>
      <c r="D2662" s="6" t="s">
        <v>24</v>
      </c>
      <c r="E2662" s="6" t="s">
        <v>95</v>
      </c>
      <c r="F2662" s="6" t="s">
        <v>96</v>
      </c>
      <c r="G2662" s="6" t="s">
        <v>21</v>
      </c>
      <c r="H2662" s="8">
        <v>0.75000000000000011</v>
      </c>
      <c r="I2662" s="9">
        <v>3500</v>
      </c>
      <c r="J2662" s="10">
        <f t="shared" si="0"/>
        <v>2625.0000000000005</v>
      </c>
      <c r="K2662" s="10">
        <f t="shared" si="1"/>
        <v>918.75000000000011</v>
      </c>
      <c r="L2662" s="11">
        <v>0.35</v>
      </c>
      <c r="N2662" s="16"/>
      <c r="O2662" s="14"/>
      <c r="P2662" s="12"/>
      <c r="Q2662" s="13"/>
    </row>
    <row r="2663" spans="1:17" ht="15.75" customHeight="1">
      <c r="A2663" s="6" t="s">
        <v>23</v>
      </c>
      <c r="B2663" s="6">
        <v>1197831</v>
      </c>
      <c r="C2663" s="7">
        <v>44520</v>
      </c>
      <c r="D2663" s="6" t="s">
        <v>24</v>
      </c>
      <c r="E2663" s="6" t="s">
        <v>95</v>
      </c>
      <c r="F2663" s="6" t="s">
        <v>96</v>
      </c>
      <c r="G2663" s="6" t="s">
        <v>22</v>
      </c>
      <c r="H2663" s="8">
        <v>0.75</v>
      </c>
      <c r="I2663" s="9">
        <v>4500</v>
      </c>
      <c r="J2663" s="10">
        <f t="shared" si="0"/>
        <v>3375</v>
      </c>
      <c r="K2663" s="10">
        <f t="shared" si="1"/>
        <v>1350</v>
      </c>
      <c r="L2663" s="11">
        <v>0.4</v>
      </c>
      <c r="N2663" s="16"/>
      <c r="O2663" s="14"/>
      <c r="P2663" s="12"/>
      <c r="Q2663" s="13"/>
    </row>
    <row r="2664" spans="1:17" ht="15.75" customHeight="1">
      <c r="A2664" s="6" t="s">
        <v>23</v>
      </c>
      <c r="B2664" s="6">
        <v>1197831</v>
      </c>
      <c r="C2664" s="7">
        <v>44549</v>
      </c>
      <c r="D2664" s="6" t="s">
        <v>24</v>
      </c>
      <c r="E2664" s="6" t="s">
        <v>95</v>
      </c>
      <c r="F2664" s="6" t="s">
        <v>96</v>
      </c>
      <c r="G2664" s="6" t="s">
        <v>17</v>
      </c>
      <c r="H2664" s="8">
        <v>0.70000000000000007</v>
      </c>
      <c r="I2664" s="9">
        <v>7000</v>
      </c>
      <c r="J2664" s="10">
        <f t="shared" si="0"/>
        <v>4900.0000000000009</v>
      </c>
      <c r="K2664" s="10">
        <f t="shared" si="1"/>
        <v>1960.0000000000005</v>
      </c>
      <c r="L2664" s="11">
        <v>0.4</v>
      </c>
      <c r="N2664" s="16"/>
      <c r="O2664" s="14"/>
      <c r="P2664" s="12"/>
      <c r="Q2664" s="13"/>
    </row>
    <row r="2665" spans="1:17" ht="15.75" customHeight="1">
      <c r="A2665" s="6" t="s">
        <v>23</v>
      </c>
      <c r="B2665" s="6">
        <v>1197831</v>
      </c>
      <c r="C2665" s="7">
        <v>44549</v>
      </c>
      <c r="D2665" s="6" t="s">
        <v>24</v>
      </c>
      <c r="E2665" s="6" t="s">
        <v>95</v>
      </c>
      <c r="F2665" s="6" t="s">
        <v>96</v>
      </c>
      <c r="G2665" s="6" t="s">
        <v>18</v>
      </c>
      <c r="H2665" s="8">
        <v>0.60000000000000009</v>
      </c>
      <c r="I2665" s="9">
        <v>5000</v>
      </c>
      <c r="J2665" s="10">
        <f t="shared" si="0"/>
        <v>3000.0000000000005</v>
      </c>
      <c r="K2665" s="10">
        <f t="shared" si="1"/>
        <v>1050</v>
      </c>
      <c r="L2665" s="11">
        <v>0.35</v>
      </c>
      <c r="N2665" s="16"/>
      <c r="O2665" s="14"/>
      <c r="P2665" s="12"/>
      <c r="Q2665" s="13"/>
    </row>
    <row r="2666" spans="1:17" ht="15.75" customHeight="1">
      <c r="A2666" s="6" t="s">
        <v>23</v>
      </c>
      <c r="B2666" s="6">
        <v>1197831</v>
      </c>
      <c r="C2666" s="7">
        <v>44549</v>
      </c>
      <c r="D2666" s="6" t="s">
        <v>24</v>
      </c>
      <c r="E2666" s="6" t="s">
        <v>95</v>
      </c>
      <c r="F2666" s="6" t="s">
        <v>96</v>
      </c>
      <c r="G2666" s="6" t="s">
        <v>19</v>
      </c>
      <c r="H2666" s="8">
        <v>0.60000000000000009</v>
      </c>
      <c r="I2666" s="9">
        <v>4500</v>
      </c>
      <c r="J2666" s="10">
        <f t="shared" si="0"/>
        <v>2700.0000000000005</v>
      </c>
      <c r="K2666" s="10">
        <f t="shared" si="1"/>
        <v>1080.0000000000002</v>
      </c>
      <c r="L2666" s="11">
        <v>0.4</v>
      </c>
      <c r="N2666" s="16"/>
      <c r="O2666" s="14"/>
      <c r="P2666" s="12"/>
      <c r="Q2666" s="13"/>
    </row>
    <row r="2667" spans="1:17" ht="15.75" customHeight="1">
      <c r="A2667" s="6" t="s">
        <v>23</v>
      </c>
      <c r="B2667" s="6">
        <v>1197831</v>
      </c>
      <c r="C2667" s="7">
        <v>44549</v>
      </c>
      <c r="D2667" s="6" t="s">
        <v>24</v>
      </c>
      <c r="E2667" s="6" t="s">
        <v>95</v>
      </c>
      <c r="F2667" s="6" t="s">
        <v>96</v>
      </c>
      <c r="G2667" s="6" t="s">
        <v>20</v>
      </c>
      <c r="H2667" s="8">
        <v>0.60000000000000009</v>
      </c>
      <c r="I2667" s="9">
        <v>4000</v>
      </c>
      <c r="J2667" s="10">
        <f t="shared" si="0"/>
        <v>2400.0000000000005</v>
      </c>
      <c r="K2667" s="10">
        <f t="shared" si="1"/>
        <v>960.00000000000023</v>
      </c>
      <c r="L2667" s="11">
        <v>0.4</v>
      </c>
      <c r="N2667" s="16"/>
      <c r="O2667" s="14"/>
      <c r="P2667" s="12"/>
      <c r="Q2667" s="13"/>
    </row>
    <row r="2668" spans="1:17" ht="15.75" customHeight="1">
      <c r="A2668" s="6" t="s">
        <v>23</v>
      </c>
      <c r="B2668" s="6">
        <v>1197831</v>
      </c>
      <c r="C2668" s="7">
        <v>44549</v>
      </c>
      <c r="D2668" s="6" t="s">
        <v>24</v>
      </c>
      <c r="E2668" s="6" t="s">
        <v>95</v>
      </c>
      <c r="F2668" s="6" t="s">
        <v>96</v>
      </c>
      <c r="G2668" s="6" t="s">
        <v>21</v>
      </c>
      <c r="H2668" s="8">
        <v>0.70000000000000007</v>
      </c>
      <c r="I2668" s="9">
        <v>4000</v>
      </c>
      <c r="J2668" s="10">
        <f t="shared" si="0"/>
        <v>2800.0000000000005</v>
      </c>
      <c r="K2668" s="10">
        <f t="shared" si="1"/>
        <v>980.00000000000011</v>
      </c>
      <c r="L2668" s="11">
        <v>0.35</v>
      </c>
      <c r="N2668" s="16"/>
      <c r="O2668" s="14"/>
      <c r="P2668" s="12"/>
      <c r="Q2668" s="13"/>
    </row>
    <row r="2669" spans="1:17" ht="15.75" customHeight="1">
      <c r="A2669" s="6" t="s">
        <v>23</v>
      </c>
      <c r="B2669" s="6">
        <v>1197831</v>
      </c>
      <c r="C2669" s="7">
        <v>44549</v>
      </c>
      <c r="D2669" s="6" t="s">
        <v>24</v>
      </c>
      <c r="E2669" s="6" t="s">
        <v>95</v>
      </c>
      <c r="F2669" s="6" t="s">
        <v>96</v>
      </c>
      <c r="G2669" s="6" t="s">
        <v>22</v>
      </c>
      <c r="H2669" s="8">
        <v>0.75</v>
      </c>
      <c r="I2669" s="9">
        <v>5000</v>
      </c>
      <c r="J2669" s="10">
        <f t="shared" si="0"/>
        <v>3750</v>
      </c>
      <c r="K2669" s="10">
        <f t="shared" si="1"/>
        <v>1500</v>
      </c>
      <c r="L2669" s="11">
        <v>0.4</v>
      </c>
      <c r="N2669" s="16"/>
      <c r="O2669" s="14"/>
      <c r="P2669" s="12"/>
      <c r="Q2669" s="13"/>
    </row>
    <row r="2670" spans="1:17" ht="15.75" customHeight="1">
      <c r="A2670" s="6" t="s">
        <v>23</v>
      </c>
      <c r="B2670" s="6">
        <v>1197831</v>
      </c>
      <c r="C2670" s="7">
        <v>44219</v>
      </c>
      <c r="D2670" s="6" t="s">
        <v>24</v>
      </c>
      <c r="E2670" s="6" t="s">
        <v>97</v>
      </c>
      <c r="F2670" s="6" t="s">
        <v>98</v>
      </c>
      <c r="G2670" s="6" t="s">
        <v>17</v>
      </c>
      <c r="H2670" s="8">
        <v>0.25000000000000006</v>
      </c>
      <c r="I2670" s="9">
        <v>5750</v>
      </c>
      <c r="J2670" s="10">
        <f t="shared" si="0"/>
        <v>1437.5000000000002</v>
      </c>
      <c r="K2670" s="10">
        <f t="shared" si="1"/>
        <v>575.00000000000011</v>
      </c>
      <c r="L2670" s="11">
        <v>0.4</v>
      </c>
      <c r="N2670" s="16"/>
      <c r="O2670" s="14"/>
      <c r="P2670" s="12"/>
      <c r="Q2670" s="13"/>
    </row>
    <row r="2671" spans="1:17" ht="15.75" customHeight="1">
      <c r="A2671" s="6" t="s">
        <v>23</v>
      </c>
      <c r="B2671" s="6">
        <v>1197831</v>
      </c>
      <c r="C2671" s="7">
        <v>44219</v>
      </c>
      <c r="D2671" s="6" t="s">
        <v>24</v>
      </c>
      <c r="E2671" s="6" t="s">
        <v>97</v>
      </c>
      <c r="F2671" s="6" t="s">
        <v>98</v>
      </c>
      <c r="G2671" s="6" t="s">
        <v>18</v>
      </c>
      <c r="H2671" s="8">
        <v>0.25000000000000006</v>
      </c>
      <c r="I2671" s="9">
        <v>3750</v>
      </c>
      <c r="J2671" s="10">
        <f t="shared" si="0"/>
        <v>937.50000000000023</v>
      </c>
      <c r="K2671" s="10">
        <f t="shared" si="1"/>
        <v>328.12500000000006</v>
      </c>
      <c r="L2671" s="11">
        <v>0.35</v>
      </c>
      <c r="N2671" s="16"/>
      <c r="O2671" s="14"/>
      <c r="P2671" s="12"/>
      <c r="Q2671" s="13"/>
    </row>
    <row r="2672" spans="1:17" ht="15.75" customHeight="1">
      <c r="A2672" s="6" t="s">
        <v>23</v>
      </c>
      <c r="B2672" s="6">
        <v>1197831</v>
      </c>
      <c r="C2672" s="7">
        <v>44219</v>
      </c>
      <c r="D2672" s="6" t="s">
        <v>24</v>
      </c>
      <c r="E2672" s="6" t="s">
        <v>97</v>
      </c>
      <c r="F2672" s="6" t="s">
        <v>98</v>
      </c>
      <c r="G2672" s="6" t="s">
        <v>19</v>
      </c>
      <c r="H2672" s="8">
        <v>0.15000000000000008</v>
      </c>
      <c r="I2672" s="9">
        <v>3750</v>
      </c>
      <c r="J2672" s="10">
        <f t="shared" si="0"/>
        <v>562.50000000000034</v>
      </c>
      <c r="K2672" s="10">
        <f t="shared" si="1"/>
        <v>225.00000000000014</v>
      </c>
      <c r="L2672" s="11">
        <v>0.4</v>
      </c>
      <c r="N2672" s="16"/>
      <c r="O2672" s="14"/>
      <c r="P2672" s="12"/>
      <c r="Q2672" s="13"/>
    </row>
    <row r="2673" spans="1:17" ht="15.75" customHeight="1">
      <c r="A2673" s="6" t="s">
        <v>23</v>
      </c>
      <c r="B2673" s="6">
        <v>1197831</v>
      </c>
      <c r="C2673" s="7">
        <v>44219</v>
      </c>
      <c r="D2673" s="6" t="s">
        <v>24</v>
      </c>
      <c r="E2673" s="6" t="s">
        <v>97</v>
      </c>
      <c r="F2673" s="6" t="s">
        <v>98</v>
      </c>
      <c r="G2673" s="6" t="s">
        <v>20</v>
      </c>
      <c r="H2673" s="8">
        <v>0.2</v>
      </c>
      <c r="I2673" s="9">
        <v>2250</v>
      </c>
      <c r="J2673" s="10">
        <f t="shared" si="0"/>
        <v>450</v>
      </c>
      <c r="K2673" s="10">
        <f t="shared" si="1"/>
        <v>180</v>
      </c>
      <c r="L2673" s="11">
        <v>0.4</v>
      </c>
      <c r="N2673" s="16"/>
      <c r="O2673" s="14"/>
      <c r="P2673" s="12"/>
      <c r="Q2673" s="13"/>
    </row>
    <row r="2674" spans="1:17" ht="15.75" customHeight="1">
      <c r="A2674" s="6" t="s">
        <v>23</v>
      </c>
      <c r="B2674" s="6">
        <v>1197831</v>
      </c>
      <c r="C2674" s="7">
        <v>44219</v>
      </c>
      <c r="D2674" s="6" t="s">
        <v>24</v>
      </c>
      <c r="E2674" s="6" t="s">
        <v>97</v>
      </c>
      <c r="F2674" s="6" t="s">
        <v>98</v>
      </c>
      <c r="G2674" s="6" t="s">
        <v>21</v>
      </c>
      <c r="H2674" s="8">
        <v>0.35000000000000003</v>
      </c>
      <c r="I2674" s="9">
        <v>2750</v>
      </c>
      <c r="J2674" s="10">
        <f t="shared" si="0"/>
        <v>962.50000000000011</v>
      </c>
      <c r="K2674" s="10">
        <f t="shared" si="1"/>
        <v>336.875</v>
      </c>
      <c r="L2674" s="11">
        <v>0.35</v>
      </c>
      <c r="N2674" s="16"/>
      <c r="O2674" s="14"/>
      <c r="P2674" s="12"/>
      <c r="Q2674" s="13"/>
    </row>
    <row r="2675" spans="1:17" ht="15.75" customHeight="1">
      <c r="A2675" s="6" t="s">
        <v>23</v>
      </c>
      <c r="B2675" s="6">
        <v>1197831</v>
      </c>
      <c r="C2675" s="7">
        <v>44219</v>
      </c>
      <c r="D2675" s="6" t="s">
        <v>24</v>
      </c>
      <c r="E2675" s="6" t="s">
        <v>97</v>
      </c>
      <c r="F2675" s="6" t="s">
        <v>98</v>
      </c>
      <c r="G2675" s="6" t="s">
        <v>22</v>
      </c>
      <c r="H2675" s="8">
        <v>0.25000000000000006</v>
      </c>
      <c r="I2675" s="9">
        <v>3750</v>
      </c>
      <c r="J2675" s="10">
        <f t="shared" si="0"/>
        <v>937.50000000000023</v>
      </c>
      <c r="K2675" s="10">
        <f t="shared" si="1"/>
        <v>375.00000000000011</v>
      </c>
      <c r="L2675" s="11">
        <v>0.4</v>
      </c>
      <c r="N2675" s="16"/>
      <c r="O2675" s="14"/>
      <c r="P2675" s="12"/>
      <c r="Q2675" s="13"/>
    </row>
    <row r="2676" spans="1:17" ht="15.75" customHeight="1">
      <c r="A2676" s="6" t="s">
        <v>23</v>
      </c>
      <c r="B2676" s="6">
        <v>1197831</v>
      </c>
      <c r="C2676" s="7">
        <v>44248</v>
      </c>
      <c r="D2676" s="6" t="s">
        <v>24</v>
      </c>
      <c r="E2676" s="6" t="s">
        <v>97</v>
      </c>
      <c r="F2676" s="6" t="s">
        <v>98</v>
      </c>
      <c r="G2676" s="6" t="s">
        <v>17</v>
      </c>
      <c r="H2676" s="8">
        <v>0.25000000000000006</v>
      </c>
      <c r="I2676" s="9">
        <v>6250</v>
      </c>
      <c r="J2676" s="10">
        <f t="shared" si="0"/>
        <v>1562.5000000000005</v>
      </c>
      <c r="K2676" s="10">
        <f t="shared" si="1"/>
        <v>625.00000000000023</v>
      </c>
      <c r="L2676" s="11">
        <v>0.4</v>
      </c>
      <c r="N2676" s="16"/>
      <c r="O2676" s="14"/>
      <c r="P2676" s="12"/>
      <c r="Q2676" s="13"/>
    </row>
    <row r="2677" spans="1:17" ht="15.75" customHeight="1">
      <c r="A2677" s="6" t="s">
        <v>23</v>
      </c>
      <c r="B2677" s="6">
        <v>1197831</v>
      </c>
      <c r="C2677" s="7">
        <v>44248</v>
      </c>
      <c r="D2677" s="6" t="s">
        <v>24</v>
      </c>
      <c r="E2677" s="6" t="s">
        <v>97</v>
      </c>
      <c r="F2677" s="6" t="s">
        <v>98</v>
      </c>
      <c r="G2677" s="6" t="s">
        <v>18</v>
      </c>
      <c r="H2677" s="8">
        <v>0.25000000000000006</v>
      </c>
      <c r="I2677" s="9">
        <v>2750</v>
      </c>
      <c r="J2677" s="10">
        <f t="shared" si="0"/>
        <v>687.50000000000011</v>
      </c>
      <c r="K2677" s="10">
        <f t="shared" si="1"/>
        <v>240.62500000000003</v>
      </c>
      <c r="L2677" s="11">
        <v>0.35</v>
      </c>
      <c r="N2677" s="16"/>
      <c r="O2677" s="14"/>
      <c r="P2677" s="12"/>
      <c r="Q2677" s="13"/>
    </row>
    <row r="2678" spans="1:17" ht="15.75" customHeight="1">
      <c r="A2678" s="6" t="s">
        <v>23</v>
      </c>
      <c r="B2678" s="6">
        <v>1197831</v>
      </c>
      <c r="C2678" s="7">
        <v>44248</v>
      </c>
      <c r="D2678" s="6" t="s">
        <v>24</v>
      </c>
      <c r="E2678" s="6" t="s">
        <v>97</v>
      </c>
      <c r="F2678" s="6" t="s">
        <v>98</v>
      </c>
      <c r="G2678" s="6" t="s">
        <v>19</v>
      </c>
      <c r="H2678" s="8">
        <v>0.15000000000000008</v>
      </c>
      <c r="I2678" s="9">
        <v>3250</v>
      </c>
      <c r="J2678" s="10">
        <f t="shared" si="0"/>
        <v>487.50000000000023</v>
      </c>
      <c r="K2678" s="10">
        <f t="shared" si="1"/>
        <v>195.00000000000011</v>
      </c>
      <c r="L2678" s="11">
        <v>0.4</v>
      </c>
      <c r="N2678" s="16"/>
      <c r="O2678" s="14"/>
      <c r="P2678" s="12"/>
      <c r="Q2678" s="13"/>
    </row>
    <row r="2679" spans="1:17" ht="15.75" customHeight="1">
      <c r="A2679" s="6" t="s">
        <v>23</v>
      </c>
      <c r="B2679" s="6">
        <v>1197831</v>
      </c>
      <c r="C2679" s="7">
        <v>44248</v>
      </c>
      <c r="D2679" s="6" t="s">
        <v>24</v>
      </c>
      <c r="E2679" s="6" t="s">
        <v>97</v>
      </c>
      <c r="F2679" s="6" t="s">
        <v>98</v>
      </c>
      <c r="G2679" s="6" t="s">
        <v>20</v>
      </c>
      <c r="H2679" s="8">
        <v>0.2</v>
      </c>
      <c r="I2679" s="9">
        <v>1750</v>
      </c>
      <c r="J2679" s="10">
        <f t="shared" si="0"/>
        <v>350</v>
      </c>
      <c r="K2679" s="10">
        <f t="shared" si="1"/>
        <v>140</v>
      </c>
      <c r="L2679" s="11">
        <v>0.4</v>
      </c>
      <c r="N2679" s="16"/>
      <c r="O2679" s="14"/>
      <c r="P2679" s="12"/>
      <c r="Q2679" s="13"/>
    </row>
    <row r="2680" spans="1:17" ht="15.75" customHeight="1">
      <c r="A2680" s="6" t="s">
        <v>23</v>
      </c>
      <c r="B2680" s="6">
        <v>1197831</v>
      </c>
      <c r="C2680" s="7">
        <v>44248</v>
      </c>
      <c r="D2680" s="6" t="s">
        <v>24</v>
      </c>
      <c r="E2680" s="6" t="s">
        <v>97</v>
      </c>
      <c r="F2680" s="6" t="s">
        <v>98</v>
      </c>
      <c r="G2680" s="6" t="s">
        <v>21</v>
      </c>
      <c r="H2680" s="8">
        <v>0.35000000000000003</v>
      </c>
      <c r="I2680" s="9">
        <v>2500</v>
      </c>
      <c r="J2680" s="10">
        <f t="shared" si="0"/>
        <v>875.00000000000011</v>
      </c>
      <c r="K2680" s="10">
        <f t="shared" si="1"/>
        <v>306.25</v>
      </c>
      <c r="L2680" s="11">
        <v>0.35</v>
      </c>
      <c r="N2680" s="16"/>
      <c r="O2680" s="14"/>
      <c r="P2680" s="12"/>
      <c r="Q2680" s="13"/>
    </row>
    <row r="2681" spans="1:17" ht="15.75" customHeight="1">
      <c r="A2681" s="6" t="s">
        <v>23</v>
      </c>
      <c r="B2681" s="6">
        <v>1197831</v>
      </c>
      <c r="C2681" s="7">
        <v>44248</v>
      </c>
      <c r="D2681" s="6" t="s">
        <v>24</v>
      </c>
      <c r="E2681" s="6" t="s">
        <v>97</v>
      </c>
      <c r="F2681" s="6" t="s">
        <v>98</v>
      </c>
      <c r="G2681" s="6" t="s">
        <v>22</v>
      </c>
      <c r="H2681" s="8">
        <v>0.2</v>
      </c>
      <c r="I2681" s="9">
        <v>3500</v>
      </c>
      <c r="J2681" s="10">
        <f t="shared" si="0"/>
        <v>700</v>
      </c>
      <c r="K2681" s="10">
        <f t="shared" si="1"/>
        <v>280</v>
      </c>
      <c r="L2681" s="11">
        <v>0.4</v>
      </c>
      <c r="N2681" s="16"/>
      <c r="O2681" s="14"/>
      <c r="P2681" s="12"/>
      <c r="Q2681" s="13"/>
    </row>
    <row r="2682" spans="1:17" ht="15.75" customHeight="1">
      <c r="A2682" s="6" t="s">
        <v>23</v>
      </c>
      <c r="B2682" s="6">
        <v>1197831</v>
      </c>
      <c r="C2682" s="7">
        <v>44274</v>
      </c>
      <c r="D2682" s="6" t="s">
        <v>24</v>
      </c>
      <c r="E2682" s="6" t="s">
        <v>97</v>
      </c>
      <c r="F2682" s="6" t="s">
        <v>98</v>
      </c>
      <c r="G2682" s="6" t="s">
        <v>17</v>
      </c>
      <c r="H2682" s="8">
        <v>0.2</v>
      </c>
      <c r="I2682" s="9">
        <v>5700</v>
      </c>
      <c r="J2682" s="10">
        <f t="shared" si="0"/>
        <v>1140</v>
      </c>
      <c r="K2682" s="10">
        <f t="shared" si="1"/>
        <v>456</v>
      </c>
      <c r="L2682" s="11">
        <v>0.4</v>
      </c>
      <c r="N2682" s="16"/>
      <c r="O2682" s="14"/>
      <c r="P2682" s="12"/>
      <c r="Q2682" s="13"/>
    </row>
    <row r="2683" spans="1:17" ht="15.75" customHeight="1">
      <c r="A2683" s="6" t="s">
        <v>23</v>
      </c>
      <c r="B2683" s="6">
        <v>1197831</v>
      </c>
      <c r="C2683" s="7">
        <v>44274</v>
      </c>
      <c r="D2683" s="6" t="s">
        <v>24</v>
      </c>
      <c r="E2683" s="6" t="s">
        <v>97</v>
      </c>
      <c r="F2683" s="6" t="s">
        <v>98</v>
      </c>
      <c r="G2683" s="6" t="s">
        <v>18</v>
      </c>
      <c r="H2683" s="8">
        <v>0.2</v>
      </c>
      <c r="I2683" s="9">
        <v>2500</v>
      </c>
      <c r="J2683" s="10">
        <f t="shared" si="0"/>
        <v>500</v>
      </c>
      <c r="K2683" s="10">
        <f t="shared" si="1"/>
        <v>175</v>
      </c>
      <c r="L2683" s="11">
        <v>0.35</v>
      </c>
      <c r="N2683" s="16"/>
      <c r="O2683" s="14"/>
      <c r="P2683" s="12"/>
      <c r="Q2683" s="13"/>
    </row>
    <row r="2684" spans="1:17" ht="15.75" customHeight="1">
      <c r="A2684" s="6" t="s">
        <v>23</v>
      </c>
      <c r="B2684" s="6">
        <v>1197831</v>
      </c>
      <c r="C2684" s="7">
        <v>44274</v>
      </c>
      <c r="D2684" s="6" t="s">
        <v>24</v>
      </c>
      <c r="E2684" s="6" t="s">
        <v>97</v>
      </c>
      <c r="F2684" s="6" t="s">
        <v>98</v>
      </c>
      <c r="G2684" s="6" t="s">
        <v>19</v>
      </c>
      <c r="H2684" s="8">
        <v>0.10000000000000002</v>
      </c>
      <c r="I2684" s="9">
        <v>2750</v>
      </c>
      <c r="J2684" s="10">
        <f t="shared" si="0"/>
        <v>275.00000000000006</v>
      </c>
      <c r="K2684" s="10">
        <f t="shared" si="1"/>
        <v>110.00000000000003</v>
      </c>
      <c r="L2684" s="11">
        <v>0.4</v>
      </c>
      <c r="N2684" s="16"/>
      <c r="O2684" s="14"/>
      <c r="P2684" s="12"/>
      <c r="Q2684" s="13"/>
    </row>
    <row r="2685" spans="1:17" ht="15.75" customHeight="1">
      <c r="A2685" s="6" t="s">
        <v>23</v>
      </c>
      <c r="B2685" s="6">
        <v>1197831</v>
      </c>
      <c r="C2685" s="7">
        <v>44274</v>
      </c>
      <c r="D2685" s="6" t="s">
        <v>24</v>
      </c>
      <c r="E2685" s="6" t="s">
        <v>97</v>
      </c>
      <c r="F2685" s="6" t="s">
        <v>98</v>
      </c>
      <c r="G2685" s="6" t="s">
        <v>20</v>
      </c>
      <c r="H2685" s="8">
        <v>0.19999999999999996</v>
      </c>
      <c r="I2685" s="9">
        <v>1250</v>
      </c>
      <c r="J2685" s="10">
        <f t="shared" si="0"/>
        <v>249.99999999999994</v>
      </c>
      <c r="K2685" s="10">
        <f t="shared" si="1"/>
        <v>99.999999999999986</v>
      </c>
      <c r="L2685" s="11">
        <v>0.4</v>
      </c>
      <c r="N2685" s="16"/>
      <c r="O2685" s="14"/>
      <c r="P2685" s="12"/>
      <c r="Q2685" s="13"/>
    </row>
    <row r="2686" spans="1:17" ht="15.75" customHeight="1">
      <c r="A2686" s="6" t="s">
        <v>23</v>
      </c>
      <c r="B2686" s="6">
        <v>1197831</v>
      </c>
      <c r="C2686" s="7">
        <v>44274</v>
      </c>
      <c r="D2686" s="6" t="s">
        <v>24</v>
      </c>
      <c r="E2686" s="6" t="s">
        <v>97</v>
      </c>
      <c r="F2686" s="6" t="s">
        <v>98</v>
      </c>
      <c r="G2686" s="6" t="s">
        <v>21</v>
      </c>
      <c r="H2686" s="8">
        <v>0.35000000000000009</v>
      </c>
      <c r="I2686" s="9">
        <v>1750</v>
      </c>
      <c r="J2686" s="10">
        <f t="shared" si="0"/>
        <v>612.50000000000011</v>
      </c>
      <c r="K2686" s="10">
        <f t="shared" si="1"/>
        <v>214.37500000000003</v>
      </c>
      <c r="L2686" s="11">
        <v>0.35</v>
      </c>
      <c r="N2686" s="16"/>
      <c r="O2686" s="14"/>
      <c r="P2686" s="12"/>
      <c r="Q2686" s="13"/>
    </row>
    <row r="2687" spans="1:17" ht="15.75" customHeight="1">
      <c r="A2687" s="6" t="s">
        <v>23</v>
      </c>
      <c r="B2687" s="6">
        <v>1197831</v>
      </c>
      <c r="C2687" s="7">
        <v>44274</v>
      </c>
      <c r="D2687" s="6" t="s">
        <v>24</v>
      </c>
      <c r="E2687" s="6" t="s">
        <v>97</v>
      </c>
      <c r="F2687" s="6" t="s">
        <v>98</v>
      </c>
      <c r="G2687" s="6" t="s">
        <v>22</v>
      </c>
      <c r="H2687" s="8">
        <v>0.25</v>
      </c>
      <c r="I2687" s="9">
        <v>2750</v>
      </c>
      <c r="J2687" s="10">
        <f t="shared" si="0"/>
        <v>687.5</v>
      </c>
      <c r="K2687" s="10">
        <f t="shared" si="1"/>
        <v>275</v>
      </c>
      <c r="L2687" s="11">
        <v>0.4</v>
      </c>
      <c r="N2687" s="16"/>
      <c r="O2687" s="14"/>
      <c r="P2687" s="12"/>
      <c r="Q2687" s="13"/>
    </row>
    <row r="2688" spans="1:17" ht="15.75" customHeight="1">
      <c r="A2688" s="6" t="s">
        <v>23</v>
      </c>
      <c r="B2688" s="6">
        <v>1197831</v>
      </c>
      <c r="C2688" s="7">
        <v>44306</v>
      </c>
      <c r="D2688" s="6" t="s">
        <v>24</v>
      </c>
      <c r="E2688" s="6" t="s">
        <v>97</v>
      </c>
      <c r="F2688" s="6" t="s">
        <v>98</v>
      </c>
      <c r="G2688" s="6" t="s">
        <v>17</v>
      </c>
      <c r="H2688" s="8">
        <v>0.25</v>
      </c>
      <c r="I2688" s="9">
        <v>5250</v>
      </c>
      <c r="J2688" s="10">
        <f t="shared" si="0"/>
        <v>1312.5</v>
      </c>
      <c r="K2688" s="10">
        <f t="shared" si="1"/>
        <v>525</v>
      </c>
      <c r="L2688" s="11">
        <v>0.4</v>
      </c>
      <c r="N2688" s="16"/>
      <c r="O2688" s="14"/>
      <c r="P2688" s="12"/>
      <c r="Q2688" s="13"/>
    </row>
    <row r="2689" spans="1:17" ht="15.75" customHeight="1">
      <c r="A2689" s="6" t="s">
        <v>23</v>
      </c>
      <c r="B2689" s="6">
        <v>1197831</v>
      </c>
      <c r="C2689" s="7">
        <v>44306</v>
      </c>
      <c r="D2689" s="6" t="s">
        <v>24</v>
      </c>
      <c r="E2689" s="6" t="s">
        <v>97</v>
      </c>
      <c r="F2689" s="6" t="s">
        <v>98</v>
      </c>
      <c r="G2689" s="6" t="s">
        <v>18</v>
      </c>
      <c r="H2689" s="8">
        <v>0.25</v>
      </c>
      <c r="I2689" s="9">
        <v>2250</v>
      </c>
      <c r="J2689" s="10">
        <f t="shared" si="0"/>
        <v>562.5</v>
      </c>
      <c r="K2689" s="10">
        <f t="shared" si="1"/>
        <v>196.875</v>
      </c>
      <c r="L2689" s="11">
        <v>0.35</v>
      </c>
      <c r="N2689" s="16"/>
      <c r="O2689" s="14"/>
      <c r="P2689" s="12"/>
      <c r="Q2689" s="13"/>
    </row>
    <row r="2690" spans="1:17" ht="15.75" customHeight="1">
      <c r="A2690" s="6" t="s">
        <v>23</v>
      </c>
      <c r="B2690" s="6">
        <v>1197831</v>
      </c>
      <c r="C2690" s="7">
        <v>44306</v>
      </c>
      <c r="D2690" s="6" t="s">
        <v>24</v>
      </c>
      <c r="E2690" s="6" t="s">
        <v>97</v>
      </c>
      <c r="F2690" s="6" t="s">
        <v>98</v>
      </c>
      <c r="G2690" s="6" t="s">
        <v>19</v>
      </c>
      <c r="H2690" s="8">
        <v>0.15000000000000002</v>
      </c>
      <c r="I2690" s="9">
        <v>2250</v>
      </c>
      <c r="J2690" s="10">
        <f t="shared" si="0"/>
        <v>337.50000000000006</v>
      </c>
      <c r="K2690" s="10">
        <f t="shared" si="1"/>
        <v>135.00000000000003</v>
      </c>
      <c r="L2690" s="11">
        <v>0.4</v>
      </c>
      <c r="N2690" s="16"/>
      <c r="O2690" s="14"/>
      <c r="P2690" s="12"/>
      <c r="Q2690" s="13"/>
    </row>
    <row r="2691" spans="1:17" ht="15.75" customHeight="1">
      <c r="A2691" s="6" t="s">
        <v>23</v>
      </c>
      <c r="B2691" s="6">
        <v>1197831</v>
      </c>
      <c r="C2691" s="7">
        <v>44306</v>
      </c>
      <c r="D2691" s="6" t="s">
        <v>24</v>
      </c>
      <c r="E2691" s="6" t="s">
        <v>97</v>
      </c>
      <c r="F2691" s="6" t="s">
        <v>98</v>
      </c>
      <c r="G2691" s="6" t="s">
        <v>20</v>
      </c>
      <c r="H2691" s="8">
        <v>0.19999999999999996</v>
      </c>
      <c r="I2691" s="9">
        <v>1500</v>
      </c>
      <c r="J2691" s="10">
        <f t="shared" si="0"/>
        <v>299.99999999999994</v>
      </c>
      <c r="K2691" s="10">
        <f t="shared" si="1"/>
        <v>119.99999999999999</v>
      </c>
      <c r="L2691" s="11">
        <v>0.4</v>
      </c>
      <c r="N2691" s="16"/>
      <c r="O2691" s="14"/>
      <c r="P2691" s="12"/>
      <c r="Q2691" s="13"/>
    </row>
    <row r="2692" spans="1:17" ht="15.75" customHeight="1">
      <c r="A2692" s="6" t="s">
        <v>23</v>
      </c>
      <c r="B2692" s="6">
        <v>1197831</v>
      </c>
      <c r="C2692" s="7">
        <v>44306</v>
      </c>
      <c r="D2692" s="6" t="s">
        <v>24</v>
      </c>
      <c r="E2692" s="6" t="s">
        <v>97</v>
      </c>
      <c r="F2692" s="6" t="s">
        <v>98</v>
      </c>
      <c r="G2692" s="6" t="s">
        <v>21</v>
      </c>
      <c r="H2692" s="8">
        <v>0.4</v>
      </c>
      <c r="I2692" s="9">
        <v>1750</v>
      </c>
      <c r="J2692" s="10">
        <f t="shared" si="0"/>
        <v>700</v>
      </c>
      <c r="K2692" s="10">
        <f t="shared" si="1"/>
        <v>244.99999999999997</v>
      </c>
      <c r="L2692" s="11">
        <v>0.35</v>
      </c>
      <c r="N2692" s="16"/>
      <c r="O2692" s="14"/>
      <c r="P2692" s="12"/>
      <c r="Q2692" s="13"/>
    </row>
    <row r="2693" spans="1:17" ht="15.75" customHeight="1">
      <c r="A2693" s="6" t="s">
        <v>23</v>
      </c>
      <c r="B2693" s="6">
        <v>1197831</v>
      </c>
      <c r="C2693" s="7">
        <v>44306</v>
      </c>
      <c r="D2693" s="6" t="s">
        <v>24</v>
      </c>
      <c r="E2693" s="6" t="s">
        <v>97</v>
      </c>
      <c r="F2693" s="6" t="s">
        <v>98</v>
      </c>
      <c r="G2693" s="6" t="s">
        <v>22</v>
      </c>
      <c r="H2693" s="8">
        <v>0.30000000000000004</v>
      </c>
      <c r="I2693" s="9">
        <v>3250</v>
      </c>
      <c r="J2693" s="10">
        <f t="shared" si="0"/>
        <v>975.00000000000011</v>
      </c>
      <c r="K2693" s="10">
        <f t="shared" si="1"/>
        <v>390.00000000000006</v>
      </c>
      <c r="L2693" s="11">
        <v>0.4</v>
      </c>
      <c r="N2693" s="16"/>
      <c r="O2693" s="14"/>
      <c r="P2693" s="12"/>
      <c r="Q2693" s="13"/>
    </row>
    <row r="2694" spans="1:17" ht="15.75" customHeight="1">
      <c r="A2694" s="6" t="s">
        <v>23</v>
      </c>
      <c r="B2694" s="6">
        <v>1197831</v>
      </c>
      <c r="C2694" s="7">
        <v>44335</v>
      </c>
      <c r="D2694" s="6" t="s">
        <v>24</v>
      </c>
      <c r="E2694" s="6" t="s">
        <v>97</v>
      </c>
      <c r="F2694" s="6" t="s">
        <v>98</v>
      </c>
      <c r="G2694" s="6" t="s">
        <v>17</v>
      </c>
      <c r="H2694" s="8">
        <v>0.4</v>
      </c>
      <c r="I2694" s="9">
        <v>5950</v>
      </c>
      <c r="J2694" s="10">
        <f t="shared" si="0"/>
        <v>2380</v>
      </c>
      <c r="K2694" s="10">
        <f t="shared" si="1"/>
        <v>952</v>
      </c>
      <c r="L2694" s="11">
        <v>0.4</v>
      </c>
      <c r="N2694" s="16"/>
      <c r="O2694" s="14"/>
      <c r="P2694" s="12"/>
      <c r="Q2694" s="13"/>
    </row>
    <row r="2695" spans="1:17" ht="15.75" customHeight="1">
      <c r="A2695" s="6" t="s">
        <v>23</v>
      </c>
      <c r="B2695" s="6">
        <v>1197831</v>
      </c>
      <c r="C2695" s="7">
        <v>44335</v>
      </c>
      <c r="D2695" s="6" t="s">
        <v>24</v>
      </c>
      <c r="E2695" s="6" t="s">
        <v>97</v>
      </c>
      <c r="F2695" s="6" t="s">
        <v>98</v>
      </c>
      <c r="G2695" s="6" t="s">
        <v>18</v>
      </c>
      <c r="H2695" s="8">
        <v>0.4</v>
      </c>
      <c r="I2695" s="9">
        <v>3000</v>
      </c>
      <c r="J2695" s="10">
        <f t="shared" si="0"/>
        <v>1200</v>
      </c>
      <c r="K2695" s="10">
        <f t="shared" si="1"/>
        <v>420</v>
      </c>
      <c r="L2695" s="11">
        <v>0.35</v>
      </c>
      <c r="N2695" s="16"/>
      <c r="O2695" s="14"/>
      <c r="P2695" s="12"/>
      <c r="Q2695" s="13"/>
    </row>
    <row r="2696" spans="1:17" ht="15.75" customHeight="1">
      <c r="A2696" s="6" t="s">
        <v>23</v>
      </c>
      <c r="B2696" s="6">
        <v>1197831</v>
      </c>
      <c r="C2696" s="7">
        <v>44335</v>
      </c>
      <c r="D2696" s="6" t="s">
        <v>24</v>
      </c>
      <c r="E2696" s="6" t="s">
        <v>97</v>
      </c>
      <c r="F2696" s="6" t="s">
        <v>98</v>
      </c>
      <c r="G2696" s="6" t="s">
        <v>19</v>
      </c>
      <c r="H2696" s="8">
        <v>0.35000000000000003</v>
      </c>
      <c r="I2696" s="9">
        <v>2750</v>
      </c>
      <c r="J2696" s="10">
        <f t="shared" si="0"/>
        <v>962.50000000000011</v>
      </c>
      <c r="K2696" s="10">
        <f t="shared" si="1"/>
        <v>385.00000000000006</v>
      </c>
      <c r="L2696" s="11">
        <v>0.4</v>
      </c>
      <c r="N2696" s="16"/>
      <c r="O2696" s="14"/>
      <c r="P2696" s="12"/>
      <c r="Q2696" s="13"/>
    </row>
    <row r="2697" spans="1:17" ht="15.75" customHeight="1">
      <c r="A2697" s="6" t="s">
        <v>23</v>
      </c>
      <c r="B2697" s="6">
        <v>1197831</v>
      </c>
      <c r="C2697" s="7">
        <v>44335</v>
      </c>
      <c r="D2697" s="6" t="s">
        <v>24</v>
      </c>
      <c r="E2697" s="6" t="s">
        <v>97</v>
      </c>
      <c r="F2697" s="6" t="s">
        <v>98</v>
      </c>
      <c r="G2697" s="6" t="s">
        <v>20</v>
      </c>
      <c r="H2697" s="8">
        <v>0.35000000000000003</v>
      </c>
      <c r="I2697" s="9">
        <v>2250</v>
      </c>
      <c r="J2697" s="10">
        <f t="shared" si="0"/>
        <v>787.50000000000011</v>
      </c>
      <c r="K2697" s="10">
        <f t="shared" si="1"/>
        <v>315.00000000000006</v>
      </c>
      <c r="L2697" s="11">
        <v>0.4</v>
      </c>
      <c r="N2697" s="16"/>
      <c r="O2697" s="14"/>
      <c r="P2697" s="12"/>
      <c r="Q2697" s="13"/>
    </row>
    <row r="2698" spans="1:17" ht="15.75" customHeight="1">
      <c r="A2698" s="6" t="s">
        <v>23</v>
      </c>
      <c r="B2698" s="6">
        <v>1197831</v>
      </c>
      <c r="C2698" s="7">
        <v>44335</v>
      </c>
      <c r="D2698" s="6" t="s">
        <v>24</v>
      </c>
      <c r="E2698" s="6" t="s">
        <v>97</v>
      </c>
      <c r="F2698" s="6" t="s">
        <v>98</v>
      </c>
      <c r="G2698" s="6" t="s">
        <v>21</v>
      </c>
      <c r="H2698" s="8">
        <v>0.44999999999999996</v>
      </c>
      <c r="I2698" s="9">
        <v>2500</v>
      </c>
      <c r="J2698" s="10">
        <f t="shared" si="0"/>
        <v>1125</v>
      </c>
      <c r="K2698" s="10">
        <f t="shared" si="1"/>
        <v>393.75</v>
      </c>
      <c r="L2698" s="11">
        <v>0.35</v>
      </c>
      <c r="N2698" s="16"/>
      <c r="O2698" s="14"/>
      <c r="P2698" s="12"/>
      <c r="Q2698" s="13"/>
    </row>
    <row r="2699" spans="1:17" ht="15.75" customHeight="1">
      <c r="A2699" s="6" t="s">
        <v>23</v>
      </c>
      <c r="B2699" s="6">
        <v>1197831</v>
      </c>
      <c r="C2699" s="7">
        <v>44335</v>
      </c>
      <c r="D2699" s="6" t="s">
        <v>24</v>
      </c>
      <c r="E2699" s="6" t="s">
        <v>97</v>
      </c>
      <c r="F2699" s="6" t="s">
        <v>98</v>
      </c>
      <c r="G2699" s="6" t="s">
        <v>22</v>
      </c>
      <c r="H2699" s="8">
        <v>0.44999999999999996</v>
      </c>
      <c r="I2699" s="9">
        <v>3500</v>
      </c>
      <c r="J2699" s="10">
        <f t="shared" si="0"/>
        <v>1574.9999999999998</v>
      </c>
      <c r="K2699" s="10">
        <f t="shared" si="1"/>
        <v>630</v>
      </c>
      <c r="L2699" s="11">
        <v>0.4</v>
      </c>
      <c r="N2699" s="16"/>
      <c r="O2699" s="14"/>
      <c r="P2699" s="12"/>
      <c r="Q2699" s="13"/>
    </row>
    <row r="2700" spans="1:17" ht="15.75" customHeight="1">
      <c r="A2700" s="6" t="s">
        <v>23</v>
      </c>
      <c r="B2700" s="6">
        <v>1197831</v>
      </c>
      <c r="C2700" s="7">
        <v>44368</v>
      </c>
      <c r="D2700" s="6" t="s">
        <v>24</v>
      </c>
      <c r="E2700" s="6" t="s">
        <v>97</v>
      </c>
      <c r="F2700" s="6" t="s">
        <v>98</v>
      </c>
      <c r="G2700" s="6" t="s">
        <v>17</v>
      </c>
      <c r="H2700" s="8">
        <v>0.39999999999999997</v>
      </c>
      <c r="I2700" s="9">
        <v>6000</v>
      </c>
      <c r="J2700" s="10">
        <f t="shared" si="0"/>
        <v>2400</v>
      </c>
      <c r="K2700" s="10">
        <f t="shared" si="1"/>
        <v>960</v>
      </c>
      <c r="L2700" s="11">
        <v>0.4</v>
      </c>
      <c r="N2700" s="16"/>
      <c r="O2700" s="14"/>
      <c r="P2700" s="12"/>
      <c r="Q2700" s="13"/>
    </row>
    <row r="2701" spans="1:17" ht="15.75" customHeight="1">
      <c r="A2701" s="6" t="s">
        <v>23</v>
      </c>
      <c r="B2701" s="6">
        <v>1197831</v>
      </c>
      <c r="C2701" s="7">
        <v>44368</v>
      </c>
      <c r="D2701" s="6" t="s">
        <v>24</v>
      </c>
      <c r="E2701" s="6" t="s">
        <v>97</v>
      </c>
      <c r="F2701" s="6" t="s">
        <v>98</v>
      </c>
      <c r="G2701" s="6" t="s">
        <v>18</v>
      </c>
      <c r="H2701" s="8">
        <v>0.35000000000000003</v>
      </c>
      <c r="I2701" s="9">
        <v>3500</v>
      </c>
      <c r="J2701" s="10">
        <f t="shared" si="0"/>
        <v>1225.0000000000002</v>
      </c>
      <c r="K2701" s="10">
        <f t="shared" si="1"/>
        <v>428.75000000000006</v>
      </c>
      <c r="L2701" s="11">
        <v>0.35</v>
      </c>
      <c r="N2701" s="16"/>
      <c r="O2701" s="14"/>
      <c r="P2701" s="12"/>
      <c r="Q2701" s="13"/>
    </row>
    <row r="2702" spans="1:17" ht="15.75" customHeight="1">
      <c r="A2702" s="6" t="s">
        <v>23</v>
      </c>
      <c r="B2702" s="6">
        <v>1197831</v>
      </c>
      <c r="C2702" s="7">
        <v>44368</v>
      </c>
      <c r="D2702" s="6" t="s">
        <v>24</v>
      </c>
      <c r="E2702" s="6" t="s">
        <v>97</v>
      </c>
      <c r="F2702" s="6" t="s">
        <v>98</v>
      </c>
      <c r="G2702" s="6" t="s">
        <v>19</v>
      </c>
      <c r="H2702" s="8">
        <v>0.4</v>
      </c>
      <c r="I2702" s="9">
        <v>3250</v>
      </c>
      <c r="J2702" s="10">
        <f t="shared" si="0"/>
        <v>1300</v>
      </c>
      <c r="K2702" s="10">
        <f t="shared" si="1"/>
        <v>520</v>
      </c>
      <c r="L2702" s="11">
        <v>0.4</v>
      </c>
      <c r="N2702" s="16"/>
      <c r="O2702" s="14"/>
      <c r="P2702" s="12"/>
      <c r="Q2702" s="13"/>
    </row>
    <row r="2703" spans="1:17" ht="15.75" customHeight="1">
      <c r="A2703" s="6" t="s">
        <v>23</v>
      </c>
      <c r="B2703" s="6">
        <v>1197831</v>
      </c>
      <c r="C2703" s="7">
        <v>44368</v>
      </c>
      <c r="D2703" s="6" t="s">
        <v>24</v>
      </c>
      <c r="E2703" s="6" t="s">
        <v>97</v>
      </c>
      <c r="F2703" s="6" t="s">
        <v>98</v>
      </c>
      <c r="G2703" s="6" t="s">
        <v>20</v>
      </c>
      <c r="H2703" s="8">
        <v>0.4</v>
      </c>
      <c r="I2703" s="9">
        <v>3000</v>
      </c>
      <c r="J2703" s="10">
        <f t="shared" si="0"/>
        <v>1200</v>
      </c>
      <c r="K2703" s="10">
        <f t="shared" si="1"/>
        <v>480</v>
      </c>
      <c r="L2703" s="11">
        <v>0.4</v>
      </c>
      <c r="N2703" s="16"/>
      <c r="O2703" s="14"/>
      <c r="P2703" s="12"/>
      <c r="Q2703" s="13"/>
    </row>
    <row r="2704" spans="1:17" ht="15.75" customHeight="1">
      <c r="A2704" s="6" t="s">
        <v>23</v>
      </c>
      <c r="B2704" s="6">
        <v>1197831</v>
      </c>
      <c r="C2704" s="7">
        <v>44368</v>
      </c>
      <c r="D2704" s="6" t="s">
        <v>24</v>
      </c>
      <c r="E2704" s="6" t="s">
        <v>97</v>
      </c>
      <c r="F2704" s="6" t="s">
        <v>98</v>
      </c>
      <c r="G2704" s="6" t="s">
        <v>21</v>
      </c>
      <c r="H2704" s="8">
        <v>0.54999999999999993</v>
      </c>
      <c r="I2704" s="9">
        <v>3000</v>
      </c>
      <c r="J2704" s="10">
        <f t="shared" si="0"/>
        <v>1649.9999999999998</v>
      </c>
      <c r="K2704" s="10">
        <f t="shared" si="1"/>
        <v>577.49999999999989</v>
      </c>
      <c r="L2704" s="11">
        <v>0.35</v>
      </c>
      <c r="N2704" s="16"/>
      <c r="O2704" s="14"/>
      <c r="P2704" s="12"/>
      <c r="Q2704" s="13"/>
    </row>
    <row r="2705" spans="1:17" ht="15.75" customHeight="1">
      <c r="A2705" s="6" t="s">
        <v>23</v>
      </c>
      <c r="B2705" s="6">
        <v>1197831</v>
      </c>
      <c r="C2705" s="7">
        <v>44368</v>
      </c>
      <c r="D2705" s="6" t="s">
        <v>24</v>
      </c>
      <c r="E2705" s="6" t="s">
        <v>97</v>
      </c>
      <c r="F2705" s="6" t="s">
        <v>98</v>
      </c>
      <c r="G2705" s="6" t="s">
        <v>22</v>
      </c>
      <c r="H2705" s="8">
        <v>0.6</v>
      </c>
      <c r="I2705" s="9">
        <v>4750</v>
      </c>
      <c r="J2705" s="10">
        <f t="shared" si="0"/>
        <v>2850</v>
      </c>
      <c r="K2705" s="10">
        <f t="shared" si="1"/>
        <v>1140</v>
      </c>
      <c r="L2705" s="11">
        <v>0.4</v>
      </c>
      <c r="N2705" s="16"/>
      <c r="O2705" s="14"/>
      <c r="P2705" s="12"/>
      <c r="Q2705" s="13"/>
    </row>
    <row r="2706" spans="1:17" ht="15.75" customHeight="1">
      <c r="A2706" s="6" t="s">
        <v>23</v>
      </c>
      <c r="B2706" s="6">
        <v>1197831</v>
      </c>
      <c r="C2706" s="7">
        <v>44396</v>
      </c>
      <c r="D2706" s="6" t="s">
        <v>24</v>
      </c>
      <c r="E2706" s="6" t="s">
        <v>97</v>
      </c>
      <c r="F2706" s="6" t="s">
        <v>98</v>
      </c>
      <c r="G2706" s="6" t="s">
        <v>17</v>
      </c>
      <c r="H2706" s="8">
        <v>0.54999999999999993</v>
      </c>
      <c r="I2706" s="9">
        <v>7000</v>
      </c>
      <c r="J2706" s="10">
        <f t="shared" si="0"/>
        <v>3849.9999999999995</v>
      </c>
      <c r="K2706" s="10">
        <f t="shared" si="1"/>
        <v>1540</v>
      </c>
      <c r="L2706" s="11">
        <v>0.4</v>
      </c>
      <c r="N2706" s="16"/>
      <c r="O2706" s="14"/>
      <c r="P2706" s="12"/>
      <c r="Q2706" s="13"/>
    </row>
    <row r="2707" spans="1:17" ht="15.75" customHeight="1">
      <c r="A2707" s="6" t="s">
        <v>23</v>
      </c>
      <c r="B2707" s="6">
        <v>1197831</v>
      </c>
      <c r="C2707" s="7">
        <v>44396</v>
      </c>
      <c r="D2707" s="6" t="s">
        <v>24</v>
      </c>
      <c r="E2707" s="6" t="s">
        <v>97</v>
      </c>
      <c r="F2707" s="6" t="s">
        <v>98</v>
      </c>
      <c r="G2707" s="6" t="s">
        <v>18</v>
      </c>
      <c r="H2707" s="8">
        <v>0.5</v>
      </c>
      <c r="I2707" s="9">
        <v>4500</v>
      </c>
      <c r="J2707" s="10">
        <f t="shared" si="0"/>
        <v>2250</v>
      </c>
      <c r="K2707" s="10">
        <f t="shared" si="1"/>
        <v>787.5</v>
      </c>
      <c r="L2707" s="11">
        <v>0.35</v>
      </c>
      <c r="N2707" s="16"/>
      <c r="O2707" s="14"/>
      <c r="P2707" s="12"/>
      <c r="Q2707" s="13"/>
    </row>
    <row r="2708" spans="1:17" ht="15.75" customHeight="1">
      <c r="A2708" s="6" t="s">
        <v>23</v>
      </c>
      <c r="B2708" s="6">
        <v>1197831</v>
      </c>
      <c r="C2708" s="7">
        <v>44396</v>
      </c>
      <c r="D2708" s="6" t="s">
        <v>24</v>
      </c>
      <c r="E2708" s="6" t="s">
        <v>97</v>
      </c>
      <c r="F2708" s="6" t="s">
        <v>98</v>
      </c>
      <c r="G2708" s="6" t="s">
        <v>19</v>
      </c>
      <c r="H2708" s="8">
        <v>0.45</v>
      </c>
      <c r="I2708" s="9">
        <v>3750</v>
      </c>
      <c r="J2708" s="10">
        <f t="shared" si="0"/>
        <v>1687.5</v>
      </c>
      <c r="K2708" s="10">
        <f t="shared" si="1"/>
        <v>675</v>
      </c>
      <c r="L2708" s="11">
        <v>0.4</v>
      </c>
      <c r="N2708" s="16"/>
      <c r="O2708" s="14"/>
      <c r="P2708" s="12"/>
      <c r="Q2708" s="13"/>
    </row>
    <row r="2709" spans="1:17" ht="15.75" customHeight="1">
      <c r="A2709" s="6" t="s">
        <v>23</v>
      </c>
      <c r="B2709" s="6">
        <v>1197831</v>
      </c>
      <c r="C2709" s="7">
        <v>44396</v>
      </c>
      <c r="D2709" s="6" t="s">
        <v>24</v>
      </c>
      <c r="E2709" s="6" t="s">
        <v>97</v>
      </c>
      <c r="F2709" s="6" t="s">
        <v>98</v>
      </c>
      <c r="G2709" s="6" t="s">
        <v>20</v>
      </c>
      <c r="H2709" s="8">
        <v>0.45</v>
      </c>
      <c r="I2709" s="9">
        <v>3250</v>
      </c>
      <c r="J2709" s="10">
        <f t="shared" si="0"/>
        <v>1462.5</v>
      </c>
      <c r="K2709" s="10">
        <f t="shared" si="1"/>
        <v>585</v>
      </c>
      <c r="L2709" s="11">
        <v>0.4</v>
      </c>
      <c r="N2709" s="16"/>
      <c r="O2709" s="14"/>
      <c r="P2709" s="12"/>
      <c r="Q2709" s="13"/>
    </row>
    <row r="2710" spans="1:17" ht="15.75" customHeight="1">
      <c r="A2710" s="6" t="s">
        <v>23</v>
      </c>
      <c r="B2710" s="6">
        <v>1197831</v>
      </c>
      <c r="C2710" s="7">
        <v>44396</v>
      </c>
      <c r="D2710" s="6" t="s">
        <v>24</v>
      </c>
      <c r="E2710" s="6" t="s">
        <v>97</v>
      </c>
      <c r="F2710" s="6" t="s">
        <v>98</v>
      </c>
      <c r="G2710" s="6" t="s">
        <v>21</v>
      </c>
      <c r="H2710" s="8">
        <v>0.6</v>
      </c>
      <c r="I2710" s="9">
        <v>3500</v>
      </c>
      <c r="J2710" s="10">
        <f t="shared" si="0"/>
        <v>2100</v>
      </c>
      <c r="K2710" s="10">
        <f t="shared" si="1"/>
        <v>735</v>
      </c>
      <c r="L2710" s="11">
        <v>0.35</v>
      </c>
      <c r="N2710" s="16"/>
      <c r="O2710" s="14"/>
      <c r="P2710" s="12"/>
      <c r="Q2710" s="13"/>
    </row>
    <row r="2711" spans="1:17" ht="15.75" customHeight="1">
      <c r="A2711" s="6" t="s">
        <v>23</v>
      </c>
      <c r="B2711" s="6">
        <v>1197831</v>
      </c>
      <c r="C2711" s="7">
        <v>44396</v>
      </c>
      <c r="D2711" s="6" t="s">
        <v>24</v>
      </c>
      <c r="E2711" s="6" t="s">
        <v>97</v>
      </c>
      <c r="F2711" s="6" t="s">
        <v>98</v>
      </c>
      <c r="G2711" s="6" t="s">
        <v>22</v>
      </c>
      <c r="H2711" s="8">
        <v>0.65</v>
      </c>
      <c r="I2711" s="9">
        <v>5250</v>
      </c>
      <c r="J2711" s="10">
        <f t="shared" si="0"/>
        <v>3412.5</v>
      </c>
      <c r="K2711" s="10">
        <f t="shared" si="1"/>
        <v>1365</v>
      </c>
      <c r="L2711" s="11">
        <v>0.4</v>
      </c>
      <c r="N2711" s="16"/>
      <c r="O2711" s="14"/>
      <c r="P2711" s="12"/>
      <c r="Q2711" s="13"/>
    </row>
    <row r="2712" spans="1:17" ht="15.75" customHeight="1">
      <c r="A2712" s="6" t="s">
        <v>23</v>
      </c>
      <c r="B2712" s="6">
        <v>1197831</v>
      </c>
      <c r="C2712" s="7">
        <v>44428</v>
      </c>
      <c r="D2712" s="6" t="s">
        <v>24</v>
      </c>
      <c r="E2712" s="6" t="s">
        <v>97</v>
      </c>
      <c r="F2712" s="6" t="s">
        <v>98</v>
      </c>
      <c r="G2712" s="6" t="s">
        <v>17</v>
      </c>
      <c r="H2712" s="8">
        <v>0.6</v>
      </c>
      <c r="I2712" s="9">
        <v>6750</v>
      </c>
      <c r="J2712" s="10">
        <f t="shared" si="0"/>
        <v>4050</v>
      </c>
      <c r="K2712" s="10">
        <f t="shared" si="1"/>
        <v>1620</v>
      </c>
      <c r="L2712" s="11">
        <v>0.4</v>
      </c>
      <c r="N2712" s="16"/>
      <c r="O2712" s="14"/>
      <c r="P2712" s="12"/>
      <c r="Q2712" s="13"/>
    </row>
    <row r="2713" spans="1:17" ht="15.75" customHeight="1">
      <c r="A2713" s="6" t="s">
        <v>23</v>
      </c>
      <c r="B2713" s="6">
        <v>1197831</v>
      </c>
      <c r="C2713" s="7">
        <v>44428</v>
      </c>
      <c r="D2713" s="6" t="s">
        <v>24</v>
      </c>
      <c r="E2713" s="6" t="s">
        <v>97</v>
      </c>
      <c r="F2713" s="6" t="s">
        <v>98</v>
      </c>
      <c r="G2713" s="6" t="s">
        <v>18</v>
      </c>
      <c r="H2713" s="8">
        <v>0.55000000000000004</v>
      </c>
      <c r="I2713" s="9">
        <v>4500</v>
      </c>
      <c r="J2713" s="10">
        <f t="shared" si="0"/>
        <v>2475</v>
      </c>
      <c r="K2713" s="10">
        <f t="shared" si="1"/>
        <v>866.25</v>
      </c>
      <c r="L2713" s="11">
        <v>0.35</v>
      </c>
      <c r="N2713" s="16"/>
      <c r="O2713" s="14"/>
      <c r="P2713" s="12"/>
      <c r="Q2713" s="13"/>
    </row>
    <row r="2714" spans="1:17" ht="15.75" customHeight="1">
      <c r="A2714" s="6" t="s">
        <v>23</v>
      </c>
      <c r="B2714" s="6">
        <v>1197831</v>
      </c>
      <c r="C2714" s="7">
        <v>44428</v>
      </c>
      <c r="D2714" s="6" t="s">
        <v>24</v>
      </c>
      <c r="E2714" s="6" t="s">
        <v>97</v>
      </c>
      <c r="F2714" s="6" t="s">
        <v>98</v>
      </c>
      <c r="G2714" s="6" t="s">
        <v>19</v>
      </c>
      <c r="H2714" s="8">
        <v>0.5</v>
      </c>
      <c r="I2714" s="9">
        <v>3750</v>
      </c>
      <c r="J2714" s="10">
        <f t="shared" si="0"/>
        <v>1875</v>
      </c>
      <c r="K2714" s="10">
        <f t="shared" si="1"/>
        <v>750</v>
      </c>
      <c r="L2714" s="11">
        <v>0.4</v>
      </c>
      <c r="N2714" s="16"/>
      <c r="O2714" s="14"/>
      <c r="P2714" s="12"/>
      <c r="Q2714" s="13"/>
    </row>
    <row r="2715" spans="1:17" ht="15.75" customHeight="1">
      <c r="A2715" s="6" t="s">
        <v>23</v>
      </c>
      <c r="B2715" s="6">
        <v>1197831</v>
      </c>
      <c r="C2715" s="7">
        <v>44428</v>
      </c>
      <c r="D2715" s="6" t="s">
        <v>24</v>
      </c>
      <c r="E2715" s="6" t="s">
        <v>97</v>
      </c>
      <c r="F2715" s="6" t="s">
        <v>98</v>
      </c>
      <c r="G2715" s="6" t="s">
        <v>20</v>
      </c>
      <c r="H2715" s="8">
        <v>0.4</v>
      </c>
      <c r="I2715" s="9">
        <v>3250</v>
      </c>
      <c r="J2715" s="10">
        <f t="shared" si="0"/>
        <v>1300</v>
      </c>
      <c r="K2715" s="10">
        <f t="shared" si="1"/>
        <v>520</v>
      </c>
      <c r="L2715" s="11">
        <v>0.4</v>
      </c>
      <c r="N2715" s="16"/>
      <c r="O2715" s="14"/>
      <c r="P2715" s="12"/>
      <c r="Q2715" s="13"/>
    </row>
    <row r="2716" spans="1:17" ht="15.75" customHeight="1">
      <c r="A2716" s="6" t="s">
        <v>23</v>
      </c>
      <c r="B2716" s="6">
        <v>1197831</v>
      </c>
      <c r="C2716" s="7">
        <v>44428</v>
      </c>
      <c r="D2716" s="6" t="s">
        <v>24</v>
      </c>
      <c r="E2716" s="6" t="s">
        <v>97</v>
      </c>
      <c r="F2716" s="6" t="s">
        <v>98</v>
      </c>
      <c r="G2716" s="6" t="s">
        <v>21</v>
      </c>
      <c r="H2716" s="8">
        <v>0.5</v>
      </c>
      <c r="I2716" s="9">
        <v>3000</v>
      </c>
      <c r="J2716" s="10">
        <f t="shared" si="0"/>
        <v>1500</v>
      </c>
      <c r="K2716" s="10">
        <f t="shared" si="1"/>
        <v>525</v>
      </c>
      <c r="L2716" s="11">
        <v>0.35</v>
      </c>
      <c r="N2716" s="16"/>
      <c r="O2716" s="14"/>
      <c r="P2716" s="12"/>
      <c r="Q2716" s="13"/>
    </row>
    <row r="2717" spans="1:17" ht="15.75" customHeight="1">
      <c r="A2717" s="6" t="s">
        <v>23</v>
      </c>
      <c r="B2717" s="6">
        <v>1197831</v>
      </c>
      <c r="C2717" s="7">
        <v>44428</v>
      </c>
      <c r="D2717" s="6" t="s">
        <v>24</v>
      </c>
      <c r="E2717" s="6" t="s">
        <v>97</v>
      </c>
      <c r="F2717" s="6" t="s">
        <v>98</v>
      </c>
      <c r="G2717" s="6" t="s">
        <v>22</v>
      </c>
      <c r="H2717" s="8">
        <v>0.55000000000000004</v>
      </c>
      <c r="I2717" s="9">
        <v>4750</v>
      </c>
      <c r="J2717" s="10">
        <f t="shared" si="0"/>
        <v>2612.5</v>
      </c>
      <c r="K2717" s="10">
        <f t="shared" si="1"/>
        <v>1045</v>
      </c>
      <c r="L2717" s="11">
        <v>0.4</v>
      </c>
      <c r="N2717" s="16"/>
      <c r="O2717" s="14"/>
      <c r="P2717" s="12"/>
      <c r="Q2717" s="13"/>
    </row>
    <row r="2718" spans="1:17" ht="15.75" customHeight="1">
      <c r="A2718" s="6" t="s">
        <v>23</v>
      </c>
      <c r="B2718" s="6">
        <v>1197831</v>
      </c>
      <c r="C2718" s="7">
        <v>44458</v>
      </c>
      <c r="D2718" s="6" t="s">
        <v>24</v>
      </c>
      <c r="E2718" s="6" t="s">
        <v>97</v>
      </c>
      <c r="F2718" s="6" t="s">
        <v>98</v>
      </c>
      <c r="G2718" s="6" t="s">
        <v>17</v>
      </c>
      <c r="H2718" s="8">
        <v>0.5</v>
      </c>
      <c r="I2718" s="9">
        <v>5750</v>
      </c>
      <c r="J2718" s="10">
        <f t="shared" si="0"/>
        <v>2875</v>
      </c>
      <c r="K2718" s="10">
        <f t="shared" si="1"/>
        <v>1150</v>
      </c>
      <c r="L2718" s="11">
        <v>0.4</v>
      </c>
      <c r="N2718" s="16"/>
      <c r="O2718" s="14"/>
      <c r="P2718" s="12"/>
      <c r="Q2718" s="13"/>
    </row>
    <row r="2719" spans="1:17" ht="15.75" customHeight="1">
      <c r="A2719" s="6" t="s">
        <v>23</v>
      </c>
      <c r="B2719" s="6">
        <v>1197831</v>
      </c>
      <c r="C2719" s="7">
        <v>44458</v>
      </c>
      <c r="D2719" s="6" t="s">
        <v>24</v>
      </c>
      <c r="E2719" s="6" t="s">
        <v>97</v>
      </c>
      <c r="F2719" s="6" t="s">
        <v>98</v>
      </c>
      <c r="G2719" s="6" t="s">
        <v>18</v>
      </c>
      <c r="H2719" s="8">
        <v>0.40000000000000013</v>
      </c>
      <c r="I2719" s="9">
        <v>3750</v>
      </c>
      <c r="J2719" s="10">
        <f t="shared" si="0"/>
        <v>1500.0000000000005</v>
      </c>
      <c r="K2719" s="10">
        <f t="shared" si="1"/>
        <v>525.00000000000011</v>
      </c>
      <c r="L2719" s="11">
        <v>0.35</v>
      </c>
      <c r="N2719" s="16"/>
      <c r="O2719" s="14"/>
      <c r="P2719" s="12"/>
      <c r="Q2719" s="13"/>
    </row>
    <row r="2720" spans="1:17" ht="15.75" customHeight="1">
      <c r="A2720" s="6" t="s">
        <v>23</v>
      </c>
      <c r="B2720" s="6">
        <v>1197831</v>
      </c>
      <c r="C2720" s="7">
        <v>44458</v>
      </c>
      <c r="D2720" s="6" t="s">
        <v>24</v>
      </c>
      <c r="E2720" s="6" t="s">
        <v>97</v>
      </c>
      <c r="F2720" s="6" t="s">
        <v>98</v>
      </c>
      <c r="G2720" s="6" t="s">
        <v>19</v>
      </c>
      <c r="H2720" s="8">
        <v>0.15000000000000008</v>
      </c>
      <c r="I2720" s="9">
        <v>2750</v>
      </c>
      <c r="J2720" s="10">
        <f t="shared" si="0"/>
        <v>412.50000000000023</v>
      </c>
      <c r="K2720" s="10">
        <f t="shared" si="1"/>
        <v>165.00000000000011</v>
      </c>
      <c r="L2720" s="11">
        <v>0.4</v>
      </c>
      <c r="N2720" s="16"/>
      <c r="O2720" s="14"/>
      <c r="P2720" s="12"/>
      <c r="Q2720" s="13"/>
    </row>
    <row r="2721" spans="1:17" ht="15.75" customHeight="1">
      <c r="A2721" s="6" t="s">
        <v>23</v>
      </c>
      <c r="B2721" s="6">
        <v>1197831</v>
      </c>
      <c r="C2721" s="7">
        <v>44458</v>
      </c>
      <c r="D2721" s="6" t="s">
        <v>24</v>
      </c>
      <c r="E2721" s="6" t="s">
        <v>97</v>
      </c>
      <c r="F2721" s="6" t="s">
        <v>98</v>
      </c>
      <c r="G2721" s="6" t="s">
        <v>20</v>
      </c>
      <c r="H2721" s="8">
        <v>0.15000000000000008</v>
      </c>
      <c r="I2721" s="9">
        <v>2500</v>
      </c>
      <c r="J2721" s="10">
        <f t="shared" si="0"/>
        <v>375.00000000000017</v>
      </c>
      <c r="K2721" s="10">
        <f t="shared" si="1"/>
        <v>150.00000000000009</v>
      </c>
      <c r="L2721" s="11">
        <v>0.4</v>
      </c>
      <c r="N2721" s="16"/>
      <c r="O2721" s="14"/>
      <c r="P2721" s="12"/>
      <c r="Q2721" s="13"/>
    </row>
    <row r="2722" spans="1:17" ht="15.75" customHeight="1">
      <c r="A2722" s="6" t="s">
        <v>23</v>
      </c>
      <c r="B2722" s="6">
        <v>1197831</v>
      </c>
      <c r="C2722" s="7">
        <v>44458</v>
      </c>
      <c r="D2722" s="6" t="s">
        <v>24</v>
      </c>
      <c r="E2722" s="6" t="s">
        <v>97</v>
      </c>
      <c r="F2722" s="6" t="s">
        <v>98</v>
      </c>
      <c r="G2722" s="6" t="s">
        <v>21</v>
      </c>
      <c r="H2722" s="8">
        <v>0.25000000000000006</v>
      </c>
      <c r="I2722" s="9">
        <v>2500</v>
      </c>
      <c r="J2722" s="10">
        <f t="shared" si="0"/>
        <v>625.00000000000011</v>
      </c>
      <c r="K2722" s="10">
        <f t="shared" si="1"/>
        <v>218.75000000000003</v>
      </c>
      <c r="L2722" s="11">
        <v>0.35</v>
      </c>
      <c r="N2722" s="16"/>
      <c r="O2722" s="14"/>
      <c r="P2722" s="12"/>
      <c r="Q2722" s="13"/>
    </row>
    <row r="2723" spans="1:17" ht="15.75" customHeight="1">
      <c r="A2723" s="6" t="s">
        <v>23</v>
      </c>
      <c r="B2723" s="6">
        <v>1197831</v>
      </c>
      <c r="C2723" s="7">
        <v>44458</v>
      </c>
      <c r="D2723" s="6" t="s">
        <v>24</v>
      </c>
      <c r="E2723" s="6" t="s">
        <v>97</v>
      </c>
      <c r="F2723" s="6" t="s">
        <v>98</v>
      </c>
      <c r="G2723" s="6" t="s">
        <v>22</v>
      </c>
      <c r="H2723" s="8">
        <v>0.3000000000000001</v>
      </c>
      <c r="I2723" s="9">
        <v>3500</v>
      </c>
      <c r="J2723" s="10">
        <f t="shared" si="0"/>
        <v>1050.0000000000005</v>
      </c>
      <c r="K2723" s="10">
        <f t="shared" si="1"/>
        <v>420.00000000000023</v>
      </c>
      <c r="L2723" s="11">
        <v>0.4</v>
      </c>
      <c r="N2723" s="16"/>
      <c r="O2723" s="14"/>
      <c r="P2723" s="12"/>
      <c r="Q2723" s="13"/>
    </row>
    <row r="2724" spans="1:17" ht="15.75" customHeight="1">
      <c r="A2724" s="6" t="s">
        <v>23</v>
      </c>
      <c r="B2724" s="6">
        <v>1197831</v>
      </c>
      <c r="C2724" s="7">
        <v>44490</v>
      </c>
      <c r="D2724" s="6" t="s">
        <v>24</v>
      </c>
      <c r="E2724" s="6" t="s">
        <v>97</v>
      </c>
      <c r="F2724" s="6" t="s">
        <v>98</v>
      </c>
      <c r="G2724" s="6" t="s">
        <v>17</v>
      </c>
      <c r="H2724" s="8">
        <v>0.3000000000000001</v>
      </c>
      <c r="I2724" s="9">
        <v>5250</v>
      </c>
      <c r="J2724" s="10">
        <f t="shared" si="0"/>
        <v>1575.0000000000005</v>
      </c>
      <c r="K2724" s="10">
        <f t="shared" si="1"/>
        <v>630.00000000000023</v>
      </c>
      <c r="L2724" s="11">
        <v>0.4</v>
      </c>
      <c r="N2724" s="16"/>
      <c r="O2724" s="14"/>
      <c r="P2724" s="12"/>
      <c r="Q2724" s="13"/>
    </row>
    <row r="2725" spans="1:17" ht="15.75" customHeight="1">
      <c r="A2725" s="6" t="s">
        <v>23</v>
      </c>
      <c r="B2725" s="6">
        <v>1197831</v>
      </c>
      <c r="C2725" s="7">
        <v>44490</v>
      </c>
      <c r="D2725" s="6" t="s">
        <v>24</v>
      </c>
      <c r="E2725" s="6" t="s">
        <v>97</v>
      </c>
      <c r="F2725" s="6" t="s">
        <v>98</v>
      </c>
      <c r="G2725" s="6" t="s">
        <v>18</v>
      </c>
      <c r="H2725" s="8">
        <v>0.20000000000000012</v>
      </c>
      <c r="I2725" s="9">
        <v>3500</v>
      </c>
      <c r="J2725" s="10">
        <f t="shared" si="0"/>
        <v>700.00000000000045</v>
      </c>
      <c r="K2725" s="10">
        <f t="shared" si="1"/>
        <v>245.00000000000014</v>
      </c>
      <c r="L2725" s="11">
        <v>0.35</v>
      </c>
      <c r="N2725" s="16"/>
      <c r="O2725" s="14"/>
      <c r="P2725" s="12"/>
      <c r="Q2725" s="13"/>
    </row>
    <row r="2726" spans="1:17" ht="15.75" customHeight="1">
      <c r="A2726" s="6" t="s">
        <v>23</v>
      </c>
      <c r="B2726" s="6">
        <v>1197831</v>
      </c>
      <c r="C2726" s="7">
        <v>44490</v>
      </c>
      <c r="D2726" s="6" t="s">
        <v>24</v>
      </c>
      <c r="E2726" s="6" t="s">
        <v>97</v>
      </c>
      <c r="F2726" s="6" t="s">
        <v>98</v>
      </c>
      <c r="G2726" s="6" t="s">
        <v>19</v>
      </c>
      <c r="H2726" s="8">
        <v>0.20000000000000012</v>
      </c>
      <c r="I2726" s="9">
        <v>2250</v>
      </c>
      <c r="J2726" s="10">
        <f t="shared" si="0"/>
        <v>450.00000000000028</v>
      </c>
      <c r="K2726" s="10">
        <f t="shared" si="1"/>
        <v>180.00000000000011</v>
      </c>
      <c r="L2726" s="11">
        <v>0.4</v>
      </c>
      <c r="N2726" s="16"/>
      <c r="O2726" s="14"/>
      <c r="P2726" s="12"/>
      <c r="Q2726" s="13"/>
    </row>
    <row r="2727" spans="1:17" ht="15.75" customHeight="1">
      <c r="A2727" s="6" t="s">
        <v>23</v>
      </c>
      <c r="B2727" s="6">
        <v>1197831</v>
      </c>
      <c r="C2727" s="7">
        <v>44490</v>
      </c>
      <c r="D2727" s="6" t="s">
        <v>24</v>
      </c>
      <c r="E2727" s="6" t="s">
        <v>97</v>
      </c>
      <c r="F2727" s="6" t="s">
        <v>98</v>
      </c>
      <c r="G2727" s="6" t="s">
        <v>20</v>
      </c>
      <c r="H2727" s="8">
        <v>0.20000000000000012</v>
      </c>
      <c r="I2727" s="9">
        <v>2000</v>
      </c>
      <c r="J2727" s="10">
        <f t="shared" si="0"/>
        <v>400.00000000000023</v>
      </c>
      <c r="K2727" s="10">
        <f t="shared" si="1"/>
        <v>160.00000000000011</v>
      </c>
      <c r="L2727" s="11">
        <v>0.4</v>
      </c>
      <c r="N2727" s="16"/>
      <c r="O2727" s="14"/>
      <c r="P2727" s="12"/>
      <c r="Q2727" s="13"/>
    </row>
    <row r="2728" spans="1:17" ht="15.75" customHeight="1">
      <c r="A2728" s="6" t="s">
        <v>23</v>
      </c>
      <c r="B2728" s="6">
        <v>1197831</v>
      </c>
      <c r="C2728" s="7">
        <v>44490</v>
      </c>
      <c r="D2728" s="6" t="s">
        <v>24</v>
      </c>
      <c r="E2728" s="6" t="s">
        <v>97</v>
      </c>
      <c r="F2728" s="6" t="s">
        <v>98</v>
      </c>
      <c r="G2728" s="6" t="s">
        <v>21</v>
      </c>
      <c r="H2728" s="8">
        <v>0.3000000000000001</v>
      </c>
      <c r="I2728" s="9">
        <v>2000</v>
      </c>
      <c r="J2728" s="10">
        <f t="shared" si="0"/>
        <v>600.00000000000023</v>
      </c>
      <c r="K2728" s="10">
        <f t="shared" si="1"/>
        <v>210.00000000000006</v>
      </c>
      <c r="L2728" s="11">
        <v>0.35</v>
      </c>
      <c r="N2728" s="16"/>
      <c r="O2728" s="14"/>
      <c r="P2728" s="12"/>
      <c r="Q2728" s="13"/>
    </row>
    <row r="2729" spans="1:17" ht="15.75" customHeight="1">
      <c r="A2729" s="6" t="s">
        <v>23</v>
      </c>
      <c r="B2729" s="6">
        <v>1197831</v>
      </c>
      <c r="C2729" s="7">
        <v>44490</v>
      </c>
      <c r="D2729" s="6" t="s">
        <v>24</v>
      </c>
      <c r="E2729" s="6" t="s">
        <v>97</v>
      </c>
      <c r="F2729" s="6" t="s">
        <v>98</v>
      </c>
      <c r="G2729" s="6" t="s">
        <v>22</v>
      </c>
      <c r="H2729" s="8">
        <v>0.30000000000000004</v>
      </c>
      <c r="I2729" s="9">
        <v>3250</v>
      </c>
      <c r="J2729" s="10">
        <f t="shared" si="0"/>
        <v>975.00000000000011</v>
      </c>
      <c r="K2729" s="10">
        <f t="shared" si="1"/>
        <v>390.00000000000006</v>
      </c>
      <c r="L2729" s="11">
        <v>0.4</v>
      </c>
      <c r="N2729" s="16"/>
      <c r="O2729" s="14"/>
      <c r="P2729" s="12"/>
      <c r="Q2729" s="13"/>
    </row>
    <row r="2730" spans="1:17" ht="15.75" customHeight="1">
      <c r="A2730" s="6" t="s">
        <v>23</v>
      </c>
      <c r="B2730" s="6">
        <v>1197831</v>
      </c>
      <c r="C2730" s="7">
        <v>44520</v>
      </c>
      <c r="D2730" s="6" t="s">
        <v>24</v>
      </c>
      <c r="E2730" s="6" t="s">
        <v>97</v>
      </c>
      <c r="F2730" s="6" t="s">
        <v>98</v>
      </c>
      <c r="G2730" s="6" t="s">
        <v>17</v>
      </c>
      <c r="H2730" s="8">
        <v>0.25000000000000011</v>
      </c>
      <c r="I2730" s="9">
        <v>4750</v>
      </c>
      <c r="J2730" s="10">
        <f t="shared" si="0"/>
        <v>1187.5000000000005</v>
      </c>
      <c r="K2730" s="10">
        <f t="shared" si="1"/>
        <v>475.00000000000023</v>
      </c>
      <c r="L2730" s="11">
        <v>0.4</v>
      </c>
      <c r="N2730" s="16"/>
      <c r="O2730" s="14"/>
      <c r="P2730" s="12"/>
      <c r="Q2730" s="13"/>
    </row>
    <row r="2731" spans="1:17" ht="15.75" customHeight="1">
      <c r="A2731" s="6" t="s">
        <v>23</v>
      </c>
      <c r="B2731" s="6">
        <v>1197831</v>
      </c>
      <c r="C2731" s="7">
        <v>44520</v>
      </c>
      <c r="D2731" s="6" t="s">
        <v>24</v>
      </c>
      <c r="E2731" s="6" t="s">
        <v>97</v>
      </c>
      <c r="F2731" s="6" t="s">
        <v>98</v>
      </c>
      <c r="G2731" s="6" t="s">
        <v>18</v>
      </c>
      <c r="H2731" s="8">
        <v>0.15000000000000013</v>
      </c>
      <c r="I2731" s="9">
        <v>3000</v>
      </c>
      <c r="J2731" s="10">
        <f t="shared" si="0"/>
        <v>450.0000000000004</v>
      </c>
      <c r="K2731" s="10">
        <f t="shared" si="1"/>
        <v>157.50000000000014</v>
      </c>
      <c r="L2731" s="11">
        <v>0.35</v>
      </c>
      <c r="N2731" s="16"/>
      <c r="O2731" s="14"/>
      <c r="P2731" s="12"/>
      <c r="Q2731" s="13"/>
    </row>
    <row r="2732" spans="1:17" ht="15.75" customHeight="1">
      <c r="A2732" s="6" t="s">
        <v>23</v>
      </c>
      <c r="B2732" s="6">
        <v>1197831</v>
      </c>
      <c r="C2732" s="7">
        <v>44520</v>
      </c>
      <c r="D2732" s="6" t="s">
        <v>24</v>
      </c>
      <c r="E2732" s="6" t="s">
        <v>97</v>
      </c>
      <c r="F2732" s="6" t="s">
        <v>98</v>
      </c>
      <c r="G2732" s="6" t="s">
        <v>19</v>
      </c>
      <c r="H2732" s="8">
        <v>0.25000000000000017</v>
      </c>
      <c r="I2732" s="9">
        <v>2450</v>
      </c>
      <c r="J2732" s="10">
        <f t="shared" si="0"/>
        <v>612.50000000000045</v>
      </c>
      <c r="K2732" s="10">
        <f t="shared" si="1"/>
        <v>245.0000000000002</v>
      </c>
      <c r="L2732" s="11">
        <v>0.4</v>
      </c>
      <c r="N2732" s="16"/>
      <c r="O2732" s="14"/>
      <c r="P2732" s="12"/>
      <c r="Q2732" s="13"/>
    </row>
    <row r="2733" spans="1:17" ht="15.75" customHeight="1">
      <c r="A2733" s="6" t="s">
        <v>23</v>
      </c>
      <c r="B2733" s="6">
        <v>1197831</v>
      </c>
      <c r="C2733" s="7">
        <v>44520</v>
      </c>
      <c r="D2733" s="6" t="s">
        <v>24</v>
      </c>
      <c r="E2733" s="6" t="s">
        <v>97</v>
      </c>
      <c r="F2733" s="6" t="s">
        <v>98</v>
      </c>
      <c r="G2733" s="6" t="s">
        <v>20</v>
      </c>
      <c r="H2733" s="8">
        <v>0.55000000000000016</v>
      </c>
      <c r="I2733" s="9">
        <v>3000</v>
      </c>
      <c r="J2733" s="10">
        <f t="shared" si="0"/>
        <v>1650.0000000000005</v>
      </c>
      <c r="K2733" s="10">
        <f t="shared" si="1"/>
        <v>660.00000000000023</v>
      </c>
      <c r="L2733" s="11">
        <v>0.4</v>
      </c>
      <c r="N2733" s="16"/>
      <c r="O2733" s="14"/>
      <c r="P2733" s="12"/>
      <c r="Q2733" s="13"/>
    </row>
    <row r="2734" spans="1:17" ht="15.75" customHeight="1">
      <c r="A2734" s="6" t="s">
        <v>23</v>
      </c>
      <c r="B2734" s="6">
        <v>1197831</v>
      </c>
      <c r="C2734" s="7">
        <v>44520</v>
      </c>
      <c r="D2734" s="6" t="s">
        <v>24</v>
      </c>
      <c r="E2734" s="6" t="s">
        <v>97</v>
      </c>
      <c r="F2734" s="6" t="s">
        <v>98</v>
      </c>
      <c r="G2734" s="6" t="s">
        <v>21</v>
      </c>
      <c r="H2734" s="8">
        <v>0.75000000000000011</v>
      </c>
      <c r="I2734" s="9">
        <v>2750</v>
      </c>
      <c r="J2734" s="10">
        <f t="shared" si="0"/>
        <v>2062.5000000000005</v>
      </c>
      <c r="K2734" s="10">
        <f t="shared" si="1"/>
        <v>721.87500000000011</v>
      </c>
      <c r="L2734" s="11">
        <v>0.35</v>
      </c>
      <c r="N2734" s="16"/>
      <c r="O2734" s="14"/>
      <c r="P2734" s="12"/>
      <c r="Q2734" s="13"/>
    </row>
    <row r="2735" spans="1:17" ht="15.75" customHeight="1">
      <c r="A2735" s="6" t="s">
        <v>23</v>
      </c>
      <c r="B2735" s="6">
        <v>1197831</v>
      </c>
      <c r="C2735" s="7">
        <v>44520</v>
      </c>
      <c r="D2735" s="6" t="s">
        <v>24</v>
      </c>
      <c r="E2735" s="6" t="s">
        <v>97</v>
      </c>
      <c r="F2735" s="6" t="s">
        <v>98</v>
      </c>
      <c r="G2735" s="6" t="s">
        <v>22</v>
      </c>
      <c r="H2735" s="8">
        <v>0.75</v>
      </c>
      <c r="I2735" s="9">
        <v>3750</v>
      </c>
      <c r="J2735" s="10">
        <f t="shared" si="0"/>
        <v>2812.5</v>
      </c>
      <c r="K2735" s="10">
        <f t="shared" si="1"/>
        <v>1125</v>
      </c>
      <c r="L2735" s="11">
        <v>0.4</v>
      </c>
      <c r="N2735" s="16"/>
      <c r="O2735" s="14"/>
      <c r="P2735" s="12"/>
      <c r="Q2735" s="13"/>
    </row>
    <row r="2736" spans="1:17" ht="15.75" customHeight="1">
      <c r="A2736" s="6" t="s">
        <v>23</v>
      </c>
      <c r="B2736" s="6">
        <v>1197831</v>
      </c>
      <c r="C2736" s="7">
        <v>44549</v>
      </c>
      <c r="D2736" s="6" t="s">
        <v>24</v>
      </c>
      <c r="E2736" s="6" t="s">
        <v>97</v>
      </c>
      <c r="F2736" s="6" t="s">
        <v>98</v>
      </c>
      <c r="G2736" s="6" t="s">
        <v>17</v>
      </c>
      <c r="H2736" s="8">
        <v>0.70000000000000007</v>
      </c>
      <c r="I2736" s="9">
        <v>6250</v>
      </c>
      <c r="J2736" s="10">
        <f t="shared" si="0"/>
        <v>4375</v>
      </c>
      <c r="K2736" s="10">
        <f t="shared" si="1"/>
        <v>1750</v>
      </c>
      <c r="L2736" s="11">
        <v>0.4</v>
      </c>
      <c r="N2736" s="16"/>
      <c r="O2736" s="14"/>
      <c r="P2736" s="12"/>
      <c r="Q2736" s="13"/>
    </row>
    <row r="2737" spans="1:17" ht="15.75" customHeight="1">
      <c r="A2737" s="6" t="s">
        <v>23</v>
      </c>
      <c r="B2737" s="6">
        <v>1197831</v>
      </c>
      <c r="C2737" s="7">
        <v>44549</v>
      </c>
      <c r="D2737" s="6" t="s">
        <v>24</v>
      </c>
      <c r="E2737" s="6" t="s">
        <v>97</v>
      </c>
      <c r="F2737" s="6" t="s">
        <v>98</v>
      </c>
      <c r="G2737" s="6" t="s">
        <v>18</v>
      </c>
      <c r="H2737" s="8">
        <v>0.60000000000000009</v>
      </c>
      <c r="I2737" s="9">
        <v>4250</v>
      </c>
      <c r="J2737" s="10">
        <f t="shared" si="0"/>
        <v>2550.0000000000005</v>
      </c>
      <c r="K2737" s="10">
        <f t="shared" si="1"/>
        <v>892.50000000000011</v>
      </c>
      <c r="L2737" s="11">
        <v>0.35</v>
      </c>
      <c r="N2737" s="16"/>
      <c r="O2737" s="14"/>
      <c r="P2737" s="12"/>
      <c r="Q2737" s="13"/>
    </row>
    <row r="2738" spans="1:17" ht="15.75" customHeight="1">
      <c r="A2738" s="6" t="s">
        <v>23</v>
      </c>
      <c r="B2738" s="6">
        <v>1197831</v>
      </c>
      <c r="C2738" s="7">
        <v>44549</v>
      </c>
      <c r="D2738" s="6" t="s">
        <v>24</v>
      </c>
      <c r="E2738" s="6" t="s">
        <v>97</v>
      </c>
      <c r="F2738" s="6" t="s">
        <v>98</v>
      </c>
      <c r="G2738" s="6" t="s">
        <v>19</v>
      </c>
      <c r="H2738" s="8">
        <v>0.60000000000000009</v>
      </c>
      <c r="I2738" s="9">
        <v>3750</v>
      </c>
      <c r="J2738" s="10">
        <f t="shared" si="0"/>
        <v>2250.0000000000005</v>
      </c>
      <c r="K2738" s="10">
        <f t="shared" si="1"/>
        <v>900.00000000000023</v>
      </c>
      <c r="L2738" s="11">
        <v>0.4</v>
      </c>
      <c r="N2738" s="16"/>
      <c r="O2738" s="14"/>
      <c r="P2738" s="12"/>
      <c r="Q2738" s="13"/>
    </row>
    <row r="2739" spans="1:17" ht="15.75" customHeight="1">
      <c r="A2739" s="6" t="s">
        <v>23</v>
      </c>
      <c r="B2739" s="6">
        <v>1197831</v>
      </c>
      <c r="C2739" s="7">
        <v>44549</v>
      </c>
      <c r="D2739" s="6" t="s">
        <v>24</v>
      </c>
      <c r="E2739" s="6" t="s">
        <v>97</v>
      </c>
      <c r="F2739" s="6" t="s">
        <v>98</v>
      </c>
      <c r="G2739" s="6" t="s">
        <v>20</v>
      </c>
      <c r="H2739" s="8">
        <v>0.60000000000000009</v>
      </c>
      <c r="I2739" s="9">
        <v>3250</v>
      </c>
      <c r="J2739" s="10">
        <f t="shared" si="0"/>
        <v>1950.0000000000002</v>
      </c>
      <c r="K2739" s="10">
        <f t="shared" si="1"/>
        <v>780.00000000000011</v>
      </c>
      <c r="L2739" s="11">
        <v>0.4</v>
      </c>
      <c r="N2739" s="16"/>
      <c r="O2739" s="14"/>
      <c r="P2739" s="12"/>
      <c r="Q2739" s="13"/>
    </row>
    <row r="2740" spans="1:17" ht="15.75" customHeight="1">
      <c r="A2740" s="6" t="s">
        <v>23</v>
      </c>
      <c r="B2740" s="6">
        <v>1197831</v>
      </c>
      <c r="C2740" s="7">
        <v>44549</v>
      </c>
      <c r="D2740" s="6" t="s">
        <v>24</v>
      </c>
      <c r="E2740" s="6" t="s">
        <v>97</v>
      </c>
      <c r="F2740" s="6" t="s">
        <v>98</v>
      </c>
      <c r="G2740" s="6" t="s">
        <v>21</v>
      </c>
      <c r="H2740" s="8">
        <v>0.70000000000000007</v>
      </c>
      <c r="I2740" s="9">
        <v>3250</v>
      </c>
      <c r="J2740" s="10">
        <f t="shared" si="0"/>
        <v>2275</v>
      </c>
      <c r="K2740" s="10">
        <f t="shared" si="1"/>
        <v>796.25</v>
      </c>
      <c r="L2740" s="11">
        <v>0.35</v>
      </c>
      <c r="N2740" s="16"/>
      <c r="O2740" s="14"/>
      <c r="P2740" s="12"/>
      <c r="Q2740" s="13"/>
    </row>
    <row r="2741" spans="1:17" ht="15.75" customHeight="1">
      <c r="A2741" s="6" t="s">
        <v>23</v>
      </c>
      <c r="B2741" s="6">
        <v>1197831</v>
      </c>
      <c r="C2741" s="7">
        <v>44549</v>
      </c>
      <c r="D2741" s="6" t="s">
        <v>24</v>
      </c>
      <c r="E2741" s="6" t="s">
        <v>97</v>
      </c>
      <c r="F2741" s="6" t="s">
        <v>98</v>
      </c>
      <c r="G2741" s="6" t="s">
        <v>22</v>
      </c>
      <c r="H2741" s="8">
        <v>0.75</v>
      </c>
      <c r="I2741" s="9">
        <v>4250</v>
      </c>
      <c r="J2741" s="10">
        <f t="shared" si="0"/>
        <v>3187.5</v>
      </c>
      <c r="K2741" s="10">
        <f t="shared" si="1"/>
        <v>1275</v>
      </c>
      <c r="L2741" s="11">
        <v>0.4</v>
      </c>
      <c r="N2741" s="16"/>
      <c r="O2741" s="14"/>
      <c r="P2741" s="12"/>
      <c r="Q2741" s="13"/>
    </row>
    <row r="2742" spans="1:17" ht="15.75" customHeight="1">
      <c r="A2742" s="6" t="s">
        <v>23</v>
      </c>
      <c r="B2742" s="6">
        <v>1197831</v>
      </c>
      <c r="C2742" s="7">
        <v>44212</v>
      </c>
      <c r="D2742" s="6" t="s">
        <v>24</v>
      </c>
      <c r="E2742" s="6" t="s">
        <v>99</v>
      </c>
      <c r="F2742" s="6" t="s">
        <v>100</v>
      </c>
      <c r="G2742" s="6" t="s">
        <v>17</v>
      </c>
      <c r="H2742" s="8">
        <v>0.25000000000000006</v>
      </c>
      <c r="I2742" s="9">
        <v>5500</v>
      </c>
      <c r="J2742" s="10">
        <f t="shared" si="0"/>
        <v>1375.0000000000002</v>
      </c>
      <c r="K2742" s="10">
        <f t="shared" si="1"/>
        <v>481.25000000000006</v>
      </c>
      <c r="L2742" s="11">
        <v>0.35</v>
      </c>
      <c r="N2742" s="16"/>
      <c r="O2742" s="14"/>
      <c r="P2742" s="12"/>
      <c r="Q2742" s="13"/>
    </row>
    <row r="2743" spans="1:17" ht="15.75" customHeight="1">
      <c r="A2743" s="6" t="s">
        <v>23</v>
      </c>
      <c r="B2743" s="6">
        <v>1197831</v>
      </c>
      <c r="C2743" s="7">
        <v>44212</v>
      </c>
      <c r="D2743" s="6" t="s">
        <v>24</v>
      </c>
      <c r="E2743" s="6" t="s">
        <v>99</v>
      </c>
      <c r="F2743" s="6" t="s">
        <v>100</v>
      </c>
      <c r="G2743" s="6" t="s">
        <v>18</v>
      </c>
      <c r="H2743" s="8">
        <v>0.25000000000000006</v>
      </c>
      <c r="I2743" s="9">
        <v>3500</v>
      </c>
      <c r="J2743" s="10">
        <f t="shared" si="0"/>
        <v>875.00000000000023</v>
      </c>
      <c r="K2743" s="10">
        <f t="shared" si="1"/>
        <v>306.25000000000006</v>
      </c>
      <c r="L2743" s="11">
        <v>0.35</v>
      </c>
      <c r="N2743" s="16"/>
      <c r="O2743" s="14"/>
      <c r="P2743" s="12"/>
      <c r="Q2743" s="13"/>
    </row>
    <row r="2744" spans="1:17" ht="15.75" customHeight="1">
      <c r="A2744" s="6" t="s">
        <v>23</v>
      </c>
      <c r="B2744" s="6">
        <v>1197831</v>
      </c>
      <c r="C2744" s="7">
        <v>44212</v>
      </c>
      <c r="D2744" s="6" t="s">
        <v>24</v>
      </c>
      <c r="E2744" s="6" t="s">
        <v>99</v>
      </c>
      <c r="F2744" s="6" t="s">
        <v>100</v>
      </c>
      <c r="G2744" s="6" t="s">
        <v>19</v>
      </c>
      <c r="H2744" s="8">
        <v>0.15000000000000008</v>
      </c>
      <c r="I2744" s="9">
        <v>3500</v>
      </c>
      <c r="J2744" s="10">
        <f t="shared" si="0"/>
        <v>525.00000000000023</v>
      </c>
      <c r="K2744" s="10">
        <f t="shared" si="1"/>
        <v>183.75000000000006</v>
      </c>
      <c r="L2744" s="11">
        <v>0.35</v>
      </c>
      <c r="N2744" s="16"/>
      <c r="O2744" s="14"/>
      <c r="P2744" s="12"/>
      <c r="Q2744" s="13"/>
    </row>
    <row r="2745" spans="1:17" ht="15.75" customHeight="1">
      <c r="A2745" s="6" t="s">
        <v>23</v>
      </c>
      <c r="B2745" s="6">
        <v>1197831</v>
      </c>
      <c r="C2745" s="7">
        <v>44212</v>
      </c>
      <c r="D2745" s="6" t="s">
        <v>24</v>
      </c>
      <c r="E2745" s="6" t="s">
        <v>99</v>
      </c>
      <c r="F2745" s="6" t="s">
        <v>100</v>
      </c>
      <c r="G2745" s="6" t="s">
        <v>20</v>
      </c>
      <c r="H2745" s="8">
        <v>0.2</v>
      </c>
      <c r="I2745" s="9">
        <v>2000</v>
      </c>
      <c r="J2745" s="10">
        <f t="shared" si="0"/>
        <v>400</v>
      </c>
      <c r="K2745" s="10">
        <f t="shared" si="1"/>
        <v>140</v>
      </c>
      <c r="L2745" s="11">
        <v>0.35</v>
      </c>
      <c r="N2745" s="16"/>
      <c r="O2745" s="14"/>
      <c r="P2745" s="12"/>
      <c r="Q2745" s="13"/>
    </row>
    <row r="2746" spans="1:17" ht="15.75" customHeight="1">
      <c r="A2746" s="6" t="s">
        <v>23</v>
      </c>
      <c r="B2746" s="6">
        <v>1197831</v>
      </c>
      <c r="C2746" s="7">
        <v>44212</v>
      </c>
      <c r="D2746" s="6" t="s">
        <v>24</v>
      </c>
      <c r="E2746" s="6" t="s">
        <v>99</v>
      </c>
      <c r="F2746" s="6" t="s">
        <v>100</v>
      </c>
      <c r="G2746" s="6" t="s">
        <v>21</v>
      </c>
      <c r="H2746" s="8">
        <v>0.35000000000000003</v>
      </c>
      <c r="I2746" s="9">
        <v>2500</v>
      </c>
      <c r="J2746" s="10">
        <f t="shared" si="0"/>
        <v>875.00000000000011</v>
      </c>
      <c r="K2746" s="10">
        <f t="shared" si="1"/>
        <v>306.25</v>
      </c>
      <c r="L2746" s="11">
        <v>0.35</v>
      </c>
      <c r="N2746" s="16"/>
      <c r="O2746" s="14"/>
      <c r="P2746" s="12"/>
      <c r="Q2746" s="13"/>
    </row>
    <row r="2747" spans="1:17" ht="15.75" customHeight="1">
      <c r="A2747" s="6" t="s">
        <v>23</v>
      </c>
      <c r="B2747" s="6">
        <v>1197831</v>
      </c>
      <c r="C2747" s="7">
        <v>44212</v>
      </c>
      <c r="D2747" s="6" t="s">
        <v>24</v>
      </c>
      <c r="E2747" s="6" t="s">
        <v>99</v>
      </c>
      <c r="F2747" s="6" t="s">
        <v>100</v>
      </c>
      <c r="G2747" s="6" t="s">
        <v>22</v>
      </c>
      <c r="H2747" s="8">
        <v>0.25000000000000006</v>
      </c>
      <c r="I2747" s="9">
        <v>3500</v>
      </c>
      <c r="J2747" s="10">
        <f t="shared" si="0"/>
        <v>875.00000000000023</v>
      </c>
      <c r="K2747" s="10">
        <f t="shared" si="1"/>
        <v>306.25000000000006</v>
      </c>
      <c r="L2747" s="11">
        <v>0.35</v>
      </c>
      <c r="N2747" s="16"/>
      <c r="O2747" s="14"/>
      <c r="P2747" s="12"/>
      <c r="Q2747" s="13"/>
    </row>
    <row r="2748" spans="1:17" ht="15.75" customHeight="1">
      <c r="A2748" s="6" t="s">
        <v>23</v>
      </c>
      <c r="B2748" s="6">
        <v>1197831</v>
      </c>
      <c r="C2748" s="7">
        <v>44241</v>
      </c>
      <c r="D2748" s="6" t="s">
        <v>24</v>
      </c>
      <c r="E2748" s="6" t="s">
        <v>99</v>
      </c>
      <c r="F2748" s="6" t="s">
        <v>100</v>
      </c>
      <c r="G2748" s="6" t="s">
        <v>17</v>
      </c>
      <c r="H2748" s="8">
        <v>0.25000000000000006</v>
      </c>
      <c r="I2748" s="9">
        <v>6000</v>
      </c>
      <c r="J2748" s="10">
        <f t="shared" si="0"/>
        <v>1500.0000000000002</v>
      </c>
      <c r="K2748" s="10">
        <f t="shared" si="1"/>
        <v>525</v>
      </c>
      <c r="L2748" s="11">
        <v>0.35</v>
      </c>
      <c r="N2748" s="16"/>
      <c r="O2748" s="14"/>
      <c r="P2748" s="12"/>
      <c r="Q2748" s="13"/>
    </row>
    <row r="2749" spans="1:17" ht="15.75" customHeight="1">
      <c r="A2749" s="6" t="s">
        <v>23</v>
      </c>
      <c r="B2749" s="6">
        <v>1197831</v>
      </c>
      <c r="C2749" s="7">
        <v>44241</v>
      </c>
      <c r="D2749" s="6" t="s">
        <v>24</v>
      </c>
      <c r="E2749" s="6" t="s">
        <v>99</v>
      </c>
      <c r="F2749" s="6" t="s">
        <v>100</v>
      </c>
      <c r="G2749" s="6" t="s">
        <v>18</v>
      </c>
      <c r="H2749" s="8">
        <v>0.25000000000000006</v>
      </c>
      <c r="I2749" s="9">
        <v>2500</v>
      </c>
      <c r="J2749" s="10">
        <f t="shared" si="0"/>
        <v>625.00000000000011</v>
      </c>
      <c r="K2749" s="10">
        <f t="shared" si="1"/>
        <v>218.75000000000003</v>
      </c>
      <c r="L2749" s="11">
        <v>0.35</v>
      </c>
      <c r="N2749" s="16"/>
      <c r="O2749" s="14"/>
      <c r="P2749" s="12"/>
      <c r="Q2749" s="13"/>
    </row>
    <row r="2750" spans="1:17" ht="15.75" customHeight="1">
      <c r="A2750" s="6" t="s">
        <v>23</v>
      </c>
      <c r="B2750" s="6">
        <v>1197831</v>
      </c>
      <c r="C2750" s="7">
        <v>44241</v>
      </c>
      <c r="D2750" s="6" t="s">
        <v>24</v>
      </c>
      <c r="E2750" s="6" t="s">
        <v>99</v>
      </c>
      <c r="F2750" s="6" t="s">
        <v>100</v>
      </c>
      <c r="G2750" s="6" t="s">
        <v>19</v>
      </c>
      <c r="H2750" s="8">
        <v>0.15000000000000008</v>
      </c>
      <c r="I2750" s="9">
        <v>3000</v>
      </c>
      <c r="J2750" s="10">
        <f t="shared" si="0"/>
        <v>450.00000000000023</v>
      </c>
      <c r="K2750" s="10">
        <f t="shared" si="1"/>
        <v>157.50000000000006</v>
      </c>
      <c r="L2750" s="11">
        <v>0.35</v>
      </c>
      <c r="N2750" s="16"/>
      <c r="O2750" s="14"/>
      <c r="P2750" s="12"/>
      <c r="Q2750" s="13"/>
    </row>
    <row r="2751" spans="1:17" ht="15.75" customHeight="1">
      <c r="A2751" s="6" t="s">
        <v>23</v>
      </c>
      <c r="B2751" s="6">
        <v>1197831</v>
      </c>
      <c r="C2751" s="7">
        <v>44241</v>
      </c>
      <c r="D2751" s="6" t="s">
        <v>24</v>
      </c>
      <c r="E2751" s="6" t="s">
        <v>99</v>
      </c>
      <c r="F2751" s="6" t="s">
        <v>100</v>
      </c>
      <c r="G2751" s="6" t="s">
        <v>20</v>
      </c>
      <c r="H2751" s="8">
        <v>0.2</v>
      </c>
      <c r="I2751" s="9">
        <v>1500</v>
      </c>
      <c r="J2751" s="10">
        <f t="shared" si="0"/>
        <v>300</v>
      </c>
      <c r="K2751" s="10">
        <f t="shared" si="1"/>
        <v>105</v>
      </c>
      <c r="L2751" s="11">
        <v>0.35</v>
      </c>
      <c r="N2751" s="16"/>
      <c r="O2751" s="14"/>
      <c r="P2751" s="12"/>
      <c r="Q2751" s="13"/>
    </row>
    <row r="2752" spans="1:17" ht="15.75" customHeight="1">
      <c r="A2752" s="6" t="s">
        <v>23</v>
      </c>
      <c r="B2752" s="6">
        <v>1197831</v>
      </c>
      <c r="C2752" s="7">
        <v>44241</v>
      </c>
      <c r="D2752" s="6" t="s">
        <v>24</v>
      </c>
      <c r="E2752" s="6" t="s">
        <v>99</v>
      </c>
      <c r="F2752" s="6" t="s">
        <v>100</v>
      </c>
      <c r="G2752" s="6" t="s">
        <v>21</v>
      </c>
      <c r="H2752" s="8">
        <v>0.35000000000000003</v>
      </c>
      <c r="I2752" s="9">
        <v>2250</v>
      </c>
      <c r="J2752" s="10">
        <f t="shared" si="0"/>
        <v>787.50000000000011</v>
      </c>
      <c r="K2752" s="10">
        <f t="shared" si="1"/>
        <v>275.625</v>
      </c>
      <c r="L2752" s="11">
        <v>0.35</v>
      </c>
      <c r="N2752" s="16"/>
      <c r="O2752" s="14"/>
      <c r="P2752" s="12"/>
      <c r="Q2752" s="13"/>
    </row>
    <row r="2753" spans="1:17" ht="15.75" customHeight="1">
      <c r="A2753" s="6" t="s">
        <v>23</v>
      </c>
      <c r="B2753" s="6">
        <v>1197831</v>
      </c>
      <c r="C2753" s="7">
        <v>44241</v>
      </c>
      <c r="D2753" s="6" t="s">
        <v>24</v>
      </c>
      <c r="E2753" s="6" t="s">
        <v>99</v>
      </c>
      <c r="F2753" s="6" t="s">
        <v>100</v>
      </c>
      <c r="G2753" s="6" t="s">
        <v>22</v>
      </c>
      <c r="H2753" s="8">
        <v>0.2</v>
      </c>
      <c r="I2753" s="9">
        <v>3250</v>
      </c>
      <c r="J2753" s="10">
        <f t="shared" si="0"/>
        <v>650</v>
      </c>
      <c r="K2753" s="10">
        <f t="shared" si="1"/>
        <v>227.49999999999997</v>
      </c>
      <c r="L2753" s="11">
        <v>0.35</v>
      </c>
      <c r="N2753" s="16"/>
      <c r="O2753" s="14"/>
      <c r="P2753" s="12"/>
      <c r="Q2753" s="13"/>
    </row>
    <row r="2754" spans="1:17" ht="15.75" customHeight="1">
      <c r="A2754" s="6" t="s">
        <v>23</v>
      </c>
      <c r="B2754" s="6">
        <v>1197831</v>
      </c>
      <c r="C2754" s="7">
        <v>44267</v>
      </c>
      <c r="D2754" s="6" t="s">
        <v>24</v>
      </c>
      <c r="E2754" s="6" t="s">
        <v>99</v>
      </c>
      <c r="F2754" s="6" t="s">
        <v>100</v>
      </c>
      <c r="G2754" s="6" t="s">
        <v>17</v>
      </c>
      <c r="H2754" s="8">
        <v>0.2</v>
      </c>
      <c r="I2754" s="9">
        <v>5450</v>
      </c>
      <c r="J2754" s="10">
        <f t="shared" si="0"/>
        <v>1090</v>
      </c>
      <c r="K2754" s="10">
        <f t="shared" si="1"/>
        <v>381.5</v>
      </c>
      <c r="L2754" s="11">
        <v>0.35</v>
      </c>
      <c r="N2754" s="16"/>
      <c r="O2754" s="14"/>
      <c r="P2754" s="12"/>
      <c r="Q2754" s="13"/>
    </row>
    <row r="2755" spans="1:17" ht="15.75" customHeight="1">
      <c r="A2755" s="6" t="s">
        <v>23</v>
      </c>
      <c r="B2755" s="6">
        <v>1197831</v>
      </c>
      <c r="C2755" s="7">
        <v>44267</v>
      </c>
      <c r="D2755" s="6" t="s">
        <v>24</v>
      </c>
      <c r="E2755" s="6" t="s">
        <v>99</v>
      </c>
      <c r="F2755" s="6" t="s">
        <v>100</v>
      </c>
      <c r="G2755" s="6" t="s">
        <v>18</v>
      </c>
      <c r="H2755" s="8">
        <v>0.2</v>
      </c>
      <c r="I2755" s="9">
        <v>2250</v>
      </c>
      <c r="J2755" s="10">
        <f t="shared" si="0"/>
        <v>450</v>
      </c>
      <c r="K2755" s="10">
        <f t="shared" si="1"/>
        <v>157.5</v>
      </c>
      <c r="L2755" s="11">
        <v>0.35</v>
      </c>
      <c r="N2755" s="16"/>
      <c r="O2755" s="14"/>
      <c r="P2755" s="12"/>
      <c r="Q2755" s="13"/>
    </row>
    <row r="2756" spans="1:17" ht="15.75" customHeight="1">
      <c r="A2756" s="6" t="s">
        <v>23</v>
      </c>
      <c r="B2756" s="6">
        <v>1197831</v>
      </c>
      <c r="C2756" s="7">
        <v>44267</v>
      </c>
      <c r="D2756" s="6" t="s">
        <v>24</v>
      </c>
      <c r="E2756" s="6" t="s">
        <v>99</v>
      </c>
      <c r="F2756" s="6" t="s">
        <v>100</v>
      </c>
      <c r="G2756" s="6" t="s">
        <v>19</v>
      </c>
      <c r="H2756" s="8">
        <v>0.10000000000000002</v>
      </c>
      <c r="I2756" s="9">
        <v>2500</v>
      </c>
      <c r="J2756" s="10">
        <f t="shared" si="0"/>
        <v>250.00000000000006</v>
      </c>
      <c r="K2756" s="10">
        <f t="shared" si="1"/>
        <v>87.500000000000014</v>
      </c>
      <c r="L2756" s="11">
        <v>0.35</v>
      </c>
      <c r="N2756" s="16"/>
      <c r="O2756" s="14"/>
      <c r="P2756" s="12"/>
      <c r="Q2756" s="13"/>
    </row>
    <row r="2757" spans="1:17" ht="15.75" customHeight="1">
      <c r="A2757" s="6" t="s">
        <v>23</v>
      </c>
      <c r="B2757" s="6">
        <v>1197831</v>
      </c>
      <c r="C2757" s="7">
        <v>44267</v>
      </c>
      <c r="D2757" s="6" t="s">
        <v>24</v>
      </c>
      <c r="E2757" s="6" t="s">
        <v>99</v>
      </c>
      <c r="F2757" s="6" t="s">
        <v>100</v>
      </c>
      <c r="G2757" s="6" t="s">
        <v>20</v>
      </c>
      <c r="H2757" s="8">
        <v>0.19999999999999996</v>
      </c>
      <c r="I2757" s="9">
        <v>1000</v>
      </c>
      <c r="J2757" s="10">
        <f t="shared" si="0"/>
        <v>199.99999999999994</v>
      </c>
      <c r="K2757" s="10">
        <f t="shared" si="1"/>
        <v>69.999999999999972</v>
      </c>
      <c r="L2757" s="11">
        <v>0.35</v>
      </c>
      <c r="N2757" s="16"/>
      <c r="O2757" s="14"/>
      <c r="P2757" s="12"/>
      <c r="Q2757" s="13"/>
    </row>
    <row r="2758" spans="1:17" ht="15.75" customHeight="1">
      <c r="A2758" s="6" t="s">
        <v>23</v>
      </c>
      <c r="B2758" s="6">
        <v>1197831</v>
      </c>
      <c r="C2758" s="7">
        <v>44267</v>
      </c>
      <c r="D2758" s="6" t="s">
        <v>24</v>
      </c>
      <c r="E2758" s="6" t="s">
        <v>99</v>
      </c>
      <c r="F2758" s="6" t="s">
        <v>100</v>
      </c>
      <c r="G2758" s="6" t="s">
        <v>21</v>
      </c>
      <c r="H2758" s="8">
        <v>0.35000000000000009</v>
      </c>
      <c r="I2758" s="9">
        <v>1500</v>
      </c>
      <c r="J2758" s="10">
        <f t="shared" si="0"/>
        <v>525.00000000000011</v>
      </c>
      <c r="K2758" s="10">
        <f t="shared" si="1"/>
        <v>183.75000000000003</v>
      </c>
      <c r="L2758" s="11">
        <v>0.35</v>
      </c>
      <c r="N2758" s="16"/>
      <c r="O2758" s="14"/>
      <c r="P2758" s="12"/>
      <c r="Q2758" s="13"/>
    </row>
    <row r="2759" spans="1:17" ht="15.75" customHeight="1">
      <c r="A2759" s="6" t="s">
        <v>23</v>
      </c>
      <c r="B2759" s="6">
        <v>1197831</v>
      </c>
      <c r="C2759" s="7">
        <v>44267</v>
      </c>
      <c r="D2759" s="6" t="s">
        <v>24</v>
      </c>
      <c r="E2759" s="6" t="s">
        <v>99</v>
      </c>
      <c r="F2759" s="6" t="s">
        <v>100</v>
      </c>
      <c r="G2759" s="6" t="s">
        <v>22</v>
      </c>
      <c r="H2759" s="8">
        <v>0.25</v>
      </c>
      <c r="I2759" s="9">
        <v>2500</v>
      </c>
      <c r="J2759" s="10">
        <f t="shared" si="0"/>
        <v>625</v>
      </c>
      <c r="K2759" s="10">
        <f t="shared" si="1"/>
        <v>218.75</v>
      </c>
      <c r="L2759" s="11">
        <v>0.35</v>
      </c>
      <c r="N2759" s="16"/>
      <c r="O2759" s="14"/>
      <c r="P2759" s="12"/>
      <c r="Q2759" s="13"/>
    </row>
    <row r="2760" spans="1:17" ht="15.75" customHeight="1">
      <c r="A2760" s="6" t="s">
        <v>23</v>
      </c>
      <c r="B2760" s="6">
        <v>1197831</v>
      </c>
      <c r="C2760" s="7">
        <v>44299</v>
      </c>
      <c r="D2760" s="6" t="s">
        <v>24</v>
      </c>
      <c r="E2760" s="6" t="s">
        <v>99</v>
      </c>
      <c r="F2760" s="6" t="s">
        <v>100</v>
      </c>
      <c r="G2760" s="6" t="s">
        <v>17</v>
      </c>
      <c r="H2760" s="8">
        <v>0.25</v>
      </c>
      <c r="I2760" s="9">
        <v>5000</v>
      </c>
      <c r="J2760" s="10">
        <f t="shared" si="0"/>
        <v>1250</v>
      </c>
      <c r="K2760" s="10">
        <f t="shared" si="1"/>
        <v>437.5</v>
      </c>
      <c r="L2760" s="11">
        <v>0.35</v>
      </c>
      <c r="N2760" s="16"/>
      <c r="O2760" s="14"/>
      <c r="P2760" s="12"/>
      <c r="Q2760" s="13"/>
    </row>
    <row r="2761" spans="1:17" ht="15.75" customHeight="1">
      <c r="A2761" s="6" t="s">
        <v>23</v>
      </c>
      <c r="B2761" s="6">
        <v>1197831</v>
      </c>
      <c r="C2761" s="7">
        <v>44299</v>
      </c>
      <c r="D2761" s="6" t="s">
        <v>24</v>
      </c>
      <c r="E2761" s="6" t="s">
        <v>99</v>
      </c>
      <c r="F2761" s="6" t="s">
        <v>100</v>
      </c>
      <c r="G2761" s="6" t="s">
        <v>18</v>
      </c>
      <c r="H2761" s="8">
        <v>0.25</v>
      </c>
      <c r="I2761" s="9">
        <v>2000</v>
      </c>
      <c r="J2761" s="10">
        <f t="shared" si="0"/>
        <v>500</v>
      </c>
      <c r="K2761" s="10">
        <f t="shared" si="1"/>
        <v>175</v>
      </c>
      <c r="L2761" s="11">
        <v>0.35</v>
      </c>
      <c r="N2761" s="16"/>
      <c r="O2761" s="14"/>
      <c r="P2761" s="12"/>
      <c r="Q2761" s="13"/>
    </row>
    <row r="2762" spans="1:17" ht="15.75" customHeight="1">
      <c r="A2762" s="6" t="s">
        <v>23</v>
      </c>
      <c r="B2762" s="6">
        <v>1197831</v>
      </c>
      <c r="C2762" s="7">
        <v>44299</v>
      </c>
      <c r="D2762" s="6" t="s">
        <v>24</v>
      </c>
      <c r="E2762" s="6" t="s">
        <v>99</v>
      </c>
      <c r="F2762" s="6" t="s">
        <v>100</v>
      </c>
      <c r="G2762" s="6" t="s">
        <v>19</v>
      </c>
      <c r="H2762" s="8">
        <v>0.15000000000000002</v>
      </c>
      <c r="I2762" s="9">
        <v>2000</v>
      </c>
      <c r="J2762" s="10">
        <f t="shared" si="0"/>
        <v>300.00000000000006</v>
      </c>
      <c r="K2762" s="10">
        <f t="shared" si="1"/>
        <v>105.00000000000001</v>
      </c>
      <c r="L2762" s="11">
        <v>0.35</v>
      </c>
      <c r="N2762" s="16"/>
      <c r="O2762" s="14"/>
      <c r="P2762" s="12"/>
      <c r="Q2762" s="13"/>
    </row>
    <row r="2763" spans="1:17" ht="15.75" customHeight="1">
      <c r="A2763" s="6" t="s">
        <v>23</v>
      </c>
      <c r="B2763" s="6">
        <v>1197831</v>
      </c>
      <c r="C2763" s="7">
        <v>44299</v>
      </c>
      <c r="D2763" s="6" t="s">
        <v>24</v>
      </c>
      <c r="E2763" s="6" t="s">
        <v>99</v>
      </c>
      <c r="F2763" s="6" t="s">
        <v>100</v>
      </c>
      <c r="G2763" s="6" t="s">
        <v>20</v>
      </c>
      <c r="H2763" s="8">
        <v>0.19999999999999996</v>
      </c>
      <c r="I2763" s="9">
        <v>1250</v>
      </c>
      <c r="J2763" s="10">
        <f t="shared" si="0"/>
        <v>249.99999999999994</v>
      </c>
      <c r="K2763" s="10">
        <f t="shared" si="1"/>
        <v>87.499999999999972</v>
      </c>
      <c r="L2763" s="11">
        <v>0.35</v>
      </c>
      <c r="N2763" s="16"/>
      <c r="O2763" s="14"/>
      <c r="P2763" s="12"/>
      <c r="Q2763" s="13"/>
    </row>
    <row r="2764" spans="1:17" ht="15.75" customHeight="1">
      <c r="A2764" s="6" t="s">
        <v>23</v>
      </c>
      <c r="B2764" s="6">
        <v>1197831</v>
      </c>
      <c r="C2764" s="7">
        <v>44299</v>
      </c>
      <c r="D2764" s="6" t="s">
        <v>24</v>
      </c>
      <c r="E2764" s="6" t="s">
        <v>99</v>
      </c>
      <c r="F2764" s="6" t="s">
        <v>100</v>
      </c>
      <c r="G2764" s="6" t="s">
        <v>21</v>
      </c>
      <c r="H2764" s="8">
        <v>0.4</v>
      </c>
      <c r="I2764" s="9">
        <v>1500</v>
      </c>
      <c r="J2764" s="10">
        <f t="shared" si="0"/>
        <v>600</v>
      </c>
      <c r="K2764" s="10">
        <f t="shared" si="1"/>
        <v>210</v>
      </c>
      <c r="L2764" s="11">
        <v>0.35</v>
      </c>
      <c r="N2764" s="16"/>
      <c r="O2764" s="14"/>
      <c r="P2764" s="12"/>
      <c r="Q2764" s="13"/>
    </row>
    <row r="2765" spans="1:17" ht="15.75" customHeight="1">
      <c r="A2765" s="6" t="s">
        <v>23</v>
      </c>
      <c r="B2765" s="6">
        <v>1197831</v>
      </c>
      <c r="C2765" s="7">
        <v>44299</v>
      </c>
      <c r="D2765" s="6" t="s">
        <v>24</v>
      </c>
      <c r="E2765" s="6" t="s">
        <v>99</v>
      </c>
      <c r="F2765" s="6" t="s">
        <v>100</v>
      </c>
      <c r="G2765" s="6" t="s">
        <v>22</v>
      </c>
      <c r="H2765" s="8">
        <v>0.30000000000000004</v>
      </c>
      <c r="I2765" s="9">
        <v>3000</v>
      </c>
      <c r="J2765" s="10">
        <f t="shared" si="0"/>
        <v>900.00000000000011</v>
      </c>
      <c r="K2765" s="10">
        <f t="shared" si="1"/>
        <v>315</v>
      </c>
      <c r="L2765" s="11">
        <v>0.35</v>
      </c>
      <c r="N2765" s="16"/>
      <c r="O2765" s="14"/>
      <c r="P2765" s="12"/>
      <c r="Q2765" s="13"/>
    </row>
    <row r="2766" spans="1:17" ht="15.75" customHeight="1">
      <c r="A2766" s="6" t="s">
        <v>23</v>
      </c>
      <c r="B2766" s="6">
        <v>1197831</v>
      </c>
      <c r="C2766" s="7">
        <v>44328</v>
      </c>
      <c r="D2766" s="6" t="s">
        <v>24</v>
      </c>
      <c r="E2766" s="6" t="s">
        <v>99</v>
      </c>
      <c r="F2766" s="6" t="s">
        <v>100</v>
      </c>
      <c r="G2766" s="6" t="s">
        <v>17</v>
      </c>
      <c r="H2766" s="8">
        <v>0.4</v>
      </c>
      <c r="I2766" s="9">
        <v>5700</v>
      </c>
      <c r="J2766" s="10">
        <f t="shared" si="0"/>
        <v>2280</v>
      </c>
      <c r="K2766" s="10">
        <f t="shared" si="1"/>
        <v>798</v>
      </c>
      <c r="L2766" s="11">
        <v>0.35</v>
      </c>
      <c r="N2766" s="16"/>
      <c r="O2766" s="14"/>
      <c r="P2766" s="12"/>
      <c r="Q2766" s="13"/>
    </row>
    <row r="2767" spans="1:17" ht="15.75" customHeight="1">
      <c r="A2767" s="6" t="s">
        <v>23</v>
      </c>
      <c r="B2767" s="6">
        <v>1197831</v>
      </c>
      <c r="C2767" s="7">
        <v>44328</v>
      </c>
      <c r="D2767" s="6" t="s">
        <v>24</v>
      </c>
      <c r="E2767" s="6" t="s">
        <v>99</v>
      </c>
      <c r="F2767" s="6" t="s">
        <v>100</v>
      </c>
      <c r="G2767" s="6" t="s">
        <v>18</v>
      </c>
      <c r="H2767" s="8">
        <v>0.4</v>
      </c>
      <c r="I2767" s="9">
        <v>2750</v>
      </c>
      <c r="J2767" s="10">
        <f t="shared" si="0"/>
        <v>1100</v>
      </c>
      <c r="K2767" s="10">
        <f t="shared" si="1"/>
        <v>385</v>
      </c>
      <c r="L2767" s="11">
        <v>0.35</v>
      </c>
      <c r="N2767" s="16"/>
      <c r="O2767" s="14"/>
      <c r="P2767" s="12"/>
      <c r="Q2767" s="13"/>
    </row>
    <row r="2768" spans="1:17" ht="15.75" customHeight="1">
      <c r="A2768" s="6" t="s">
        <v>23</v>
      </c>
      <c r="B2768" s="6">
        <v>1197831</v>
      </c>
      <c r="C2768" s="7">
        <v>44328</v>
      </c>
      <c r="D2768" s="6" t="s">
        <v>24</v>
      </c>
      <c r="E2768" s="6" t="s">
        <v>99</v>
      </c>
      <c r="F2768" s="6" t="s">
        <v>100</v>
      </c>
      <c r="G2768" s="6" t="s">
        <v>19</v>
      </c>
      <c r="H2768" s="8">
        <v>0.35000000000000003</v>
      </c>
      <c r="I2768" s="9">
        <v>2500</v>
      </c>
      <c r="J2768" s="10">
        <f t="shared" si="0"/>
        <v>875.00000000000011</v>
      </c>
      <c r="K2768" s="10">
        <f t="shared" si="1"/>
        <v>306.25</v>
      </c>
      <c r="L2768" s="11">
        <v>0.35</v>
      </c>
      <c r="N2768" s="16"/>
      <c r="O2768" s="14"/>
      <c r="P2768" s="12"/>
      <c r="Q2768" s="13"/>
    </row>
    <row r="2769" spans="1:17" ht="15.75" customHeight="1">
      <c r="A2769" s="6" t="s">
        <v>23</v>
      </c>
      <c r="B2769" s="6">
        <v>1197831</v>
      </c>
      <c r="C2769" s="7">
        <v>44328</v>
      </c>
      <c r="D2769" s="6" t="s">
        <v>24</v>
      </c>
      <c r="E2769" s="6" t="s">
        <v>99</v>
      </c>
      <c r="F2769" s="6" t="s">
        <v>100</v>
      </c>
      <c r="G2769" s="6" t="s">
        <v>20</v>
      </c>
      <c r="H2769" s="8">
        <v>0.35000000000000003</v>
      </c>
      <c r="I2769" s="9">
        <v>2000</v>
      </c>
      <c r="J2769" s="10">
        <f t="shared" si="0"/>
        <v>700.00000000000011</v>
      </c>
      <c r="K2769" s="10">
        <f t="shared" si="1"/>
        <v>245.00000000000003</v>
      </c>
      <c r="L2769" s="11">
        <v>0.35</v>
      </c>
      <c r="N2769" s="16"/>
      <c r="O2769" s="14"/>
      <c r="P2769" s="12"/>
      <c r="Q2769" s="13"/>
    </row>
    <row r="2770" spans="1:17" ht="15.75" customHeight="1">
      <c r="A2770" s="6" t="s">
        <v>23</v>
      </c>
      <c r="B2770" s="6">
        <v>1197831</v>
      </c>
      <c r="C2770" s="7">
        <v>44328</v>
      </c>
      <c r="D2770" s="6" t="s">
        <v>24</v>
      </c>
      <c r="E2770" s="6" t="s">
        <v>99</v>
      </c>
      <c r="F2770" s="6" t="s">
        <v>100</v>
      </c>
      <c r="G2770" s="6" t="s">
        <v>21</v>
      </c>
      <c r="H2770" s="8">
        <v>0.44999999999999996</v>
      </c>
      <c r="I2770" s="9">
        <v>2250</v>
      </c>
      <c r="J2770" s="10">
        <f t="shared" si="0"/>
        <v>1012.4999999999999</v>
      </c>
      <c r="K2770" s="10">
        <f t="shared" si="1"/>
        <v>354.37499999999994</v>
      </c>
      <c r="L2770" s="11">
        <v>0.35</v>
      </c>
      <c r="N2770" s="16"/>
      <c r="O2770" s="14"/>
      <c r="P2770" s="12"/>
      <c r="Q2770" s="13"/>
    </row>
    <row r="2771" spans="1:17" ht="15.75" customHeight="1">
      <c r="A2771" s="6" t="s">
        <v>23</v>
      </c>
      <c r="B2771" s="6">
        <v>1197831</v>
      </c>
      <c r="C2771" s="7">
        <v>44328</v>
      </c>
      <c r="D2771" s="6" t="s">
        <v>24</v>
      </c>
      <c r="E2771" s="6" t="s">
        <v>99</v>
      </c>
      <c r="F2771" s="6" t="s">
        <v>100</v>
      </c>
      <c r="G2771" s="6" t="s">
        <v>22</v>
      </c>
      <c r="H2771" s="8">
        <v>0.44999999999999996</v>
      </c>
      <c r="I2771" s="9">
        <v>3250</v>
      </c>
      <c r="J2771" s="10">
        <f t="shared" si="0"/>
        <v>1462.4999999999998</v>
      </c>
      <c r="K2771" s="10">
        <f t="shared" si="1"/>
        <v>511.87499999999989</v>
      </c>
      <c r="L2771" s="11">
        <v>0.35</v>
      </c>
      <c r="N2771" s="16"/>
      <c r="O2771" s="14"/>
      <c r="P2771" s="12"/>
      <c r="Q2771" s="13"/>
    </row>
    <row r="2772" spans="1:17" ht="15.75" customHeight="1">
      <c r="A2772" s="6" t="s">
        <v>23</v>
      </c>
      <c r="B2772" s="6">
        <v>1197831</v>
      </c>
      <c r="C2772" s="7">
        <v>44361</v>
      </c>
      <c r="D2772" s="6" t="s">
        <v>24</v>
      </c>
      <c r="E2772" s="6" t="s">
        <v>99</v>
      </c>
      <c r="F2772" s="6" t="s">
        <v>100</v>
      </c>
      <c r="G2772" s="6" t="s">
        <v>17</v>
      </c>
      <c r="H2772" s="8">
        <v>0.39999999999999997</v>
      </c>
      <c r="I2772" s="9">
        <v>5750</v>
      </c>
      <c r="J2772" s="10">
        <f t="shared" si="0"/>
        <v>2300</v>
      </c>
      <c r="K2772" s="10">
        <f t="shared" si="1"/>
        <v>805</v>
      </c>
      <c r="L2772" s="11">
        <v>0.35</v>
      </c>
      <c r="N2772" s="16"/>
      <c r="O2772" s="14"/>
      <c r="P2772" s="12"/>
      <c r="Q2772" s="13"/>
    </row>
    <row r="2773" spans="1:17" ht="15.75" customHeight="1">
      <c r="A2773" s="6" t="s">
        <v>23</v>
      </c>
      <c r="B2773" s="6">
        <v>1197831</v>
      </c>
      <c r="C2773" s="7">
        <v>44361</v>
      </c>
      <c r="D2773" s="6" t="s">
        <v>24</v>
      </c>
      <c r="E2773" s="6" t="s">
        <v>99</v>
      </c>
      <c r="F2773" s="6" t="s">
        <v>100</v>
      </c>
      <c r="G2773" s="6" t="s">
        <v>18</v>
      </c>
      <c r="H2773" s="8">
        <v>0.35000000000000003</v>
      </c>
      <c r="I2773" s="9">
        <v>3250</v>
      </c>
      <c r="J2773" s="10">
        <f t="shared" si="0"/>
        <v>1137.5</v>
      </c>
      <c r="K2773" s="10">
        <f t="shared" si="1"/>
        <v>398.125</v>
      </c>
      <c r="L2773" s="11">
        <v>0.35</v>
      </c>
      <c r="N2773" s="16"/>
      <c r="O2773" s="14"/>
      <c r="P2773" s="12"/>
      <c r="Q2773" s="13"/>
    </row>
    <row r="2774" spans="1:17" ht="15.75" customHeight="1">
      <c r="A2774" s="6" t="s">
        <v>23</v>
      </c>
      <c r="B2774" s="6">
        <v>1197831</v>
      </c>
      <c r="C2774" s="7">
        <v>44361</v>
      </c>
      <c r="D2774" s="6" t="s">
        <v>24</v>
      </c>
      <c r="E2774" s="6" t="s">
        <v>99</v>
      </c>
      <c r="F2774" s="6" t="s">
        <v>100</v>
      </c>
      <c r="G2774" s="6" t="s">
        <v>19</v>
      </c>
      <c r="H2774" s="8">
        <v>0.4</v>
      </c>
      <c r="I2774" s="9">
        <v>3000</v>
      </c>
      <c r="J2774" s="10">
        <f t="shared" si="0"/>
        <v>1200</v>
      </c>
      <c r="K2774" s="10">
        <f t="shared" si="1"/>
        <v>420</v>
      </c>
      <c r="L2774" s="11">
        <v>0.35</v>
      </c>
      <c r="N2774" s="16"/>
      <c r="O2774" s="14"/>
      <c r="P2774" s="12"/>
      <c r="Q2774" s="13"/>
    </row>
    <row r="2775" spans="1:17" ht="15.75" customHeight="1">
      <c r="A2775" s="6" t="s">
        <v>23</v>
      </c>
      <c r="B2775" s="6">
        <v>1197831</v>
      </c>
      <c r="C2775" s="7">
        <v>44361</v>
      </c>
      <c r="D2775" s="6" t="s">
        <v>24</v>
      </c>
      <c r="E2775" s="6" t="s">
        <v>99</v>
      </c>
      <c r="F2775" s="6" t="s">
        <v>100</v>
      </c>
      <c r="G2775" s="6" t="s">
        <v>20</v>
      </c>
      <c r="H2775" s="8">
        <v>0.4</v>
      </c>
      <c r="I2775" s="9">
        <v>2750</v>
      </c>
      <c r="J2775" s="10">
        <f t="shared" si="0"/>
        <v>1100</v>
      </c>
      <c r="K2775" s="10">
        <f t="shared" si="1"/>
        <v>385</v>
      </c>
      <c r="L2775" s="11">
        <v>0.35</v>
      </c>
      <c r="N2775" s="16"/>
      <c r="O2775" s="14"/>
      <c r="P2775" s="12"/>
      <c r="Q2775" s="13"/>
    </row>
    <row r="2776" spans="1:17" ht="15.75" customHeight="1">
      <c r="A2776" s="6" t="s">
        <v>23</v>
      </c>
      <c r="B2776" s="6">
        <v>1197831</v>
      </c>
      <c r="C2776" s="7">
        <v>44361</v>
      </c>
      <c r="D2776" s="6" t="s">
        <v>24</v>
      </c>
      <c r="E2776" s="6" t="s">
        <v>99</v>
      </c>
      <c r="F2776" s="6" t="s">
        <v>100</v>
      </c>
      <c r="G2776" s="6" t="s">
        <v>21</v>
      </c>
      <c r="H2776" s="8">
        <v>0.54999999999999993</v>
      </c>
      <c r="I2776" s="9">
        <v>2750</v>
      </c>
      <c r="J2776" s="10">
        <f t="shared" si="0"/>
        <v>1512.4999999999998</v>
      </c>
      <c r="K2776" s="10">
        <f t="shared" si="1"/>
        <v>529.37499999999989</v>
      </c>
      <c r="L2776" s="11">
        <v>0.35</v>
      </c>
      <c r="N2776" s="16"/>
      <c r="O2776" s="14"/>
      <c r="P2776" s="12"/>
      <c r="Q2776" s="13"/>
    </row>
    <row r="2777" spans="1:17" ht="15.75" customHeight="1">
      <c r="A2777" s="6" t="s">
        <v>23</v>
      </c>
      <c r="B2777" s="6">
        <v>1197831</v>
      </c>
      <c r="C2777" s="7">
        <v>44361</v>
      </c>
      <c r="D2777" s="6" t="s">
        <v>24</v>
      </c>
      <c r="E2777" s="6" t="s">
        <v>99</v>
      </c>
      <c r="F2777" s="6" t="s">
        <v>100</v>
      </c>
      <c r="G2777" s="6" t="s">
        <v>22</v>
      </c>
      <c r="H2777" s="8">
        <v>0.6</v>
      </c>
      <c r="I2777" s="9">
        <v>4500</v>
      </c>
      <c r="J2777" s="10">
        <f t="shared" si="0"/>
        <v>2700</v>
      </c>
      <c r="K2777" s="10">
        <f t="shared" si="1"/>
        <v>944.99999999999989</v>
      </c>
      <c r="L2777" s="11">
        <v>0.35</v>
      </c>
      <c r="N2777" s="16"/>
      <c r="O2777" s="14"/>
      <c r="P2777" s="12"/>
      <c r="Q2777" s="13"/>
    </row>
    <row r="2778" spans="1:17" ht="15.75" customHeight="1">
      <c r="A2778" s="6" t="s">
        <v>23</v>
      </c>
      <c r="B2778" s="6">
        <v>1197831</v>
      </c>
      <c r="C2778" s="7">
        <v>44389</v>
      </c>
      <c r="D2778" s="6" t="s">
        <v>24</v>
      </c>
      <c r="E2778" s="6" t="s">
        <v>99</v>
      </c>
      <c r="F2778" s="6" t="s">
        <v>100</v>
      </c>
      <c r="G2778" s="6" t="s">
        <v>17</v>
      </c>
      <c r="H2778" s="8">
        <v>0.54999999999999993</v>
      </c>
      <c r="I2778" s="9">
        <v>6750</v>
      </c>
      <c r="J2778" s="10">
        <f t="shared" si="0"/>
        <v>3712.4999999999995</v>
      </c>
      <c r="K2778" s="10">
        <f t="shared" si="1"/>
        <v>1299.3749999999998</v>
      </c>
      <c r="L2778" s="11">
        <v>0.35</v>
      </c>
      <c r="N2778" s="16"/>
      <c r="O2778" s="14"/>
      <c r="P2778" s="12"/>
      <c r="Q2778" s="13"/>
    </row>
    <row r="2779" spans="1:17" ht="15.75" customHeight="1">
      <c r="A2779" s="6" t="s">
        <v>23</v>
      </c>
      <c r="B2779" s="6">
        <v>1197831</v>
      </c>
      <c r="C2779" s="7">
        <v>44389</v>
      </c>
      <c r="D2779" s="6" t="s">
        <v>24</v>
      </c>
      <c r="E2779" s="6" t="s">
        <v>99</v>
      </c>
      <c r="F2779" s="6" t="s">
        <v>100</v>
      </c>
      <c r="G2779" s="6" t="s">
        <v>18</v>
      </c>
      <c r="H2779" s="8">
        <v>0.5</v>
      </c>
      <c r="I2779" s="9">
        <v>4250</v>
      </c>
      <c r="J2779" s="10">
        <f t="shared" si="0"/>
        <v>2125</v>
      </c>
      <c r="K2779" s="10">
        <f t="shared" si="1"/>
        <v>743.75</v>
      </c>
      <c r="L2779" s="11">
        <v>0.35</v>
      </c>
      <c r="N2779" s="16"/>
      <c r="O2779" s="14"/>
      <c r="P2779" s="12"/>
      <c r="Q2779" s="13"/>
    </row>
    <row r="2780" spans="1:17" ht="15.75" customHeight="1">
      <c r="A2780" s="6" t="s">
        <v>23</v>
      </c>
      <c r="B2780" s="6">
        <v>1197831</v>
      </c>
      <c r="C2780" s="7">
        <v>44389</v>
      </c>
      <c r="D2780" s="6" t="s">
        <v>24</v>
      </c>
      <c r="E2780" s="6" t="s">
        <v>99</v>
      </c>
      <c r="F2780" s="6" t="s">
        <v>100</v>
      </c>
      <c r="G2780" s="6" t="s">
        <v>19</v>
      </c>
      <c r="H2780" s="8">
        <v>0.45</v>
      </c>
      <c r="I2780" s="9">
        <v>3500</v>
      </c>
      <c r="J2780" s="10">
        <f t="shared" si="0"/>
        <v>1575</v>
      </c>
      <c r="K2780" s="10">
        <f t="shared" si="1"/>
        <v>551.25</v>
      </c>
      <c r="L2780" s="11">
        <v>0.35</v>
      </c>
      <c r="N2780" s="16"/>
      <c r="O2780" s="14"/>
      <c r="P2780" s="12"/>
      <c r="Q2780" s="13"/>
    </row>
    <row r="2781" spans="1:17" ht="15.75" customHeight="1">
      <c r="A2781" s="6" t="s">
        <v>23</v>
      </c>
      <c r="B2781" s="6">
        <v>1197831</v>
      </c>
      <c r="C2781" s="7">
        <v>44389</v>
      </c>
      <c r="D2781" s="6" t="s">
        <v>24</v>
      </c>
      <c r="E2781" s="6" t="s">
        <v>99</v>
      </c>
      <c r="F2781" s="6" t="s">
        <v>100</v>
      </c>
      <c r="G2781" s="6" t="s">
        <v>20</v>
      </c>
      <c r="H2781" s="8">
        <v>0.45</v>
      </c>
      <c r="I2781" s="9">
        <v>3000</v>
      </c>
      <c r="J2781" s="10">
        <f t="shared" si="0"/>
        <v>1350</v>
      </c>
      <c r="K2781" s="10">
        <f t="shared" si="1"/>
        <v>472.49999999999994</v>
      </c>
      <c r="L2781" s="11">
        <v>0.35</v>
      </c>
      <c r="N2781" s="16"/>
      <c r="O2781" s="14"/>
      <c r="P2781" s="12"/>
      <c r="Q2781" s="13"/>
    </row>
    <row r="2782" spans="1:17" ht="15.75" customHeight="1">
      <c r="A2782" s="6" t="s">
        <v>23</v>
      </c>
      <c r="B2782" s="6">
        <v>1197831</v>
      </c>
      <c r="C2782" s="7">
        <v>44389</v>
      </c>
      <c r="D2782" s="6" t="s">
        <v>24</v>
      </c>
      <c r="E2782" s="6" t="s">
        <v>99</v>
      </c>
      <c r="F2782" s="6" t="s">
        <v>100</v>
      </c>
      <c r="G2782" s="6" t="s">
        <v>21</v>
      </c>
      <c r="H2782" s="8">
        <v>0.6</v>
      </c>
      <c r="I2782" s="9">
        <v>3250</v>
      </c>
      <c r="J2782" s="10">
        <f t="shared" si="0"/>
        <v>1950</v>
      </c>
      <c r="K2782" s="10">
        <f t="shared" si="1"/>
        <v>682.5</v>
      </c>
      <c r="L2782" s="11">
        <v>0.35</v>
      </c>
      <c r="N2782" s="16"/>
      <c r="O2782" s="14"/>
      <c r="P2782" s="12"/>
      <c r="Q2782" s="13"/>
    </row>
    <row r="2783" spans="1:17" ht="15.75" customHeight="1">
      <c r="A2783" s="6" t="s">
        <v>23</v>
      </c>
      <c r="B2783" s="6">
        <v>1197831</v>
      </c>
      <c r="C2783" s="7">
        <v>44389</v>
      </c>
      <c r="D2783" s="6" t="s">
        <v>24</v>
      </c>
      <c r="E2783" s="6" t="s">
        <v>99</v>
      </c>
      <c r="F2783" s="6" t="s">
        <v>100</v>
      </c>
      <c r="G2783" s="6" t="s">
        <v>22</v>
      </c>
      <c r="H2783" s="8">
        <v>0.65</v>
      </c>
      <c r="I2783" s="9">
        <v>5000</v>
      </c>
      <c r="J2783" s="10">
        <f t="shared" si="0"/>
        <v>3250</v>
      </c>
      <c r="K2783" s="10">
        <f t="shared" si="1"/>
        <v>1137.5</v>
      </c>
      <c r="L2783" s="11">
        <v>0.35</v>
      </c>
      <c r="N2783" s="16"/>
      <c r="O2783" s="14"/>
      <c r="P2783" s="12"/>
      <c r="Q2783" s="13"/>
    </row>
    <row r="2784" spans="1:17" ht="15.75" customHeight="1">
      <c r="A2784" s="6" t="s">
        <v>23</v>
      </c>
      <c r="B2784" s="6">
        <v>1197831</v>
      </c>
      <c r="C2784" s="7">
        <v>44421</v>
      </c>
      <c r="D2784" s="6" t="s">
        <v>24</v>
      </c>
      <c r="E2784" s="6" t="s">
        <v>99</v>
      </c>
      <c r="F2784" s="6" t="s">
        <v>100</v>
      </c>
      <c r="G2784" s="6" t="s">
        <v>17</v>
      </c>
      <c r="H2784" s="8">
        <v>0.6</v>
      </c>
      <c r="I2784" s="9">
        <v>6500</v>
      </c>
      <c r="J2784" s="10">
        <f t="shared" si="0"/>
        <v>3900</v>
      </c>
      <c r="K2784" s="10">
        <f t="shared" si="1"/>
        <v>1365</v>
      </c>
      <c r="L2784" s="11">
        <v>0.35</v>
      </c>
      <c r="N2784" s="16"/>
      <c r="O2784" s="14"/>
      <c r="P2784" s="12"/>
      <c r="Q2784" s="13"/>
    </row>
    <row r="2785" spans="1:17" ht="15.75" customHeight="1">
      <c r="A2785" s="6" t="s">
        <v>23</v>
      </c>
      <c r="B2785" s="6">
        <v>1197831</v>
      </c>
      <c r="C2785" s="7">
        <v>44421</v>
      </c>
      <c r="D2785" s="6" t="s">
        <v>24</v>
      </c>
      <c r="E2785" s="6" t="s">
        <v>99</v>
      </c>
      <c r="F2785" s="6" t="s">
        <v>100</v>
      </c>
      <c r="G2785" s="6" t="s">
        <v>18</v>
      </c>
      <c r="H2785" s="8">
        <v>0.55000000000000004</v>
      </c>
      <c r="I2785" s="9">
        <v>4250</v>
      </c>
      <c r="J2785" s="10">
        <f t="shared" si="0"/>
        <v>2337.5</v>
      </c>
      <c r="K2785" s="10">
        <f t="shared" si="1"/>
        <v>818.125</v>
      </c>
      <c r="L2785" s="11">
        <v>0.35</v>
      </c>
      <c r="N2785" s="16"/>
      <c r="O2785" s="14"/>
      <c r="P2785" s="12"/>
      <c r="Q2785" s="13"/>
    </row>
    <row r="2786" spans="1:17" ht="15.75" customHeight="1">
      <c r="A2786" s="6" t="s">
        <v>23</v>
      </c>
      <c r="B2786" s="6">
        <v>1197831</v>
      </c>
      <c r="C2786" s="7">
        <v>44421</v>
      </c>
      <c r="D2786" s="6" t="s">
        <v>24</v>
      </c>
      <c r="E2786" s="6" t="s">
        <v>99</v>
      </c>
      <c r="F2786" s="6" t="s">
        <v>100</v>
      </c>
      <c r="G2786" s="6" t="s">
        <v>19</v>
      </c>
      <c r="H2786" s="8">
        <v>0.5</v>
      </c>
      <c r="I2786" s="9">
        <v>3500</v>
      </c>
      <c r="J2786" s="10">
        <f t="shared" si="0"/>
        <v>1750</v>
      </c>
      <c r="K2786" s="10">
        <f t="shared" si="1"/>
        <v>612.5</v>
      </c>
      <c r="L2786" s="11">
        <v>0.35</v>
      </c>
      <c r="N2786" s="16"/>
      <c r="O2786" s="14"/>
      <c r="P2786" s="12"/>
      <c r="Q2786" s="13"/>
    </row>
    <row r="2787" spans="1:17" ht="15.75" customHeight="1">
      <c r="A2787" s="6" t="s">
        <v>23</v>
      </c>
      <c r="B2787" s="6">
        <v>1197831</v>
      </c>
      <c r="C2787" s="7">
        <v>44421</v>
      </c>
      <c r="D2787" s="6" t="s">
        <v>24</v>
      </c>
      <c r="E2787" s="6" t="s">
        <v>99</v>
      </c>
      <c r="F2787" s="6" t="s">
        <v>100</v>
      </c>
      <c r="G2787" s="6" t="s">
        <v>20</v>
      </c>
      <c r="H2787" s="8">
        <v>0.4</v>
      </c>
      <c r="I2787" s="9">
        <v>3000</v>
      </c>
      <c r="J2787" s="10">
        <f t="shared" si="0"/>
        <v>1200</v>
      </c>
      <c r="K2787" s="10">
        <f t="shared" si="1"/>
        <v>420</v>
      </c>
      <c r="L2787" s="11">
        <v>0.35</v>
      </c>
      <c r="N2787" s="16"/>
      <c r="O2787" s="14"/>
      <c r="P2787" s="12"/>
      <c r="Q2787" s="13"/>
    </row>
    <row r="2788" spans="1:17" ht="15.75" customHeight="1">
      <c r="A2788" s="6" t="s">
        <v>23</v>
      </c>
      <c r="B2788" s="6">
        <v>1197831</v>
      </c>
      <c r="C2788" s="7">
        <v>44421</v>
      </c>
      <c r="D2788" s="6" t="s">
        <v>24</v>
      </c>
      <c r="E2788" s="6" t="s">
        <v>99</v>
      </c>
      <c r="F2788" s="6" t="s">
        <v>100</v>
      </c>
      <c r="G2788" s="6" t="s">
        <v>21</v>
      </c>
      <c r="H2788" s="8">
        <v>0.5</v>
      </c>
      <c r="I2788" s="9">
        <v>2750</v>
      </c>
      <c r="J2788" s="10">
        <f t="shared" si="0"/>
        <v>1375</v>
      </c>
      <c r="K2788" s="10">
        <f t="shared" si="1"/>
        <v>481.24999999999994</v>
      </c>
      <c r="L2788" s="11">
        <v>0.35</v>
      </c>
      <c r="N2788" s="16"/>
      <c r="O2788" s="14"/>
      <c r="P2788" s="12"/>
      <c r="Q2788" s="13"/>
    </row>
    <row r="2789" spans="1:17" ht="15.75" customHeight="1">
      <c r="A2789" s="6" t="s">
        <v>23</v>
      </c>
      <c r="B2789" s="6">
        <v>1197831</v>
      </c>
      <c r="C2789" s="7">
        <v>44421</v>
      </c>
      <c r="D2789" s="6" t="s">
        <v>24</v>
      </c>
      <c r="E2789" s="6" t="s">
        <v>99</v>
      </c>
      <c r="F2789" s="6" t="s">
        <v>100</v>
      </c>
      <c r="G2789" s="6" t="s">
        <v>22</v>
      </c>
      <c r="H2789" s="8">
        <v>0.55000000000000004</v>
      </c>
      <c r="I2789" s="9">
        <v>4500</v>
      </c>
      <c r="J2789" s="10">
        <f t="shared" si="0"/>
        <v>2475</v>
      </c>
      <c r="K2789" s="10">
        <f t="shared" si="1"/>
        <v>866.25</v>
      </c>
      <c r="L2789" s="11">
        <v>0.35</v>
      </c>
      <c r="N2789" s="16"/>
      <c r="O2789" s="14"/>
      <c r="P2789" s="12"/>
      <c r="Q2789" s="13"/>
    </row>
    <row r="2790" spans="1:17" ht="15.75" customHeight="1">
      <c r="A2790" s="6" t="s">
        <v>23</v>
      </c>
      <c r="B2790" s="6">
        <v>1197831</v>
      </c>
      <c r="C2790" s="7">
        <v>44451</v>
      </c>
      <c r="D2790" s="6" t="s">
        <v>24</v>
      </c>
      <c r="E2790" s="6" t="s">
        <v>99</v>
      </c>
      <c r="F2790" s="6" t="s">
        <v>100</v>
      </c>
      <c r="G2790" s="6" t="s">
        <v>17</v>
      </c>
      <c r="H2790" s="8">
        <v>0.5</v>
      </c>
      <c r="I2790" s="9">
        <v>5500</v>
      </c>
      <c r="J2790" s="10">
        <f t="shared" si="0"/>
        <v>2750</v>
      </c>
      <c r="K2790" s="10">
        <f t="shared" si="1"/>
        <v>962.49999999999989</v>
      </c>
      <c r="L2790" s="11">
        <v>0.35</v>
      </c>
      <c r="N2790" s="16"/>
      <c r="O2790" s="14"/>
      <c r="P2790" s="12"/>
      <c r="Q2790" s="13"/>
    </row>
    <row r="2791" spans="1:17" ht="15.75" customHeight="1">
      <c r="A2791" s="6" t="s">
        <v>23</v>
      </c>
      <c r="B2791" s="6">
        <v>1197831</v>
      </c>
      <c r="C2791" s="7">
        <v>44451</v>
      </c>
      <c r="D2791" s="6" t="s">
        <v>24</v>
      </c>
      <c r="E2791" s="6" t="s">
        <v>99</v>
      </c>
      <c r="F2791" s="6" t="s">
        <v>100</v>
      </c>
      <c r="G2791" s="6" t="s">
        <v>18</v>
      </c>
      <c r="H2791" s="8">
        <v>0.40000000000000013</v>
      </c>
      <c r="I2791" s="9">
        <v>3500</v>
      </c>
      <c r="J2791" s="10">
        <f t="shared" si="0"/>
        <v>1400.0000000000005</v>
      </c>
      <c r="K2791" s="10">
        <f t="shared" si="1"/>
        <v>490.00000000000011</v>
      </c>
      <c r="L2791" s="11">
        <v>0.35</v>
      </c>
      <c r="N2791" s="16"/>
      <c r="O2791" s="14"/>
      <c r="P2791" s="12"/>
      <c r="Q2791" s="13"/>
    </row>
    <row r="2792" spans="1:17" ht="15.75" customHeight="1">
      <c r="A2792" s="6" t="s">
        <v>23</v>
      </c>
      <c r="B2792" s="6">
        <v>1197831</v>
      </c>
      <c r="C2792" s="7">
        <v>44451</v>
      </c>
      <c r="D2792" s="6" t="s">
        <v>24</v>
      </c>
      <c r="E2792" s="6" t="s">
        <v>99</v>
      </c>
      <c r="F2792" s="6" t="s">
        <v>100</v>
      </c>
      <c r="G2792" s="6" t="s">
        <v>19</v>
      </c>
      <c r="H2792" s="8">
        <v>0.15000000000000008</v>
      </c>
      <c r="I2792" s="9">
        <v>2500</v>
      </c>
      <c r="J2792" s="10">
        <f t="shared" si="0"/>
        <v>375.00000000000017</v>
      </c>
      <c r="K2792" s="10">
        <f t="shared" si="1"/>
        <v>131.25000000000006</v>
      </c>
      <c r="L2792" s="11">
        <v>0.35</v>
      </c>
      <c r="N2792" s="16"/>
      <c r="O2792" s="14"/>
      <c r="P2792" s="12"/>
      <c r="Q2792" s="13"/>
    </row>
    <row r="2793" spans="1:17" ht="15.75" customHeight="1">
      <c r="A2793" s="6" t="s">
        <v>23</v>
      </c>
      <c r="B2793" s="6">
        <v>1197831</v>
      </c>
      <c r="C2793" s="7">
        <v>44451</v>
      </c>
      <c r="D2793" s="6" t="s">
        <v>24</v>
      </c>
      <c r="E2793" s="6" t="s">
        <v>99</v>
      </c>
      <c r="F2793" s="6" t="s">
        <v>100</v>
      </c>
      <c r="G2793" s="6" t="s">
        <v>20</v>
      </c>
      <c r="H2793" s="8">
        <v>0.15000000000000008</v>
      </c>
      <c r="I2793" s="9">
        <v>2250</v>
      </c>
      <c r="J2793" s="10">
        <f t="shared" si="0"/>
        <v>337.50000000000017</v>
      </c>
      <c r="K2793" s="10">
        <f t="shared" si="1"/>
        <v>118.12500000000006</v>
      </c>
      <c r="L2793" s="11">
        <v>0.35</v>
      </c>
      <c r="N2793" s="16"/>
      <c r="O2793" s="14"/>
      <c r="P2793" s="12"/>
      <c r="Q2793" s="13"/>
    </row>
    <row r="2794" spans="1:17" ht="15.75" customHeight="1">
      <c r="A2794" s="6" t="s">
        <v>23</v>
      </c>
      <c r="B2794" s="6">
        <v>1197831</v>
      </c>
      <c r="C2794" s="7">
        <v>44451</v>
      </c>
      <c r="D2794" s="6" t="s">
        <v>24</v>
      </c>
      <c r="E2794" s="6" t="s">
        <v>99</v>
      </c>
      <c r="F2794" s="6" t="s">
        <v>100</v>
      </c>
      <c r="G2794" s="6" t="s">
        <v>21</v>
      </c>
      <c r="H2794" s="8">
        <v>0.25000000000000006</v>
      </c>
      <c r="I2794" s="9">
        <v>2250</v>
      </c>
      <c r="J2794" s="10">
        <f t="shared" si="0"/>
        <v>562.50000000000011</v>
      </c>
      <c r="K2794" s="10">
        <f t="shared" si="1"/>
        <v>196.87500000000003</v>
      </c>
      <c r="L2794" s="11">
        <v>0.35</v>
      </c>
      <c r="N2794" s="16"/>
      <c r="O2794" s="14"/>
      <c r="P2794" s="12"/>
      <c r="Q2794" s="13"/>
    </row>
    <row r="2795" spans="1:17" ht="15.75" customHeight="1">
      <c r="A2795" s="6" t="s">
        <v>23</v>
      </c>
      <c r="B2795" s="6">
        <v>1197831</v>
      </c>
      <c r="C2795" s="7">
        <v>44451</v>
      </c>
      <c r="D2795" s="6" t="s">
        <v>24</v>
      </c>
      <c r="E2795" s="6" t="s">
        <v>99</v>
      </c>
      <c r="F2795" s="6" t="s">
        <v>100</v>
      </c>
      <c r="G2795" s="6" t="s">
        <v>22</v>
      </c>
      <c r="H2795" s="8">
        <v>0.3000000000000001</v>
      </c>
      <c r="I2795" s="9">
        <v>3250</v>
      </c>
      <c r="J2795" s="10">
        <f t="shared" si="0"/>
        <v>975.00000000000034</v>
      </c>
      <c r="K2795" s="10">
        <f t="shared" si="1"/>
        <v>341.25000000000011</v>
      </c>
      <c r="L2795" s="11">
        <v>0.35</v>
      </c>
      <c r="N2795" s="16"/>
      <c r="O2795" s="14"/>
      <c r="P2795" s="12"/>
      <c r="Q2795" s="13"/>
    </row>
    <row r="2796" spans="1:17" ht="15.75" customHeight="1">
      <c r="A2796" s="6" t="s">
        <v>23</v>
      </c>
      <c r="B2796" s="6">
        <v>1197831</v>
      </c>
      <c r="C2796" s="7">
        <v>44483</v>
      </c>
      <c r="D2796" s="6" t="s">
        <v>24</v>
      </c>
      <c r="E2796" s="6" t="s">
        <v>99</v>
      </c>
      <c r="F2796" s="6" t="s">
        <v>100</v>
      </c>
      <c r="G2796" s="6" t="s">
        <v>17</v>
      </c>
      <c r="H2796" s="8">
        <v>0.3000000000000001</v>
      </c>
      <c r="I2796" s="9">
        <v>5000</v>
      </c>
      <c r="J2796" s="10">
        <f t="shared" si="0"/>
        <v>1500.0000000000005</v>
      </c>
      <c r="K2796" s="10">
        <f t="shared" si="1"/>
        <v>525.00000000000011</v>
      </c>
      <c r="L2796" s="11">
        <v>0.35</v>
      </c>
      <c r="N2796" s="16"/>
      <c r="O2796" s="14"/>
      <c r="P2796" s="12"/>
      <c r="Q2796" s="13"/>
    </row>
    <row r="2797" spans="1:17" ht="15.75" customHeight="1">
      <c r="A2797" s="6" t="s">
        <v>23</v>
      </c>
      <c r="B2797" s="6">
        <v>1197831</v>
      </c>
      <c r="C2797" s="7">
        <v>44483</v>
      </c>
      <c r="D2797" s="6" t="s">
        <v>24</v>
      </c>
      <c r="E2797" s="6" t="s">
        <v>99</v>
      </c>
      <c r="F2797" s="6" t="s">
        <v>100</v>
      </c>
      <c r="G2797" s="6" t="s">
        <v>18</v>
      </c>
      <c r="H2797" s="8">
        <v>0.20000000000000012</v>
      </c>
      <c r="I2797" s="9">
        <v>3250</v>
      </c>
      <c r="J2797" s="10">
        <f t="shared" si="0"/>
        <v>650.00000000000034</v>
      </c>
      <c r="K2797" s="10">
        <f t="shared" si="1"/>
        <v>227.50000000000011</v>
      </c>
      <c r="L2797" s="11">
        <v>0.35</v>
      </c>
      <c r="N2797" s="16"/>
      <c r="O2797" s="14"/>
      <c r="P2797" s="12"/>
      <c r="Q2797" s="13"/>
    </row>
    <row r="2798" spans="1:17" ht="15.75" customHeight="1">
      <c r="A2798" s="6" t="s">
        <v>23</v>
      </c>
      <c r="B2798" s="6">
        <v>1197831</v>
      </c>
      <c r="C2798" s="7">
        <v>44483</v>
      </c>
      <c r="D2798" s="6" t="s">
        <v>24</v>
      </c>
      <c r="E2798" s="6" t="s">
        <v>99</v>
      </c>
      <c r="F2798" s="6" t="s">
        <v>100</v>
      </c>
      <c r="G2798" s="6" t="s">
        <v>19</v>
      </c>
      <c r="H2798" s="8">
        <v>0.20000000000000012</v>
      </c>
      <c r="I2798" s="9">
        <v>2000</v>
      </c>
      <c r="J2798" s="10">
        <f t="shared" si="0"/>
        <v>400.00000000000023</v>
      </c>
      <c r="K2798" s="10">
        <f t="shared" si="1"/>
        <v>140.00000000000006</v>
      </c>
      <c r="L2798" s="11">
        <v>0.35</v>
      </c>
      <c r="N2798" s="16"/>
      <c r="O2798" s="14"/>
      <c r="P2798" s="12"/>
      <c r="Q2798" s="13"/>
    </row>
    <row r="2799" spans="1:17" ht="15.75" customHeight="1">
      <c r="A2799" s="6" t="s">
        <v>23</v>
      </c>
      <c r="B2799" s="6">
        <v>1197831</v>
      </c>
      <c r="C2799" s="7">
        <v>44483</v>
      </c>
      <c r="D2799" s="6" t="s">
        <v>24</v>
      </c>
      <c r="E2799" s="6" t="s">
        <v>99</v>
      </c>
      <c r="F2799" s="6" t="s">
        <v>100</v>
      </c>
      <c r="G2799" s="6" t="s">
        <v>20</v>
      </c>
      <c r="H2799" s="8">
        <v>0.20000000000000012</v>
      </c>
      <c r="I2799" s="9">
        <v>1750</v>
      </c>
      <c r="J2799" s="10">
        <f t="shared" si="0"/>
        <v>350.00000000000023</v>
      </c>
      <c r="K2799" s="10">
        <f t="shared" si="1"/>
        <v>122.50000000000007</v>
      </c>
      <c r="L2799" s="11">
        <v>0.35</v>
      </c>
      <c r="N2799" s="16"/>
      <c r="O2799" s="14"/>
      <c r="P2799" s="12"/>
      <c r="Q2799" s="13"/>
    </row>
    <row r="2800" spans="1:17" ht="15.75" customHeight="1">
      <c r="A2800" s="6" t="s">
        <v>23</v>
      </c>
      <c r="B2800" s="6">
        <v>1197831</v>
      </c>
      <c r="C2800" s="7">
        <v>44483</v>
      </c>
      <c r="D2800" s="6" t="s">
        <v>24</v>
      </c>
      <c r="E2800" s="6" t="s">
        <v>99</v>
      </c>
      <c r="F2800" s="6" t="s">
        <v>100</v>
      </c>
      <c r="G2800" s="6" t="s">
        <v>21</v>
      </c>
      <c r="H2800" s="8">
        <v>0.3000000000000001</v>
      </c>
      <c r="I2800" s="9">
        <v>1750</v>
      </c>
      <c r="J2800" s="10">
        <f t="shared" si="0"/>
        <v>525.00000000000023</v>
      </c>
      <c r="K2800" s="10">
        <f t="shared" si="1"/>
        <v>183.75000000000006</v>
      </c>
      <c r="L2800" s="11">
        <v>0.35</v>
      </c>
      <c r="N2800" s="16"/>
      <c r="O2800" s="14"/>
      <c r="P2800" s="12"/>
      <c r="Q2800" s="13"/>
    </row>
    <row r="2801" spans="1:17" ht="15.75" customHeight="1">
      <c r="A2801" s="6" t="s">
        <v>23</v>
      </c>
      <c r="B2801" s="6">
        <v>1197831</v>
      </c>
      <c r="C2801" s="7">
        <v>44483</v>
      </c>
      <c r="D2801" s="6" t="s">
        <v>24</v>
      </c>
      <c r="E2801" s="6" t="s">
        <v>99</v>
      </c>
      <c r="F2801" s="6" t="s">
        <v>100</v>
      </c>
      <c r="G2801" s="6" t="s">
        <v>22</v>
      </c>
      <c r="H2801" s="8">
        <v>0.30000000000000004</v>
      </c>
      <c r="I2801" s="9">
        <v>3000</v>
      </c>
      <c r="J2801" s="10">
        <f t="shared" si="0"/>
        <v>900.00000000000011</v>
      </c>
      <c r="K2801" s="10">
        <f t="shared" si="1"/>
        <v>315</v>
      </c>
      <c r="L2801" s="11">
        <v>0.35</v>
      </c>
      <c r="N2801" s="16"/>
      <c r="O2801" s="14"/>
      <c r="P2801" s="12"/>
      <c r="Q2801" s="13"/>
    </row>
    <row r="2802" spans="1:17" ht="15.75" customHeight="1">
      <c r="A2802" s="6" t="s">
        <v>23</v>
      </c>
      <c r="B2802" s="6">
        <v>1197831</v>
      </c>
      <c r="C2802" s="7">
        <v>44513</v>
      </c>
      <c r="D2802" s="6" t="s">
        <v>24</v>
      </c>
      <c r="E2802" s="6" t="s">
        <v>99</v>
      </c>
      <c r="F2802" s="6" t="s">
        <v>100</v>
      </c>
      <c r="G2802" s="6" t="s">
        <v>17</v>
      </c>
      <c r="H2802" s="8">
        <v>0.25000000000000011</v>
      </c>
      <c r="I2802" s="9">
        <v>4500</v>
      </c>
      <c r="J2802" s="10">
        <f t="shared" si="0"/>
        <v>1125.0000000000005</v>
      </c>
      <c r="K2802" s="10">
        <f t="shared" si="1"/>
        <v>393.75000000000011</v>
      </c>
      <c r="L2802" s="11">
        <v>0.35</v>
      </c>
      <c r="N2802" s="16"/>
      <c r="O2802" s="14"/>
      <c r="P2802" s="12"/>
      <c r="Q2802" s="13"/>
    </row>
    <row r="2803" spans="1:17" ht="15.75" customHeight="1">
      <c r="A2803" s="6" t="s">
        <v>23</v>
      </c>
      <c r="B2803" s="6">
        <v>1197831</v>
      </c>
      <c r="C2803" s="7">
        <v>44513</v>
      </c>
      <c r="D2803" s="6" t="s">
        <v>24</v>
      </c>
      <c r="E2803" s="6" t="s">
        <v>99</v>
      </c>
      <c r="F2803" s="6" t="s">
        <v>100</v>
      </c>
      <c r="G2803" s="6" t="s">
        <v>18</v>
      </c>
      <c r="H2803" s="8">
        <v>0.15000000000000013</v>
      </c>
      <c r="I2803" s="9">
        <v>2750</v>
      </c>
      <c r="J2803" s="10">
        <f t="shared" si="0"/>
        <v>412.50000000000034</v>
      </c>
      <c r="K2803" s="10">
        <f t="shared" si="1"/>
        <v>144.37500000000011</v>
      </c>
      <c r="L2803" s="11">
        <v>0.35</v>
      </c>
      <c r="N2803" s="16"/>
      <c r="O2803" s="14"/>
      <c r="P2803" s="12"/>
      <c r="Q2803" s="13"/>
    </row>
    <row r="2804" spans="1:17" ht="15.75" customHeight="1">
      <c r="A2804" s="6" t="s">
        <v>23</v>
      </c>
      <c r="B2804" s="6">
        <v>1197831</v>
      </c>
      <c r="C2804" s="7">
        <v>44513</v>
      </c>
      <c r="D2804" s="6" t="s">
        <v>24</v>
      </c>
      <c r="E2804" s="6" t="s">
        <v>99</v>
      </c>
      <c r="F2804" s="6" t="s">
        <v>100</v>
      </c>
      <c r="G2804" s="6" t="s">
        <v>19</v>
      </c>
      <c r="H2804" s="8">
        <v>0.25000000000000017</v>
      </c>
      <c r="I2804" s="9">
        <v>2200</v>
      </c>
      <c r="J2804" s="10">
        <f t="shared" si="0"/>
        <v>550.00000000000034</v>
      </c>
      <c r="K2804" s="10">
        <f t="shared" si="1"/>
        <v>192.50000000000011</v>
      </c>
      <c r="L2804" s="11">
        <v>0.35</v>
      </c>
      <c r="N2804" s="16"/>
      <c r="O2804" s="14"/>
      <c r="P2804" s="12"/>
      <c r="Q2804" s="13"/>
    </row>
    <row r="2805" spans="1:17" ht="15.75" customHeight="1">
      <c r="A2805" s="6" t="s">
        <v>23</v>
      </c>
      <c r="B2805" s="6">
        <v>1197831</v>
      </c>
      <c r="C2805" s="7">
        <v>44513</v>
      </c>
      <c r="D2805" s="6" t="s">
        <v>24</v>
      </c>
      <c r="E2805" s="6" t="s">
        <v>99</v>
      </c>
      <c r="F2805" s="6" t="s">
        <v>100</v>
      </c>
      <c r="G2805" s="6" t="s">
        <v>20</v>
      </c>
      <c r="H2805" s="8">
        <v>0.55000000000000016</v>
      </c>
      <c r="I2805" s="9">
        <v>2750</v>
      </c>
      <c r="J2805" s="10">
        <f t="shared" si="0"/>
        <v>1512.5000000000005</v>
      </c>
      <c r="K2805" s="10">
        <f t="shared" si="1"/>
        <v>529.37500000000011</v>
      </c>
      <c r="L2805" s="11">
        <v>0.35</v>
      </c>
      <c r="N2805" s="16"/>
      <c r="O2805" s="14"/>
      <c r="P2805" s="12"/>
      <c r="Q2805" s="13"/>
    </row>
    <row r="2806" spans="1:17" ht="15.75" customHeight="1">
      <c r="A2806" s="6" t="s">
        <v>23</v>
      </c>
      <c r="B2806" s="6">
        <v>1197831</v>
      </c>
      <c r="C2806" s="7">
        <v>44513</v>
      </c>
      <c r="D2806" s="6" t="s">
        <v>24</v>
      </c>
      <c r="E2806" s="6" t="s">
        <v>99</v>
      </c>
      <c r="F2806" s="6" t="s">
        <v>100</v>
      </c>
      <c r="G2806" s="6" t="s">
        <v>21</v>
      </c>
      <c r="H2806" s="8">
        <v>0.75000000000000011</v>
      </c>
      <c r="I2806" s="9">
        <v>2500</v>
      </c>
      <c r="J2806" s="10">
        <f t="shared" si="0"/>
        <v>1875.0000000000002</v>
      </c>
      <c r="K2806" s="10">
        <f t="shared" si="1"/>
        <v>656.25</v>
      </c>
      <c r="L2806" s="11">
        <v>0.35</v>
      </c>
      <c r="N2806" s="16"/>
      <c r="O2806" s="14"/>
      <c r="P2806" s="12"/>
      <c r="Q2806" s="13"/>
    </row>
    <row r="2807" spans="1:17" ht="15.75" customHeight="1">
      <c r="A2807" s="6" t="s">
        <v>23</v>
      </c>
      <c r="B2807" s="6">
        <v>1197831</v>
      </c>
      <c r="C2807" s="7">
        <v>44513</v>
      </c>
      <c r="D2807" s="6" t="s">
        <v>24</v>
      </c>
      <c r="E2807" s="6" t="s">
        <v>99</v>
      </c>
      <c r="F2807" s="6" t="s">
        <v>100</v>
      </c>
      <c r="G2807" s="6" t="s">
        <v>22</v>
      </c>
      <c r="H2807" s="8">
        <v>0.75</v>
      </c>
      <c r="I2807" s="9">
        <v>3500</v>
      </c>
      <c r="J2807" s="10">
        <f t="shared" si="0"/>
        <v>2625</v>
      </c>
      <c r="K2807" s="10">
        <f t="shared" si="1"/>
        <v>918.74999999999989</v>
      </c>
      <c r="L2807" s="11">
        <v>0.35</v>
      </c>
      <c r="N2807" s="16"/>
      <c r="O2807" s="14"/>
      <c r="P2807" s="12"/>
      <c r="Q2807" s="13"/>
    </row>
    <row r="2808" spans="1:17" ht="15.75" customHeight="1">
      <c r="A2808" s="6" t="s">
        <v>23</v>
      </c>
      <c r="B2808" s="6">
        <v>1197831</v>
      </c>
      <c r="C2808" s="7">
        <v>44542</v>
      </c>
      <c r="D2808" s="6" t="s">
        <v>24</v>
      </c>
      <c r="E2808" s="6" t="s">
        <v>99</v>
      </c>
      <c r="F2808" s="6" t="s">
        <v>100</v>
      </c>
      <c r="G2808" s="6" t="s">
        <v>17</v>
      </c>
      <c r="H2808" s="8">
        <v>0.70000000000000007</v>
      </c>
      <c r="I2808" s="9">
        <v>6000</v>
      </c>
      <c r="J2808" s="10">
        <f t="shared" si="0"/>
        <v>4200</v>
      </c>
      <c r="K2808" s="10">
        <f t="shared" si="1"/>
        <v>1470</v>
      </c>
      <c r="L2808" s="11">
        <v>0.35</v>
      </c>
      <c r="N2808" s="16"/>
      <c r="O2808" s="14"/>
      <c r="P2808" s="12"/>
      <c r="Q2808" s="13"/>
    </row>
    <row r="2809" spans="1:17" ht="15.75" customHeight="1">
      <c r="A2809" s="6" t="s">
        <v>23</v>
      </c>
      <c r="B2809" s="6">
        <v>1197831</v>
      </c>
      <c r="C2809" s="7">
        <v>44542</v>
      </c>
      <c r="D2809" s="6" t="s">
        <v>24</v>
      </c>
      <c r="E2809" s="6" t="s">
        <v>99</v>
      </c>
      <c r="F2809" s="6" t="s">
        <v>100</v>
      </c>
      <c r="G2809" s="6" t="s">
        <v>18</v>
      </c>
      <c r="H2809" s="8">
        <v>0.60000000000000009</v>
      </c>
      <c r="I2809" s="9">
        <v>4000</v>
      </c>
      <c r="J2809" s="10">
        <f t="shared" si="0"/>
        <v>2400.0000000000005</v>
      </c>
      <c r="K2809" s="10">
        <f t="shared" si="1"/>
        <v>840.00000000000011</v>
      </c>
      <c r="L2809" s="11">
        <v>0.35</v>
      </c>
      <c r="N2809" s="16"/>
      <c r="O2809" s="14"/>
      <c r="P2809" s="12"/>
      <c r="Q2809" s="13"/>
    </row>
    <row r="2810" spans="1:17" ht="15.75" customHeight="1">
      <c r="A2810" s="6" t="s">
        <v>23</v>
      </c>
      <c r="B2810" s="6">
        <v>1197831</v>
      </c>
      <c r="C2810" s="7">
        <v>44542</v>
      </c>
      <c r="D2810" s="6" t="s">
        <v>24</v>
      </c>
      <c r="E2810" s="6" t="s">
        <v>99</v>
      </c>
      <c r="F2810" s="6" t="s">
        <v>100</v>
      </c>
      <c r="G2810" s="6" t="s">
        <v>19</v>
      </c>
      <c r="H2810" s="8">
        <v>0.60000000000000009</v>
      </c>
      <c r="I2810" s="9">
        <v>3500</v>
      </c>
      <c r="J2810" s="10">
        <f t="shared" si="0"/>
        <v>2100.0000000000005</v>
      </c>
      <c r="K2810" s="10">
        <f t="shared" si="1"/>
        <v>735.00000000000011</v>
      </c>
      <c r="L2810" s="11">
        <v>0.35</v>
      </c>
      <c r="N2810" s="16"/>
      <c r="O2810" s="14"/>
      <c r="P2810" s="12"/>
      <c r="Q2810" s="13"/>
    </row>
    <row r="2811" spans="1:17" ht="15.75" customHeight="1">
      <c r="A2811" s="6" t="s">
        <v>23</v>
      </c>
      <c r="B2811" s="6">
        <v>1197831</v>
      </c>
      <c r="C2811" s="7">
        <v>44542</v>
      </c>
      <c r="D2811" s="6" t="s">
        <v>24</v>
      </c>
      <c r="E2811" s="6" t="s">
        <v>99</v>
      </c>
      <c r="F2811" s="6" t="s">
        <v>100</v>
      </c>
      <c r="G2811" s="6" t="s">
        <v>20</v>
      </c>
      <c r="H2811" s="8">
        <v>0.60000000000000009</v>
      </c>
      <c r="I2811" s="9">
        <v>3000</v>
      </c>
      <c r="J2811" s="10">
        <f t="shared" si="0"/>
        <v>1800.0000000000002</v>
      </c>
      <c r="K2811" s="10">
        <f t="shared" si="1"/>
        <v>630</v>
      </c>
      <c r="L2811" s="11">
        <v>0.35</v>
      </c>
      <c r="N2811" s="16"/>
      <c r="O2811" s="14"/>
      <c r="P2811" s="12"/>
      <c r="Q2811" s="13"/>
    </row>
    <row r="2812" spans="1:17" ht="15.75" customHeight="1">
      <c r="A2812" s="6" t="s">
        <v>23</v>
      </c>
      <c r="B2812" s="6">
        <v>1197831</v>
      </c>
      <c r="C2812" s="7">
        <v>44542</v>
      </c>
      <c r="D2812" s="6" t="s">
        <v>24</v>
      </c>
      <c r="E2812" s="6" t="s">
        <v>99</v>
      </c>
      <c r="F2812" s="6" t="s">
        <v>100</v>
      </c>
      <c r="G2812" s="6" t="s">
        <v>21</v>
      </c>
      <c r="H2812" s="8">
        <v>0.70000000000000007</v>
      </c>
      <c r="I2812" s="9">
        <v>3000</v>
      </c>
      <c r="J2812" s="10">
        <f t="shared" si="0"/>
        <v>2100</v>
      </c>
      <c r="K2812" s="10">
        <f t="shared" si="1"/>
        <v>735</v>
      </c>
      <c r="L2812" s="11">
        <v>0.35</v>
      </c>
      <c r="N2812" s="16"/>
      <c r="O2812" s="14"/>
      <c r="P2812" s="12"/>
      <c r="Q2812" s="13"/>
    </row>
    <row r="2813" spans="1:17" ht="15.75" customHeight="1">
      <c r="A2813" s="6" t="s">
        <v>23</v>
      </c>
      <c r="B2813" s="6">
        <v>1197831</v>
      </c>
      <c r="C2813" s="7">
        <v>44542</v>
      </c>
      <c r="D2813" s="6" t="s">
        <v>24</v>
      </c>
      <c r="E2813" s="6" t="s">
        <v>99</v>
      </c>
      <c r="F2813" s="6" t="s">
        <v>100</v>
      </c>
      <c r="G2813" s="6" t="s">
        <v>22</v>
      </c>
      <c r="H2813" s="8">
        <v>0.75</v>
      </c>
      <c r="I2813" s="9">
        <v>4000</v>
      </c>
      <c r="J2813" s="10">
        <f t="shared" si="0"/>
        <v>3000</v>
      </c>
      <c r="K2813" s="10">
        <f t="shared" si="1"/>
        <v>1050</v>
      </c>
      <c r="L2813" s="11">
        <v>0.35</v>
      </c>
      <c r="N2813" s="16"/>
      <c r="O2813" s="14"/>
      <c r="P2813" s="12"/>
      <c r="Q2813" s="13"/>
    </row>
    <row r="2814" spans="1:17" ht="15.75" customHeight="1">
      <c r="A2814" s="6" t="s">
        <v>14</v>
      </c>
      <c r="B2814" s="6">
        <v>1185732</v>
      </c>
      <c r="C2814" s="7">
        <v>44208</v>
      </c>
      <c r="D2814" s="6" t="s">
        <v>33</v>
      </c>
      <c r="E2814" s="6" t="s">
        <v>101</v>
      </c>
      <c r="F2814" s="6" t="s">
        <v>102</v>
      </c>
      <c r="G2814" s="6" t="s">
        <v>17</v>
      </c>
      <c r="H2814" s="8">
        <v>0.4</v>
      </c>
      <c r="I2814" s="9">
        <v>4750</v>
      </c>
      <c r="J2814" s="10">
        <f t="shared" si="0"/>
        <v>1900</v>
      </c>
      <c r="K2814" s="10">
        <f t="shared" si="1"/>
        <v>665</v>
      </c>
      <c r="L2814" s="11">
        <v>0.35</v>
      </c>
      <c r="N2814" s="16"/>
      <c r="O2814" s="14"/>
      <c r="P2814" s="12"/>
      <c r="Q2814" s="13"/>
    </row>
    <row r="2815" spans="1:17" ht="15.75" customHeight="1">
      <c r="A2815" s="6" t="s">
        <v>14</v>
      </c>
      <c r="B2815" s="6">
        <v>1185732</v>
      </c>
      <c r="C2815" s="7">
        <v>44208</v>
      </c>
      <c r="D2815" s="6" t="s">
        <v>33</v>
      </c>
      <c r="E2815" s="6" t="s">
        <v>101</v>
      </c>
      <c r="F2815" s="6" t="s">
        <v>102</v>
      </c>
      <c r="G2815" s="6" t="s">
        <v>18</v>
      </c>
      <c r="H2815" s="8">
        <v>0.4</v>
      </c>
      <c r="I2815" s="9">
        <v>2750</v>
      </c>
      <c r="J2815" s="10">
        <f t="shared" si="0"/>
        <v>1100</v>
      </c>
      <c r="K2815" s="10">
        <f t="shared" si="1"/>
        <v>330</v>
      </c>
      <c r="L2815" s="11">
        <v>0.3</v>
      </c>
      <c r="N2815" s="16"/>
      <c r="O2815" s="14"/>
      <c r="P2815" s="12"/>
      <c r="Q2815" s="13"/>
    </row>
    <row r="2816" spans="1:17" ht="15.75" customHeight="1">
      <c r="A2816" s="6" t="s">
        <v>14</v>
      </c>
      <c r="B2816" s="6">
        <v>1185732</v>
      </c>
      <c r="C2816" s="7">
        <v>44208</v>
      </c>
      <c r="D2816" s="6" t="s">
        <v>33</v>
      </c>
      <c r="E2816" s="6" t="s">
        <v>101</v>
      </c>
      <c r="F2816" s="6" t="s">
        <v>102</v>
      </c>
      <c r="G2816" s="6" t="s">
        <v>19</v>
      </c>
      <c r="H2816" s="8">
        <v>0.30000000000000004</v>
      </c>
      <c r="I2816" s="9">
        <v>2750</v>
      </c>
      <c r="J2816" s="10">
        <f t="shared" si="0"/>
        <v>825.00000000000011</v>
      </c>
      <c r="K2816" s="10">
        <f t="shared" si="1"/>
        <v>247.50000000000003</v>
      </c>
      <c r="L2816" s="11">
        <v>0.3</v>
      </c>
      <c r="N2816" s="16"/>
      <c r="O2816" s="14"/>
      <c r="P2816" s="12"/>
      <c r="Q2816" s="13"/>
    </row>
    <row r="2817" spans="1:17" ht="15.75" customHeight="1">
      <c r="A2817" s="6" t="s">
        <v>14</v>
      </c>
      <c r="B2817" s="6">
        <v>1185732</v>
      </c>
      <c r="C2817" s="7">
        <v>44208</v>
      </c>
      <c r="D2817" s="6" t="s">
        <v>33</v>
      </c>
      <c r="E2817" s="6" t="s">
        <v>101</v>
      </c>
      <c r="F2817" s="6" t="s">
        <v>102</v>
      </c>
      <c r="G2817" s="6" t="s">
        <v>20</v>
      </c>
      <c r="H2817" s="8">
        <v>0.35000000000000003</v>
      </c>
      <c r="I2817" s="9">
        <v>1250</v>
      </c>
      <c r="J2817" s="10">
        <f t="shared" si="0"/>
        <v>437.50000000000006</v>
      </c>
      <c r="K2817" s="10">
        <f t="shared" si="1"/>
        <v>131.25</v>
      </c>
      <c r="L2817" s="11">
        <v>0.3</v>
      </c>
      <c r="N2817" s="16"/>
      <c r="O2817" s="14"/>
      <c r="P2817" s="12"/>
      <c r="Q2817" s="13"/>
    </row>
    <row r="2818" spans="1:17" ht="15.75" customHeight="1">
      <c r="A2818" s="6" t="s">
        <v>14</v>
      </c>
      <c r="B2818" s="6">
        <v>1185732</v>
      </c>
      <c r="C2818" s="7">
        <v>44208</v>
      </c>
      <c r="D2818" s="6" t="s">
        <v>33</v>
      </c>
      <c r="E2818" s="6" t="s">
        <v>101</v>
      </c>
      <c r="F2818" s="6" t="s">
        <v>102</v>
      </c>
      <c r="G2818" s="6" t="s">
        <v>21</v>
      </c>
      <c r="H2818" s="8">
        <v>0.49999999999999994</v>
      </c>
      <c r="I2818" s="9">
        <v>1750</v>
      </c>
      <c r="J2818" s="10">
        <f t="shared" si="0"/>
        <v>874.99999999999989</v>
      </c>
      <c r="K2818" s="10">
        <f t="shared" si="1"/>
        <v>306.24999999999994</v>
      </c>
      <c r="L2818" s="11">
        <v>0.35</v>
      </c>
      <c r="N2818" s="16"/>
      <c r="O2818" s="14"/>
      <c r="P2818" s="12"/>
      <c r="Q2818" s="13"/>
    </row>
    <row r="2819" spans="1:17" ht="15.75" customHeight="1">
      <c r="A2819" s="6" t="s">
        <v>14</v>
      </c>
      <c r="B2819" s="6">
        <v>1185732</v>
      </c>
      <c r="C2819" s="7">
        <v>44208</v>
      </c>
      <c r="D2819" s="6" t="s">
        <v>33</v>
      </c>
      <c r="E2819" s="6" t="s">
        <v>101</v>
      </c>
      <c r="F2819" s="6" t="s">
        <v>102</v>
      </c>
      <c r="G2819" s="6" t="s">
        <v>22</v>
      </c>
      <c r="H2819" s="8">
        <v>0.4</v>
      </c>
      <c r="I2819" s="9">
        <v>2750</v>
      </c>
      <c r="J2819" s="10">
        <f t="shared" si="0"/>
        <v>1100</v>
      </c>
      <c r="K2819" s="10">
        <f t="shared" si="1"/>
        <v>440</v>
      </c>
      <c r="L2819" s="11">
        <v>0.4</v>
      </c>
      <c r="N2819" s="16"/>
      <c r="O2819" s="14"/>
      <c r="P2819" s="12"/>
      <c r="Q2819" s="13"/>
    </row>
    <row r="2820" spans="1:17" ht="15.75" customHeight="1">
      <c r="A2820" s="6" t="s">
        <v>14</v>
      </c>
      <c r="B2820" s="6">
        <v>1185732</v>
      </c>
      <c r="C2820" s="7">
        <v>44239</v>
      </c>
      <c r="D2820" s="6" t="s">
        <v>33</v>
      </c>
      <c r="E2820" s="6" t="s">
        <v>101</v>
      </c>
      <c r="F2820" s="6" t="s">
        <v>102</v>
      </c>
      <c r="G2820" s="6" t="s">
        <v>17</v>
      </c>
      <c r="H2820" s="8">
        <v>0.4</v>
      </c>
      <c r="I2820" s="9">
        <v>5250</v>
      </c>
      <c r="J2820" s="10">
        <f t="shared" si="0"/>
        <v>2100</v>
      </c>
      <c r="K2820" s="10">
        <f t="shared" si="1"/>
        <v>735</v>
      </c>
      <c r="L2820" s="11">
        <v>0.35</v>
      </c>
      <c r="N2820" s="16"/>
      <c r="O2820" s="14"/>
      <c r="P2820" s="12"/>
      <c r="Q2820" s="13"/>
    </row>
    <row r="2821" spans="1:17" ht="15.75" customHeight="1">
      <c r="A2821" s="6" t="s">
        <v>14</v>
      </c>
      <c r="B2821" s="6">
        <v>1185732</v>
      </c>
      <c r="C2821" s="7">
        <v>44239</v>
      </c>
      <c r="D2821" s="6" t="s">
        <v>33</v>
      </c>
      <c r="E2821" s="6" t="s">
        <v>101</v>
      </c>
      <c r="F2821" s="6" t="s">
        <v>102</v>
      </c>
      <c r="G2821" s="6" t="s">
        <v>18</v>
      </c>
      <c r="H2821" s="8">
        <v>0.4</v>
      </c>
      <c r="I2821" s="9">
        <v>1750</v>
      </c>
      <c r="J2821" s="10">
        <f t="shared" si="0"/>
        <v>700</v>
      </c>
      <c r="K2821" s="10">
        <f t="shared" si="1"/>
        <v>210</v>
      </c>
      <c r="L2821" s="11">
        <v>0.3</v>
      </c>
      <c r="N2821" s="16"/>
      <c r="O2821" s="14"/>
      <c r="P2821" s="12"/>
      <c r="Q2821" s="13"/>
    </row>
    <row r="2822" spans="1:17" ht="15.75" customHeight="1">
      <c r="A2822" s="6" t="s">
        <v>14</v>
      </c>
      <c r="B2822" s="6">
        <v>1185732</v>
      </c>
      <c r="C2822" s="7">
        <v>44239</v>
      </c>
      <c r="D2822" s="6" t="s">
        <v>33</v>
      </c>
      <c r="E2822" s="6" t="s">
        <v>101</v>
      </c>
      <c r="F2822" s="6" t="s">
        <v>102</v>
      </c>
      <c r="G2822" s="6" t="s">
        <v>19</v>
      </c>
      <c r="H2822" s="8">
        <v>0.30000000000000004</v>
      </c>
      <c r="I2822" s="9">
        <v>2250</v>
      </c>
      <c r="J2822" s="10">
        <f t="shared" si="0"/>
        <v>675.00000000000011</v>
      </c>
      <c r="K2822" s="10">
        <f t="shared" si="1"/>
        <v>202.50000000000003</v>
      </c>
      <c r="L2822" s="11">
        <v>0.3</v>
      </c>
      <c r="N2822" s="16"/>
      <c r="O2822" s="14"/>
      <c r="P2822" s="12"/>
      <c r="Q2822" s="13"/>
    </row>
    <row r="2823" spans="1:17" ht="15.75" customHeight="1">
      <c r="A2823" s="6" t="s">
        <v>14</v>
      </c>
      <c r="B2823" s="6">
        <v>1185732</v>
      </c>
      <c r="C2823" s="7">
        <v>44239</v>
      </c>
      <c r="D2823" s="6" t="s">
        <v>33</v>
      </c>
      <c r="E2823" s="6" t="s">
        <v>101</v>
      </c>
      <c r="F2823" s="6" t="s">
        <v>102</v>
      </c>
      <c r="G2823" s="6" t="s">
        <v>20</v>
      </c>
      <c r="H2823" s="8">
        <v>0.35000000000000003</v>
      </c>
      <c r="I2823" s="9">
        <v>1000</v>
      </c>
      <c r="J2823" s="10">
        <f t="shared" si="0"/>
        <v>350.00000000000006</v>
      </c>
      <c r="K2823" s="10">
        <f t="shared" si="1"/>
        <v>105.00000000000001</v>
      </c>
      <c r="L2823" s="11">
        <v>0.3</v>
      </c>
      <c r="N2823" s="16"/>
      <c r="O2823" s="14"/>
      <c r="P2823" s="12"/>
      <c r="Q2823" s="13"/>
    </row>
    <row r="2824" spans="1:17" ht="15.75" customHeight="1">
      <c r="A2824" s="6" t="s">
        <v>14</v>
      </c>
      <c r="B2824" s="6">
        <v>1185732</v>
      </c>
      <c r="C2824" s="7">
        <v>44239</v>
      </c>
      <c r="D2824" s="6" t="s">
        <v>33</v>
      </c>
      <c r="E2824" s="6" t="s">
        <v>101</v>
      </c>
      <c r="F2824" s="6" t="s">
        <v>102</v>
      </c>
      <c r="G2824" s="6" t="s">
        <v>21</v>
      </c>
      <c r="H2824" s="8">
        <v>0.49999999999999994</v>
      </c>
      <c r="I2824" s="9">
        <v>1750</v>
      </c>
      <c r="J2824" s="10">
        <f t="shared" si="0"/>
        <v>874.99999999999989</v>
      </c>
      <c r="K2824" s="10">
        <f t="shared" si="1"/>
        <v>306.24999999999994</v>
      </c>
      <c r="L2824" s="11">
        <v>0.35</v>
      </c>
      <c r="N2824" s="16"/>
      <c r="O2824" s="14"/>
      <c r="P2824" s="12"/>
      <c r="Q2824" s="13"/>
    </row>
    <row r="2825" spans="1:17" ht="15.75" customHeight="1">
      <c r="A2825" s="6" t="s">
        <v>14</v>
      </c>
      <c r="B2825" s="6">
        <v>1185732</v>
      </c>
      <c r="C2825" s="7">
        <v>44239</v>
      </c>
      <c r="D2825" s="6" t="s">
        <v>33</v>
      </c>
      <c r="E2825" s="6" t="s">
        <v>101</v>
      </c>
      <c r="F2825" s="6" t="s">
        <v>102</v>
      </c>
      <c r="G2825" s="6" t="s">
        <v>22</v>
      </c>
      <c r="H2825" s="8">
        <v>0.35</v>
      </c>
      <c r="I2825" s="9">
        <v>2750</v>
      </c>
      <c r="J2825" s="10">
        <f t="shared" si="0"/>
        <v>962.49999999999989</v>
      </c>
      <c r="K2825" s="10">
        <f t="shared" si="1"/>
        <v>385</v>
      </c>
      <c r="L2825" s="11">
        <v>0.4</v>
      </c>
      <c r="N2825" s="16"/>
      <c r="O2825" s="14"/>
      <c r="P2825" s="12"/>
      <c r="Q2825" s="13"/>
    </row>
    <row r="2826" spans="1:17" ht="15.75" customHeight="1">
      <c r="A2826" s="6" t="s">
        <v>14</v>
      </c>
      <c r="B2826" s="6">
        <v>1185732</v>
      </c>
      <c r="C2826" s="7">
        <v>44266</v>
      </c>
      <c r="D2826" s="6" t="s">
        <v>33</v>
      </c>
      <c r="E2826" s="6" t="s">
        <v>101</v>
      </c>
      <c r="F2826" s="6" t="s">
        <v>102</v>
      </c>
      <c r="G2826" s="6" t="s">
        <v>17</v>
      </c>
      <c r="H2826" s="8">
        <v>0.4</v>
      </c>
      <c r="I2826" s="9">
        <v>4950</v>
      </c>
      <c r="J2826" s="10">
        <f t="shared" si="0"/>
        <v>1980</v>
      </c>
      <c r="K2826" s="10">
        <f t="shared" si="1"/>
        <v>693</v>
      </c>
      <c r="L2826" s="11">
        <v>0.35</v>
      </c>
      <c r="N2826" s="16"/>
      <c r="O2826" s="14"/>
      <c r="P2826" s="12"/>
      <c r="Q2826" s="13"/>
    </row>
    <row r="2827" spans="1:17" ht="15.75" customHeight="1">
      <c r="A2827" s="6" t="s">
        <v>14</v>
      </c>
      <c r="B2827" s="6">
        <v>1185732</v>
      </c>
      <c r="C2827" s="7">
        <v>44266</v>
      </c>
      <c r="D2827" s="6" t="s">
        <v>33</v>
      </c>
      <c r="E2827" s="6" t="s">
        <v>101</v>
      </c>
      <c r="F2827" s="6" t="s">
        <v>102</v>
      </c>
      <c r="G2827" s="6" t="s">
        <v>18</v>
      </c>
      <c r="H2827" s="8">
        <v>0.4</v>
      </c>
      <c r="I2827" s="9">
        <v>2000</v>
      </c>
      <c r="J2827" s="10">
        <f t="shared" si="0"/>
        <v>800</v>
      </c>
      <c r="K2827" s="10">
        <f t="shared" si="1"/>
        <v>240</v>
      </c>
      <c r="L2827" s="11">
        <v>0.3</v>
      </c>
      <c r="N2827" s="16"/>
      <c r="O2827" s="14"/>
      <c r="P2827" s="12"/>
      <c r="Q2827" s="13"/>
    </row>
    <row r="2828" spans="1:17" ht="15.75" customHeight="1">
      <c r="A2828" s="6" t="s">
        <v>14</v>
      </c>
      <c r="B2828" s="6">
        <v>1185732</v>
      </c>
      <c r="C2828" s="7">
        <v>44266</v>
      </c>
      <c r="D2828" s="6" t="s">
        <v>33</v>
      </c>
      <c r="E2828" s="6" t="s">
        <v>101</v>
      </c>
      <c r="F2828" s="6" t="s">
        <v>102</v>
      </c>
      <c r="G2828" s="6" t="s">
        <v>19</v>
      </c>
      <c r="H2828" s="8">
        <v>0.30000000000000004</v>
      </c>
      <c r="I2828" s="9">
        <v>2250</v>
      </c>
      <c r="J2828" s="10">
        <f t="shared" si="0"/>
        <v>675.00000000000011</v>
      </c>
      <c r="K2828" s="10">
        <f t="shared" si="1"/>
        <v>202.50000000000003</v>
      </c>
      <c r="L2828" s="11">
        <v>0.3</v>
      </c>
      <c r="N2828" s="16"/>
      <c r="O2828" s="14"/>
      <c r="P2828" s="12"/>
      <c r="Q2828" s="13"/>
    </row>
    <row r="2829" spans="1:17" ht="15.75" customHeight="1">
      <c r="A2829" s="6" t="s">
        <v>14</v>
      </c>
      <c r="B2829" s="6">
        <v>1185732</v>
      </c>
      <c r="C2829" s="7">
        <v>44266</v>
      </c>
      <c r="D2829" s="6" t="s">
        <v>33</v>
      </c>
      <c r="E2829" s="6" t="s">
        <v>101</v>
      </c>
      <c r="F2829" s="6" t="s">
        <v>102</v>
      </c>
      <c r="G2829" s="6" t="s">
        <v>20</v>
      </c>
      <c r="H2829" s="8">
        <v>0.35</v>
      </c>
      <c r="I2829" s="9">
        <v>750</v>
      </c>
      <c r="J2829" s="10">
        <f t="shared" si="0"/>
        <v>262.5</v>
      </c>
      <c r="K2829" s="10">
        <f t="shared" si="1"/>
        <v>78.75</v>
      </c>
      <c r="L2829" s="11">
        <v>0.3</v>
      </c>
      <c r="N2829" s="16"/>
      <c r="O2829" s="14"/>
      <c r="P2829" s="12"/>
      <c r="Q2829" s="13"/>
    </row>
    <row r="2830" spans="1:17" ht="15.75" customHeight="1">
      <c r="A2830" s="6" t="s">
        <v>14</v>
      </c>
      <c r="B2830" s="6">
        <v>1185732</v>
      </c>
      <c r="C2830" s="7">
        <v>44266</v>
      </c>
      <c r="D2830" s="6" t="s">
        <v>33</v>
      </c>
      <c r="E2830" s="6" t="s">
        <v>101</v>
      </c>
      <c r="F2830" s="6" t="s">
        <v>102</v>
      </c>
      <c r="G2830" s="6" t="s">
        <v>21</v>
      </c>
      <c r="H2830" s="8">
        <v>0.5</v>
      </c>
      <c r="I2830" s="9">
        <v>1250</v>
      </c>
      <c r="J2830" s="10">
        <f t="shared" si="0"/>
        <v>625</v>
      </c>
      <c r="K2830" s="10">
        <f t="shared" si="1"/>
        <v>218.75</v>
      </c>
      <c r="L2830" s="11">
        <v>0.35</v>
      </c>
      <c r="N2830" s="16"/>
      <c r="O2830" s="14"/>
      <c r="P2830" s="12"/>
      <c r="Q2830" s="13"/>
    </row>
    <row r="2831" spans="1:17" ht="15.75" customHeight="1">
      <c r="A2831" s="6" t="s">
        <v>14</v>
      </c>
      <c r="B2831" s="6">
        <v>1185732</v>
      </c>
      <c r="C2831" s="7">
        <v>44266</v>
      </c>
      <c r="D2831" s="6" t="s">
        <v>33</v>
      </c>
      <c r="E2831" s="6" t="s">
        <v>101</v>
      </c>
      <c r="F2831" s="6" t="s">
        <v>102</v>
      </c>
      <c r="G2831" s="6" t="s">
        <v>22</v>
      </c>
      <c r="H2831" s="8">
        <v>0.4</v>
      </c>
      <c r="I2831" s="9">
        <v>2250</v>
      </c>
      <c r="J2831" s="10">
        <f t="shared" si="0"/>
        <v>900</v>
      </c>
      <c r="K2831" s="10">
        <f t="shared" si="1"/>
        <v>360</v>
      </c>
      <c r="L2831" s="11">
        <v>0.4</v>
      </c>
      <c r="N2831" s="16"/>
      <c r="O2831" s="14"/>
      <c r="P2831" s="12"/>
      <c r="Q2831" s="13"/>
    </row>
    <row r="2832" spans="1:17" ht="15.75" customHeight="1">
      <c r="A2832" s="6" t="s">
        <v>14</v>
      </c>
      <c r="B2832" s="6">
        <v>1185732</v>
      </c>
      <c r="C2832" s="7">
        <v>44298</v>
      </c>
      <c r="D2832" s="6" t="s">
        <v>33</v>
      </c>
      <c r="E2832" s="6" t="s">
        <v>101</v>
      </c>
      <c r="F2832" s="6" t="s">
        <v>102</v>
      </c>
      <c r="G2832" s="6" t="s">
        <v>17</v>
      </c>
      <c r="H2832" s="8">
        <v>0.4</v>
      </c>
      <c r="I2832" s="9">
        <v>4500</v>
      </c>
      <c r="J2832" s="10">
        <f t="shared" si="0"/>
        <v>1800</v>
      </c>
      <c r="K2832" s="10">
        <f t="shared" si="1"/>
        <v>630</v>
      </c>
      <c r="L2832" s="11">
        <v>0.35</v>
      </c>
      <c r="N2832" s="16"/>
      <c r="O2832" s="14"/>
      <c r="P2832" s="12"/>
      <c r="Q2832" s="13"/>
    </row>
    <row r="2833" spans="1:17" ht="15.75" customHeight="1">
      <c r="A2833" s="6" t="s">
        <v>14</v>
      </c>
      <c r="B2833" s="6">
        <v>1185732</v>
      </c>
      <c r="C2833" s="7">
        <v>44298</v>
      </c>
      <c r="D2833" s="6" t="s">
        <v>33</v>
      </c>
      <c r="E2833" s="6" t="s">
        <v>101</v>
      </c>
      <c r="F2833" s="6" t="s">
        <v>102</v>
      </c>
      <c r="G2833" s="6" t="s">
        <v>18</v>
      </c>
      <c r="H2833" s="8">
        <v>0.4</v>
      </c>
      <c r="I2833" s="9">
        <v>1500</v>
      </c>
      <c r="J2833" s="10">
        <f t="shared" si="0"/>
        <v>600</v>
      </c>
      <c r="K2833" s="10">
        <f t="shared" si="1"/>
        <v>180</v>
      </c>
      <c r="L2833" s="11">
        <v>0.3</v>
      </c>
      <c r="N2833" s="16"/>
      <c r="O2833" s="14"/>
      <c r="P2833" s="12"/>
      <c r="Q2833" s="13"/>
    </row>
    <row r="2834" spans="1:17" ht="15.75" customHeight="1">
      <c r="A2834" s="6" t="s">
        <v>14</v>
      </c>
      <c r="B2834" s="6">
        <v>1185732</v>
      </c>
      <c r="C2834" s="7">
        <v>44298</v>
      </c>
      <c r="D2834" s="6" t="s">
        <v>33</v>
      </c>
      <c r="E2834" s="6" t="s">
        <v>101</v>
      </c>
      <c r="F2834" s="6" t="s">
        <v>102</v>
      </c>
      <c r="G2834" s="6" t="s">
        <v>19</v>
      </c>
      <c r="H2834" s="8">
        <v>0.30000000000000004</v>
      </c>
      <c r="I2834" s="9">
        <v>1500</v>
      </c>
      <c r="J2834" s="10">
        <f t="shared" si="0"/>
        <v>450.00000000000006</v>
      </c>
      <c r="K2834" s="10">
        <f t="shared" si="1"/>
        <v>135</v>
      </c>
      <c r="L2834" s="11">
        <v>0.3</v>
      </c>
      <c r="N2834" s="16"/>
      <c r="O2834" s="14"/>
      <c r="P2834" s="12"/>
      <c r="Q2834" s="13"/>
    </row>
    <row r="2835" spans="1:17" ht="15.75" customHeight="1">
      <c r="A2835" s="6" t="s">
        <v>14</v>
      </c>
      <c r="B2835" s="6">
        <v>1185732</v>
      </c>
      <c r="C2835" s="7">
        <v>44298</v>
      </c>
      <c r="D2835" s="6" t="s">
        <v>33</v>
      </c>
      <c r="E2835" s="6" t="s">
        <v>101</v>
      </c>
      <c r="F2835" s="6" t="s">
        <v>102</v>
      </c>
      <c r="G2835" s="6" t="s">
        <v>20</v>
      </c>
      <c r="H2835" s="8">
        <v>0.35</v>
      </c>
      <c r="I2835" s="9">
        <v>750</v>
      </c>
      <c r="J2835" s="10">
        <f t="shared" si="0"/>
        <v>262.5</v>
      </c>
      <c r="K2835" s="10">
        <f t="shared" si="1"/>
        <v>78.75</v>
      </c>
      <c r="L2835" s="11">
        <v>0.3</v>
      </c>
      <c r="N2835" s="16"/>
      <c r="O2835" s="14"/>
      <c r="P2835" s="12"/>
      <c r="Q2835" s="13"/>
    </row>
    <row r="2836" spans="1:17" ht="15.75" customHeight="1">
      <c r="A2836" s="6" t="s">
        <v>14</v>
      </c>
      <c r="B2836" s="6">
        <v>1185732</v>
      </c>
      <c r="C2836" s="7">
        <v>44298</v>
      </c>
      <c r="D2836" s="6" t="s">
        <v>33</v>
      </c>
      <c r="E2836" s="6" t="s">
        <v>101</v>
      </c>
      <c r="F2836" s="6" t="s">
        <v>102</v>
      </c>
      <c r="G2836" s="6" t="s">
        <v>21</v>
      </c>
      <c r="H2836" s="8">
        <v>0.6</v>
      </c>
      <c r="I2836" s="9">
        <v>1000</v>
      </c>
      <c r="J2836" s="10">
        <f t="shared" si="0"/>
        <v>600</v>
      </c>
      <c r="K2836" s="10">
        <f t="shared" si="1"/>
        <v>210</v>
      </c>
      <c r="L2836" s="11">
        <v>0.35</v>
      </c>
      <c r="N2836" s="16"/>
      <c r="O2836" s="14"/>
      <c r="P2836" s="12"/>
      <c r="Q2836" s="13"/>
    </row>
    <row r="2837" spans="1:17" ht="15.75" customHeight="1">
      <c r="A2837" s="6" t="s">
        <v>14</v>
      </c>
      <c r="B2837" s="6">
        <v>1185732</v>
      </c>
      <c r="C2837" s="7">
        <v>44298</v>
      </c>
      <c r="D2837" s="6" t="s">
        <v>33</v>
      </c>
      <c r="E2837" s="6" t="s">
        <v>101</v>
      </c>
      <c r="F2837" s="6" t="s">
        <v>102</v>
      </c>
      <c r="G2837" s="6" t="s">
        <v>22</v>
      </c>
      <c r="H2837" s="8">
        <v>0.5</v>
      </c>
      <c r="I2837" s="9">
        <v>2250</v>
      </c>
      <c r="J2837" s="10">
        <f t="shared" si="0"/>
        <v>1125</v>
      </c>
      <c r="K2837" s="10">
        <f t="shared" si="1"/>
        <v>450</v>
      </c>
      <c r="L2837" s="11">
        <v>0.4</v>
      </c>
      <c r="N2837" s="16"/>
      <c r="O2837" s="14"/>
      <c r="P2837" s="12"/>
      <c r="Q2837" s="13"/>
    </row>
    <row r="2838" spans="1:17" ht="15.75" customHeight="1">
      <c r="A2838" s="6" t="s">
        <v>14</v>
      </c>
      <c r="B2838" s="6">
        <v>1185732</v>
      </c>
      <c r="C2838" s="7">
        <v>44329</v>
      </c>
      <c r="D2838" s="6" t="s">
        <v>33</v>
      </c>
      <c r="E2838" s="6" t="s">
        <v>101</v>
      </c>
      <c r="F2838" s="6" t="s">
        <v>102</v>
      </c>
      <c r="G2838" s="6" t="s">
        <v>17</v>
      </c>
      <c r="H2838" s="8">
        <v>0.6</v>
      </c>
      <c r="I2838" s="9">
        <v>4950</v>
      </c>
      <c r="J2838" s="10">
        <f t="shared" si="0"/>
        <v>2970</v>
      </c>
      <c r="K2838" s="10">
        <f t="shared" si="1"/>
        <v>1039.5</v>
      </c>
      <c r="L2838" s="11">
        <v>0.35</v>
      </c>
      <c r="N2838" s="16"/>
      <c r="O2838" s="14"/>
      <c r="P2838" s="12"/>
      <c r="Q2838" s="13"/>
    </row>
    <row r="2839" spans="1:17" ht="15.75" customHeight="1">
      <c r="A2839" s="6" t="s">
        <v>14</v>
      </c>
      <c r="B2839" s="6">
        <v>1185732</v>
      </c>
      <c r="C2839" s="7">
        <v>44329</v>
      </c>
      <c r="D2839" s="6" t="s">
        <v>33</v>
      </c>
      <c r="E2839" s="6" t="s">
        <v>101</v>
      </c>
      <c r="F2839" s="6" t="s">
        <v>102</v>
      </c>
      <c r="G2839" s="6" t="s">
        <v>18</v>
      </c>
      <c r="H2839" s="8">
        <v>0.5</v>
      </c>
      <c r="I2839" s="9">
        <v>2000</v>
      </c>
      <c r="J2839" s="10">
        <f t="shared" si="0"/>
        <v>1000</v>
      </c>
      <c r="K2839" s="10">
        <f t="shared" si="1"/>
        <v>300</v>
      </c>
      <c r="L2839" s="11">
        <v>0.3</v>
      </c>
      <c r="N2839" s="16"/>
      <c r="O2839" s="14"/>
      <c r="P2839" s="12"/>
      <c r="Q2839" s="13"/>
    </row>
    <row r="2840" spans="1:17" ht="15.75" customHeight="1">
      <c r="A2840" s="6" t="s">
        <v>14</v>
      </c>
      <c r="B2840" s="6">
        <v>1185732</v>
      </c>
      <c r="C2840" s="7">
        <v>44329</v>
      </c>
      <c r="D2840" s="6" t="s">
        <v>33</v>
      </c>
      <c r="E2840" s="6" t="s">
        <v>101</v>
      </c>
      <c r="F2840" s="6" t="s">
        <v>102</v>
      </c>
      <c r="G2840" s="6" t="s">
        <v>19</v>
      </c>
      <c r="H2840" s="8">
        <v>0.45</v>
      </c>
      <c r="I2840" s="9">
        <v>1750</v>
      </c>
      <c r="J2840" s="10">
        <f t="shared" si="0"/>
        <v>787.5</v>
      </c>
      <c r="K2840" s="10">
        <f t="shared" si="1"/>
        <v>236.25</v>
      </c>
      <c r="L2840" s="11">
        <v>0.3</v>
      </c>
      <c r="N2840" s="16"/>
      <c r="O2840" s="14"/>
      <c r="P2840" s="12"/>
      <c r="Q2840" s="13"/>
    </row>
    <row r="2841" spans="1:17" ht="15.75" customHeight="1">
      <c r="A2841" s="6" t="s">
        <v>14</v>
      </c>
      <c r="B2841" s="6">
        <v>1185732</v>
      </c>
      <c r="C2841" s="7">
        <v>44329</v>
      </c>
      <c r="D2841" s="6" t="s">
        <v>33</v>
      </c>
      <c r="E2841" s="6" t="s">
        <v>101</v>
      </c>
      <c r="F2841" s="6" t="s">
        <v>102</v>
      </c>
      <c r="G2841" s="6" t="s">
        <v>20</v>
      </c>
      <c r="H2841" s="8">
        <v>0.45</v>
      </c>
      <c r="I2841" s="9">
        <v>1000</v>
      </c>
      <c r="J2841" s="10">
        <f t="shared" si="0"/>
        <v>450</v>
      </c>
      <c r="K2841" s="10">
        <f t="shared" si="1"/>
        <v>135</v>
      </c>
      <c r="L2841" s="11">
        <v>0.3</v>
      </c>
      <c r="N2841" s="16"/>
      <c r="O2841" s="14"/>
      <c r="P2841" s="12"/>
      <c r="Q2841" s="13"/>
    </row>
    <row r="2842" spans="1:17" ht="15.75" customHeight="1">
      <c r="A2842" s="6" t="s">
        <v>14</v>
      </c>
      <c r="B2842" s="6">
        <v>1185732</v>
      </c>
      <c r="C2842" s="7">
        <v>44329</v>
      </c>
      <c r="D2842" s="6" t="s">
        <v>33</v>
      </c>
      <c r="E2842" s="6" t="s">
        <v>101</v>
      </c>
      <c r="F2842" s="6" t="s">
        <v>102</v>
      </c>
      <c r="G2842" s="6" t="s">
        <v>21</v>
      </c>
      <c r="H2842" s="8">
        <v>0.54999999999999993</v>
      </c>
      <c r="I2842" s="9">
        <v>1250</v>
      </c>
      <c r="J2842" s="10">
        <f t="shared" si="0"/>
        <v>687.49999999999989</v>
      </c>
      <c r="K2842" s="10">
        <f t="shared" si="1"/>
        <v>240.62499999999994</v>
      </c>
      <c r="L2842" s="11">
        <v>0.35</v>
      </c>
      <c r="N2842" s="16"/>
      <c r="O2842" s="14"/>
      <c r="P2842" s="12"/>
      <c r="Q2842" s="13"/>
    </row>
    <row r="2843" spans="1:17" ht="15.75" customHeight="1">
      <c r="A2843" s="6" t="s">
        <v>14</v>
      </c>
      <c r="B2843" s="6">
        <v>1185732</v>
      </c>
      <c r="C2843" s="7">
        <v>44329</v>
      </c>
      <c r="D2843" s="6" t="s">
        <v>33</v>
      </c>
      <c r="E2843" s="6" t="s">
        <v>101</v>
      </c>
      <c r="F2843" s="6" t="s">
        <v>102</v>
      </c>
      <c r="G2843" s="6" t="s">
        <v>22</v>
      </c>
      <c r="H2843" s="8">
        <v>0.6</v>
      </c>
      <c r="I2843" s="9">
        <v>2500</v>
      </c>
      <c r="J2843" s="10">
        <f t="shared" si="0"/>
        <v>1500</v>
      </c>
      <c r="K2843" s="10">
        <f t="shared" si="1"/>
        <v>600</v>
      </c>
      <c r="L2843" s="11">
        <v>0.4</v>
      </c>
      <c r="N2843" s="16"/>
      <c r="O2843" s="14"/>
      <c r="P2843" s="12"/>
      <c r="Q2843" s="13"/>
    </row>
    <row r="2844" spans="1:17" ht="15.75" customHeight="1">
      <c r="A2844" s="6" t="s">
        <v>14</v>
      </c>
      <c r="B2844" s="6">
        <v>1185732</v>
      </c>
      <c r="C2844" s="7">
        <v>44359</v>
      </c>
      <c r="D2844" s="6" t="s">
        <v>33</v>
      </c>
      <c r="E2844" s="6" t="s">
        <v>101</v>
      </c>
      <c r="F2844" s="6" t="s">
        <v>102</v>
      </c>
      <c r="G2844" s="6" t="s">
        <v>17</v>
      </c>
      <c r="H2844" s="8">
        <v>0.45</v>
      </c>
      <c r="I2844" s="9">
        <v>5000</v>
      </c>
      <c r="J2844" s="10">
        <f t="shared" si="0"/>
        <v>2250</v>
      </c>
      <c r="K2844" s="10">
        <f t="shared" si="1"/>
        <v>787.5</v>
      </c>
      <c r="L2844" s="11">
        <v>0.35</v>
      </c>
      <c r="N2844" s="16"/>
      <c r="O2844" s="14"/>
      <c r="P2844" s="12"/>
      <c r="Q2844" s="13"/>
    </row>
    <row r="2845" spans="1:17" ht="15.75" customHeight="1">
      <c r="A2845" s="6" t="s">
        <v>14</v>
      </c>
      <c r="B2845" s="6">
        <v>1185732</v>
      </c>
      <c r="C2845" s="7">
        <v>44359</v>
      </c>
      <c r="D2845" s="6" t="s">
        <v>33</v>
      </c>
      <c r="E2845" s="6" t="s">
        <v>101</v>
      </c>
      <c r="F2845" s="6" t="s">
        <v>102</v>
      </c>
      <c r="G2845" s="6" t="s">
        <v>18</v>
      </c>
      <c r="H2845" s="8">
        <v>0.40000000000000008</v>
      </c>
      <c r="I2845" s="9">
        <v>2500</v>
      </c>
      <c r="J2845" s="10">
        <f t="shared" si="0"/>
        <v>1000.0000000000002</v>
      </c>
      <c r="K2845" s="10">
        <f t="shared" si="1"/>
        <v>300.00000000000006</v>
      </c>
      <c r="L2845" s="11">
        <v>0.3</v>
      </c>
      <c r="N2845" s="16"/>
      <c r="O2845" s="14"/>
      <c r="P2845" s="12"/>
      <c r="Q2845" s="13"/>
    </row>
    <row r="2846" spans="1:17" ht="15.75" customHeight="1">
      <c r="A2846" s="6" t="s">
        <v>14</v>
      </c>
      <c r="B2846" s="6">
        <v>1185732</v>
      </c>
      <c r="C2846" s="7">
        <v>44359</v>
      </c>
      <c r="D2846" s="6" t="s">
        <v>33</v>
      </c>
      <c r="E2846" s="6" t="s">
        <v>101</v>
      </c>
      <c r="F2846" s="6" t="s">
        <v>102</v>
      </c>
      <c r="G2846" s="6" t="s">
        <v>19</v>
      </c>
      <c r="H2846" s="8">
        <v>0.35000000000000003</v>
      </c>
      <c r="I2846" s="9">
        <v>2000</v>
      </c>
      <c r="J2846" s="10">
        <f t="shared" si="0"/>
        <v>700.00000000000011</v>
      </c>
      <c r="K2846" s="10">
        <f t="shared" si="1"/>
        <v>210.00000000000003</v>
      </c>
      <c r="L2846" s="11">
        <v>0.3</v>
      </c>
      <c r="N2846" s="16"/>
      <c r="O2846" s="14"/>
      <c r="P2846" s="12"/>
      <c r="Q2846" s="13"/>
    </row>
    <row r="2847" spans="1:17" ht="15.75" customHeight="1">
      <c r="A2847" s="6" t="s">
        <v>14</v>
      </c>
      <c r="B2847" s="6">
        <v>1185732</v>
      </c>
      <c r="C2847" s="7">
        <v>44359</v>
      </c>
      <c r="D2847" s="6" t="s">
        <v>33</v>
      </c>
      <c r="E2847" s="6" t="s">
        <v>101</v>
      </c>
      <c r="F2847" s="6" t="s">
        <v>102</v>
      </c>
      <c r="G2847" s="6" t="s">
        <v>20</v>
      </c>
      <c r="H2847" s="8">
        <v>0.35000000000000003</v>
      </c>
      <c r="I2847" s="9">
        <v>1750</v>
      </c>
      <c r="J2847" s="10">
        <f t="shared" si="0"/>
        <v>612.50000000000011</v>
      </c>
      <c r="K2847" s="10">
        <f t="shared" si="1"/>
        <v>183.75000000000003</v>
      </c>
      <c r="L2847" s="11">
        <v>0.3</v>
      </c>
      <c r="N2847" s="16"/>
      <c r="O2847" s="14"/>
      <c r="P2847" s="12"/>
      <c r="Q2847" s="13"/>
    </row>
    <row r="2848" spans="1:17" ht="15.75" customHeight="1">
      <c r="A2848" s="6" t="s">
        <v>14</v>
      </c>
      <c r="B2848" s="6">
        <v>1185732</v>
      </c>
      <c r="C2848" s="7">
        <v>44359</v>
      </c>
      <c r="D2848" s="6" t="s">
        <v>33</v>
      </c>
      <c r="E2848" s="6" t="s">
        <v>101</v>
      </c>
      <c r="F2848" s="6" t="s">
        <v>102</v>
      </c>
      <c r="G2848" s="6" t="s">
        <v>21</v>
      </c>
      <c r="H2848" s="8">
        <v>0.45</v>
      </c>
      <c r="I2848" s="9">
        <v>1750</v>
      </c>
      <c r="J2848" s="10">
        <f t="shared" si="0"/>
        <v>787.5</v>
      </c>
      <c r="K2848" s="10">
        <f t="shared" si="1"/>
        <v>275.625</v>
      </c>
      <c r="L2848" s="11">
        <v>0.35</v>
      </c>
      <c r="N2848" s="16"/>
      <c r="O2848" s="14"/>
      <c r="P2848" s="12"/>
      <c r="Q2848" s="13"/>
    </row>
    <row r="2849" spans="1:17" ht="15.75" customHeight="1">
      <c r="A2849" s="6" t="s">
        <v>14</v>
      </c>
      <c r="B2849" s="6">
        <v>1185732</v>
      </c>
      <c r="C2849" s="7">
        <v>44359</v>
      </c>
      <c r="D2849" s="6" t="s">
        <v>33</v>
      </c>
      <c r="E2849" s="6" t="s">
        <v>101</v>
      </c>
      <c r="F2849" s="6" t="s">
        <v>102</v>
      </c>
      <c r="G2849" s="6" t="s">
        <v>22</v>
      </c>
      <c r="H2849" s="8">
        <v>0.55000000000000004</v>
      </c>
      <c r="I2849" s="9">
        <v>3250</v>
      </c>
      <c r="J2849" s="10">
        <f t="shared" si="0"/>
        <v>1787.5000000000002</v>
      </c>
      <c r="K2849" s="10">
        <f t="shared" si="1"/>
        <v>715.00000000000011</v>
      </c>
      <c r="L2849" s="11">
        <v>0.4</v>
      </c>
      <c r="N2849" s="16"/>
      <c r="O2849" s="14"/>
      <c r="P2849" s="12"/>
      <c r="Q2849" s="13"/>
    </row>
    <row r="2850" spans="1:17" ht="15.75" customHeight="1">
      <c r="A2850" s="6" t="s">
        <v>14</v>
      </c>
      <c r="B2850" s="6">
        <v>1185732</v>
      </c>
      <c r="C2850" s="7">
        <v>44388</v>
      </c>
      <c r="D2850" s="6" t="s">
        <v>33</v>
      </c>
      <c r="E2850" s="6" t="s">
        <v>101</v>
      </c>
      <c r="F2850" s="6" t="s">
        <v>102</v>
      </c>
      <c r="G2850" s="6" t="s">
        <v>17</v>
      </c>
      <c r="H2850" s="8">
        <v>0.5</v>
      </c>
      <c r="I2850" s="9">
        <v>5500</v>
      </c>
      <c r="J2850" s="10">
        <f t="shared" si="0"/>
        <v>2750</v>
      </c>
      <c r="K2850" s="10">
        <f t="shared" si="1"/>
        <v>962.49999999999989</v>
      </c>
      <c r="L2850" s="11">
        <v>0.35</v>
      </c>
      <c r="N2850" s="16"/>
      <c r="O2850" s="14"/>
      <c r="P2850" s="12"/>
      <c r="Q2850" s="13"/>
    </row>
    <row r="2851" spans="1:17" ht="15.75" customHeight="1">
      <c r="A2851" s="6" t="s">
        <v>14</v>
      </c>
      <c r="B2851" s="6">
        <v>1185732</v>
      </c>
      <c r="C2851" s="7">
        <v>44388</v>
      </c>
      <c r="D2851" s="6" t="s">
        <v>33</v>
      </c>
      <c r="E2851" s="6" t="s">
        <v>101</v>
      </c>
      <c r="F2851" s="6" t="s">
        <v>102</v>
      </c>
      <c r="G2851" s="6" t="s">
        <v>18</v>
      </c>
      <c r="H2851" s="8">
        <v>0.45000000000000007</v>
      </c>
      <c r="I2851" s="9">
        <v>3000</v>
      </c>
      <c r="J2851" s="10">
        <f t="shared" si="0"/>
        <v>1350.0000000000002</v>
      </c>
      <c r="K2851" s="10">
        <f t="shared" si="1"/>
        <v>405.00000000000006</v>
      </c>
      <c r="L2851" s="11">
        <v>0.3</v>
      </c>
      <c r="N2851" s="16"/>
      <c r="O2851" s="14"/>
      <c r="P2851" s="12"/>
      <c r="Q2851" s="13"/>
    </row>
    <row r="2852" spans="1:17" ht="15.75" customHeight="1">
      <c r="A2852" s="6" t="s">
        <v>14</v>
      </c>
      <c r="B2852" s="6">
        <v>1185732</v>
      </c>
      <c r="C2852" s="7">
        <v>44388</v>
      </c>
      <c r="D2852" s="6" t="s">
        <v>33</v>
      </c>
      <c r="E2852" s="6" t="s">
        <v>101</v>
      </c>
      <c r="F2852" s="6" t="s">
        <v>102</v>
      </c>
      <c r="G2852" s="6" t="s">
        <v>19</v>
      </c>
      <c r="H2852" s="8">
        <v>0.4</v>
      </c>
      <c r="I2852" s="9">
        <v>2250</v>
      </c>
      <c r="J2852" s="10">
        <f t="shared" si="0"/>
        <v>900</v>
      </c>
      <c r="K2852" s="10">
        <f t="shared" si="1"/>
        <v>270</v>
      </c>
      <c r="L2852" s="11">
        <v>0.3</v>
      </c>
      <c r="N2852" s="16"/>
      <c r="O2852" s="14"/>
      <c r="P2852" s="12"/>
      <c r="Q2852" s="13"/>
    </row>
    <row r="2853" spans="1:17" ht="15.75" customHeight="1">
      <c r="A2853" s="6" t="s">
        <v>14</v>
      </c>
      <c r="B2853" s="6">
        <v>1185732</v>
      </c>
      <c r="C2853" s="7">
        <v>44388</v>
      </c>
      <c r="D2853" s="6" t="s">
        <v>33</v>
      </c>
      <c r="E2853" s="6" t="s">
        <v>101</v>
      </c>
      <c r="F2853" s="6" t="s">
        <v>102</v>
      </c>
      <c r="G2853" s="6" t="s">
        <v>20</v>
      </c>
      <c r="H2853" s="8">
        <v>0.4</v>
      </c>
      <c r="I2853" s="9">
        <v>1750</v>
      </c>
      <c r="J2853" s="10">
        <f t="shared" si="0"/>
        <v>700</v>
      </c>
      <c r="K2853" s="10">
        <f t="shared" si="1"/>
        <v>210</v>
      </c>
      <c r="L2853" s="11">
        <v>0.3</v>
      </c>
      <c r="N2853" s="16"/>
      <c r="O2853" s="14"/>
      <c r="P2853" s="12"/>
      <c r="Q2853" s="13"/>
    </row>
    <row r="2854" spans="1:17" ht="15.75" customHeight="1">
      <c r="A2854" s="6" t="s">
        <v>14</v>
      </c>
      <c r="B2854" s="6">
        <v>1185732</v>
      </c>
      <c r="C2854" s="7">
        <v>44388</v>
      </c>
      <c r="D2854" s="6" t="s">
        <v>33</v>
      </c>
      <c r="E2854" s="6" t="s">
        <v>101</v>
      </c>
      <c r="F2854" s="6" t="s">
        <v>102</v>
      </c>
      <c r="G2854" s="6" t="s">
        <v>21</v>
      </c>
      <c r="H2854" s="8">
        <v>0.5</v>
      </c>
      <c r="I2854" s="9">
        <v>2000</v>
      </c>
      <c r="J2854" s="10">
        <f t="shared" si="0"/>
        <v>1000</v>
      </c>
      <c r="K2854" s="10">
        <f t="shared" si="1"/>
        <v>350</v>
      </c>
      <c r="L2854" s="11">
        <v>0.35</v>
      </c>
      <c r="N2854" s="16"/>
      <c r="O2854" s="14"/>
      <c r="P2854" s="12"/>
      <c r="Q2854" s="13"/>
    </row>
    <row r="2855" spans="1:17" ht="15.75" customHeight="1">
      <c r="A2855" s="6" t="s">
        <v>14</v>
      </c>
      <c r="B2855" s="6">
        <v>1185732</v>
      </c>
      <c r="C2855" s="7">
        <v>44388</v>
      </c>
      <c r="D2855" s="6" t="s">
        <v>33</v>
      </c>
      <c r="E2855" s="6" t="s">
        <v>101</v>
      </c>
      <c r="F2855" s="6" t="s">
        <v>102</v>
      </c>
      <c r="G2855" s="6" t="s">
        <v>22</v>
      </c>
      <c r="H2855" s="8">
        <v>0.55000000000000004</v>
      </c>
      <c r="I2855" s="9">
        <v>3750</v>
      </c>
      <c r="J2855" s="10">
        <f t="shared" si="0"/>
        <v>2062.5</v>
      </c>
      <c r="K2855" s="10">
        <f t="shared" si="1"/>
        <v>825</v>
      </c>
      <c r="L2855" s="11">
        <v>0.4</v>
      </c>
      <c r="N2855" s="16"/>
      <c r="O2855" s="14"/>
      <c r="P2855" s="12"/>
      <c r="Q2855" s="13"/>
    </row>
    <row r="2856" spans="1:17" ht="15.75" customHeight="1">
      <c r="A2856" s="6" t="s">
        <v>14</v>
      </c>
      <c r="B2856" s="6">
        <v>1185732</v>
      </c>
      <c r="C2856" s="7">
        <v>44420</v>
      </c>
      <c r="D2856" s="6" t="s">
        <v>33</v>
      </c>
      <c r="E2856" s="6" t="s">
        <v>101</v>
      </c>
      <c r="F2856" s="6" t="s">
        <v>102</v>
      </c>
      <c r="G2856" s="6" t="s">
        <v>17</v>
      </c>
      <c r="H2856" s="8">
        <v>0.5</v>
      </c>
      <c r="I2856" s="9">
        <v>5250</v>
      </c>
      <c r="J2856" s="10">
        <f t="shared" si="0"/>
        <v>2625</v>
      </c>
      <c r="K2856" s="10">
        <f t="shared" si="1"/>
        <v>918.74999999999989</v>
      </c>
      <c r="L2856" s="11">
        <v>0.35</v>
      </c>
      <c r="N2856" s="16"/>
      <c r="O2856" s="14"/>
      <c r="P2856" s="12"/>
      <c r="Q2856" s="13"/>
    </row>
    <row r="2857" spans="1:17" ht="15.75" customHeight="1">
      <c r="A2857" s="6" t="s">
        <v>14</v>
      </c>
      <c r="B2857" s="6">
        <v>1185732</v>
      </c>
      <c r="C2857" s="7">
        <v>44420</v>
      </c>
      <c r="D2857" s="6" t="s">
        <v>33</v>
      </c>
      <c r="E2857" s="6" t="s">
        <v>101</v>
      </c>
      <c r="F2857" s="6" t="s">
        <v>102</v>
      </c>
      <c r="G2857" s="6" t="s">
        <v>18</v>
      </c>
      <c r="H2857" s="8">
        <v>0.45000000000000007</v>
      </c>
      <c r="I2857" s="9">
        <v>3000</v>
      </c>
      <c r="J2857" s="10">
        <f t="shared" si="0"/>
        <v>1350.0000000000002</v>
      </c>
      <c r="K2857" s="10">
        <f t="shared" si="1"/>
        <v>405.00000000000006</v>
      </c>
      <c r="L2857" s="11">
        <v>0.3</v>
      </c>
      <c r="N2857" s="16"/>
      <c r="O2857" s="14"/>
      <c r="P2857" s="12"/>
      <c r="Q2857" s="13"/>
    </row>
    <row r="2858" spans="1:17" ht="15.75" customHeight="1">
      <c r="A2858" s="6" t="s">
        <v>14</v>
      </c>
      <c r="B2858" s="6">
        <v>1185732</v>
      </c>
      <c r="C2858" s="7">
        <v>44420</v>
      </c>
      <c r="D2858" s="6" t="s">
        <v>33</v>
      </c>
      <c r="E2858" s="6" t="s">
        <v>101</v>
      </c>
      <c r="F2858" s="6" t="s">
        <v>102</v>
      </c>
      <c r="G2858" s="6" t="s">
        <v>19</v>
      </c>
      <c r="H2858" s="8">
        <v>0.4</v>
      </c>
      <c r="I2858" s="9">
        <v>2250</v>
      </c>
      <c r="J2858" s="10">
        <f t="shared" si="0"/>
        <v>900</v>
      </c>
      <c r="K2858" s="10">
        <f t="shared" si="1"/>
        <v>270</v>
      </c>
      <c r="L2858" s="11">
        <v>0.3</v>
      </c>
      <c r="N2858" s="16"/>
      <c r="O2858" s="14"/>
      <c r="P2858" s="12"/>
      <c r="Q2858" s="13"/>
    </row>
    <row r="2859" spans="1:17" ht="15.75" customHeight="1">
      <c r="A2859" s="6" t="s">
        <v>14</v>
      </c>
      <c r="B2859" s="6">
        <v>1185732</v>
      </c>
      <c r="C2859" s="7">
        <v>44420</v>
      </c>
      <c r="D2859" s="6" t="s">
        <v>33</v>
      </c>
      <c r="E2859" s="6" t="s">
        <v>101</v>
      </c>
      <c r="F2859" s="6" t="s">
        <v>102</v>
      </c>
      <c r="G2859" s="6" t="s">
        <v>20</v>
      </c>
      <c r="H2859" s="8">
        <v>0.4</v>
      </c>
      <c r="I2859" s="9">
        <v>2000</v>
      </c>
      <c r="J2859" s="10">
        <f t="shared" si="0"/>
        <v>800</v>
      </c>
      <c r="K2859" s="10">
        <f t="shared" si="1"/>
        <v>240</v>
      </c>
      <c r="L2859" s="11">
        <v>0.3</v>
      </c>
      <c r="N2859" s="16"/>
      <c r="O2859" s="14"/>
      <c r="P2859" s="12"/>
      <c r="Q2859" s="13"/>
    </row>
    <row r="2860" spans="1:17" ht="15.75" customHeight="1">
      <c r="A2860" s="6" t="s">
        <v>14</v>
      </c>
      <c r="B2860" s="6">
        <v>1185732</v>
      </c>
      <c r="C2860" s="7">
        <v>44420</v>
      </c>
      <c r="D2860" s="6" t="s">
        <v>33</v>
      </c>
      <c r="E2860" s="6" t="s">
        <v>101</v>
      </c>
      <c r="F2860" s="6" t="s">
        <v>102</v>
      </c>
      <c r="G2860" s="6" t="s">
        <v>21</v>
      </c>
      <c r="H2860" s="8">
        <v>0.5</v>
      </c>
      <c r="I2860" s="9">
        <v>1750</v>
      </c>
      <c r="J2860" s="10">
        <f t="shared" si="0"/>
        <v>875</v>
      </c>
      <c r="K2860" s="10">
        <f t="shared" si="1"/>
        <v>306.25</v>
      </c>
      <c r="L2860" s="11">
        <v>0.35</v>
      </c>
      <c r="N2860" s="16"/>
      <c r="O2860" s="14"/>
      <c r="P2860" s="12"/>
      <c r="Q2860" s="13"/>
    </row>
    <row r="2861" spans="1:17" ht="15.75" customHeight="1">
      <c r="A2861" s="6" t="s">
        <v>14</v>
      </c>
      <c r="B2861" s="6">
        <v>1185732</v>
      </c>
      <c r="C2861" s="7">
        <v>44420</v>
      </c>
      <c r="D2861" s="6" t="s">
        <v>33</v>
      </c>
      <c r="E2861" s="6" t="s">
        <v>101</v>
      </c>
      <c r="F2861" s="6" t="s">
        <v>102</v>
      </c>
      <c r="G2861" s="6" t="s">
        <v>22</v>
      </c>
      <c r="H2861" s="8">
        <v>0.55000000000000004</v>
      </c>
      <c r="I2861" s="9">
        <v>3500</v>
      </c>
      <c r="J2861" s="10">
        <f t="shared" si="0"/>
        <v>1925.0000000000002</v>
      </c>
      <c r="K2861" s="10">
        <f t="shared" si="1"/>
        <v>770.00000000000011</v>
      </c>
      <c r="L2861" s="11">
        <v>0.4</v>
      </c>
      <c r="N2861" s="16"/>
      <c r="O2861" s="14"/>
      <c r="P2861" s="12"/>
      <c r="Q2861" s="13"/>
    </row>
    <row r="2862" spans="1:17" ht="15.75" customHeight="1">
      <c r="A2862" s="6" t="s">
        <v>14</v>
      </c>
      <c r="B2862" s="6">
        <v>1185732</v>
      </c>
      <c r="C2862" s="7">
        <v>44452</v>
      </c>
      <c r="D2862" s="6" t="s">
        <v>33</v>
      </c>
      <c r="E2862" s="6" t="s">
        <v>101</v>
      </c>
      <c r="F2862" s="6" t="s">
        <v>102</v>
      </c>
      <c r="G2862" s="6" t="s">
        <v>17</v>
      </c>
      <c r="H2862" s="8">
        <v>0.45</v>
      </c>
      <c r="I2862" s="9">
        <v>4750</v>
      </c>
      <c r="J2862" s="10">
        <f t="shared" si="0"/>
        <v>2137.5</v>
      </c>
      <c r="K2862" s="10">
        <f t="shared" si="1"/>
        <v>748.125</v>
      </c>
      <c r="L2862" s="11">
        <v>0.35</v>
      </c>
      <c r="N2862" s="16"/>
      <c r="O2862" s="14"/>
      <c r="P2862" s="12"/>
      <c r="Q2862" s="13"/>
    </row>
    <row r="2863" spans="1:17" ht="15.75" customHeight="1">
      <c r="A2863" s="6" t="s">
        <v>14</v>
      </c>
      <c r="B2863" s="6">
        <v>1185732</v>
      </c>
      <c r="C2863" s="7">
        <v>44452</v>
      </c>
      <c r="D2863" s="6" t="s">
        <v>33</v>
      </c>
      <c r="E2863" s="6" t="s">
        <v>101</v>
      </c>
      <c r="F2863" s="6" t="s">
        <v>102</v>
      </c>
      <c r="G2863" s="6" t="s">
        <v>18</v>
      </c>
      <c r="H2863" s="8">
        <v>0.40000000000000008</v>
      </c>
      <c r="I2863" s="9">
        <v>2750</v>
      </c>
      <c r="J2863" s="10">
        <f t="shared" si="0"/>
        <v>1100.0000000000002</v>
      </c>
      <c r="K2863" s="10">
        <f t="shared" si="1"/>
        <v>330.00000000000006</v>
      </c>
      <c r="L2863" s="11">
        <v>0.3</v>
      </c>
      <c r="N2863" s="16"/>
      <c r="O2863" s="14"/>
      <c r="P2863" s="12"/>
      <c r="Q2863" s="13"/>
    </row>
    <row r="2864" spans="1:17" ht="15.75" customHeight="1">
      <c r="A2864" s="6" t="s">
        <v>14</v>
      </c>
      <c r="B2864" s="6">
        <v>1185732</v>
      </c>
      <c r="C2864" s="7">
        <v>44452</v>
      </c>
      <c r="D2864" s="6" t="s">
        <v>33</v>
      </c>
      <c r="E2864" s="6" t="s">
        <v>101</v>
      </c>
      <c r="F2864" s="6" t="s">
        <v>102</v>
      </c>
      <c r="G2864" s="6" t="s">
        <v>19</v>
      </c>
      <c r="H2864" s="8">
        <v>0.35000000000000003</v>
      </c>
      <c r="I2864" s="9">
        <v>1750</v>
      </c>
      <c r="J2864" s="10">
        <f t="shared" si="0"/>
        <v>612.50000000000011</v>
      </c>
      <c r="K2864" s="10">
        <f t="shared" si="1"/>
        <v>183.75000000000003</v>
      </c>
      <c r="L2864" s="11">
        <v>0.3</v>
      </c>
      <c r="N2864" s="16"/>
      <c r="O2864" s="14"/>
      <c r="P2864" s="12"/>
      <c r="Q2864" s="13"/>
    </row>
    <row r="2865" spans="1:17" ht="15.75" customHeight="1">
      <c r="A2865" s="6" t="s">
        <v>14</v>
      </c>
      <c r="B2865" s="6">
        <v>1185732</v>
      </c>
      <c r="C2865" s="7">
        <v>44452</v>
      </c>
      <c r="D2865" s="6" t="s">
        <v>33</v>
      </c>
      <c r="E2865" s="6" t="s">
        <v>101</v>
      </c>
      <c r="F2865" s="6" t="s">
        <v>102</v>
      </c>
      <c r="G2865" s="6" t="s">
        <v>20</v>
      </c>
      <c r="H2865" s="8">
        <v>0.35000000000000003</v>
      </c>
      <c r="I2865" s="9">
        <v>1500</v>
      </c>
      <c r="J2865" s="10">
        <f t="shared" si="0"/>
        <v>525</v>
      </c>
      <c r="K2865" s="10">
        <f t="shared" si="1"/>
        <v>157.5</v>
      </c>
      <c r="L2865" s="11">
        <v>0.3</v>
      </c>
      <c r="N2865" s="16"/>
      <c r="O2865" s="14"/>
      <c r="P2865" s="12"/>
      <c r="Q2865" s="13"/>
    </row>
    <row r="2866" spans="1:17" ht="15.75" customHeight="1">
      <c r="A2866" s="6" t="s">
        <v>14</v>
      </c>
      <c r="B2866" s="6">
        <v>1185732</v>
      </c>
      <c r="C2866" s="7">
        <v>44452</v>
      </c>
      <c r="D2866" s="6" t="s">
        <v>33</v>
      </c>
      <c r="E2866" s="6" t="s">
        <v>101</v>
      </c>
      <c r="F2866" s="6" t="s">
        <v>102</v>
      </c>
      <c r="G2866" s="6" t="s">
        <v>21</v>
      </c>
      <c r="H2866" s="8">
        <v>0.45</v>
      </c>
      <c r="I2866" s="9">
        <v>1500</v>
      </c>
      <c r="J2866" s="10">
        <f t="shared" si="0"/>
        <v>675</v>
      </c>
      <c r="K2866" s="10">
        <f t="shared" si="1"/>
        <v>236.24999999999997</v>
      </c>
      <c r="L2866" s="11">
        <v>0.35</v>
      </c>
      <c r="N2866" s="16"/>
      <c r="O2866" s="14"/>
      <c r="P2866" s="12"/>
      <c r="Q2866" s="13"/>
    </row>
    <row r="2867" spans="1:17" ht="15.75" customHeight="1">
      <c r="A2867" s="6" t="s">
        <v>14</v>
      </c>
      <c r="B2867" s="6">
        <v>1185732</v>
      </c>
      <c r="C2867" s="7">
        <v>44452</v>
      </c>
      <c r="D2867" s="6" t="s">
        <v>33</v>
      </c>
      <c r="E2867" s="6" t="s">
        <v>101</v>
      </c>
      <c r="F2867" s="6" t="s">
        <v>102</v>
      </c>
      <c r="G2867" s="6" t="s">
        <v>22</v>
      </c>
      <c r="H2867" s="8">
        <v>0.5</v>
      </c>
      <c r="I2867" s="9">
        <v>2250</v>
      </c>
      <c r="J2867" s="10">
        <f t="shared" si="0"/>
        <v>1125</v>
      </c>
      <c r="K2867" s="10">
        <f t="shared" si="1"/>
        <v>450</v>
      </c>
      <c r="L2867" s="11">
        <v>0.4</v>
      </c>
      <c r="N2867" s="16"/>
      <c r="O2867" s="14"/>
      <c r="P2867" s="12"/>
      <c r="Q2867" s="13"/>
    </row>
    <row r="2868" spans="1:17" ht="15.75" customHeight="1">
      <c r="A2868" s="6" t="s">
        <v>14</v>
      </c>
      <c r="B2868" s="6">
        <v>1185732</v>
      </c>
      <c r="C2868" s="7">
        <v>44481</v>
      </c>
      <c r="D2868" s="6" t="s">
        <v>33</v>
      </c>
      <c r="E2868" s="6" t="s">
        <v>101</v>
      </c>
      <c r="F2868" s="6" t="s">
        <v>102</v>
      </c>
      <c r="G2868" s="6" t="s">
        <v>17</v>
      </c>
      <c r="H2868" s="8">
        <v>0.54999999999999993</v>
      </c>
      <c r="I2868" s="9">
        <v>4000</v>
      </c>
      <c r="J2868" s="10">
        <f t="shared" si="0"/>
        <v>2199.9999999999995</v>
      </c>
      <c r="K2868" s="10">
        <f t="shared" si="1"/>
        <v>769.99999999999977</v>
      </c>
      <c r="L2868" s="11">
        <v>0.35</v>
      </c>
      <c r="N2868" s="16"/>
      <c r="O2868" s="14"/>
      <c r="P2868" s="12"/>
      <c r="Q2868" s="13"/>
    </row>
    <row r="2869" spans="1:17" ht="15.75" customHeight="1">
      <c r="A2869" s="6" t="s">
        <v>14</v>
      </c>
      <c r="B2869" s="6">
        <v>1185732</v>
      </c>
      <c r="C2869" s="7">
        <v>44481</v>
      </c>
      <c r="D2869" s="6" t="s">
        <v>33</v>
      </c>
      <c r="E2869" s="6" t="s">
        <v>101</v>
      </c>
      <c r="F2869" s="6" t="s">
        <v>102</v>
      </c>
      <c r="G2869" s="6" t="s">
        <v>18</v>
      </c>
      <c r="H2869" s="8">
        <v>0.45</v>
      </c>
      <c r="I2869" s="9">
        <v>2500</v>
      </c>
      <c r="J2869" s="10">
        <f t="shared" si="0"/>
        <v>1125</v>
      </c>
      <c r="K2869" s="10">
        <f t="shared" si="1"/>
        <v>337.5</v>
      </c>
      <c r="L2869" s="11">
        <v>0.3</v>
      </c>
      <c r="N2869" s="16"/>
      <c r="O2869" s="14"/>
      <c r="P2869" s="12"/>
      <c r="Q2869" s="13"/>
    </row>
    <row r="2870" spans="1:17" ht="15.75" customHeight="1">
      <c r="A2870" s="6" t="s">
        <v>14</v>
      </c>
      <c r="B2870" s="6">
        <v>1185732</v>
      </c>
      <c r="C2870" s="7">
        <v>44481</v>
      </c>
      <c r="D2870" s="6" t="s">
        <v>33</v>
      </c>
      <c r="E2870" s="6" t="s">
        <v>101</v>
      </c>
      <c r="F2870" s="6" t="s">
        <v>102</v>
      </c>
      <c r="G2870" s="6" t="s">
        <v>19</v>
      </c>
      <c r="H2870" s="8">
        <v>0.45</v>
      </c>
      <c r="I2870" s="9">
        <v>1500</v>
      </c>
      <c r="J2870" s="10">
        <f t="shared" si="0"/>
        <v>675</v>
      </c>
      <c r="K2870" s="10">
        <f t="shared" si="1"/>
        <v>202.5</v>
      </c>
      <c r="L2870" s="11">
        <v>0.3</v>
      </c>
      <c r="N2870" s="16"/>
      <c r="O2870" s="14"/>
      <c r="P2870" s="12"/>
      <c r="Q2870" s="13"/>
    </row>
    <row r="2871" spans="1:17" ht="15.75" customHeight="1">
      <c r="A2871" s="6" t="s">
        <v>14</v>
      </c>
      <c r="B2871" s="6">
        <v>1185732</v>
      </c>
      <c r="C2871" s="7">
        <v>44481</v>
      </c>
      <c r="D2871" s="6" t="s">
        <v>33</v>
      </c>
      <c r="E2871" s="6" t="s">
        <v>101</v>
      </c>
      <c r="F2871" s="6" t="s">
        <v>102</v>
      </c>
      <c r="G2871" s="6" t="s">
        <v>20</v>
      </c>
      <c r="H2871" s="8">
        <v>0.45</v>
      </c>
      <c r="I2871" s="9">
        <v>1250</v>
      </c>
      <c r="J2871" s="10">
        <f t="shared" si="0"/>
        <v>562.5</v>
      </c>
      <c r="K2871" s="10">
        <f t="shared" si="1"/>
        <v>168.75</v>
      </c>
      <c r="L2871" s="11">
        <v>0.3</v>
      </c>
      <c r="N2871" s="16"/>
      <c r="O2871" s="14"/>
      <c r="P2871" s="12"/>
      <c r="Q2871" s="13"/>
    </row>
    <row r="2872" spans="1:17" ht="15.75" customHeight="1">
      <c r="A2872" s="6" t="s">
        <v>14</v>
      </c>
      <c r="B2872" s="6">
        <v>1185732</v>
      </c>
      <c r="C2872" s="7">
        <v>44481</v>
      </c>
      <c r="D2872" s="6" t="s">
        <v>33</v>
      </c>
      <c r="E2872" s="6" t="s">
        <v>101</v>
      </c>
      <c r="F2872" s="6" t="s">
        <v>102</v>
      </c>
      <c r="G2872" s="6" t="s">
        <v>21</v>
      </c>
      <c r="H2872" s="8">
        <v>0.54999999999999993</v>
      </c>
      <c r="I2872" s="9">
        <v>1250</v>
      </c>
      <c r="J2872" s="10">
        <f t="shared" si="0"/>
        <v>687.49999999999989</v>
      </c>
      <c r="K2872" s="10">
        <f t="shared" si="1"/>
        <v>240.62499999999994</v>
      </c>
      <c r="L2872" s="11">
        <v>0.35</v>
      </c>
      <c r="N2872" s="16"/>
      <c r="O2872" s="14"/>
      <c r="P2872" s="12"/>
      <c r="Q2872" s="13"/>
    </row>
    <row r="2873" spans="1:17" ht="15.75" customHeight="1">
      <c r="A2873" s="6" t="s">
        <v>14</v>
      </c>
      <c r="B2873" s="6">
        <v>1185732</v>
      </c>
      <c r="C2873" s="7">
        <v>44481</v>
      </c>
      <c r="D2873" s="6" t="s">
        <v>33</v>
      </c>
      <c r="E2873" s="6" t="s">
        <v>101</v>
      </c>
      <c r="F2873" s="6" t="s">
        <v>102</v>
      </c>
      <c r="G2873" s="6" t="s">
        <v>22</v>
      </c>
      <c r="H2873" s="8">
        <v>0.59999999999999987</v>
      </c>
      <c r="I2873" s="9">
        <v>2500</v>
      </c>
      <c r="J2873" s="10">
        <f t="shared" si="0"/>
        <v>1499.9999999999998</v>
      </c>
      <c r="K2873" s="10">
        <f t="shared" si="1"/>
        <v>599.99999999999989</v>
      </c>
      <c r="L2873" s="11">
        <v>0.4</v>
      </c>
      <c r="N2873" s="16"/>
      <c r="O2873" s="14"/>
      <c r="P2873" s="12"/>
      <c r="Q2873" s="13"/>
    </row>
    <row r="2874" spans="1:17" ht="15.75" customHeight="1">
      <c r="A2874" s="6" t="s">
        <v>14</v>
      </c>
      <c r="B2874" s="6">
        <v>1185732</v>
      </c>
      <c r="C2874" s="7">
        <v>44512</v>
      </c>
      <c r="D2874" s="6" t="s">
        <v>33</v>
      </c>
      <c r="E2874" s="6" t="s">
        <v>101</v>
      </c>
      <c r="F2874" s="6" t="s">
        <v>102</v>
      </c>
      <c r="G2874" s="6" t="s">
        <v>17</v>
      </c>
      <c r="H2874" s="8">
        <v>0.54999999999999993</v>
      </c>
      <c r="I2874" s="9">
        <v>4000</v>
      </c>
      <c r="J2874" s="10">
        <f t="shared" si="0"/>
        <v>2199.9999999999995</v>
      </c>
      <c r="K2874" s="10">
        <f t="shared" si="1"/>
        <v>769.99999999999977</v>
      </c>
      <c r="L2874" s="11">
        <v>0.35</v>
      </c>
      <c r="N2874" s="16"/>
      <c r="O2874" s="14"/>
      <c r="P2874" s="12"/>
      <c r="Q2874" s="13"/>
    </row>
    <row r="2875" spans="1:17" ht="15.75" customHeight="1">
      <c r="A2875" s="6" t="s">
        <v>14</v>
      </c>
      <c r="B2875" s="6">
        <v>1185732</v>
      </c>
      <c r="C2875" s="7">
        <v>44512</v>
      </c>
      <c r="D2875" s="6" t="s">
        <v>33</v>
      </c>
      <c r="E2875" s="6" t="s">
        <v>101</v>
      </c>
      <c r="F2875" s="6" t="s">
        <v>102</v>
      </c>
      <c r="G2875" s="6" t="s">
        <v>18</v>
      </c>
      <c r="H2875" s="8">
        <v>0.45</v>
      </c>
      <c r="I2875" s="9">
        <v>2500</v>
      </c>
      <c r="J2875" s="10">
        <f t="shared" si="0"/>
        <v>1125</v>
      </c>
      <c r="K2875" s="10">
        <f t="shared" si="1"/>
        <v>337.5</v>
      </c>
      <c r="L2875" s="11">
        <v>0.3</v>
      </c>
      <c r="N2875" s="16"/>
      <c r="O2875" s="14"/>
      <c r="P2875" s="12"/>
      <c r="Q2875" s="13"/>
    </row>
    <row r="2876" spans="1:17" ht="15.75" customHeight="1">
      <c r="A2876" s="6" t="s">
        <v>14</v>
      </c>
      <c r="B2876" s="6">
        <v>1185732</v>
      </c>
      <c r="C2876" s="7">
        <v>44512</v>
      </c>
      <c r="D2876" s="6" t="s">
        <v>33</v>
      </c>
      <c r="E2876" s="6" t="s">
        <v>101</v>
      </c>
      <c r="F2876" s="6" t="s">
        <v>102</v>
      </c>
      <c r="G2876" s="6" t="s">
        <v>19</v>
      </c>
      <c r="H2876" s="8">
        <v>0.45</v>
      </c>
      <c r="I2876" s="9">
        <v>1950</v>
      </c>
      <c r="J2876" s="10">
        <f t="shared" si="0"/>
        <v>877.5</v>
      </c>
      <c r="K2876" s="10">
        <f t="shared" si="1"/>
        <v>263.25</v>
      </c>
      <c r="L2876" s="11">
        <v>0.3</v>
      </c>
      <c r="N2876" s="16"/>
      <c r="O2876" s="14"/>
      <c r="P2876" s="12"/>
      <c r="Q2876" s="13"/>
    </row>
    <row r="2877" spans="1:17" ht="15.75" customHeight="1">
      <c r="A2877" s="6" t="s">
        <v>14</v>
      </c>
      <c r="B2877" s="6">
        <v>1185732</v>
      </c>
      <c r="C2877" s="7">
        <v>44512</v>
      </c>
      <c r="D2877" s="6" t="s">
        <v>33</v>
      </c>
      <c r="E2877" s="6" t="s">
        <v>101</v>
      </c>
      <c r="F2877" s="6" t="s">
        <v>102</v>
      </c>
      <c r="G2877" s="6" t="s">
        <v>20</v>
      </c>
      <c r="H2877" s="8">
        <v>0.45</v>
      </c>
      <c r="I2877" s="9">
        <v>1750</v>
      </c>
      <c r="J2877" s="10">
        <f t="shared" si="0"/>
        <v>787.5</v>
      </c>
      <c r="K2877" s="10">
        <f t="shared" si="1"/>
        <v>236.25</v>
      </c>
      <c r="L2877" s="11">
        <v>0.3</v>
      </c>
      <c r="N2877" s="16"/>
      <c r="O2877" s="14"/>
      <c r="P2877" s="12"/>
      <c r="Q2877" s="13"/>
    </row>
    <row r="2878" spans="1:17" ht="15.75" customHeight="1">
      <c r="A2878" s="6" t="s">
        <v>14</v>
      </c>
      <c r="B2878" s="6">
        <v>1185732</v>
      </c>
      <c r="C2878" s="7">
        <v>44512</v>
      </c>
      <c r="D2878" s="6" t="s">
        <v>33</v>
      </c>
      <c r="E2878" s="6" t="s">
        <v>101</v>
      </c>
      <c r="F2878" s="6" t="s">
        <v>102</v>
      </c>
      <c r="G2878" s="6" t="s">
        <v>21</v>
      </c>
      <c r="H2878" s="8">
        <v>0.6</v>
      </c>
      <c r="I2878" s="9">
        <v>1500</v>
      </c>
      <c r="J2878" s="10">
        <f t="shared" si="0"/>
        <v>900</v>
      </c>
      <c r="K2878" s="10">
        <f t="shared" si="1"/>
        <v>315</v>
      </c>
      <c r="L2878" s="11">
        <v>0.35</v>
      </c>
      <c r="N2878" s="16"/>
      <c r="O2878" s="14"/>
      <c r="P2878" s="12"/>
      <c r="Q2878" s="13"/>
    </row>
    <row r="2879" spans="1:17" ht="15.75" customHeight="1">
      <c r="A2879" s="6" t="s">
        <v>14</v>
      </c>
      <c r="B2879" s="6">
        <v>1185732</v>
      </c>
      <c r="C2879" s="7">
        <v>44512</v>
      </c>
      <c r="D2879" s="6" t="s">
        <v>33</v>
      </c>
      <c r="E2879" s="6" t="s">
        <v>101</v>
      </c>
      <c r="F2879" s="6" t="s">
        <v>102</v>
      </c>
      <c r="G2879" s="6" t="s">
        <v>22</v>
      </c>
      <c r="H2879" s="8">
        <v>0.64999999999999991</v>
      </c>
      <c r="I2879" s="9">
        <v>2500</v>
      </c>
      <c r="J2879" s="10">
        <f t="shared" si="0"/>
        <v>1624.9999999999998</v>
      </c>
      <c r="K2879" s="10">
        <f t="shared" si="1"/>
        <v>650</v>
      </c>
      <c r="L2879" s="11">
        <v>0.4</v>
      </c>
      <c r="N2879" s="16"/>
      <c r="O2879" s="14"/>
      <c r="P2879" s="12"/>
      <c r="Q2879" s="13"/>
    </row>
    <row r="2880" spans="1:17" ht="15.75" customHeight="1">
      <c r="A2880" s="6" t="s">
        <v>14</v>
      </c>
      <c r="B2880" s="6">
        <v>1185732</v>
      </c>
      <c r="C2880" s="7">
        <v>44541</v>
      </c>
      <c r="D2880" s="6" t="s">
        <v>33</v>
      </c>
      <c r="E2880" s="6" t="s">
        <v>101</v>
      </c>
      <c r="F2880" s="6" t="s">
        <v>102</v>
      </c>
      <c r="G2880" s="6" t="s">
        <v>17</v>
      </c>
      <c r="H2880" s="8">
        <v>0.6</v>
      </c>
      <c r="I2880" s="9">
        <v>5000</v>
      </c>
      <c r="J2880" s="10">
        <f t="shared" si="0"/>
        <v>3000</v>
      </c>
      <c r="K2880" s="10">
        <f t="shared" si="1"/>
        <v>1050</v>
      </c>
      <c r="L2880" s="11">
        <v>0.35</v>
      </c>
      <c r="N2880" s="16"/>
      <c r="O2880" s="14"/>
      <c r="P2880" s="12"/>
      <c r="Q2880" s="13"/>
    </row>
    <row r="2881" spans="1:17" ht="15.75" customHeight="1">
      <c r="A2881" s="6" t="s">
        <v>14</v>
      </c>
      <c r="B2881" s="6">
        <v>1185732</v>
      </c>
      <c r="C2881" s="7">
        <v>44541</v>
      </c>
      <c r="D2881" s="6" t="s">
        <v>33</v>
      </c>
      <c r="E2881" s="6" t="s">
        <v>101</v>
      </c>
      <c r="F2881" s="6" t="s">
        <v>102</v>
      </c>
      <c r="G2881" s="6" t="s">
        <v>18</v>
      </c>
      <c r="H2881" s="8">
        <v>0.5</v>
      </c>
      <c r="I2881" s="9">
        <v>3000</v>
      </c>
      <c r="J2881" s="10">
        <f t="shared" si="0"/>
        <v>1500</v>
      </c>
      <c r="K2881" s="10">
        <f t="shared" si="1"/>
        <v>450</v>
      </c>
      <c r="L2881" s="11">
        <v>0.3</v>
      </c>
      <c r="N2881" s="16"/>
      <c r="O2881" s="14"/>
      <c r="P2881" s="12"/>
      <c r="Q2881" s="13"/>
    </row>
    <row r="2882" spans="1:17" ht="15.75" customHeight="1">
      <c r="A2882" s="6" t="s">
        <v>14</v>
      </c>
      <c r="B2882" s="6">
        <v>1185732</v>
      </c>
      <c r="C2882" s="7">
        <v>44541</v>
      </c>
      <c r="D2882" s="6" t="s">
        <v>33</v>
      </c>
      <c r="E2882" s="6" t="s">
        <v>101</v>
      </c>
      <c r="F2882" s="6" t="s">
        <v>102</v>
      </c>
      <c r="G2882" s="6" t="s">
        <v>19</v>
      </c>
      <c r="H2882" s="8">
        <v>0.5</v>
      </c>
      <c r="I2882" s="9">
        <v>2500</v>
      </c>
      <c r="J2882" s="10">
        <f t="shared" si="0"/>
        <v>1250</v>
      </c>
      <c r="K2882" s="10">
        <f t="shared" si="1"/>
        <v>375</v>
      </c>
      <c r="L2882" s="11">
        <v>0.3</v>
      </c>
      <c r="N2882" s="16"/>
      <c r="O2882" s="14"/>
      <c r="P2882" s="12"/>
      <c r="Q2882" s="13"/>
    </row>
    <row r="2883" spans="1:17" ht="15.75" customHeight="1">
      <c r="A2883" s="6" t="s">
        <v>14</v>
      </c>
      <c r="B2883" s="6">
        <v>1185732</v>
      </c>
      <c r="C2883" s="7">
        <v>44541</v>
      </c>
      <c r="D2883" s="6" t="s">
        <v>33</v>
      </c>
      <c r="E2883" s="6" t="s">
        <v>101</v>
      </c>
      <c r="F2883" s="6" t="s">
        <v>102</v>
      </c>
      <c r="G2883" s="6" t="s">
        <v>20</v>
      </c>
      <c r="H2883" s="8">
        <v>0.5</v>
      </c>
      <c r="I2883" s="9">
        <v>2000</v>
      </c>
      <c r="J2883" s="10">
        <f t="shared" si="0"/>
        <v>1000</v>
      </c>
      <c r="K2883" s="10">
        <f t="shared" si="1"/>
        <v>300</v>
      </c>
      <c r="L2883" s="11">
        <v>0.3</v>
      </c>
      <c r="N2883" s="16"/>
      <c r="O2883" s="14"/>
      <c r="P2883" s="12"/>
      <c r="Q2883" s="13"/>
    </row>
    <row r="2884" spans="1:17" ht="15.75" customHeight="1">
      <c r="A2884" s="6" t="s">
        <v>14</v>
      </c>
      <c r="B2884" s="6">
        <v>1185732</v>
      </c>
      <c r="C2884" s="7">
        <v>44541</v>
      </c>
      <c r="D2884" s="6" t="s">
        <v>33</v>
      </c>
      <c r="E2884" s="6" t="s">
        <v>101</v>
      </c>
      <c r="F2884" s="6" t="s">
        <v>102</v>
      </c>
      <c r="G2884" s="6" t="s">
        <v>21</v>
      </c>
      <c r="H2884" s="8">
        <v>0.6</v>
      </c>
      <c r="I2884" s="9">
        <v>2000</v>
      </c>
      <c r="J2884" s="10">
        <f t="shared" si="0"/>
        <v>1200</v>
      </c>
      <c r="K2884" s="10">
        <f t="shared" si="1"/>
        <v>420</v>
      </c>
      <c r="L2884" s="11">
        <v>0.35</v>
      </c>
      <c r="N2884" s="16"/>
      <c r="O2884" s="14"/>
      <c r="P2884" s="12"/>
      <c r="Q2884" s="13"/>
    </row>
    <row r="2885" spans="1:17" ht="15.75" customHeight="1">
      <c r="A2885" s="6" t="s">
        <v>14</v>
      </c>
      <c r="B2885" s="6">
        <v>1185732</v>
      </c>
      <c r="C2885" s="7">
        <v>44541</v>
      </c>
      <c r="D2885" s="6" t="s">
        <v>33</v>
      </c>
      <c r="E2885" s="6" t="s">
        <v>101</v>
      </c>
      <c r="F2885" s="6" t="s">
        <v>102</v>
      </c>
      <c r="G2885" s="6" t="s">
        <v>22</v>
      </c>
      <c r="H2885" s="8">
        <v>0.64999999999999991</v>
      </c>
      <c r="I2885" s="9">
        <v>3000</v>
      </c>
      <c r="J2885" s="10">
        <f t="shared" si="0"/>
        <v>1949.9999999999998</v>
      </c>
      <c r="K2885" s="10">
        <f t="shared" si="1"/>
        <v>780</v>
      </c>
      <c r="L2885" s="11">
        <v>0.4</v>
      </c>
      <c r="N2885" s="16"/>
      <c r="O2885" s="14"/>
      <c r="P2885" s="12"/>
      <c r="Q2885" s="13"/>
    </row>
    <row r="2886" spans="1:17" ht="15.75" customHeight="1">
      <c r="A2886" s="6" t="s">
        <v>14</v>
      </c>
      <c r="B2886" s="6">
        <v>1185732</v>
      </c>
      <c r="C2886" s="7">
        <v>44205</v>
      </c>
      <c r="D2886" s="6" t="s">
        <v>33</v>
      </c>
      <c r="E2886" s="6" t="s">
        <v>103</v>
      </c>
      <c r="F2886" s="6" t="s">
        <v>104</v>
      </c>
      <c r="G2886" s="6" t="s">
        <v>17</v>
      </c>
      <c r="H2886" s="8">
        <v>0.35000000000000003</v>
      </c>
      <c r="I2886" s="9">
        <v>4750</v>
      </c>
      <c r="J2886" s="10">
        <f t="shared" si="0"/>
        <v>1662.5000000000002</v>
      </c>
      <c r="K2886" s="10">
        <f t="shared" si="1"/>
        <v>581.875</v>
      </c>
      <c r="L2886" s="11">
        <v>0.35</v>
      </c>
      <c r="N2886" s="16"/>
      <c r="O2886" s="14"/>
      <c r="P2886" s="12"/>
      <c r="Q2886" s="13"/>
    </row>
    <row r="2887" spans="1:17" ht="15.75" customHeight="1">
      <c r="A2887" s="6" t="s">
        <v>14</v>
      </c>
      <c r="B2887" s="6">
        <v>1185732</v>
      </c>
      <c r="C2887" s="7">
        <v>44205</v>
      </c>
      <c r="D2887" s="6" t="s">
        <v>33</v>
      </c>
      <c r="E2887" s="6" t="s">
        <v>103</v>
      </c>
      <c r="F2887" s="6" t="s">
        <v>104</v>
      </c>
      <c r="G2887" s="6" t="s">
        <v>18</v>
      </c>
      <c r="H2887" s="8">
        <v>0.35000000000000003</v>
      </c>
      <c r="I2887" s="9">
        <v>2750</v>
      </c>
      <c r="J2887" s="10">
        <f t="shared" si="0"/>
        <v>962.50000000000011</v>
      </c>
      <c r="K2887" s="10">
        <f t="shared" si="1"/>
        <v>288.75</v>
      </c>
      <c r="L2887" s="11">
        <v>0.3</v>
      </c>
      <c r="N2887" s="16"/>
      <c r="O2887" s="14"/>
      <c r="P2887" s="12"/>
      <c r="Q2887" s="13"/>
    </row>
    <row r="2888" spans="1:17" ht="15.75" customHeight="1">
      <c r="A2888" s="6" t="s">
        <v>14</v>
      </c>
      <c r="B2888" s="6">
        <v>1185732</v>
      </c>
      <c r="C2888" s="7">
        <v>44205</v>
      </c>
      <c r="D2888" s="6" t="s">
        <v>33</v>
      </c>
      <c r="E2888" s="6" t="s">
        <v>103</v>
      </c>
      <c r="F2888" s="6" t="s">
        <v>104</v>
      </c>
      <c r="G2888" s="6" t="s">
        <v>19</v>
      </c>
      <c r="H2888" s="8">
        <v>0.25000000000000006</v>
      </c>
      <c r="I2888" s="9">
        <v>2750</v>
      </c>
      <c r="J2888" s="10">
        <f t="shared" si="0"/>
        <v>687.50000000000011</v>
      </c>
      <c r="K2888" s="10">
        <f t="shared" si="1"/>
        <v>206.25000000000003</v>
      </c>
      <c r="L2888" s="11">
        <v>0.3</v>
      </c>
      <c r="N2888" s="16"/>
      <c r="O2888" s="14"/>
      <c r="P2888" s="12"/>
      <c r="Q2888" s="13"/>
    </row>
    <row r="2889" spans="1:17" ht="15.75" customHeight="1">
      <c r="A2889" s="6" t="s">
        <v>14</v>
      </c>
      <c r="B2889" s="6">
        <v>1185732</v>
      </c>
      <c r="C2889" s="7">
        <v>44205</v>
      </c>
      <c r="D2889" s="6" t="s">
        <v>33</v>
      </c>
      <c r="E2889" s="6" t="s">
        <v>103</v>
      </c>
      <c r="F2889" s="6" t="s">
        <v>104</v>
      </c>
      <c r="G2889" s="6" t="s">
        <v>20</v>
      </c>
      <c r="H2889" s="8">
        <v>0.30000000000000004</v>
      </c>
      <c r="I2889" s="9">
        <v>1250</v>
      </c>
      <c r="J2889" s="10">
        <f t="shared" si="0"/>
        <v>375.00000000000006</v>
      </c>
      <c r="K2889" s="10">
        <f t="shared" si="1"/>
        <v>112.50000000000001</v>
      </c>
      <c r="L2889" s="11">
        <v>0.3</v>
      </c>
      <c r="N2889" s="16"/>
      <c r="O2889" s="14"/>
      <c r="P2889" s="12"/>
      <c r="Q2889" s="13"/>
    </row>
    <row r="2890" spans="1:17" ht="15.75" customHeight="1">
      <c r="A2890" s="6" t="s">
        <v>14</v>
      </c>
      <c r="B2890" s="6">
        <v>1185732</v>
      </c>
      <c r="C2890" s="7">
        <v>44205</v>
      </c>
      <c r="D2890" s="6" t="s">
        <v>33</v>
      </c>
      <c r="E2890" s="6" t="s">
        <v>103</v>
      </c>
      <c r="F2890" s="6" t="s">
        <v>104</v>
      </c>
      <c r="G2890" s="6" t="s">
        <v>21</v>
      </c>
      <c r="H2890" s="8">
        <v>0.44999999999999996</v>
      </c>
      <c r="I2890" s="9">
        <v>1750</v>
      </c>
      <c r="J2890" s="10">
        <f t="shared" si="0"/>
        <v>787.49999999999989</v>
      </c>
      <c r="K2890" s="10">
        <f t="shared" si="1"/>
        <v>275.62499999999994</v>
      </c>
      <c r="L2890" s="11">
        <v>0.35</v>
      </c>
      <c r="N2890" s="16"/>
      <c r="O2890" s="14"/>
      <c r="P2890" s="12"/>
      <c r="Q2890" s="13"/>
    </row>
    <row r="2891" spans="1:17" ht="15.75" customHeight="1">
      <c r="A2891" s="6" t="s">
        <v>14</v>
      </c>
      <c r="B2891" s="6">
        <v>1185732</v>
      </c>
      <c r="C2891" s="7">
        <v>44205</v>
      </c>
      <c r="D2891" s="6" t="s">
        <v>33</v>
      </c>
      <c r="E2891" s="6" t="s">
        <v>103</v>
      </c>
      <c r="F2891" s="6" t="s">
        <v>104</v>
      </c>
      <c r="G2891" s="6" t="s">
        <v>22</v>
      </c>
      <c r="H2891" s="8">
        <v>0.35000000000000003</v>
      </c>
      <c r="I2891" s="9">
        <v>2750</v>
      </c>
      <c r="J2891" s="10">
        <f t="shared" si="0"/>
        <v>962.50000000000011</v>
      </c>
      <c r="K2891" s="10">
        <f t="shared" si="1"/>
        <v>385.00000000000006</v>
      </c>
      <c r="L2891" s="11">
        <v>0.4</v>
      </c>
      <c r="N2891" s="16"/>
      <c r="O2891" s="14"/>
      <c r="P2891" s="12"/>
      <c r="Q2891" s="13"/>
    </row>
    <row r="2892" spans="1:17" ht="15.75" customHeight="1">
      <c r="A2892" s="6" t="s">
        <v>14</v>
      </c>
      <c r="B2892" s="6">
        <v>1185732</v>
      </c>
      <c r="C2892" s="7">
        <v>44236</v>
      </c>
      <c r="D2892" s="6" t="s">
        <v>33</v>
      </c>
      <c r="E2892" s="6" t="s">
        <v>103</v>
      </c>
      <c r="F2892" s="6" t="s">
        <v>104</v>
      </c>
      <c r="G2892" s="6" t="s">
        <v>17</v>
      </c>
      <c r="H2892" s="8">
        <v>0.35000000000000003</v>
      </c>
      <c r="I2892" s="9">
        <v>5250</v>
      </c>
      <c r="J2892" s="10">
        <f t="shared" si="0"/>
        <v>1837.5000000000002</v>
      </c>
      <c r="K2892" s="10">
        <f t="shared" si="1"/>
        <v>643.125</v>
      </c>
      <c r="L2892" s="11">
        <v>0.35</v>
      </c>
      <c r="N2892" s="16"/>
      <c r="O2892" s="14"/>
      <c r="P2892" s="12"/>
      <c r="Q2892" s="13"/>
    </row>
    <row r="2893" spans="1:17" ht="15.75" customHeight="1">
      <c r="A2893" s="6" t="s">
        <v>14</v>
      </c>
      <c r="B2893" s="6">
        <v>1185732</v>
      </c>
      <c r="C2893" s="7">
        <v>44236</v>
      </c>
      <c r="D2893" s="6" t="s">
        <v>33</v>
      </c>
      <c r="E2893" s="6" t="s">
        <v>103</v>
      </c>
      <c r="F2893" s="6" t="s">
        <v>104</v>
      </c>
      <c r="G2893" s="6" t="s">
        <v>18</v>
      </c>
      <c r="H2893" s="8">
        <v>0.35000000000000003</v>
      </c>
      <c r="I2893" s="9">
        <v>1750</v>
      </c>
      <c r="J2893" s="10">
        <f t="shared" si="0"/>
        <v>612.50000000000011</v>
      </c>
      <c r="K2893" s="10">
        <f t="shared" si="1"/>
        <v>183.75000000000003</v>
      </c>
      <c r="L2893" s="11">
        <v>0.3</v>
      </c>
      <c r="N2893" s="16"/>
      <c r="O2893" s="14"/>
      <c r="P2893" s="12"/>
      <c r="Q2893" s="13"/>
    </row>
    <row r="2894" spans="1:17" ht="15.75" customHeight="1">
      <c r="A2894" s="6" t="s">
        <v>14</v>
      </c>
      <c r="B2894" s="6">
        <v>1185732</v>
      </c>
      <c r="C2894" s="7">
        <v>44236</v>
      </c>
      <c r="D2894" s="6" t="s">
        <v>33</v>
      </c>
      <c r="E2894" s="6" t="s">
        <v>103</v>
      </c>
      <c r="F2894" s="6" t="s">
        <v>104</v>
      </c>
      <c r="G2894" s="6" t="s">
        <v>19</v>
      </c>
      <c r="H2894" s="8">
        <v>0.25000000000000006</v>
      </c>
      <c r="I2894" s="9">
        <v>2250</v>
      </c>
      <c r="J2894" s="10">
        <f t="shared" si="0"/>
        <v>562.50000000000011</v>
      </c>
      <c r="K2894" s="10">
        <f t="shared" si="1"/>
        <v>168.75000000000003</v>
      </c>
      <c r="L2894" s="11">
        <v>0.3</v>
      </c>
      <c r="N2894" s="16"/>
      <c r="O2894" s="14"/>
      <c r="P2894" s="12"/>
      <c r="Q2894" s="13"/>
    </row>
    <row r="2895" spans="1:17" ht="15.75" customHeight="1">
      <c r="A2895" s="6" t="s">
        <v>14</v>
      </c>
      <c r="B2895" s="6">
        <v>1185732</v>
      </c>
      <c r="C2895" s="7">
        <v>44236</v>
      </c>
      <c r="D2895" s="6" t="s">
        <v>33</v>
      </c>
      <c r="E2895" s="6" t="s">
        <v>103</v>
      </c>
      <c r="F2895" s="6" t="s">
        <v>104</v>
      </c>
      <c r="G2895" s="6" t="s">
        <v>20</v>
      </c>
      <c r="H2895" s="8">
        <v>0.30000000000000004</v>
      </c>
      <c r="I2895" s="9">
        <v>1000</v>
      </c>
      <c r="J2895" s="10">
        <f t="shared" si="0"/>
        <v>300.00000000000006</v>
      </c>
      <c r="K2895" s="10">
        <f t="shared" si="1"/>
        <v>90.000000000000014</v>
      </c>
      <c r="L2895" s="11">
        <v>0.3</v>
      </c>
      <c r="N2895" s="16"/>
      <c r="O2895" s="14"/>
      <c r="P2895" s="12"/>
      <c r="Q2895" s="13"/>
    </row>
    <row r="2896" spans="1:17" ht="15.75" customHeight="1">
      <c r="A2896" s="6" t="s">
        <v>14</v>
      </c>
      <c r="B2896" s="6">
        <v>1185732</v>
      </c>
      <c r="C2896" s="7">
        <v>44236</v>
      </c>
      <c r="D2896" s="6" t="s">
        <v>33</v>
      </c>
      <c r="E2896" s="6" t="s">
        <v>103</v>
      </c>
      <c r="F2896" s="6" t="s">
        <v>104</v>
      </c>
      <c r="G2896" s="6" t="s">
        <v>21</v>
      </c>
      <c r="H2896" s="8">
        <v>0.44999999999999996</v>
      </c>
      <c r="I2896" s="9">
        <v>1750</v>
      </c>
      <c r="J2896" s="10">
        <f t="shared" si="0"/>
        <v>787.49999999999989</v>
      </c>
      <c r="K2896" s="10">
        <f t="shared" si="1"/>
        <v>275.62499999999994</v>
      </c>
      <c r="L2896" s="11">
        <v>0.35</v>
      </c>
      <c r="N2896" s="16"/>
      <c r="O2896" s="14"/>
      <c r="P2896" s="12"/>
      <c r="Q2896" s="13"/>
    </row>
    <row r="2897" spans="1:17" ht="15.75" customHeight="1">
      <c r="A2897" s="6" t="s">
        <v>14</v>
      </c>
      <c r="B2897" s="6">
        <v>1185732</v>
      </c>
      <c r="C2897" s="7">
        <v>44236</v>
      </c>
      <c r="D2897" s="6" t="s">
        <v>33</v>
      </c>
      <c r="E2897" s="6" t="s">
        <v>103</v>
      </c>
      <c r="F2897" s="6" t="s">
        <v>104</v>
      </c>
      <c r="G2897" s="6" t="s">
        <v>22</v>
      </c>
      <c r="H2897" s="8">
        <v>0.24999999999999997</v>
      </c>
      <c r="I2897" s="9">
        <v>2750</v>
      </c>
      <c r="J2897" s="10">
        <f t="shared" si="0"/>
        <v>687.49999999999989</v>
      </c>
      <c r="K2897" s="10">
        <f t="shared" si="1"/>
        <v>274.99999999999994</v>
      </c>
      <c r="L2897" s="11">
        <v>0.4</v>
      </c>
      <c r="N2897" s="16"/>
      <c r="O2897" s="14"/>
      <c r="P2897" s="12"/>
      <c r="Q2897" s="13"/>
    </row>
    <row r="2898" spans="1:17" ht="15.75" customHeight="1">
      <c r="A2898" s="6" t="s">
        <v>14</v>
      </c>
      <c r="B2898" s="6">
        <v>1185732</v>
      </c>
      <c r="C2898" s="7">
        <v>44263</v>
      </c>
      <c r="D2898" s="6" t="s">
        <v>33</v>
      </c>
      <c r="E2898" s="6" t="s">
        <v>103</v>
      </c>
      <c r="F2898" s="6" t="s">
        <v>104</v>
      </c>
      <c r="G2898" s="6" t="s">
        <v>17</v>
      </c>
      <c r="H2898" s="8">
        <v>0.30000000000000004</v>
      </c>
      <c r="I2898" s="9">
        <v>4950</v>
      </c>
      <c r="J2898" s="10">
        <f t="shared" si="0"/>
        <v>1485.0000000000002</v>
      </c>
      <c r="K2898" s="10">
        <f t="shared" si="1"/>
        <v>519.75</v>
      </c>
      <c r="L2898" s="11">
        <v>0.35</v>
      </c>
      <c r="N2898" s="16"/>
      <c r="O2898" s="14"/>
      <c r="P2898" s="12"/>
      <c r="Q2898" s="13"/>
    </row>
    <row r="2899" spans="1:17" ht="15.75" customHeight="1">
      <c r="A2899" s="6" t="s">
        <v>14</v>
      </c>
      <c r="B2899" s="6">
        <v>1185732</v>
      </c>
      <c r="C2899" s="7">
        <v>44263</v>
      </c>
      <c r="D2899" s="6" t="s">
        <v>33</v>
      </c>
      <c r="E2899" s="6" t="s">
        <v>103</v>
      </c>
      <c r="F2899" s="6" t="s">
        <v>104</v>
      </c>
      <c r="G2899" s="6" t="s">
        <v>18</v>
      </c>
      <c r="H2899" s="8">
        <v>0.30000000000000004</v>
      </c>
      <c r="I2899" s="9">
        <v>2000</v>
      </c>
      <c r="J2899" s="10">
        <f t="shared" si="0"/>
        <v>600.00000000000011</v>
      </c>
      <c r="K2899" s="10">
        <f t="shared" si="1"/>
        <v>180.00000000000003</v>
      </c>
      <c r="L2899" s="11">
        <v>0.3</v>
      </c>
      <c r="N2899" s="16"/>
      <c r="O2899" s="14"/>
      <c r="P2899" s="12"/>
      <c r="Q2899" s="13"/>
    </row>
    <row r="2900" spans="1:17" ht="15.75" customHeight="1">
      <c r="A2900" s="6" t="s">
        <v>14</v>
      </c>
      <c r="B2900" s="6">
        <v>1185732</v>
      </c>
      <c r="C2900" s="7">
        <v>44263</v>
      </c>
      <c r="D2900" s="6" t="s">
        <v>33</v>
      </c>
      <c r="E2900" s="6" t="s">
        <v>103</v>
      </c>
      <c r="F2900" s="6" t="s">
        <v>104</v>
      </c>
      <c r="G2900" s="6" t="s">
        <v>19</v>
      </c>
      <c r="H2900" s="8">
        <v>0.20000000000000004</v>
      </c>
      <c r="I2900" s="9">
        <v>2250</v>
      </c>
      <c r="J2900" s="10">
        <f t="shared" si="0"/>
        <v>450.00000000000011</v>
      </c>
      <c r="K2900" s="10">
        <f t="shared" si="1"/>
        <v>135.00000000000003</v>
      </c>
      <c r="L2900" s="11">
        <v>0.3</v>
      </c>
      <c r="N2900" s="16"/>
      <c r="O2900" s="14"/>
      <c r="P2900" s="12"/>
      <c r="Q2900" s="13"/>
    </row>
    <row r="2901" spans="1:17" ht="15.75" customHeight="1">
      <c r="A2901" s="6" t="s">
        <v>14</v>
      </c>
      <c r="B2901" s="6">
        <v>1185732</v>
      </c>
      <c r="C2901" s="7">
        <v>44263</v>
      </c>
      <c r="D2901" s="6" t="s">
        <v>33</v>
      </c>
      <c r="E2901" s="6" t="s">
        <v>103</v>
      </c>
      <c r="F2901" s="6" t="s">
        <v>104</v>
      </c>
      <c r="G2901" s="6" t="s">
        <v>20</v>
      </c>
      <c r="H2901" s="8">
        <v>0.24999999999999997</v>
      </c>
      <c r="I2901" s="9">
        <v>750</v>
      </c>
      <c r="J2901" s="10">
        <f t="shared" si="0"/>
        <v>187.49999999999997</v>
      </c>
      <c r="K2901" s="10">
        <f t="shared" si="1"/>
        <v>56.249999999999993</v>
      </c>
      <c r="L2901" s="11">
        <v>0.3</v>
      </c>
      <c r="N2901" s="16"/>
      <c r="O2901" s="14"/>
      <c r="P2901" s="12"/>
      <c r="Q2901" s="13"/>
    </row>
    <row r="2902" spans="1:17" ht="15.75" customHeight="1">
      <c r="A2902" s="6" t="s">
        <v>14</v>
      </c>
      <c r="B2902" s="6">
        <v>1185732</v>
      </c>
      <c r="C2902" s="7">
        <v>44263</v>
      </c>
      <c r="D2902" s="6" t="s">
        <v>33</v>
      </c>
      <c r="E2902" s="6" t="s">
        <v>103</v>
      </c>
      <c r="F2902" s="6" t="s">
        <v>104</v>
      </c>
      <c r="G2902" s="6" t="s">
        <v>21</v>
      </c>
      <c r="H2902" s="8">
        <v>0.4</v>
      </c>
      <c r="I2902" s="9">
        <v>1250</v>
      </c>
      <c r="J2902" s="10">
        <f t="shared" si="0"/>
        <v>500</v>
      </c>
      <c r="K2902" s="10">
        <f t="shared" si="1"/>
        <v>175</v>
      </c>
      <c r="L2902" s="11">
        <v>0.35</v>
      </c>
      <c r="N2902" s="16"/>
      <c r="O2902" s="14"/>
      <c r="P2902" s="12"/>
      <c r="Q2902" s="13"/>
    </row>
    <row r="2903" spans="1:17" ht="15.75" customHeight="1">
      <c r="A2903" s="6" t="s">
        <v>14</v>
      </c>
      <c r="B2903" s="6">
        <v>1185732</v>
      </c>
      <c r="C2903" s="7">
        <v>44263</v>
      </c>
      <c r="D2903" s="6" t="s">
        <v>33</v>
      </c>
      <c r="E2903" s="6" t="s">
        <v>103</v>
      </c>
      <c r="F2903" s="6" t="s">
        <v>104</v>
      </c>
      <c r="G2903" s="6" t="s">
        <v>22</v>
      </c>
      <c r="H2903" s="8">
        <v>0.30000000000000004</v>
      </c>
      <c r="I2903" s="9">
        <v>2250</v>
      </c>
      <c r="J2903" s="10">
        <f t="shared" si="0"/>
        <v>675.00000000000011</v>
      </c>
      <c r="K2903" s="10">
        <f t="shared" si="1"/>
        <v>270.00000000000006</v>
      </c>
      <c r="L2903" s="11">
        <v>0.4</v>
      </c>
      <c r="N2903" s="16"/>
      <c r="O2903" s="14"/>
      <c r="P2903" s="12"/>
      <c r="Q2903" s="13"/>
    </row>
    <row r="2904" spans="1:17" ht="15.75" customHeight="1">
      <c r="A2904" s="6" t="s">
        <v>14</v>
      </c>
      <c r="B2904" s="6">
        <v>1185732</v>
      </c>
      <c r="C2904" s="7">
        <v>44295</v>
      </c>
      <c r="D2904" s="6" t="s">
        <v>33</v>
      </c>
      <c r="E2904" s="6" t="s">
        <v>103</v>
      </c>
      <c r="F2904" s="6" t="s">
        <v>104</v>
      </c>
      <c r="G2904" s="6" t="s">
        <v>17</v>
      </c>
      <c r="H2904" s="8">
        <v>0.30000000000000004</v>
      </c>
      <c r="I2904" s="9">
        <v>4500</v>
      </c>
      <c r="J2904" s="10">
        <f t="shared" si="0"/>
        <v>1350.0000000000002</v>
      </c>
      <c r="K2904" s="10">
        <f t="shared" si="1"/>
        <v>472.50000000000006</v>
      </c>
      <c r="L2904" s="11">
        <v>0.35</v>
      </c>
      <c r="N2904" s="16"/>
      <c r="O2904" s="14"/>
      <c r="P2904" s="12"/>
      <c r="Q2904" s="13"/>
    </row>
    <row r="2905" spans="1:17" ht="15.75" customHeight="1">
      <c r="A2905" s="6" t="s">
        <v>14</v>
      </c>
      <c r="B2905" s="6">
        <v>1185732</v>
      </c>
      <c r="C2905" s="7">
        <v>44295</v>
      </c>
      <c r="D2905" s="6" t="s">
        <v>33</v>
      </c>
      <c r="E2905" s="6" t="s">
        <v>103</v>
      </c>
      <c r="F2905" s="6" t="s">
        <v>104</v>
      </c>
      <c r="G2905" s="6" t="s">
        <v>18</v>
      </c>
      <c r="H2905" s="8">
        <v>0.30000000000000004</v>
      </c>
      <c r="I2905" s="9">
        <v>1500</v>
      </c>
      <c r="J2905" s="10">
        <f t="shared" si="0"/>
        <v>450.00000000000006</v>
      </c>
      <c r="K2905" s="10">
        <f t="shared" si="1"/>
        <v>135</v>
      </c>
      <c r="L2905" s="11">
        <v>0.3</v>
      </c>
      <c r="N2905" s="16"/>
      <c r="O2905" s="14"/>
      <c r="P2905" s="12"/>
      <c r="Q2905" s="13"/>
    </row>
    <row r="2906" spans="1:17" ht="15.75" customHeight="1">
      <c r="A2906" s="6" t="s">
        <v>14</v>
      </c>
      <c r="B2906" s="6">
        <v>1185732</v>
      </c>
      <c r="C2906" s="7">
        <v>44295</v>
      </c>
      <c r="D2906" s="6" t="s">
        <v>33</v>
      </c>
      <c r="E2906" s="6" t="s">
        <v>103</v>
      </c>
      <c r="F2906" s="6" t="s">
        <v>104</v>
      </c>
      <c r="G2906" s="6" t="s">
        <v>19</v>
      </c>
      <c r="H2906" s="8">
        <v>0.20000000000000004</v>
      </c>
      <c r="I2906" s="9">
        <v>1500</v>
      </c>
      <c r="J2906" s="10">
        <f t="shared" si="0"/>
        <v>300.00000000000006</v>
      </c>
      <c r="K2906" s="10">
        <f t="shared" si="1"/>
        <v>90.000000000000014</v>
      </c>
      <c r="L2906" s="11">
        <v>0.3</v>
      </c>
      <c r="N2906" s="16"/>
      <c r="O2906" s="14"/>
      <c r="P2906" s="12"/>
      <c r="Q2906" s="13"/>
    </row>
    <row r="2907" spans="1:17" ht="15.75" customHeight="1">
      <c r="A2907" s="6" t="s">
        <v>14</v>
      </c>
      <c r="B2907" s="6">
        <v>1185732</v>
      </c>
      <c r="C2907" s="7">
        <v>44295</v>
      </c>
      <c r="D2907" s="6" t="s">
        <v>33</v>
      </c>
      <c r="E2907" s="6" t="s">
        <v>103</v>
      </c>
      <c r="F2907" s="6" t="s">
        <v>104</v>
      </c>
      <c r="G2907" s="6" t="s">
        <v>20</v>
      </c>
      <c r="H2907" s="8">
        <v>0.24999999999999997</v>
      </c>
      <c r="I2907" s="9">
        <v>750</v>
      </c>
      <c r="J2907" s="10">
        <f t="shared" si="0"/>
        <v>187.49999999999997</v>
      </c>
      <c r="K2907" s="10">
        <f t="shared" si="1"/>
        <v>56.249999999999993</v>
      </c>
      <c r="L2907" s="11">
        <v>0.3</v>
      </c>
      <c r="N2907" s="16"/>
      <c r="O2907" s="14"/>
      <c r="P2907" s="12"/>
      <c r="Q2907" s="13"/>
    </row>
    <row r="2908" spans="1:17" ht="15.75" customHeight="1">
      <c r="A2908" s="6" t="s">
        <v>14</v>
      </c>
      <c r="B2908" s="6">
        <v>1185732</v>
      </c>
      <c r="C2908" s="7">
        <v>44295</v>
      </c>
      <c r="D2908" s="6" t="s">
        <v>33</v>
      </c>
      <c r="E2908" s="6" t="s">
        <v>103</v>
      </c>
      <c r="F2908" s="6" t="s">
        <v>104</v>
      </c>
      <c r="G2908" s="6" t="s">
        <v>21</v>
      </c>
      <c r="H2908" s="8">
        <v>0.6</v>
      </c>
      <c r="I2908" s="9">
        <v>1000</v>
      </c>
      <c r="J2908" s="10">
        <f t="shared" si="0"/>
        <v>600</v>
      </c>
      <c r="K2908" s="10">
        <f t="shared" si="1"/>
        <v>210</v>
      </c>
      <c r="L2908" s="11">
        <v>0.35</v>
      </c>
      <c r="N2908" s="16"/>
      <c r="O2908" s="14"/>
      <c r="P2908" s="12"/>
      <c r="Q2908" s="13"/>
    </row>
    <row r="2909" spans="1:17" ht="15.75" customHeight="1">
      <c r="A2909" s="6" t="s">
        <v>14</v>
      </c>
      <c r="B2909" s="6">
        <v>1185732</v>
      </c>
      <c r="C2909" s="7">
        <v>44295</v>
      </c>
      <c r="D2909" s="6" t="s">
        <v>33</v>
      </c>
      <c r="E2909" s="6" t="s">
        <v>103</v>
      </c>
      <c r="F2909" s="6" t="s">
        <v>104</v>
      </c>
      <c r="G2909" s="6" t="s">
        <v>22</v>
      </c>
      <c r="H2909" s="8">
        <v>0.5</v>
      </c>
      <c r="I2909" s="9">
        <v>2250</v>
      </c>
      <c r="J2909" s="10">
        <f t="shared" si="0"/>
        <v>1125</v>
      </c>
      <c r="K2909" s="10">
        <f t="shared" si="1"/>
        <v>450</v>
      </c>
      <c r="L2909" s="11">
        <v>0.4</v>
      </c>
      <c r="N2909" s="16"/>
      <c r="O2909" s="14"/>
      <c r="P2909" s="12"/>
      <c r="Q2909" s="13"/>
    </row>
    <row r="2910" spans="1:17" ht="15.75" customHeight="1">
      <c r="A2910" s="6" t="s">
        <v>14</v>
      </c>
      <c r="B2910" s="6">
        <v>1185732</v>
      </c>
      <c r="C2910" s="7">
        <v>44326</v>
      </c>
      <c r="D2910" s="6" t="s">
        <v>33</v>
      </c>
      <c r="E2910" s="6" t="s">
        <v>103</v>
      </c>
      <c r="F2910" s="6" t="s">
        <v>104</v>
      </c>
      <c r="G2910" s="6" t="s">
        <v>17</v>
      </c>
      <c r="H2910" s="8">
        <v>0.6</v>
      </c>
      <c r="I2910" s="9">
        <v>4950</v>
      </c>
      <c r="J2910" s="10">
        <f t="shared" si="0"/>
        <v>2970</v>
      </c>
      <c r="K2910" s="10">
        <f t="shared" si="1"/>
        <v>1039.5</v>
      </c>
      <c r="L2910" s="11">
        <v>0.35</v>
      </c>
      <c r="N2910" s="16"/>
      <c r="O2910" s="14"/>
      <c r="P2910" s="12"/>
      <c r="Q2910" s="13"/>
    </row>
    <row r="2911" spans="1:17" ht="15.75" customHeight="1">
      <c r="A2911" s="6" t="s">
        <v>14</v>
      </c>
      <c r="B2911" s="6">
        <v>1185732</v>
      </c>
      <c r="C2911" s="7">
        <v>44326</v>
      </c>
      <c r="D2911" s="6" t="s">
        <v>33</v>
      </c>
      <c r="E2911" s="6" t="s">
        <v>103</v>
      </c>
      <c r="F2911" s="6" t="s">
        <v>104</v>
      </c>
      <c r="G2911" s="6" t="s">
        <v>18</v>
      </c>
      <c r="H2911" s="8">
        <v>0.45</v>
      </c>
      <c r="I2911" s="9">
        <v>2000</v>
      </c>
      <c r="J2911" s="10">
        <f t="shared" si="0"/>
        <v>900</v>
      </c>
      <c r="K2911" s="10">
        <f t="shared" si="1"/>
        <v>270</v>
      </c>
      <c r="L2911" s="11">
        <v>0.3</v>
      </c>
      <c r="N2911" s="16"/>
      <c r="O2911" s="14"/>
      <c r="P2911" s="12"/>
      <c r="Q2911" s="13"/>
    </row>
    <row r="2912" spans="1:17" ht="15.75" customHeight="1">
      <c r="A2912" s="6" t="s">
        <v>14</v>
      </c>
      <c r="B2912" s="6">
        <v>1185732</v>
      </c>
      <c r="C2912" s="7">
        <v>44326</v>
      </c>
      <c r="D2912" s="6" t="s">
        <v>33</v>
      </c>
      <c r="E2912" s="6" t="s">
        <v>103</v>
      </c>
      <c r="F2912" s="6" t="s">
        <v>104</v>
      </c>
      <c r="G2912" s="6" t="s">
        <v>19</v>
      </c>
      <c r="H2912" s="8">
        <v>0.4</v>
      </c>
      <c r="I2912" s="9">
        <v>1750</v>
      </c>
      <c r="J2912" s="10">
        <f t="shared" si="0"/>
        <v>700</v>
      </c>
      <c r="K2912" s="10">
        <f t="shared" si="1"/>
        <v>210</v>
      </c>
      <c r="L2912" s="11">
        <v>0.3</v>
      </c>
      <c r="N2912" s="16"/>
      <c r="O2912" s="14"/>
      <c r="P2912" s="12"/>
      <c r="Q2912" s="13"/>
    </row>
    <row r="2913" spans="1:17" ht="15.75" customHeight="1">
      <c r="A2913" s="6" t="s">
        <v>14</v>
      </c>
      <c r="B2913" s="6">
        <v>1185732</v>
      </c>
      <c r="C2913" s="7">
        <v>44326</v>
      </c>
      <c r="D2913" s="6" t="s">
        <v>33</v>
      </c>
      <c r="E2913" s="6" t="s">
        <v>103</v>
      </c>
      <c r="F2913" s="6" t="s">
        <v>104</v>
      </c>
      <c r="G2913" s="6" t="s">
        <v>20</v>
      </c>
      <c r="H2913" s="8">
        <v>0.4</v>
      </c>
      <c r="I2913" s="9">
        <v>1000</v>
      </c>
      <c r="J2913" s="10">
        <f t="shared" si="0"/>
        <v>400</v>
      </c>
      <c r="K2913" s="10">
        <f t="shared" si="1"/>
        <v>120</v>
      </c>
      <c r="L2913" s="11">
        <v>0.3</v>
      </c>
      <c r="N2913" s="16"/>
      <c r="O2913" s="14"/>
      <c r="P2913" s="12"/>
      <c r="Q2913" s="13"/>
    </row>
    <row r="2914" spans="1:17" ht="15.75" customHeight="1">
      <c r="A2914" s="6" t="s">
        <v>14</v>
      </c>
      <c r="B2914" s="6">
        <v>1185732</v>
      </c>
      <c r="C2914" s="7">
        <v>44326</v>
      </c>
      <c r="D2914" s="6" t="s">
        <v>33</v>
      </c>
      <c r="E2914" s="6" t="s">
        <v>103</v>
      </c>
      <c r="F2914" s="6" t="s">
        <v>104</v>
      </c>
      <c r="G2914" s="6" t="s">
        <v>21</v>
      </c>
      <c r="H2914" s="8">
        <v>0.49999999999999994</v>
      </c>
      <c r="I2914" s="9">
        <v>1250</v>
      </c>
      <c r="J2914" s="10">
        <f t="shared" si="0"/>
        <v>624.99999999999989</v>
      </c>
      <c r="K2914" s="10">
        <f t="shared" si="1"/>
        <v>218.74999999999994</v>
      </c>
      <c r="L2914" s="11">
        <v>0.35</v>
      </c>
      <c r="N2914" s="16"/>
      <c r="O2914" s="14"/>
      <c r="P2914" s="12"/>
      <c r="Q2914" s="13"/>
    </row>
    <row r="2915" spans="1:17" ht="15.75" customHeight="1">
      <c r="A2915" s="6" t="s">
        <v>14</v>
      </c>
      <c r="B2915" s="6">
        <v>1185732</v>
      </c>
      <c r="C2915" s="7">
        <v>44326</v>
      </c>
      <c r="D2915" s="6" t="s">
        <v>33</v>
      </c>
      <c r="E2915" s="6" t="s">
        <v>103</v>
      </c>
      <c r="F2915" s="6" t="s">
        <v>104</v>
      </c>
      <c r="G2915" s="6" t="s">
        <v>22</v>
      </c>
      <c r="H2915" s="8">
        <v>0.54999999999999993</v>
      </c>
      <c r="I2915" s="9">
        <v>2500</v>
      </c>
      <c r="J2915" s="10">
        <f t="shared" si="0"/>
        <v>1374.9999999999998</v>
      </c>
      <c r="K2915" s="10">
        <f t="shared" si="1"/>
        <v>549.99999999999989</v>
      </c>
      <c r="L2915" s="11">
        <v>0.4</v>
      </c>
      <c r="N2915" s="16"/>
      <c r="O2915" s="14"/>
      <c r="P2915" s="12"/>
      <c r="Q2915" s="13"/>
    </row>
    <row r="2916" spans="1:17" ht="15.75" customHeight="1">
      <c r="A2916" s="6" t="s">
        <v>14</v>
      </c>
      <c r="B2916" s="6">
        <v>1185732</v>
      </c>
      <c r="C2916" s="7">
        <v>44356</v>
      </c>
      <c r="D2916" s="6" t="s">
        <v>33</v>
      </c>
      <c r="E2916" s="6" t="s">
        <v>103</v>
      </c>
      <c r="F2916" s="6" t="s">
        <v>104</v>
      </c>
      <c r="G2916" s="6" t="s">
        <v>17</v>
      </c>
      <c r="H2916" s="8">
        <v>0.4</v>
      </c>
      <c r="I2916" s="9">
        <v>5000</v>
      </c>
      <c r="J2916" s="10">
        <f t="shared" si="0"/>
        <v>2000</v>
      </c>
      <c r="K2916" s="10">
        <f t="shared" si="1"/>
        <v>700</v>
      </c>
      <c r="L2916" s="11">
        <v>0.35</v>
      </c>
      <c r="N2916" s="16"/>
      <c r="O2916" s="14"/>
      <c r="P2916" s="12"/>
      <c r="Q2916" s="13"/>
    </row>
    <row r="2917" spans="1:17" ht="15.75" customHeight="1">
      <c r="A2917" s="6" t="s">
        <v>14</v>
      </c>
      <c r="B2917" s="6">
        <v>1185732</v>
      </c>
      <c r="C2917" s="7">
        <v>44356</v>
      </c>
      <c r="D2917" s="6" t="s">
        <v>33</v>
      </c>
      <c r="E2917" s="6" t="s">
        <v>103</v>
      </c>
      <c r="F2917" s="6" t="s">
        <v>104</v>
      </c>
      <c r="G2917" s="6" t="s">
        <v>18</v>
      </c>
      <c r="H2917" s="8">
        <v>0.35000000000000009</v>
      </c>
      <c r="I2917" s="9">
        <v>2500</v>
      </c>
      <c r="J2917" s="10">
        <f t="shared" si="0"/>
        <v>875.00000000000023</v>
      </c>
      <c r="K2917" s="10">
        <f t="shared" si="1"/>
        <v>262.50000000000006</v>
      </c>
      <c r="L2917" s="11">
        <v>0.3</v>
      </c>
      <c r="N2917" s="16"/>
      <c r="O2917" s="14"/>
      <c r="P2917" s="12"/>
      <c r="Q2917" s="13"/>
    </row>
    <row r="2918" spans="1:17" ht="15.75" customHeight="1">
      <c r="A2918" s="6" t="s">
        <v>14</v>
      </c>
      <c r="B2918" s="6">
        <v>1185732</v>
      </c>
      <c r="C2918" s="7">
        <v>44356</v>
      </c>
      <c r="D2918" s="6" t="s">
        <v>33</v>
      </c>
      <c r="E2918" s="6" t="s">
        <v>103</v>
      </c>
      <c r="F2918" s="6" t="s">
        <v>104</v>
      </c>
      <c r="G2918" s="6" t="s">
        <v>19</v>
      </c>
      <c r="H2918" s="8">
        <v>0.30000000000000004</v>
      </c>
      <c r="I2918" s="9">
        <v>2000</v>
      </c>
      <c r="J2918" s="10">
        <f t="shared" si="0"/>
        <v>600.00000000000011</v>
      </c>
      <c r="K2918" s="10">
        <f t="shared" si="1"/>
        <v>180.00000000000003</v>
      </c>
      <c r="L2918" s="11">
        <v>0.3</v>
      </c>
      <c r="N2918" s="16"/>
      <c r="O2918" s="14"/>
      <c r="P2918" s="12"/>
      <c r="Q2918" s="13"/>
    </row>
    <row r="2919" spans="1:17" ht="15.75" customHeight="1">
      <c r="A2919" s="6" t="s">
        <v>14</v>
      </c>
      <c r="B2919" s="6">
        <v>1185732</v>
      </c>
      <c r="C2919" s="7">
        <v>44356</v>
      </c>
      <c r="D2919" s="6" t="s">
        <v>33</v>
      </c>
      <c r="E2919" s="6" t="s">
        <v>103</v>
      </c>
      <c r="F2919" s="6" t="s">
        <v>104</v>
      </c>
      <c r="G2919" s="6" t="s">
        <v>20</v>
      </c>
      <c r="H2919" s="8">
        <v>0.30000000000000004</v>
      </c>
      <c r="I2919" s="9">
        <v>1750</v>
      </c>
      <c r="J2919" s="10">
        <f t="shared" si="0"/>
        <v>525.00000000000011</v>
      </c>
      <c r="K2919" s="10">
        <f t="shared" si="1"/>
        <v>157.50000000000003</v>
      </c>
      <c r="L2919" s="11">
        <v>0.3</v>
      </c>
      <c r="N2919" s="16"/>
      <c r="O2919" s="14"/>
      <c r="P2919" s="12"/>
      <c r="Q2919" s="13"/>
    </row>
    <row r="2920" spans="1:17" ht="15.75" customHeight="1">
      <c r="A2920" s="6" t="s">
        <v>14</v>
      </c>
      <c r="B2920" s="6">
        <v>1185732</v>
      </c>
      <c r="C2920" s="7">
        <v>44356</v>
      </c>
      <c r="D2920" s="6" t="s">
        <v>33</v>
      </c>
      <c r="E2920" s="6" t="s">
        <v>103</v>
      </c>
      <c r="F2920" s="6" t="s">
        <v>104</v>
      </c>
      <c r="G2920" s="6" t="s">
        <v>21</v>
      </c>
      <c r="H2920" s="8">
        <v>0.4</v>
      </c>
      <c r="I2920" s="9">
        <v>1750</v>
      </c>
      <c r="J2920" s="10">
        <f t="shared" si="0"/>
        <v>700</v>
      </c>
      <c r="K2920" s="10">
        <f t="shared" si="1"/>
        <v>244.99999999999997</v>
      </c>
      <c r="L2920" s="11">
        <v>0.35</v>
      </c>
      <c r="N2920" s="16"/>
      <c r="O2920" s="14"/>
      <c r="P2920" s="12"/>
      <c r="Q2920" s="13"/>
    </row>
    <row r="2921" spans="1:17" ht="15.75" customHeight="1">
      <c r="A2921" s="6" t="s">
        <v>14</v>
      </c>
      <c r="B2921" s="6">
        <v>1185732</v>
      </c>
      <c r="C2921" s="7">
        <v>44356</v>
      </c>
      <c r="D2921" s="6" t="s">
        <v>33</v>
      </c>
      <c r="E2921" s="6" t="s">
        <v>103</v>
      </c>
      <c r="F2921" s="6" t="s">
        <v>104</v>
      </c>
      <c r="G2921" s="6" t="s">
        <v>22</v>
      </c>
      <c r="H2921" s="8">
        <v>0.55000000000000004</v>
      </c>
      <c r="I2921" s="9">
        <v>3250</v>
      </c>
      <c r="J2921" s="10">
        <f t="shared" si="0"/>
        <v>1787.5000000000002</v>
      </c>
      <c r="K2921" s="10">
        <f t="shared" si="1"/>
        <v>715.00000000000011</v>
      </c>
      <c r="L2921" s="11">
        <v>0.4</v>
      </c>
      <c r="N2921" s="16"/>
      <c r="O2921" s="14"/>
      <c r="P2921" s="12"/>
      <c r="Q2921" s="13"/>
    </row>
    <row r="2922" spans="1:17" ht="15.75" customHeight="1">
      <c r="A2922" s="6" t="s">
        <v>14</v>
      </c>
      <c r="B2922" s="6">
        <v>1185732</v>
      </c>
      <c r="C2922" s="7">
        <v>44385</v>
      </c>
      <c r="D2922" s="6" t="s">
        <v>33</v>
      </c>
      <c r="E2922" s="6" t="s">
        <v>103</v>
      </c>
      <c r="F2922" s="6" t="s">
        <v>104</v>
      </c>
      <c r="G2922" s="6" t="s">
        <v>17</v>
      </c>
      <c r="H2922" s="8">
        <v>0.5</v>
      </c>
      <c r="I2922" s="9">
        <v>5500</v>
      </c>
      <c r="J2922" s="10">
        <f t="shared" si="0"/>
        <v>2750</v>
      </c>
      <c r="K2922" s="10">
        <f t="shared" si="1"/>
        <v>962.49999999999989</v>
      </c>
      <c r="L2922" s="11">
        <v>0.35</v>
      </c>
      <c r="N2922" s="16"/>
      <c r="O2922" s="14"/>
      <c r="P2922" s="12"/>
      <c r="Q2922" s="13"/>
    </row>
    <row r="2923" spans="1:17" ht="15.75" customHeight="1">
      <c r="A2923" s="6" t="s">
        <v>14</v>
      </c>
      <c r="B2923" s="6">
        <v>1185732</v>
      </c>
      <c r="C2923" s="7">
        <v>44385</v>
      </c>
      <c r="D2923" s="6" t="s">
        <v>33</v>
      </c>
      <c r="E2923" s="6" t="s">
        <v>103</v>
      </c>
      <c r="F2923" s="6" t="s">
        <v>104</v>
      </c>
      <c r="G2923" s="6" t="s">
        <v>18</v>
      </c>
      <c r="H2923" s="8">
        <v>0.45000000000000007</v>
      </c>
      <c r="I2923" s="9">
        <v>3000</v>
      </c>
      <c r="J2923" s="10">
        <f t="shared" si="0"/>
        <v>1350.0000000000002</v>
      </c>
      <c r="K2923" s="10">
        <f t="shared" si="1"/>
        <v>405.00000000000006</v>
      </c>
      <c r="L2923" s="11">
        <v>0.3</v>
      </c>
      <c r="N2923" s="16"/>
      <c r="O2923" s="14"/>
      <c r="P2923" s="12"/>
      <c r="Q2923" s="13"/>
    </row>
    <row r="2924" spans="1:17" ht="15.75" customHeight="1">
      <c r="A2924" s="6" t="s">
        <v>14</v>
      </c>
      <c r="B2924" s="6">
        <v>1185732</v>
      </c>
      <c r="C2924" s="7">
        <v>44385</v>
      </c>
      <c r="D2924" s="6" t="s">
        <v>33</v>
      </c>
      <c r="E2924" s="6" t="s">
        <v>103</v>
      </c>
      <c r="F2924" s="6" t="s">
        <v>104</v>
      </c>
      <c r="G2924" s="6" t="s">
        <v>19</v>
      </c>
      <c r="H2924" s="8">
        <v>0.4</v>
      </c>
      <c r="I2924" s="9">
        <v>2250</v>
      </c>
      <c r="J2924" s="10">
        <f t="shared" si="0"/>
        <v>900</v>
      </c>
      <c r="K2924" s="10">
        <f t="shared" si="1"/>
        <v>270</v>
      </c>
      <c r="L2924" s="11">
        <v>0.3</v>
      </c>
      <c r="N2924" s="16"/>
      <c r="O2924" s="14"/>
      <c r="P2924" s="12"/>
      <c r="Q2924" s="13"/>
    </row>
    <row r="2925" spans="1:17" ht="15.75" customHeight="1">
      <c r="A2925" s="6" t="s">
        <v>14</v>
      </c>
      <c r="B2925" s="6">
        <v>1185732</v>
      </c>
      <c r="C2925" s="7">
        <v>44385</v>
      </c>
      <c r="D2925" s="6" t="s">
        <v>33</v>
      </c>
      <c r="E2925" s="6" t="s">
        <v>103</v>
      </c>
      <c r="F2925" s="6" t="s">
        <v>104</v>
      </c>
      <c r="G2925" s="6" t="s">
        <v>20</v>
      </c>
      <c r="H2925" s="8">
        <v>0.4</v>
      </c>
      <c r="I2925" s="9">
        <v>1750</v>
      </c>
      <c r="J2925" s="10">
        <f t="shared" si="0"/>
        <v>700</v>
      </c>
      <c r="K2925" s="10">
        <f t="shared" si="1"/>
        <v>210</v>
      </c>
      <c r="L2925" s="11">
        <v>0.3</v>
      </c>
      <c r="N2925" s="16"/>
      <c r="O2925" s="14"/>
      <c r="P2925" s="12"/>
      <c r="Q2925" s="13"/>
    </row>
    <row r="2926" spans="1:17" ht="15.75" customHeight="1">
      <c r="A2926" s="6" t="s">
        <v>14</v>
      </c>
      <c r="B2926" s="6">
        <v>1185732</v>
      </c>
      <c r="C2926" s="7">
        <v>44385</v>
      </c>
      <c r="D2926" s="6" t="s">
        <v>33</v>
      </c>
      <c r="E2926" s="6" t="s">
        <v>103</v>
      </c>
      <c r="F2926" s="6" t="s">
        <v>104</v>
      </c>
      <c r="G2926" s="6" t="s">
        <v>21</v>
      </c>
      <c r="H2926" s="8">
        <v>0.5</v>
      </c>
      <c r="I2926" s="9">
        <v>2000</v>
      </c>
      <c r="J2926" s="10">
        <f t="shared" si="0"/>
        <v>1000</v>
      </c>
      <c r="K2926" s="10">
        <f t="shared" si="1"/>
        <v>350</v>
      </c>
      <c r="L2926" s="11">
        <v>0.35</v>
      </c>
      <c r="N2926" s="16"/>
      <c r="O2926" s="14"/>
      <c r="P2926" s="12"/>
      <c r="Q2926" s="13"/>
    </row>
    <row r="2927" spans="1:17" ht="15.75" customHeight="1">
      <c r="A2927" s="6" t="s">
        <v>14</v>
      </c>
      <c r="B2927" s="6">
        <v>1185732</v>
      </c>
      <c r="C2927" s="7">
        <v>44385</v>
      </c>
      <c r="D2927" s="6" t="s">
        <v>33</v>
      </c>
      <c r="E2927" s="6" t="s">
        <v>103</v>
      </c>
      <c r="F2927" s="6" t="s">
        <v>104</v>
      </c>
      <c r="G2927" s="6" t="s">
        <v>22</v>
      </c>
      <c r="H2927" s="8">
        <v>0.55000000000000004</v>
      </c>
      <c r="I2927" s="9">
        <v>3750</v>
      </c>
      <c r="J2927" s="10">
        <f t="shared" si="0"/>
        <v>2062.5</v>
      </c>
      <c r="K2927" s="10">
        <f t="shared" si="1"/>
        <v>825</v>
      </c>
      <c r="L2927" s="11">
        <v>0.4</v>
      </c>
      <c r="N2927" s="16"/>
      <c r="O2927" s="14"/>
      <c r="P2927" s="12"/>
      <c r="Q2927" s="13"/>
    </row>
    <row r="2928" spans="1:17" ht="15.75" customHeight="1">
      <c r="A2928" s="6" t="s">
        <v>14</v>
      </c>
      <c r="B2928" s="6">
        <v>1185732</v>
      </c>
      <c r="C2928" s="7">
        <v>44417</v>
      </c>
      <c r="D2928" s="6" t="s">
        <v>33</v>
      </c>
      <c r="E2928" s="6" t="s">
        <v>103</v>
      </c>
      <c r="F2928" s="6" t="s">
        <v>104</v>
      </c>
      <c r="G2928" s="6" t="s">
        <v>17</v>
      </c>
      <c r="H2928" s="8">
        <v>0.5</v>
      </c>
      <c r="I2928" s="9">
        <v>5250</v>
      </c>
      <c r="J2928" s="10">
        <f t="shared" si="0"/>
        <v>2625</v>
      </c>
      <c r="K2928" s="10">
        <f t="shared" si="1"/>
        <v>918.74999999999989</v>
      </c>
      <c r="L2928" s="11">
        <v>0.35</v>
      </c>
      <c r="N2928" s="16"/>
      <c r="O2928" s="14"/>
      <c r="P2928" s="12"/>
      <c r="Q2928" s="13"/>
    </row>
    <row r="2929" spans="1:17" ht="15.75" customHeight="1">
      <c r="A2929" s="6" t="s">
        <v>14</v>
      </c>
      <c r="B2929" s="6">
        <v>1185732</v>
      </c>
      <c r="C2929" s="7">
        <v>44417</v>
      </c>
      <c r="D2929" s="6" t="s">
        <v>33</v>
      </c>
      <c r="E2929" s="6" t="s">
        <v>103</v>
      </c>
      <c r="F2929" s="6" t="s">
        <v>104</v>
      </c>
      <c r="G2929" s="6" t="s">
        <v>18</v>
      </c>
      <c r="H2929" s="8">
        <v>0.45000000000000007</v>
      </c>
      <c r="I2929" s="9">
        <v>3000</v>
      </c>
      <c r="J2929" s="10">
        <f t="shared" si="0"/>
        <v>1350.0000000000002</v>
      </c>
      <c r="K2929" s="10">
        <f t="shared" si="1"/>
        <v>405.00000000000006</v>
      </c>
      <c r="L2929" s="11">
        <v>0.3</v>
      </c>
      <c r="N2929" s="16"/>
      <c r="O2929" s="14"/>
      <c r="P2929" s="12"/>
      <c r="Q2929" s="13"/>
    </row>
    <row r="2930" spans="1:17" ht="15.75" customHeight="1">
      <c r="A2930" s="6" t="s">
        <v>14</v>
      </c>
      <c r="B2930" s="6">
        <v>1185732</v>
      </c>
      <c r="C2930" s="7">
        <v>44417</v>
      </c>
      <c r="D2930" s="6" t="s">
        <v>33</v>
      </c>
      <c r="E2930" s="6" t="s">
        <v>103</v>
      </c>
      <c r="F2930" s="6" t="s">
        <v>104</v>
      </c>
      <c r="G2930" s="6" t="s">
        <v>19</v>
      </c>
      <c r="H2930" s="8">
        <v>0.4</v>
      </c>
      <c r="I2930" s="9">
        <v>2250</v>
      </c>
      <c r="J2930" s="10">
        <f t="shared" si="0"/>
        <v>900</v>
      </c>
      <c r="K2930" s="10">
        <f t="shared" si="1"/>
        <v>270</v>
      </c>
      <c r="L2930" s="11">
        <v>0.3</v>
      </c>
      <c r="N2930" s="16"/>
      <c r="O2930" s="14"/>
      <c r="P2930" s="12"/>
      <c r="Q2930" s="13"/>
    </row>
    <row r="2931" spans="1:17" ht="15.75" customHeight="1">
      <c r="A2931" s="6" t="s">
        <v>14</v>
      </c>
      <c r="B2931" s="6">
        <v>1185732</v>
      </c>
      <c r="C2931" s="7">
        <v>44417</v>
      </c>
      <c r="D2931" s="6" t="s">
        <v>33</v>
      </c>
      <c r="E2931" s="6" t="s">
        <v>103</v>
      </c>
      <c r="F2931" s="6" t="s">
        <v>104</v>
      </c>
      <c r="G2931" s="6" t="s">
        <v>20</v>
      </c>
      <c r="H2931" s="8">
        <v>0.4</v>
      </c>
      <c r="I2931" s="9">
        <v>2000</v>
      </c>
      <c r="J2931" s="10">
        <f t="shared" si="0"/>
        <v>800</v>
      </c>
      <c r="K2931" s="10">
        <f t="shared" si="1"/>
        <v>240</v>
      </c>
      <c r="L2931" s="11">
        <v>0.3</v>
      </c>
      <c r="N2931" s="16"/>
      <c r="O2931" s="14"/>
      <c r="P2931" s="12"/>
      <c r="Q2931" s="13"/>
    </row>
    <row r="2932" spans="1:17" ht="15.75" customHeight="1">
      <c r="A2932" s="6" t="s">
        <v>14</v>
      </c>
      <c r="B2932" s="6">
        <v>1185732</v>
      </c>
      <c r="C2932" s="7">
        <v>44417</v>
      </c>
      <c r="D2932" s="6" t="s">
        <v>33</v>
      </c>
      <c r="E2932" s="6" t="s">
        <v>103</v>
      </c>
      <c r="F2932" s="6" t="s">
        <v>104</v>
      </c>
      <c r="G2932" s="6" t="s">
        <v>21</v>
      </c>
      <c r="H2932" s="8">
        <v>0.5</v>
      </c>
      <c r="I2932" s="9">
        <v>1750</v>
      </c>
      <c r="J2932" s="10">
        <f t="shared" si="0"/>
        <v>875</v>
      </c>
      <c r="K2932" s="10">
        <f t="shared" si="1"/>
        <v>306.25</v>
      </c>
      <c r="L2932" s="11">
        <v>0.35</v>
      </c>
      <c r="N2932" s="16"/>
      <c r="O2932" s="14"/>
      <c r="P2932" s="12"/>
      <c r="Q2932" s="13"/>
    </row>
    <row r="2933" spans="1:17" ht="15.75" customHeight="1">
      <c r="A2933" s="6" t="s">
        <v>14</v>
      </c>
      <c r="B2933" s="6">
        <v>1185732</v>
      </c>
      <c r="C2933" s="7">
        <v>44417</v>
      </c>
      <c r="D2933" s="6" t="s">
        <v>33</v>
      </c>
      <c r="E2933" s="6" t="s">
        <v>103</v>
      </c>
      <c r="F2933" s="6" t="s">
        <v>104</v>
      </c>
      <c r="G2933" s="6" t="s">
        <v>22</v>
      </c>
      <c r="H2933" s="8">
        <v>0.55000000000000004</v>
      </c>
      <c r="I2933" s="9">
        <v>3500</v>
      </c>
      <c r="J2933" s="10">
        <f t="shared" si="0"/>
        <v>1925.0000000000002</v>
      </c>
      <c r="K2933" s="10">
        <f t="shared" si="1"/>
        <v>770.00000000000011</v>
      </c>
      <c r="L2933" s="11">
        <v>0.4</v>
      </c>
      <c r="N2933" s="16"/>
      <c r="O2933" s="14"/>
      <c r="P2933" s="12"/>
      <c r="Q2933" s="13"/>
    </row>
    <row r="2934" spans="1:17" ht="15.75" customHeight="1">
      <c r="A2934" s="6" t="s">
        <v>14</v>
      </c>
      <c r="B2934" s="6">
        <v>1185732</v>
      </c>
      <c r="C2934" s="7">
        <v>44449</v>
      </c>
      <c r="D2934" s="6" t="s">
        <v>33</v>
      </c>
      <c r="E2934" s="6" t="s">
        <v>103</v>
      </c>
      <c r="F2934" s="6" t="s">
        <v>104</v>
      </c>
      <c r="G2934" s="6" t="s">
        <v>17</v>
      </c>
      <c r="H2934" s="8">
        <v>0.4</v>
      </c>
      <c r="I2934" s="9">
        <v>4750</v>
      </c>
      <c r="J2934" s="10">
        <f t="shared" si="0"/>
        <v>1900</v>
      </c>
      <c r="K2934" s="10">
        <f t="shared" si="1"/>
        <v>665</v>
      </c>
      <c r="L2934" s="11">
        <v>0.35</v>
      </c>
      <c r="N2934" s="16"/>
      <c r="O2934" s="14"/>
      <c r="P2934" s="12"/>
      <c r="Q2934" s="13"/>
    </row>
    <row r="2935" spans="1:17" ht="15.75" customHeight="1">
      <c r="A2935" s="6" t="s">
        <v>14</v>
      </c>
      <c r="B2935" s="6">
        <v>1185732</v>
      </c>
      <c r="C2935" s="7">
        <v>44449</v>
      </c>
      <c r="D2935" s="6" t="s">
        <v>33</v>
      </c>
      <c r="E2935" s="6" t="s">
        <v>103</v>
      </c>
      <c r="F2935" s="6" t="s">
        <v>104</v>
      </c>
      <c r="G2935" s="6" t="s">
        <v>18</v>
      </c>
      <c r="H2935" s="8">
        <v>0.35000000000000009</v>
      </c>
      <c r="I2935" s="9">
        <v>2750</v>
      </c>
      <c r="J2935" s="10">
        <f t="shared" si="0"/>
        <v>962.50000000000023</v>
      </c>
      <c r="K2935" s="10">
        <f t="shared" si="1"/>
        <v>288.75000000000006</v>
      </c>
      <c r="L2935" s="11">
        <v>0.3</v>
      </c>
      <c r="N2935" s="16"/>
      <c r="O2935" s="14"/>
      <c r="P2935" s="12"/>
      <c r="Q2935" s="13"/>
    </row>
    <row r="2936" spans="1:17" ht="15.75" customHeight="1">
      <c r="A2936" s="6" t="s">
        <v>14</v>
      </c>
      <c r="B2936" s="6">
        <v>1185732</v>
      </c>
      <c r="C2936" s="7">
        <v>44449</v>
      </c>
      <c r="D2936" s="6" t="s">
        <v>33</v>
      </c>
      <c r="E2936" s="6" t="s">
        <v>103</v>
      </c>
      <c r="F2936" s="6" t="s">
        <v>104</v>
      </c>
      <c r="G2936" s="6" t="s">
        <v>19</v>
      </c>
      <c r="H2936" s="8">
        <v>0.30000000000000004</v>
      </c>
      <c r="I2936" s="9">
        <v>1750</v>
      </c>
      <c r="J2936" s="10">
        <f t="shared" si="0"/>
        <v>525.00000000000011</v>
      </c>
      <c r="K2936" s="10">
        <f t="shared" si="1"/>
        <v>157.50000000000003</v>
      </c>
      <c r="L2936" s="11">
        <v>0.3</v>
      </c>
      <c r="N2936" s="16"/>
      <c r="O2936" s="14"/>
      <c r="P2936" s="12"/>
      <c r="Q2936" s="13"/>
    </row>
    <row r="2937" spans="1:17" ht="15.75" customHeight="1">
      <c r="A2937" s="6" t="s">
        <v>14</v>
      </c>
      <c r="B2937" s="6">
        <v>1185732</v>
      </c>
      <c r="C2937" s="7">
        <v>44449</v>
      </c>
      <c r="D2937" s="6" t="s">
        <v>33</v>
      </c>
      <c r="E2937" s="6" t="s">
        <v>103</v>
      </c>
      <c r="F2937" s="6" t="s">
        <v>104</v>
      </c>
      <c r="G2937" s="6" t="s">
        <v>20</v>
      </c>
      <c r="H2937" s="8">
        <v>0.30000000000000004</v>
      </c>
      <c r="I2937" s="9">
        <v>1500</v>
      </c>
      <c r="J2937" s="10">
        <f t="shared" si="0"/>
        <v>450.00000000000006</v>
      </c>
      <c r="K2937" s="10">
        <f t="shared" si="1"/>
        <v>135</v>
      </c>
      <c r="L2937" s="11">
        <v>0.3</v>
      </c>
      <c r="N2937" s="16"/>
      <c r="O2937" s="14"/>
      <c r="P2937" s="12"/>
      <c r="Q2937" s="13"/>
    </row>
    <row r="2938" spans="1:17" ht="15.75" customHeight="1">
      <c r="A2938" s="6" t="s">
        <v>14</v>
      </c>
      <c r="B2938" s="6">
        <v>1185732</v>
      </c>
      <c r="C2938" s="7">
        <v>44449</v>
      </c>
      <c r="D2938" s="6" t="s">
        <v>33</v>
      </c>
      <c r="E2938" s="6" t="s">
        <v>103</v>
      </c>
      <c r="F2938" s="6" t="s">
        <v>104</v>
      </c>
      <c r="G2938" s="6" t="s">
        <v>21</v>
      </c>
      <c r="H2938" s="8">
        <v>0.4</v>
      </c>
      <c r="I2938" s="9">
        <v>1500</v>
      </c>
      <c r="J2938" s="10">
        <f t="shared" si="0"/>
        <v>600</v>
      </c>
      <c r="K2938" s="10">
        <f t="shared" si="1"/>
        <v>210</v>
      </c>
      <c r="L2938" s="11">
        <v>0.35</v>
      </c>
      <c r="N2938" s="16"/>
      <c r="O2938" s="14"/>
      <c r="P2938" s="12"/>
      <c r="Q2938" s="13"/>
    </row>
    <row r="2939" spans="1:17" ht="15.75" customHeight="1">
      <c r="A2939" s="6" t="s">
        <v>14</v>
      </c>
      <c r="B2939" s="6">
        <v>1185732</v>
      </c>
      <c r="C2939" s="7">
        <v>44449</v>
      </c>
      <c r="D2939" s="6" t="s">
        <v>33</v>
      </c>
      <c r="E2939" s="6" t="s">
        <v>103</v>
      </c>
      <c r="F2939" s="6" t="s">
        <v>104</v>
      </c>
      <c r="G2939" s="6" t="s">
        <v>22</v>
      </c>
      <c r="H2939" s="8">
        <v>0.45</v>
      </c>
      <c r="I2939" s="9">
        <v>2250</v>
      </c>
      <c r="J2939" s="10">
        <f t="shared" si="0"/>
        <v>1012.5</v>
      </c>
      <c r="K2939" s="10">
        <f t="shared" si="1"/>
        <v>405</v>
      </c>
      <c r="L2939" s="11">
        <v>0.4</v>
      </c>
      <c r="N2939" s="16"/>
      <c r="O2939" s="14"/>
      <c r="P2939" s="12"/>
      <c r="Q2939" s="13"/>
    </row>
    <row r="2940" spans="1:17" ht="15.75" customHeight="1">
      <c r="A2940" s="6" t="s">
        <v>14</v>
      </c>
      <c r="B2940" s="6">
        <v>1185732</v>
      </c>
      <c r="C2940" s="7">
        <v>44478</v>
      </c>
      <c r="D2940" s="6" t="s">
        <v>33</v>
      </c>
      <c r="E2940" s="6" t="s">
        <v>103</v>
      </c>
      <c r="F2940" s="6" t="s">
        <v>104</v>
      </c>
      <c r="G2940" s="6" t="s">
        <v>17</v>
      </c>
      <c r="H2940" s="8">
        <v>0.49999999999999994</v>
      </c>
      <c r="I2940" s="9">
        <v>4000</v>
      </c>
      <c r="J2940" s="10">
        <f t="shared" si="0"/>
        <v>1999.9999999999998</v>
      </c>
      <c r="K2940" s="10">
        <f t="shared" si="1"/>
        <v>699.99999999999989</v>
      </c>
      <c r="L2940" s="11">
        <v>0.35</v>
      </c>
      <c r="N2940" s="16"/>
      <c r="O2940" s="14"/>
      <c r="P2940" s="12"/>
      <c r="Q2940" s="13"/>
    </row>
    <row r="2941" spans="1:17" ht="15.75" customHeight="1">
      <c r="A2941" s="6" t="s">
        <v>14</v>
      </c>
      <c r="B2941" s="6">
        <v>1185732</v>
      </c>
      <c r="C2941" s="7">
        <v>44478</v>
      </c>
      <c r="D2941" s="6" t="s">
        <v>33</v>
      </c>
      <c r="E2941" s="6" t="s">
        <v>103</v>
      </c>
      <c r="F2941" s="6" t="s">
        <v>104</v>
      </c>
      <c r="G2941" s="6" t="s">
        <v>18</v>
      </c>
      <c r="H2941" s="8">
        <v>0.4</v>
      </c>
      <c r="I2941" s="9">
        <v>2500</v>
      </c>
      <c r="J2941" s="10">
        <f t="shared" si="0"/>
        <v>1000</v>
      </c>
      <c r="K2941" s="10">
        <f t="shared" si="1"/>
        <v>300</v>
      </c>
      <c r="L2941" s="11">
        <v>0.3</v>
      </c>
      <c r="N2941" s="16"/>
      <c r="O2941" s="14"/>
      <c r="P2941" s="12"/>
      <c r="Q2941" s="13"/>
    </row>
    <row r="2942" spans="1:17" ht="15.75" customHeight="1">
      <c r="A2942" s="6" t="s">
        <v>14</v>
      </c>
      <c r="B2942" s="6">
        <v>1185732</v>
      </c>
      <c r="C2942" s="7">
        <v>44478</v>
      </c>
      <c r="D2942" s="6" t="s">
        <v>33</v>
      </c>
      <c r="E2942" s="6" t="s">
        <v>103</v>
      </c>
      <c r="F2942" s="6" t="s">
        <v>104</v>
      </c>
      <c r="G2942" s="6" t="s">
        <v>19</v>
      </c>
      <c r="H2942" s="8">
        <v>0.4</v>
      </c>
      <c r="I2942" s="9">
        <v>1500</v>
      </c>
      <c r="J2942" s="10">
        <f t="shared" si="0"/>
        <v>600</v>
      </c>
      <c r="K2942" s="10">
        <f t="shared" si="1"/>
        <v>180</v>
      </c>
      <c r="L2942" s="11">
        <v>0.3</v>
      </c>
      <c r="N2942" s="16"/>
      <c r="O2942" s="14"/>
      <c r="P2942" s="12"/>
      <c r="Q2942" s="13"/>
    </row>
    <row r="2943" spans="1:17" ht="15.75" customHeight="1">
      <c r="A2943" s="6" t="s">
        <v>14</v>
      </c>
      <c r="B2943" s="6">
        <v>1185732</v>
      </c>
      <c r="C2943" s="7">
        <v>44478</v>
      </c>
      <c r="D2943" s="6" t="s">
        <v>33</v>
      </c>
      <c r="E2943" s="6" t="s">
        <v>103</v>
      </c>
      <c r="F2943" s="6" t="s">
        <v>104</v>
      </c>
      <c r="G2943" s="6" t="s">
        <v>20</v>
      </c>
      <c r="H2943" s="8">
        <v>0.4</v>
      </c>
      <c r="I2943" s="9">
        <v>1250</v>
      </c>
      <c r="J2943" s="10">
        <f t="shared" si="0"/>
        <v>500</v>
      </c>
      <c r="K2943" s="10">
        <f t="shared" si="1"/>
        <v>150</v>
      </c>
      <c r="L2943" s="11">
        <v>0.3</v>
      </c>
      <c r="N2943" s="16"/>
      <c r="O2943" s="14"/>
      <c r="P2943" s="12"/>
      <c r="Q2943" s="13"/>
    </row>
    <row r="2944" spans="1:17" ht="15.75" customHeight="1">
      <c r="A2944" s="6" t="s">
        <v>14</v>
      </c>
      <c r="B2944" s="6">
        <v>1185732</v>
      </c>
      <c r="C2944" s="7">
        <v>44478</v>
      </c>
      <c r="D2944" s="6" t="s">
        <v>33</v>
      </c>
      <c r="E2944" s="6" t="s">
        <v>103</v>
      </c>
      <c r="F2944" s="6" t="s">
        <v>104</v>
      </c>
      <c r="G2944" s="6" t="s">
        <v>21</v>
      </c>
      <c r="H2944" s="8">
        <v>0.49999999999999994</v>
      </c>
      <c r="I2944" s="9">
        <v>1250</v>
      </c>
      <c r="J2944" s="10">
        <f t="shared" si="0"/>
        <v>624.99999999999989</v>
      </c>
      <c r="K2944" s="10">
        <f t="shared" si="1"/>
        <v>218.74999999999994</v>
      </c>
      <c r="L2944" s="11">
        <v>0.35</v>
      </c>
      <c r="N2944" s="16"/>
      <c r="O2944" s="14"/>
      <c r="P2944" s="12"/>
      <c r="Q2944" s="13"/>
    </row>
    <row r="2945" spans="1:17" ht="15.75" customHeight="1">
      <c r="A2945" s="6" t="s">
        <v>14</v>
      </c>
      <c r="B2945" s="6">
        <v>1185732</v>
      </c>
      <c r="C2945" s="7">
        <v>44478</v>
      </c>
      <c r="D2945" s="6" t="s">
        <v>33</v>
      </c>
      <c r="E2945" s="6" t="s">
        <v>103</v>
      </c>
      <c r="F2945" s="6" t="s">
        <v>104</v>
      </c>
      <c r="G2945" s="6" t="s">
        <v>22</v>
      </c>
      <c r="H2945" s="8">
        <v>0.54999999999999982</v>
      </c>
      <c r="I2945" s="9">
        <v>2500</v>
      </c>
      <c r="J2945" s="10">
        <f t="shared" si="0"/>
        <v>1374.9999999999995</v>
      </c>
      <c r="K2945" s="10">
        <f t="shared" si="1"/>
        <v>549.99999999999989</v>
      </c>
      <c r="L2945" s="11">
        <v>0.4</v>
      </c>
      <c r="N2945" s="16"/>
      <c r="O2945" s="14"/>
      <c r="P2945" s="12"/>
      <c r="Q2945" s="13"/>
    </row>
    <row r="2946" spans="1:17" ht="15.75" customHeight="1">
      <c r="A2946" s="6" t="s">
        <v>14</v>
      </c>
      <c r="B2946" s="6">
        <v>1185732</v>
      </c>
      <c r="C2946" s="7">
        <v>44509</v>
      </c>
      <c r="D2946" s="6" t="s">
        <v>33</v>
      </c>
      <c r="E2946" s="6" t="s">
        <v>103</v>
      </c>
      <c r="F2946" s="6" t="s">
        <v>104</v>
      </c>
      <c r="G2946" s="6" t="s">
        <v>17</v>
      </c>
      <c r="H2946" s="8">
        <v>0.49999999999999994</v>
      </c>
      <c r="I2946" s="9">
        <v>4000</v>
      </c>
      <c r="J2946" s="10">
        <f t="shared" si="0"/>
        <v>1999.9999999999998</v>
      </c>
      <c r="K2946" s="10">
        <f t="shared" si="1"/>
        <v>699.99999999999989</v>
      </c>
      <c r="L2946" s="11">
        <v>0.35</v>
      </c>
      <c r="N2946" s="16"/>
      <c r="O2946" s="14"/>
      <c r="P2946" s="12"/>
      <c r="Q2946" s="13"/>
    </row>
    <row r="2947" spans="1:17" ht="15.75" customHeight="1">
      <c r="A2947" s="6" t="s">
        <v>14</v>
      </c>
      <c r="B2947" s="6">
        <v>1185732</v>
      </c>
      <c r="C2947" s="7">
        <v>44509</v>
      </c>
      <c r="D2947" s="6" t="s">
        <v>33</v>
      </c>
      <c r="E2947" s="6" t="s">
        <v>103</v>
      </c>
      <c r="F2947" s="6" t="s">
        <v>104</v>
      </c>
      <c r="G2947" s="6" t="s">
        <v>18</v>
      </c>
      <c r="H2947" s="8">
        <v>0.4</v>
      </c>
      <c r="I2947" s="9">
        <v>2500</v>
      </c>
      <c r="J2947" s="10">
        <f t="shared" si="0"/>
        <v>1000</v>
      </c>
      <c r="K2947" s="10">
        <f t="shared" si="1"/>
        <v>300</v>
      </c>
      <c r="L2947" s="11">
        <v>0.3</v>
      </c>
      <c r="N2947" s="16"/>
      <c r="O2947" s="14"/>
      <c r="P2947" s="12"/>
      <c r="Q2947" s="13"/>
    </row>
    <row r="2948" spans="1:17" ht="15.75" customHeight="1">
      <c r="A2948" s="6" t="s">
        <v>14</v>
      </c>
      <c r="B2948" s="6">
        <v>1185732</v>
      </c>
      <c r="C2948" s="7">
        <v>44509</v>
      </c>
      <c r="D2948" s="6" t="s">
        <v>33</v>
      </c>
      <c r="E2948" s="6" t="s">
        <v>103</v>
      </c>
      <c r="F2948" s="6" t="s">
        <v>104</v>
      </c>
      <c r="G2948" s="6" t="s">
        <v>19</v>
      </c>
      <c r="H2948" s="8">
        <v>0.4</v>
      </c>
      <c r="I2948" s="9">
        <v>1950</v>
      </c>
      <c r="J2948" s="10">
        <f t="shared" si="0"/>
        <v>780</v>
      </c>
      <c r="K2948" s="10">
        <f t="shared" si="1"/>
        <v>234</v>
      </c>
      <c r="L2948" s="11">
        <v>0.3</v>
      </c>
      <c r="N2948" s="16"/>
      <c r="O2948" s="14"/>
      <c r="P2948" s="12"/>
      <c r="Q2948" s="13"/>
    </row>
    <row r="2949" spans="1:17" ht="15.75" customHeight="1">
      <c r="A2949" s="6" t="s">
        <v>14</v>
      </c>
      <c r="B2949" s="6">
        <v>1185732</v>
      </c>
      <c r="C2949" s="7">
        <v>44509</v>
      </c>
      <c r="D2949" s="6" t="s">
        <v>33</v>
      </c>
      <c r="E2949" s="6" t="s">
        <v>103</v>
      </c>
      <c r="F2949" s="6" t="s">
        <v>104</v>
      </c>
      <c r="G2949" s="6" t="s">
        <v>20</v>
      </c>
      <c r="H2949" s="8">
        <v>0.4</v>
      </c>
      <c r="I2949" s="9">
        <v>1750</v>
      </c>
      <c r="J2949" s="10">
        <f t="shared" si="0"/>
        <v>700</v>
      </c>
      <c r="K2949" s="10">
        <f t="shared" si="1"/>
        <v>210</v>
      </c>
      <c r="L2949" s="11">
        <v>0.3</v>
      </c>
      <c r="N2949" s="16"/>
      <c r="O2949" s="14"/>
      <c r="P2949" s="12"/>
      <c r="Q2949" s="13"/>
    </row>
    <row r="2950" spans="1:17" ht="15.75" customHeight="1">
      <c r="A2950" s="6" t="s">
        <v>14</v>
      </c>
      <c r="B2950" s="6">
        <v>1185732</v>
      </c>
      <c r="C2950" s="7">
        <v>44509</v>
      </c>
      <c r="D2950" s="6" t="s">
        <v>33</v>
      </c>
      <c r="E2950" s="6" t="s">
        <v>103</v>
      </c>
      <c r="F2950" s="6" t="s">
        <v>104</v>
      </c>
      <c r="G2950" s="6" t="s">
        <v>21</v>
      </c>
      <c r="H2950" s="8">
        <v>0.6</v>
      </c>
      <c r="I2950" s="9">
        <v>1500</v>
      </c>
      <c r="J2950" s="10">
        <f t="shared" si="0"/>
        <v>900</v>
      </c>
      <c r="K2950" s="10">
        <f t="shared" si="1"/>
        <v>315</v>
      </c>
      <c r="L2950" s="11">
        <v>0.35</v>
      </c>
      <c r="N2950" s="16"/>
      <c r="O2950" s="14"/>
      <c r="P2950" s="12"/>
      <c r="Q2950" s="13"/>
    </row>
    <row r="2951" spans="1:17" ht="15.75" customHeight="1">
      <c r="A2951" s="6" t="s">
        <v>14</v>
      </c>
      <c r="B2951" s="6">
        <v>1185732</v>
      </c>
      <c r="C2951" s="7">
        <v>44509</v>
      </c>
      <c r="D2951" s="6" t="s">
        <v>33</v>
      </c>
      <c r="E2951" s="6" t="s">
        <v>103</v>
      </c>
      <c r="F2951" s="6" t="s">
        <v>104</v>
      </c>
      <c r="G2951" s="6" t="s">
        <v>22</v>
      </c>
      <c r="H2951" s="8">
        <v>0.64999999999999991</v>
      </c>
      <c r="I2951" s="9">
        <v>2500</v>
      </c>
      <c r="J2951" s="10">
        <f t="shared" si="0"/>
        <v>1624.9999999999998</v>
      </c>
      <c r="K2951" s="10">
        <f t="shared" si="1"/>
        <v>650</v>
      </c>
      <c r="L2951" s="11">
        <v>0.4</v>
      </c>
      <c r="N2951" s="16"/>
      <c r="O2951" s="14"/>
      <c r="P2951" s="12"/>
      <c r="Q2951" s="13"/>
    </row>
    <row r="2952" spans="1:17" ht="15.75" customHeight="1">
      <c r="A2952" s="6" t="s">
        <v>14</v>
      </c>
      <c r="B2952" s="6">
        <v>1185732</v>
      </c>
      <c r="C2952" s="7">
        <v>44538</v>
      </c>
      <c r="D2952" s="6" t="s">
        <v>33</v>
      </c>
      <c r="E2952" s="6" t="s">
        <v>103</v>
      </c>
      <c r="F2952" s="6" t="s">
        <v>104</v>
      </c>
      <c r="G2952" s="6" t="s">
        <v>17</v>
      </c>
      <c r="H2952" s="8">
        <v>0.6</v>
      </c>
      <c r="I2952" s="9">
        <v>5000</v>
      </c>
      <c r="J2952" s="10">
        <f t="shared" si="0"/>
        <v>3000</v>
      </c>
      <c r="K2952" s="10">
        <f t="shared" si="1"/>
        <v>1050</v>
      </c>
      <c r="L2952" s="11">
        <v>0.35</v>
      </c>
      <c r="N2952" s="16"/>
      <c r="O2952" s="14"/>
      <c r="P2952" s="12"/>
      <c r="Q2952" s="13"/>
    </row>
    <row r="2953" spans="1:17" ht="15.75" customHeight="1">
      <c r="A2953" s="6" t="s">
        <v>14</v>
      </c>
      <c r="B2953" s="6">
        <v>1185732</v>
      </c>
      <c r="C2953" s="7">
        <v>44538</v>
      </c>
      <c r="D2953" s="6" t="s">
        <v>33</v>
      </c>
      <c r="E2953" s="6" t="s">
        <v>103</v>
      </c>
      <c r="F2953" s="6" t="s">
        <v>104</v>
      </c>
      <c r="G2953" s="6" t="s">
        <v>18</v>
      </c>
      <c r="H2953" s="8">
        <v>0.5</v>
      </c>
      <c r="I2953" s="9">
        <v>3000</v>
      </c>
      <c r="J2953" s="10">
        <f t="shared" si="0"/>
        <v>1500</v>
      </c>
      <c r="K2953" s="10">
        <f t="shared" si="1"/>
        <v>450</v>
      </c>
      <c r="L2953" s="11">
        <v>0.3</v>
      </c>
      <c r="N2953" s="16"/>
      <c r="O2953" s="14"/>
      <c r="P2953" s="12"/>
      <c r="Q2953" s="13"/>
    </row>
    <row r="2954" spans="1:17" ht="15.75" customHeight="1">
      <c r="A2954" s="6" t="s">
        <v>14</v>
      </c>
      <c r="B2954" s="6">
        <v>1185732</v>
      </c>
      <c r="C2954" s="7">
        <v>44538</v>
      </c>
      <c r="D2954" s="6" t="s">
        <v>33</v>
      </c>
      <c r="E2954" s="6" t="s">
        <v>103</v>
      </c>
      <c r="F2954" s="6" t="s">
        <v>104</v>
      </c>
      <c r="G2954" s="6" t="s">
        <v>19</v>
      </c>
      <c r="H2954" s="8">
        <v>0.5</v>
      </c>
      <c r="I2954" s="9">
        <v>2500</v>
      </c>
      <c r="J2954" s="10">
        <f t="shared" si="0"/>
        <v>1250</v>
      </c>
      <c r="K2954" s="10">
        <f t="shared" si="1"/>
        <v>375</v>
      </c>
      <c r="L2954" s="11">
        <v>0.3</v>
      </c>
      <c r="N2954" s="16"/>
      <c r="O2954" s="14"/>
      <c r="P2954" s="12"/>
      <c r="Q2954" s="13"/>
    </row>
    <row r="2955" spans="1:17" ht="15.75" customHeight="1">
      <c r="A2955" s="6" t="s">
        <v>14</v>
      </c>
      <c r="B2955" s="6">
        <v>1185732</v>
      </c>
      <c r="C2955" s="7">
        <v>44538</v>
      </c>
      <c r="D2955" s="6" t="s">
        <v>33</v>
      </c>
      <c r="E2955" s="6" t="s">
        <v>103</v>
      </c>
      <c r="F2955" s="6" t="s">
        <v>104</v>
      </c>
      <c r="G2955" s="6" t="s">
        <v>20</v>
      </c>
      <c r="H2955" s="8">
        <v>0.5</v>
      </c>
      <c r="I2955" s="9">
        <v>2000</v>
      </c>
      <c r="J2955" s="10">
        <f t="shared" si="0"/>
        <v>1000</v>
      </c>
      <c r="K2955" s="10">
        <f t="shared" si="1"/>
        <v>300</v>
      </c>
      <c r="L2955" s="11">
        <v>0.3</v>
      </c>
      <c r="N2955" s="16"/>
      <c r="O2955" s="14"/>
      <c r="P2955" s="12"/>
      <c r="Q2955" s="13"/>
    </row>
    <row r="2956" spans="1:17" ht="15.75" customHeight="1">
      <c r="A2956" s="6" t="s">
        <v>14</v>
      </c>
      <c r="B2956" s="6">
        <v>1185732</v>
      </c>
      <c r="C2956" s="7">
        <v>44538</v>
      </c>
      <c r="D2956" s="6" t="s">
        <v>33</v>
      </c>
      <c r="E2956" s="6" t="s">
        <v>103</v>
      </c>
      <c r="F2956" s="6" t="s">
        <v>104</v>
      </c>
      <c r="G2956" s="6" t="s">
        <v>21</v>
      </c>
      <c r="H2956" s="8">
        <v>0.6</v>
      </c>
      <c r="I2956" s="9">
        <v>2000</v>
      </c>
      <c r="J2956" s="10">
        <f t="shared" si="0"/>
        <v>1200</v>
      </c>
      <c r="K2956" s="10">
        <f t="shared" si="1"/>
        <v>420</v>
      </c>
      <c r="L2956" s="11">
        <v>0.35</v>
      </c>
      <c r="N2956" s="16"/>
      <c r="O2956" s="14"/>
      <c r="P2956" s="12"/>
      <c r="Q2956" s="13"/>
    </row>
    <row r="2957" spans="1:17" ht="15.75" customHeight="1">
      <c r="A2957" s="6" t="s">
        <v>14</v>
      </c>
      <c r="B2957" s="6">
        <v>1185732</v>
      </c>
      <c r="C2957" s="7">
        <v>44538</v>
      </c>
      <c r="D2957" s="6" t="s">
        <v>33</v>
      </c>
      <c r="E2957" s="6" t="s">
        <v>103</v>
      </c>
      <c r="F2957" s="6" t="s">
        <v>104</v>
      </c>
      <c r="G2957" s="6" t="s">
        <v>22</v>
      </c>
      <c r="H2957" s="8">
        <v>0.64999999999999991</v>
      </c>
      <c r="I2957" s="9">
        <v>3000</v>
      </c>
      <c r="J2957" s="10">
        <f t="shared" si="0"/>
        <v>1949.9999999999998</v>
      </c>
      <c r="K2957" s="10">
        <f t="shared" si="1"/>
        <v>780</v>
      </c>
      <c r="L2957" s="11">
        <v>0.4</v>
      </c>
      <c r="N2957" s="16"/>
      <c r="O2957" s="14"/>
      <c r="P2957" s="12"/>
      <c r="Q2957" s="13"/>
    </row>
    <row r="2958" spans="1:17" ht="15.75" customHeight="1">
      <c r="A2958" s="6" t="s">
        <v>14</v>
      </c>
      <c r="B2958" s="6">
        <v>1185732</v>
      </c>
      <c r="C2958" s="7">
        <v>44202</v>
      </c>
      <c r="D2958" s="6" t="s">
        <v>33</v>
      </c>
      <c r="E2958" s="6" t="s">
        <v>105</v>
      </c>
      <c r="F2958" s="6" t="s">
        <v>106</v>
      </c>
      <c r="G2958" s="6" t="s">
        <v>17</v>
      </c>
      <c r="H2958" s="8">
        <v>0.30000000000000004</v>
      </c>
      <c r="I2958" s="9">
        <v>4500</v>
      </c>
      <c r="J2958" s="10">
        <f t="shared" si="0"/>
        <v>1350.0000000000002</v>
      </c>
      <c r="K2958" s="10">
        <f t="shared" si="1"/>
        <v>405.00000000000006</v>
      </c>
      <c r="L2958" s="11">
        <v>0.3</v>
      </c>
      <c r="N2958" s="16"/>
      <c r="O2958" s="14"/>
      <c r="P2958" s="12"/>
      <c r="Q2958" s="13"/>
    </row>
    <row r="2959" spans="1:17" ht="15.75" customHeight="1">
      <c r="A2959" s="6" t="s">
        <v>14</v>
      </c>
      <c r="B2959" s="6">
        <v>1185732</v>
      </c>
      <c r="C2959" s="7">
        <v>44202</v>
      </c>
      <c r="D2959" s="6" t="s">
        <v>33</v>
      </c>
      <c r="E2959" s="6" t="s">
        <v>105</v>
      </c>
      <c r="F2959" s="6" t="s">
        <v>106</v>
      </c>
      <c r="G2959" s="6" t="s">
        <v>18</v>
      </c>
      <c r="H2959" s="8">
        <v>0.30000000000000004</v>
      </c>
      <c r="I2959" s="9">
        <v>2500</v>
      </c>
      <c r="J2959" s="10">
        <f t="shared" si="0"/>
        <v>750.00000000000011</v>
      </c>
      <c r="K2959" s="10">
        <f t="shared" si="1"/>
        <v>262.5</v>
      </c>
      <c r="L2959" s="11">
        <v>0.35</v>
      </c>
      <c r="N2959" s="16"/>
      <c r="O2959" s="14"/>
      <c r="P2959" s="12"/>
      <c r="Q2959" s="13"/>
    </row>
    <row r="2960" spans="1:17" ht="15.75" customHeight="1">
      <c r="A2960" s="6" t="s">
        <v>14</v>
      </c>
      <c r="B2960" s="6">
        <v>1185732</v>
      </c>
      <c r="C2960" s="7">
        <v>44202</v>
      </c>
      <c r="D2960" s="6" t="s">
        <v>33</v>
      </c>
      <c r="E2960" s="6" t="s">
        <v>105</v>
      </c>
      <c r="F2960" s="6" t="s">
        <v>106</v>
      </c>
      <c r="G2960" s="6" t="s">
        <v>19</v>
      </c>
      <c r="H2960" s="8">
        <v>0.20000000000000007</v>
      </c>
      <c r="I2960" s="9">
        <v>2500</v>
      </c>
      <c r="J2960" s="10">
        <f t="shared" si="0"/>
        <v>500.00000000000017</v>
      </c>
      <c r="K2960" s="10">
        <f t="shared" si="1"/>
        <v>150.00000000000006</v>
      </c>
      <c r="L2960" s="11">
        <v>0.3</v>
      </c>
      <c r="N2960" s="16"/>
      <c r="O2960" s="14"/>
      <c r="P2960" s="12"/>
      <c r="Q2960" s="13"/>
    </row>
    <row r="2961" spans="1:17" ht="15.75" customHeight="1">
      <c r="A2961" s="6" t="s">
        <v>14</v>
      </c>
      <c r="B2961" s="6">
        <v>1185732</v>
      </c>
      <c r="C2961" s="7">
        <v>44202</v>
      </c>
      <c r="D2961" s="6" t="s">
        <v>33</v>
      </c>
      <c r="E2961" s="6" t="s">
        <v>105</v>
      </c>
      <c r="F2961" s="6" t="s">
        <v>106</v>
      </c>
      <c r="G2961" s="6" t="s">
        <v>20</v>
      </c>
      <c r="H2961" s="8">
        <v>0.25000000000000006</v>
      </c>
      <c r="I2961" s="9">
        <v>1000</v>
      </c>
      <c r="J2961" s="10">
        <f t="shared" si="0"/>
        <v>250.00000000000006</v>
      </c>
      <c r="K2961" s="10">
        <f t="shared" si="1"/>
        <v>75.000000000000014</v>
      </c>
      <c r="L2961" s="11">
        <v>0.3</v>
      </c>
      <c r="N2961" s="16"/>
      <c r="O2961" s="14"/>
      <c r="P2961" s="12"/>
      <c r="Q2961" s="13"/>
    </row>
    <row r="2962" spans="1:17" ht="15.75" customHeight="1">
      <c r="A2962" s="6" t="s">
        <v>14</v>
      </c>
      <c r="B2962" s="6">
        <v>1185732</v>
      </c>
      <c r="C2962" s="7">
        <v>44202</v>
      </c>
      <c r="D2962" s="6" t="s">
        <v>33</v>
      </c>
      <c r="E2962" s="6" t="s">
        <v>105</v>
      </c>
      <c r="F2962" s="6" t="s">
        <v>106</v>
      </c>
      <c r="G2962" s="6" t="s">
        <v>21</v>
      </c>
      <c r="H2962" s="8">
        <v>0.39999999999999997</v>
      </c>
      <c r="I2962" s="9">
        <v>1500</v>
      </c>
      <c r="J2962" s="10">
        <f t="shared" si="0"/>
        <v>600</v>
      </c>
      <c r="K2962" s="10">
        <f t="shared" si="1"/>
        <v>300</v>
      </c>
      <c r="L2962" s="11">
        <v>0.5</v>
      </c>
      <c r="N2962" s="16"/>
      <c r="O2962" s="14"/>
      <c r="P2962" s="12"/>
      <c r="Q2962" s="13"/>
    </row>
    <row r="2963" spans="1:17" ht="15.75" customHeight="1">
      <c r="A2963" s="6" t="s">
        <v>14</v>
      </c>
      <c r="B2963" s="6">
        <v>1185732</v>
      </c>
      <c r="C2963" s="7">
        <v>44202</v>
      </c>
      <c r="D2963" s="6" t="s">
        <v>33</v>
      </c>
      <c r="E2963" s="6" t="s">
        <v>105</v>
      </c>
      <c r="F2963" s="6" t="s">
        <v>106</v>
      </c>
      <c r="G2963" s="6" t="s">
        <v>22</v>
      </c>
      <c r="H2963" s="8">
        <v>0.30000000000000004</v>
      </c>
      <c r="I2963" s="9">
        <v>2500</v>
      </c>
      <c r="J2963" s="10">
        <f t="shared" si="0"/>
        <v>750.00000000000011</v>
      </c>
      <c r="K2963" s="10">
        <f t="shared" si="1"/>
        <v>300.00000000000006</v>
      </c>
      <c r="L2963" s="11">
        <v>0.4</v>
      </c>
      <c r="N2963" s="16"/>
      <c r="O2963" s="14"/>
      <c r="P2963" s="12"/>
      <c r="Q2963" s="13"/>
    </row>
    <row r="2964" spans="1:17" ht="15.75" customHeight="1">
      <c r="A2964" s="6" t="s">
        <v>14</v>
      </c>
      <c r="B2964" s="6">
        <v>1185732</v>
      </c>
      <c r="C2964" s="7">
        <v>44233</v>
      </c>
      <c r="D2964" s="6" t="s">
        <v>33</v>
      </c>
      <c r="E2964" s="6" t="s">
        <v>105</v>
      </c>
      <c r="F2964" s="6" t="s">
        <v>106</v>
      </c>
      <c r="G2964" s="6" t="s">
        <v>17</v>
      </c>
      <c r="H2964" s="8">
        <v>0.30000000000000004</v>
      </c>
      <c r="I2964" s="9">
        <v>5000</v>
      </c>
      <c r="J2964" s="10">
        <f t="shared" si="0"/>
        <v>1500.0000000000002</v>
      </c>
      <c r="K2964" s="10">
        <f t="shared" si="1"/>
        <v>450.00000000000006</v>
      </c>
      <c r="L2964" s="11">
        <v>0.3</v>
      </c>
      <c r="N2964" s="16"/>
      <c r="O2964" s="14"/>
      <c r="P2964" s="12"/>
      <c r="Q2964" s="13"/>
    </row>
    <row r="2965" spans="1:17" ht="15.75" customHeight="1">
      <c r="A2965" s="6" t="s">
        <v>14</v>
      </c>
      <c r="B2965" s="6">
        <v>1185732</v>
      </c>
      <c r="C2965" s="7">
        <v>44233</v>
      </c>
      <c r="D2965" s="6" t="s">
        <v>33</v>
      </c>
      <c r="E2965" s="6" t="s">
        <v>105</v>
      </c>
      <c r="F2965" s="6" t="s">
        <v>106</v>
      </c>
      <c r="G2965" s="6" t="s">
        <v>18</v>
      </c>
      <c r="H2965" s="8">
        <v>0.30000000000000004</v>
      </c>
      <c r="I2965" s="9">
        <v>1500</v>
      </c>
      <c r="J2965" s="10">
        <f t="shared" si="0"/>
        <v>450.00000000000006</v>
      </c>
      <c r="K2965" s="10">
        <f t="shared" si="1"/>
        <v>157.5</v>
      </c>
      <c r="L2965" s="11">
        <v>0.35</v>
      </c>
      <c r="N2965" s="16"/>
      <c r="O2965" s="14"/>
      <c r="P2965" s="12"/>
      <c r="Q2965" s="13"/>
    </row>
    <row r="2966" spans="1:17" ht="15.75" customHeight="1">
      <c r="A2966" s="6" t="s">
        <v>14</v>
      </c>
      <c r="B2966" s="6">
        <v>1185732</v>
      </c>
      <c r="C2966" s="7">
        <v>44233</v>
      </c>
      <c r="D2966" s="6" t="s">
        <v>33</v>
      </c>
      <c r="E2966" s="6" t="s">
        <v>105</v>
      </c>
      <c r="F2966" s="6" t="s">
        <v>106</v>
      </c>
      <c r="G2966" s="6" t="s">
        <v>19</v>
      </c>
      <c r="H2966" s="8">
        <v>0.20000000000000007</v>
      </c>
      <c r="I2966" s="9">
        <v>2000</v>
      </c>
      <c r="J2966" s="10">
        <f t="shared" si="0"/>
        <v>400.00000000000011</v>
      </c>
      <c r="K2966" s="10">
        <f t="shared" si="1"/>
        <v>120.00000000000003</v>
      </c>
      <c r="L2966" s="11">
        <v>0.3</v>
      </c>
      <c r="N2966" s="16"/>
      <c r="O2966" s="14"/>
      <c r="P2966" s="12"/>
      <c r="Q2966" s="13"/>
    </row>
    <row r="2967" spans="1:17" ht="15.75" customHeight="1">
      <c r="A2967" s="6" t="s">
        <v>14</v>
      </c>
      <c r="B2967" s="6">
        <v>1185732</v>
      </c>
      <c r="C2967" s="7">
        <v>44233</v>
      </c>
      <c r="D2967" s="6" t="s">
        <v>33</v>
      </c>
      <c r="E2967" s="6" t="s">
        <v>105</v>
      </c>
      <c r="F2967" s="6" t="s">
        <v>106</v>
      </c>
      <c r="G2967" s="6" t="s">
        <v>20</v>
      </c>
      <c r="H2967" s="8">
        <v>0.25000000000000006</v>
      </c>
      <c r="I2967" s="9">
        <v>750</v>
      </c>
      <c r="J2967" s="10">
        <f t="shared" si="0"/>
        <v>187.50000000000003</v>
      </c>
      <c r="K2967" s="10">
        <f t="shared" si="1"/>
        <v>56.250000000000007</v>
      </c>
      <c r="L2967" s="11">
        <v>0.3</v>
      </c>
      <c r="N2967" s="16"/>
      <c r="O2967" s="14"/>
      <c r="P2967" s="12"/>
      <c r="Q2967" s="13"/>
    </row>
    <row r="2968" spans="1:17" ht="15.75" customHeight="1">
      <c r="A2968" s="6" t="s">
        <v>14</v>
      </c>
      <c r="B2968" s="6">
        <v>1185732</v>
      </c>
      <c r="C2968" s="7">
        <v>44233</v>
      </c>
      <c r="D2968" s="6" t="s">
        <v>33</v>
      </c>
      <c r="E2968" s="6" t="s">
        <v>105</v>
      </c>
      <c r="F2968" s="6" t="s">
        <v>106</v>
      </c>
      <c r="G2968" s="6" t="s">
        <v>21</v>
      </c>
      <c r="H2968" s="8">
        <v>0.39999999999999997</v>
      </c>
      <c r="I2968" s="9">
        <v>1500</v>
      </c>
      <c r="J2968" s="10">
        <f t="shared" si="0"/>
        <v>600</v>
      </c>
      <c r="K2968" s="10">
        <f t="shared" si="1"/>
        <v>300</v>
      </c>
      <c r="L2968" s="11">
        <v>0.5</v>
      </c>
      <c r="N2968" s="16"/>
      <c r="O2968" s="14"/>
      <c r="P2968" s="12"/>
      <c r="Q2968" s="13"/>
    </row>
    <row r="2969" spans="1:17" ht="15.75" customHeight="1">
      <c r="A2969" s="6" t="s">
        <v>14</v>
      </c>
      <c r="B2969" s="6">
        <v>1185732</v>
      </c>
      <c r="C2969" s="7">
        <v>44233</v>
      </c>
      <c r="D2969" s="6" t="s">
        <v>33</v>
      </c>
      <c r="E2969" s="6" t="s">
        <v>105</v>
      </c>
      <c r="F2969" s="6" t="s">
        <v>106</v>
      </c>
      <c r="G2969" s="6" t="s">
        <v>22</v>
      </c>
      <c r="H2969" s="8">
        <v>0.14999999999999997</v>
      </c>
      <c r="I2969" s="9">
        <v>2500</v>
      </c>
      <c r="J2969" s="10">
        <f t="shared" si="0"/>
        <v>374.99999999999994</v>
      </c>
      <c r="K2969" s="10">
        <f t="shared" si="1"/>
        <v>149.99999999999997</v>
      </c>
      <c r="L2969" s="11">
        <v>0.4</v>
      </c>
      <c r="N2969" s="16"/>
      <c r="O2969" s="14"/>
      <c r="P2969" s="12"/>
      <c r="Q2969" s="13"/>
    </row>
    <row r="2970" spans="1:17" ht="15.75" customHeight="1">
      <c r="A2970" s="6" t="s">
        <v>14</v>
      </c>
      <c r="B2970" s="6">
        <v>1185732</v>
      </c>
      <c r="C2970" s="7">
        <v>44260</v>
      </c>
      <c r="D2970" s="6" t="s">
        <v>33</v>
      </c>
      <c r="E2970" s="6" t="s">
        <v>105</v>
      </c>
      <c r="F2970" s="6" t="s">
        <v>106</v>
      </c>
      <c r="G2970" s="6" t="s">
        <v>17</v>
      </c>
      <c r="H2970" s="8">
        <v>0.20000000000000004</v>
      </c>
      <c r="I2970" s="9">
        <v>4700</v>
      </c>
      <c r="J2970" s="10">
        <f t="shared" si="0"/>
        <v>940.00000000000023</v>
      </c>
      <c r="K2970" s="10">
        <f t="shared" si="1"/>
        <v>282.00000000000006</v>
      </c>
      <c r="L2970" s="11">
        <v>0.3</v>
      </c>
      <c r="N2970" s="16"/>
      <c r="O2970" s="14"/>
      <c r="P2970" s="12"/>
      <c r="Q2970" s="13"/>
    </row>
    <row r="2971" spans="1:17" ht="15.75" customHeight="1">
      <c r="A2971" s="6" t="s">
        <v>14</v>
      </c>
      <c r="B2971" s="6">
        <v>1185732</v>
      </c>
      <c r="C2971" s="7">
        <v>44260</v>
      </c>
      <c r="D2971" s="6" t="s">
        <v>33</v>
      </c>
      <c r="E2971" s="6" t="s">
        <v>105</v>
      </c>
      <c r="F2971" s="6" t="s">
        <v>106</v>
      </c>
      <c r="G2971" s="6" t="s">
        <v>18</v>
      </c>
      <c r="H2971" s="8">
        <v>0.20000000000000004</v>
      </c>
      <c r="I2971" s="9">
        <v>1750</v>
      </c>
      <c r="J2971" s="10">
        <f t="shared" si="0"/>
        <v>350.00000000000006</v>
      </c>
      <c r="K2971" s="10">
        <f t="shared" si="1"/>
        <v>122.50000000000001</v>
      </c>
      <c r="L2971" s="11">
        <v>0.35</v>
      </c>
      <c r="N2971" s="16"/>
      <c r="O2971" s="14"/>
      <c r="P2971" s="12"/>
      <c r="Q2971" s="13"/>
    </row>
    <row r="2972" spans="1:17" ht="15.75" customHeight="1">
      <c r="A2972" s="6" t="s">
        <v>14</v>
      </c>
      <c r="B2972" s="6">
        <v>1185732</v>
      </c>
      <c r="C2972" s="7">
        <v>44260</v>
      </c>
      <c r="D2972" s="6" t="s">
        <v>33</v>
      </c>
      <c r="E2972" s="6" t="s">
        <v>105</v>
      </c>
      <c r="F2972" s="6" t="s">
        <v>106</v>
      </c>
      <c r="G2972" s="6" t="s">
        <v>19</v>
      </c>
      <c r="H2972" s="8">
        <v>0.10000000000000003</v>
      </c>
      <c r="I2972" s="9">
        <v>2250</v>
      </c>
      <c r="J2972" s="10">
        <f t="shared" si="0"/>
        <v>225.00000000000009</v>
      </c>
      <c r="K2972" s="10">
        <f t="shared" si="1"/>
        <v>67.500000000000028</v>
      </c>
      <c r="L2972" s="11">
        <v>0.3</v>
      </c>
      <c r="N2972" s="16"/>
      <c r="O2972" s="14"/>
      <c r="P2972" s="12"/>
      <c r="Q2972" s="13"/>
    </row>
    <row r="2973" spans="1:17" ht="15.75" customHeight="1">
      <c r="A2973" s="6" t="s">
        <v>14</v>
      </c>
      <c r="B2973" s="6">
        <v>1185732</v>
      </c>
      <c r="C2973" s="7">
        <v>44260</v>
      </c>
      <c r="D2973" s="6" t="s">
        <v>33</v>
      </c>
      <c r="E2973" s="6" t="s">
        <v>105</v>
      </c>
      <c r="F2973" s="6" t="s">
        <v>106</v>
      </c>
      <c r="G2973" s="6" t="s">
        <v>20</v>
      </c>
      <c r="H2973" s="8">
        <v>0.14999999999999997</v>
      </c>
      <c r="I2973" s="9">
        <v>1000</v>
      </c>
      <c r="J2973" s="10">
        <f t="shared" si="0"/>
        <v>149.99999999999997</v>
      </c>
      <c r="K2973" s="10">
        <f t="shared" si="1"/>
        <v>44.999999999999993</v>
      </c>
      <c r="L2973" s="11">
        <v>0.3</v>
      </c>
      <c r="N2973" s="16"/>
      <c r="O2973" s="14"/>
      <c r="P2973" s="12"/>
      <c r="Q2973" s="13"/>
    </row>
    <row r="2974" spans="1:17" ht="15.75" customHeight="1">
      <c r="A2974" s="6" t="s">
        <v>14</v>
      </c>
      <c r="B2974" s="6">
        <v>1185732</v>
      </c>
      <c r="C2974" s="7">
        <v>44260</v>
      </c>
      <c r="D2974" s="6" t="s">
        <v>33</v>
      </c>
      <c r="E2974" s="6" t="s">
        <v>105</v>
      </c>
      <c r="F2974" s="6" t="s">
        <v>106</v>
      </c>
      <c r="G2974" s="6" t="s">
        <v>21</v>
      </c>
      <c r="H2974" s="8">
        <v>0.30000000000000004</v>
      </c>
      <c r="I2974" s="9">
        <v>1500</v>
      </c>
      <c r="J2974" s="10">
        <f t="shared" si="0"/>
        <v>450.00000000000006</v>
      </c>
      <c r="K2974" s="10">
        <f t="shared" si="1"/>
        <v>225.00000000000003</v>
      </c>
      <c r="L2974" s="11">
        <v>0.5</v>
      </c>
      <c r="N2974" s="16"/>
      <c r="O2974" s="14"/>
      <c r="P2974" s="12"/>
      <c r="Q2974" s="13"/>
    </row>
    <row r="2975" spans="1:17" ht="15.75" customHeight="1">
      <c r="A2975" s="6" t="s">
        <v>14</v>
      </c>
      <c r="B2975" s="6">
        <v>1185732</v>
      </c>
      <c r="C2975" s="7">
        <v>44260</v>
      </c>
      <c r="D2975" s="6" t="s">
        <v>33</v>
      </c>
      <c r="E2975" s="6" t="s">
        <v>105</v>
      </c>
      <c r="F2975" s="6" t="s">
        <v>106</v>
      </c>
      <c r="G2975" s="6" t="s">
        <v>22</v>
      </c>
      <c r="H2975" s="8">
        <v>0.20000000000000004</v>
      </c>
      <c r="I2975" s="9">
        <v>2500</v>
      </c>
      <c r="J2975" s="10">
        <f t="shared" si="0"/>
        <v>500.00000000000011</v>
      </c>
      <c r="K2975" s="10">
        <f t="shared" si="1"/>
        <v>200.00000000000006</v>
      </c>
      <c r="L2975" s="11">
        <v>0.4</v>
      </c>
      <c r="N2975" s="16"/>
      <c r="O2975" s="14"/>
      <c r="P2975" s="12"/>
      <c r="Q2975" s="13"/>
    </row>
    <row r="2976" spans="1:17" ht="15.75" customHeight="1">
      <c r="A2976" s="6" t="s">
        <v>14</v>
      </c>
      <c r="B2976" s="6">
        <v>1185732</v>
      </c>
      <c r="C2976" s="7">
        <v>44292</v>
      </c>
      <c r="D2976" s="6" t="s">
        <v>33</v>
      </c>
      <c r="E2976" s="6" t="s">
        <v>105</v>
      </c>
      <c r="F2976" s="6" t="s">
        <v>106</v>
      </c>
      <c r="G2976" s="6" t="s">
        <v>17</v>
      </c>
      <c r="H2976" s="8">
        <v>0.20000000000000004</v>
      </c>
      <c r="I2976" s="9">
        <v>4750</v>
      </c>
      <c r="J2976" s="10">
        <f t="shared" si="0"/>
        <v>950.00000000000023</v>
      </c>
      <c r="K2976" s="10">
        <f t="shared" si="1"/>
        <v>285.00000000000006</v>
      </c>
      <c r="L2976" s="11">
        <v>0.3</v>
      </c>
      <c r="N2976" s="16"/>
      <c r="O2976" s="14"/>
      <c r="P2976" s="12"/>
      <c r="Q2976" s="13"/>
    </row>
    <row r="2977" spans="1:17" ht="15.75" customHeight="1">
      <c r="A2977" s="6" t="s">
        <v>14</v>
      </c>
      <c r="B2977" s="6">
        <v>1185732</v>
      </c>
      <c r="C2977" s="7">
        <v>44292</v>
      </c>
      <c r="D2977" s="6" t="s">
        <v>33</v>
      </c>
      <c r="E2977" s="6" t="s">
        <v>105</v>
      </c>
      <c r="F2977" s="6" t="s">
        <v>106</v>
      </c>
      <c r="G2977" s="6" t="s">
        <v>18</v>
      </c>
      <c r="H2977" s="8">
        <v>0.20000000000000004</v>
      </c>
      <c r="I2977" s="9">
        <v>1750</v>
      </c>
      <c r="J2977" s="10">
        <f t="shared" si="0"/>
        <v>350.00000000000006</v>
      </c>
      <c r="K2977" s="10">
        <f t="shared" si="1"/>
        <v>122.50000000000001</v>
      </c>
      <c r="L2977" s="11">
        <v>0.35</v>
      </c>
      <c r="N2977" s="16"/>
      <c r="O2977" s="14"/>
      <c r="P2977" s="12"/>
      <c r="Q2977" s="13"/>
    </row>
    <row r="2978" spans="1:17" ht="15.75" customHeight="1">
      <c r="A2978" s="6" t="s">
        <v>14</v>
      </c>
      <c r="B2978" s="6">
        <v>1185732</v>
      </c>
      <c r="C2978" s="7">
        <v>44292</v>
      </c>
      <c r="D2978" s="6" t="s">
        <v>33</v>
      </c>
      <c r="E2978" s="6" t="s">
        <v>105</v>
      </c>
      <c r="F2978" s="6" t="s">
        <v>106</v>
      </c>
      <c r="G2978" s="6" t="s">
        <v>19</v>
      </c>
      <c r="H2978" s="8">
        <v>0.10000000000000003</v>
      </c>
      <c r="I2978" s="9">
        <v>1750</v>
      </c>
      <c r="J2978" s="10">
        <f t="shared" si="0"/>
        <v>175.00000000000006</v>
      </c>
      <c r="K2978" s="10">
        <f t="shared" si="1"/>
        <v>52.500000000000014</v>
      </c>
      <c r="L2978" s="11">
        <v>0.3</v>
      </c>
      <c r="N2978" s="16"/>
      <c r="O2978" s="14"/>
      <c r="P2978" s="12"/>
      <c r="Q2978" s="13"/>
    </row>
    <row r="2979" spans="1:17" ht="15.75" customHeight="1">
      <c r="A2979" s="6" t="s">
        <v>14</v>
      </c>
      <c r="B2979" s="6">
        <v>1185732</v>
      </c>
      <c r="C2979" s="7">
        <v>44292</v>
      </c>
      <c r="D2979" s="6" t="s">
        <v>33</v>
      </c>
      <c r="E2979" s="6" t="s">
        <v>105</v>
      </c>
      <c r="F2979" s="6" t="s">
        <v>106</v>
      </c>
      <c r="G2979" s="6" t="s">
        <v>20</v>
      </c>
      <c r="H2979" s="8">
        <v>0.14999999999999997</v>
      </c>
      <c r="I2979" s="9">
        <v>1000</v>
      </c>
      <c r="J2979" s="10">
        <f t="shared" si="0"/>
        <v>149.99999999999997</v>
      </c>
      <c r="K2979" s="10">
        <f t="shared" si="1"/>
        <v>44.999999999999993</v>
      </c>
      <c r="L2979" s="11">
        <v>0.3</v>
      </c>
      <c r="N2979" s="16"/>
      <c r="O2979" s="14"/>
      <c r="P2979" s="12"/>
      <c r="Q2979" s="13"/>
    </row>
    <row r="2980" spans="1:17" ht="15.75" customHeight="1">
      <c r="A2980" s="6" t="s">
        <v>14</v>
      </c>
      <c r="B2980" s="6">
        <v>1185732</v>
      </c>
      <c r="C2980" s="7">
        <v>44292</v>
      </c>
      <c r="D2980" s="6" t="s">
        <v>33</v>
      </c>
      <c r="E2980" s="6" t="s">
        <v>105</v>
      </c>
      <c r="F2980" s="6" t="s">
        <v>106</v>
      </c>
      <c r="G2980" s="6" t="s">
        <v>21</v>
      </c>
      <c r="H2980" s="8">
        <v>0.6</v>
      </c>
      <c r="I2980" s="9">
        <v>1250</v>
      </c>
      <c r="J2980" s="10">
        <f t="shared" si="0"/>
        <v>750</v>
      </c>
      <c r="K2980" s="10">
        <f t="shared" si="1"/>
        <v>375</v>
      </c>
      <c r="L2980" s="11">
        <v>0.5</v>
      </c>
      <c r="N2980" s="16"/>
      <c r="O2980" s="14"/>
      <c r="P2980" s="12"/>
      <c r="Q2980" s="13"/>
    </row>
    <row r="2981" spans="1:17" ht="15.75" customHeight="1">
      <c r="A2981" s="6" t="s">
        <v>14</v>
      </c>
      <c r="B2981" s="6">
        <v>1185732</v>
      </c>
      <c r="C2981" s="7">
        <v>44292</v>
      </c>
      <c r="D2981" s="6" t="s">
        <v>33</v>
      </c>
      <c r="E2981" s="6" t="s">
        <v>105</v>
      </c>
      <c r="F2981" s="6" t="s">
        <v>106</v>
      </c>
      <c r="G2981" s="6" t="s">
        <v>22</v>
      </c>
      <c r="H2981" s="8">
        <v>0.5</v>
      </c>
      <c r="I2981" s="9">
        <v>2500</v>
      </c>
      <c r="J2981" s="10">
        <f t="shared" si="0"/>
        <v>1250</v>
      </c>
      <c r="K2981" s="10">
        <f t="shared" si="1"/>
        <v>500</v>
      </c>
      <c r="L2981" s="11">
        <v>0.4</v>
      </c>
      <c r="N2981" s="16"/>
      <c r="O2981" s="14"/>
      <c r="P2981" s="12"/>
      <c r="Q2981" s="13"/>
    </row>
    <row r="2982" spans="1:17" ht="15.75" customHeight="1">
      <c r="A2982" s="6" t="s">
        <v>14</v>
      </c>
      <c r="B2982" s="6">
        <v>1185732</v>
      </c>
      <c r="C2982" s="7">
        <v>44323</v>
      </c>
      <c r="D2982" s="6" t="s">
        <v>33</v>
      </c>
      <c r="E2982" s="6" t="s">
        <v>105</v>
      </c>
      <c r="F2982" s="6" t="s">
        <v>106</v>
      </c>
      <c r="G2982" s="6" t="s">
        <v>17</v>
      </c>
      <c r="H2982" s="8">
        <v>0.6</v>
      </c>
      <c r="I2982" s="9">
        <v>5200</v>
      </c>
      <c r="J2982" s="10">
        <f t="shared" si="0"/>
        <v>3120</v>
      </c>
      <c r="K2982" s="10">
        <f t="shared" si="1"/>
        <v>936</v>
      </c>
      <c r="L2982" s="11">
        <v>0.3</v>
      </c>
      <c r="N2982" s="16"/>
      <c r="O2982" s="14"/>
      <c r="P2982" s="12"/>
      <c r="Q2982" s="13"/>
    </row>
    <row r="2983" spans="1:17" ht="15.75" customHeight="1">
      <c r="A2983" s="6" t="s">
        <v>14</v>
      </c>
      <c r="B2983" s="6">
        <v>1185732</v>
      </c>
      <c r="C2983" s="7">
        <v>44323</v>
      </c>
      <c r="D2983" s="6" t="s">
        <v>33</v>
      </c>
      <c r="E2983" s="6" t="s">
        <v>105</v>
      </c>
      <c r="F2983" s="6" t="s">
        <v>106</v>
      </c>
      <c r="G2983" s="6" t="s">
        <v>18</v>
      </c>
      <c r="H2983" s="8">
        <v>0.4</v>
      </c>
      <c r="I2983" s="9">
        <v>2250</v>
      </c>
      <c r="J2983" s="10">
        <f t="shared" si="0"/>
        <v>900</v>
      </c>
      <c r="K2983" s="10">
        <f t="shared" si="1"/>
        <v>315</v>
      </c>
      <c r="L2983" s="11">
        <v>0.35</v>
      </c>
      <c r="N2983" s="16"/>
      <c r="O2983" s="14"/>
      <c r="P2983" s="12"/>
      <c r="Q2983" s="13"/>
    </row>
    <row r="2984" spans="1:17" ht="15.75" customHeight="1">
      <c r="A2984" s="6" t="s">
        <v>14</v>
      </c>
      <c r="B2984" s="6">
        <v>1185732</v>
      </c>
      <c r="C2984" s="7">
        <v>44323</v>
      </c>
      <c r="D2984" s="6" t="s">
        <v>33</v>
      </c>
      <c r="E2984" s="6" t="s">
        <v>105</v>
      </c>
      <c r="F2984" s="6" t="s">
        <v>106</v>
      </c>
      <c r="G2984" s="6" t="s">
        <v>19</v>
      </c>
      <c r="H2984" s="8">
        <v>0.35000000000000003</v>
      </c>
      <c r="I2984" s="9">
        <v>2000</v>
      </c>
      <c r="J2984" s="10">
        <f t="shared" si="0"/>
        <v>700.00000000000011</v>
      </c>
      <c r="K2984" s="10">
        <f t="shared" si="1"/>
        <v>210.00000000000003</v>
      </c>
      <c r="L2984" s="11">
        <v>0.3</v>
      </c>
      <c r="N2984" s="16"/>
      <c r="O2984" s="14"/>
      <c r="P2984" s="12"/>
      <c r="Q2984" s="13"/>
    </row>
    <row r="2985" spans="1:17" ht="15.75" customHeight="1">
      <c r="A2985" s="6" t="s">
        <v>14</v>
      </c>
      <c r="B2985" s="6">
        <v>1185732</v>
      </c>
      <c r="C2985" s="7">
        <v>44323</v>
      </c>
      <c r="D2985" s="6" t="s">
        <v>33</v>
      </c>
      <c r="E2985" s="6" t="s">
        <v>105</v>
      </c>
      <c r="F2985" s="6" t="s">
        <v>106</v>
      </c>
      <c r="G2985" s="6" t="s">
        <v>20</v>
      </c>
      <c r="H2985" s="8">
        <v>0.35000000000000003</v>
      </c>
      <c r="I2985" s="9">
        <v>1250</v>
      </c>
      <c r="J2985" s="10">
        <f t="shared" si="0"/>
        <v>437.50000000000006</v>
      </c>
      <c r="K2985" s="10">
        <f t="shared" si="1"/>
        <v>131.25</v>
      </c>
      <c r="L2985" s="11">
        <v>0.3</v>
      </c>
      <c r="N2985" s="16"/>
      <c r="O2985" s="14"/>
      <c r="P2985" s="12"/>
      <c r="Q2985" s="13"/>
    </row>
    <row r="2986" spans="1:17" ht="15.75" customHeight="1">
      <c r="A2986" s="6" t="s">
        <v>14</v>
      </c>
      <c r="B2986" s="6">
        <v>1185732</v>
      </c>
      <c r="C2986" s="7">
        <v>44323</v>
      </c>
      <c r="D2986" s="6" t="s">
        <v>33</v>
      </c>
      <c r="E2986" s="6" t="s">
        <v>105</v>
      </c>
      <c r="F2986" s="6" t="s">
        <v>106</v>
      </c>
      <c r="G2986" s="6" t="s">
        <v>21</v>
      </c>
      <c r="H2986" s="8">
        <v>0.44999999999999996</v>
      </c>
      <c r="I2986" s="9">
        <v>1500</v>
      </c>
      <c r="J2986" s="10">
        <f t="shared" si="0"/>
        <v>674.99999999999989</v>
      </c>
      <c r="K2986" s="10">
        <f t="shared" si="1"/>
        <v>337.49999999999994</v>
      </c>
      <c r="L2986" s="11">
        <v>0.5</v>
      </c>
      <c r="N2986" s="16"/>
      <c r="O2986" s="14"/>
      <c r="P2986" s="12"/>
      <c r="Q2986" s="13"/>
    </row>
    <row r="2987" spans="1:17" ht="15.75" customHeight="1">
      <c r="A2987" s="6" t="s">
        <v>14</v>
      </c>
      <c r="B2987" s="6">
        <v>1185732</v>
      </c>
      <c r="C2987" s="7">
        <v>44323</v>
      </c>
      <c r="D2987" s="6" t="s">
        <v>33</v>
      </c>
      <c r="E2987" s="6" t="s">
        <v>105</v>
      </c>
      <c r="F2987" s="6" t="s">
        <v>106</v>
      </c>
      <c r="G2987" s="6" t="s">
        <v>22</v>
      </c>
      <c r="H2987" s="8">
        <v>0.49999999999999994</v>
      </c>
      <c r="I2987" s="9">
        <v>2750</v>
      </c>
      <c r="J2987" s="10">
        <f t="shared" si="0"/>
        <v>1374.9999999999998</v>
      </c>
      <c r="K2987" s="10">
        <f t="shared" si="1"/>
        <v>549.99999999999989</v>
      </c>
      <c r="L2987" s="11">
        <v>0.4</v>
      </c>
      <c r="N2987" s="16"/>
      <c r="O2987" s="14"/>
      <c r="P2987" s="12"/>
      <c r="Q2987" s="13"/>
    </row>
    <row r="2988" spans="1:17" ht="15.75" customHeight="1">
      <c r="A2988" s="6" t="s">
        <v>14</v>
      </c>
      <c r="B2988" s="6">
        <v>1185732</v>
      </c>
      <c r="C2988" s="7">
        <v>44353</v>
      </c>
      <c r="D2988" s="6" t="s">
        <v>33</v>
      </c>
      <c r="E2988" s="6" t="s">
        <v>105</v>
      </c>
      <c r="F2988" s="6" t="s">
        <v>106</v>
      </c>
      <c r="G2988" s="6" t="s">
        <v>17</v>
      </c>
      <c r="H2988" s="8">
        <v>0.35000000000000003</v>
      </c>
      <c r="I2988" s="9">
        <v>5250</v>
      </c>
      <c r="J2988" s="10">
        <f t="shared" si="0"/>
        <v>1837.5000000000002</v>
      </c>
      <c r="K2988" s="10">
        <f t="shared" si="1"/>
        <v>551.25</v>
      </c>
      <c r="L2988" s="11">
        <v>0.3</v>
      </c>
      <c r="N2988" s="16"/>
      <c r="O2988" s="14"/>
      <c r="P2988" s="12"/>
      <c r="Q2988" s="13"/>
    </row>
    <row r="2989" spans="1:17" ht="15.75" customHeight="1">
      <c r="A2989" s="6" t="s">
        <v>14</v>
      </c>
      <c r="B2989" s="6">
        <v>1185732</v>
      </c>
      <c r="C2989" s="7">
        <v>44353</v>
      </c>
      <c r="D2989" s="6" t="s">
        <v>33</v>
      </c>
      <c r="E2989" s="6" t="s">
        <v>105</v>
      </c>
      <c r="F2989" s="6" t="s">
        <v>106</v>
      </c>
      <c r="G2989" s="6" t="s">
        <v>18</v>
      </c>
      <c r="H2989" s="8">
        <v>0.3000000000000001</v>
      </c>
      <c r="I2989" s="9">
        <v>2750</v>
      </c>
      <c r="J2989" s="10">
        <f t="shared" si="0"/>
        <v>825.00000000000023</v>
      </c>
      <c r="K2989" s="10">
        <f t="shared" si="1"/>
        <v>288.75000000000006</v>
      </c>
      <c r="L2989" s="11">
        <v>0.35</v>
      </c>
      <c r="N2989" s="16"/>
      <c r="O2989" s="14"/>
      <c r="P2989" s="12"/>
      <c r="Q2989" s="13"/>
    </row>
    <row r="2990" spans="1:17" ht="15.75" customHeight="1">
      <c r="A2990" s="6" t="s">
        <v>14</v>
      </c>
      <c r="B2990" s="6">
        <v>1185732</v>
      </c>
      <c r="C2990" s="7">
        <v>44353</v>
      </c>
      <c r="D2990" s="6" t="s">
        <v>33</v>
      </c>
      <c r="E2990" s="6" t="s">
        <v>105</v>
      </c>
      <c r="F2990" s="6" t="s">
        <v>106</v>
      </c>
      <c r="G2990" s="6" t="s">
        <v>19</v>
      </c>
      <c r="H2990" s="8">
        <v>0.25000000000000006</v>
      </c>
      <c r="I2990" s="9">
        <v>2000</v>
      </c>
      <c r="J2990" s="10">
        <f t="shared" si="0"/>
        <v>500.00000000000011</v>
      </c>
      <c r="K2990" s="10">
        <f t="shared" si="1"/>
        <v>150.00000000000003</v>
      </c>
      <c r="L2990" s="11">
        <v>0.3</v>
      </c>
      <c r="N2990" s="16"/>
      <c r="O2990" s="14"/>
      <c r="P2990" s="12"/>
      <c r="Q2990" s="13"/>
    </row>
    <row r="2991" spans="1:17" ht="15.75" customHeight="1">
      <c r="A2991" s="6" t="s">
        <v>14</v>
      </c>
      <c r="B2991" s="6">
        <v>1185732</v>
      </c>
      <c r="C2991" s="7">
        <v>44353</v>
      </c>
      <c r="D2991" s="6" t="s">
        <v>33</v>
      </c>
      <c r="E2991" s="6" t="s">
        <v>105</v>
      </c>
      <c r="F2991" s="6" t="s">
        <v>106</v>
      </c>
      <c r="G2991" s="6" t="s">
        <v>20</v>
      </c>
      <c r="H2991" s="8">
        <v>0.25000000000000006</v>
      </c>
      <c r="I2991" s="9">
        <v>1750</v>
      </c>
      <c r="J2991" s="10">
        <f t="shared" si="0"/>
        <v>437.50000000000011</v>
      </c>
      <c r="K2991" s="10">
        <f t="shared" si="1"/>
        <v>131.25000000000003</v>
      </c>
      <c r="L2991" s="11">
        <v>0.3</v>
      </c>
      <c r="N2991" s="16"/>
      <c r="O2991" s="14"/>
      <c r="P2991" s="12"/>
      <c r="Q2991" s="13"/>
    </row>
    <row r="2992" spans="1:17" ht="15.75" customHeight="1">
      <c r="A2992" s="6" t="s">
        <v>14</v>
      </c>
      <c r="B2992" s="6">
        <v>1185732</v>
      </c>
      <c r="C2992" s="7">
        <v>44353</v>
      </c>
      <c r="D2992" s="6" t="s">
        <v>33</v>
      </c>
      <c r="E2992" s="6" t="s">
        <v>105</v>
      </c>
      <c r="F2992" s="6" t="s">
        <v>106</v>
      </c>
      <c r="G2992" s="6" t="s">
        <v>21</v>
      </c>
      <c r="H2992" s="8">
        <v>0.35000000000000003</v>
      </c>
      <c r="I2992" s="9">
        <v>1750</v>
      </c>
      <c r="J2992" s="10">
        <f t="shared" si="0"/>
        <v>612.50000000000011</v>
      </c>
      <c r="K2992" s="10">
        <f t="shared" si="1"/>
        <v>306.25000000000006</v>
      </c>
      <c r="L2992" s="11">
        <v>0.5</v>
      </c>
      <c r="N2992" s="16"/>
      <c r="O2992" s="14"/>
      <c r="P2992" s="12"/>
      <c r="Q2992" s="13"/>
    </row>
    <row r="2993" spans="1:17" ht="15.75" customHeight="1">
      <c r="A2993" s="6" t="s">
        <v>14</v>
      </c>
      <c r="B2993" s="6">
        <v>1185732</v>
      </c>
      <c r="C2993" s="7">
        <v>44353</v>
      </c>
      <c r="D2993" s="6" t="s">
        <v>33</v>
      </c>
      <c r="E2993" s="6" t="s">
        <v>105</v>
      </c>
      <c r="F2993" s="6" t="s">
        <v>106</v>
      </c>
      <c r="G2993" s="6" t="s">
        <v>22</v>
      </c>
      <c r="H2993" s="8">
        <v>0.55000000000000004</v>
      </c>
      <c r="I2993" s="9">
        <v>3250</v>
      </c>
      <c r="J2993" s="10">
        <f t="shared" si="0"/>
        <v>1787.5000000000002</v>
      </c>
      <c r="K2993" s="10">
        <f t="shared" si="1"/>
        <v>715.00000000000011</v>
      </c>
      <c r="L2993" s="11">
        <v>0.4</v>
      </c>
      <c r="N2993" s="16"/>
      <c r="O2993" s="14"/>
      <c r="P2993" s="12"/>
      <c r="Q2993" s="13"/>
    </row>
    <row r="2994" spans="1:17" ht="15.75" customHeight="1">
      <c r="A2994" s="6" t="s">
        <v>14</v>
      </c>
      <c r="B2994" s="6">
        <v>1185732</v>
      </c>
      <c r="C2994" s="7">
        <v>44382</v>
      </c>
      <c r="D2994" s="6" t="s">
        <v>33</v>
      </c>
      <c r="E2994" s="6" t="s">
        <v>105</v>
      </c>
      <c r="F2994" s="6" t="s">
        <v>106</v>
      </c>
      <c r="G2994" s="6" t="s">
        <v>17</v>
      </c>
      <c r="H2994" s="8">
        <v>0.5</v>
      </c>
      <c r="I2994" s="9">
        <v>5500</v>
      </c>
      <c r="J2994" s="10">
        <f t="shared" si="0"/>
        <v>2750</v>
      </c>
      <c r="K2994" s="10">
        <f t="shared" si="1"/>
        <v>825</v>
      </c>
      <c r="L2994" s="11">
        <v>0.3</v>
      </c>
      <c r="N2994" s="16"/>
      <c r="O2994" s="14"/>
      <c r="P2994" s="12"/>
      <c r="Q2994" s="13"/>
    </row>
    <row r="2995" spans="1:17" ht="15.75" customHeight="1">
      <c r="A2995" s="6" t="s">
        <v>14</v>
      </c>
      <c r="B2995" s="6">
        <v>1185732</v>
      </c>
      <c r="C2995" s="7">
        <v>44382</v>
      </c>
      <c r="D2995" s="6" t="s">
        <v>33</v>
      </c>
      <c r="E2995" s="6" t="s">
        <v>105</v>
      </c>
      <c r="F2995" s="6" t="s">
        <v>106</v>
      </c>
      <c r="G2995" s="6" t="s">
        <v>18</v>
      </c>
      <c r="H2995" s="8">
        <v>0.45000000000000007</v>
      </c>
      <c r="I2995" s="9">
        <v>3000</v>
      </c>
      <c r="J2995" s="10">
        <f t="shared" si="0"/>
        <v>1350.0000000000002</v>
      </c>
      <c r="K2995" s="10">
        <f t="shared" si="1"/>
        <v>472.50000000000006</v>
      </c>
      <c r="L2995" s="11">
        <v>0.35</v>
      </c>
      <c r="N2995" s="16"/>
      <c r="O2995" s="14"/>
      <c r="P2995" s="12"/>
      <c r="Q2995" s="13"/>
    </row>
    <row r="2996" spans="1:17" ht="15.75" customHeight="1">
      <c r="A2996" s="6" t="s">
        <v>14</v>
      </c>
      <c r="B2996" s="6">
        <v>1185732</v>
      </c>
      <c r="C2996" s="7">
        <v>44382</v>
      </c>
      <c r="D2996" s="6" t="s">
        <v>33</v>
      </c>
      <c r="E2996" s="6" t="s">
        <v>105</v>
      </c>
      <c r="F2996" s="6" t="s">
        <v>106</v>
      </c>
      <c r="G2996" s="6" t="s">
        <v>19</v>
      </c>
      <c r="H2996" s="8">
        <v>0.4</v>
      </c>
      <c r="I2996" s="9">
        <v>2250</v>
      </c>
      <c r="J2996" s="10">
        <f t="shared" si="0"/>
        <v>900</v>
      </c>
      <c r="K2996" s="10">
        <f t="shared" si="1"/>
        <v>270</v>
      </c>
      <c r="L2996" s="11">
        <v>0.3</v>
      </c>
      <c r="N2996" s="16"/>
      <c r="O2996" s="14"/>
      <c r="P2996" s="12"/>
      <c r="Q2996" s="13"/>
    </row>
    <row r="2997" spans="1:17" ht="15.75" customHeight="1">
      <c r="A2997" s="6" t="s">
        <v>14</v>
      </c>
      <c r="B2997" s="6">
        <v>1185732</v>
      </c>
      <c r="C2997" s="7">
        <v>44382</v>
      </c>
      <c r="D2997" s="6" t="s">
        <v>33</v>
      </c>
      <c r="E2997" s="6" t="s">
        <v>105</v>
      </c>
      <c r="F2997" s="6" t="s">
        <v>106</v>
      </c>
      <c r="G2997" s="6" t="s">
        <v>20</v>
      </c>
      <c r="H2997" s="8">
        <v>0.4</v>
      </c>
      <c r="I2997" s="9">
        <v>1750</v>
      </c>
      <c r="J2997" s="10">
        <f t="shared" si="0"/>
        <v>700</v>
      </c>
      <c r="K2997" s="10">
        <f t="shared" si="1"/>
        <v>210</v>
      </c>
      <c r="L2997" s="11">
        <v>0.3</v>
      </c>
      <c r="N2997" s="16"/>
      <c r="O2997" s="14"/>
      <c r="P2997" s="12"/>
      <c r="Q2997" s="13"/>
    </row>
    <row r="2998" spans="1:17" ht="15.75" customHeight="1">
      <c r="A2998" s="6" t="s">
        <v>14</v>
      </c>
      <c r="B2998" s="6">
        <v>1185732</v>
      </c>
      <c r="C2998" s="7">
        <v>44382</v>
      </c>
      <c r="D2998" s="6" t="s">
        <v>33</v>
      </c>
      <c r="E2998" s="6" t="s">
        <v>105</v>
      </c>
      <c r="F2998" s="6" t="s">
        <v>106</v>
      </c>
      <c r="G2998" s="6" t="s">
        <v>21</v>
      </c>
      <c r="H2998" s="8">
        <v>0.5</v>
      </c>
      <c r="I2998" s="9">
        <v>2000</v>
      </c>
      <c r="J2998" s="10">
        <f t="shared" si="0"/>
        <v>1000</v>
      </c>
      <c r="K2998" s="10">
        <f t="shared" si="1"/>
        <v>500</v>
      </c>
      <c r="L2998" s="11">
        <v>0.5</v>
      </c>
      <c r="N2998" s="16"/>
      <c r="O2998" s="14"/>
      <c r="P2998" s="12"/>
      <c r="Q2998" s="13"/>
    </row>
    <row r="2999" spans="1:17" ht="15.75" customHeight="1">
      <c r="A2999" s="6" t="s">
        <v>14</v>
      </c>
      <c r="B2999" s="6">
        <v>1185732</v>
      </c>
      <c r="C2999" s="7">
        <v>44382</v>
      </c>
      <c r="D2999" s="6" t="s">
        <v>33</v>
      </c>
      <c r="E2999" s="6" t="s">
        <v>105</v>
      </c>
      <c r="F2999" s="6" t="s">
        <v>106</v>
      </c>
      <c r="G2999" s="6" t="s">
        <v>22</v>
      </c>
      <c r="H2999" s="8">
        <v>0.55000000000000004</v>
      </c>
      <c r="I2999" s="9">
        <v>3750</v>
      </c>
      <c r="J2999" s="10">
        <f t="shared" si="0"/>
        <v>2062.5</v>
      </c>
      <c r="K2999" s="10">
        <f t="shared" si="1"/>
        <v>825</v>
      </c>
      <c r="L2999" s="11">
        <v>0.4</v>
      </c>
      <c r="N2999" s="16"/>
      <c r="O2999" s="14"/>
      <c r="P2999" s="12"/>
      <c r="Q2999" s="13"/>
    </row>
    <row r="3000" spans="1:17" ht="15.75" customHeight="1">
      <c r="A3000" s="6" t="s">
        <v>14</v>
      </c>
      <c r="B3000" s="6">
        <v>1185732</v>
      </c>
      <c r="C3000" s="7">
        <v>44414</v>
      </c>
      <c r="D3000" s="6" t="s">
        <v>33</v>
      </c>
      <c r="E3000" s="6" t="s">
        <v>105</v>
      </c>
      <c r="F3000" s="6" t="s">
        <v>106</v>
      </c>
      <c r="G3000" s="6" t="s">
        <v>17</v>
      </c>
      <c r="H3000" s="8">
        <v>0.5</v>
      </c>
      <c r="I3000" s="9">
        <v>5250</v>
      </c>
      <c r="J3000" s="10">
        <f t="shared" si="0"/>
        <v>2625</v>
      </c>
      <c r="K3000" s="10">
        <f t="shared" si="1"/>
        <v>787.5</v>
      </c>
      <c r="L3000" s="11">
        <v>0.3</v>
      </c>
      <c r="N3000" s="16"/>
      <c r="O3000" s="14"/>
      <c r="P3000" s="12"/>
      <c r="Q3000" s="13"/>
    </row>
    <row r="3001" spans="1:17" ht="15.75" customHeight="1">
      <c r="A3001" s="6" t="s">
        <v>14</v>
      </c>
      <c r="B3001" s="6">
        <v>1185732</v>
      </c>
      <c r="C3001" s="7">
        <v>44414</v>
      </c>
      <c r="D3001" s="6" t="s">
        <v>33</v>
      </c>
      <c r="E3001" s="6" t="s">
        <v>105</v>
      </c>
      <c r="F3001" s="6" t="s">
        <v>106</v>
      </c>
      <c r="G3001" s="6" t="s">
        <v>18</v>
      </c>
      <c r="H3001" s="8">
        <v>0.45000000000000007</v>
      </c>
      <c r="I3001" s="9">
        <v>3000</v>
      </c>
      <c r="J3001" s="10">
        <f t="shared" si="0"/>
        <v>1350.0000000000002</v>
      </c>
      <c r="K3001" s="10">
        <f t="shared" si="1"/>
        <v>472.50000000000006</v>
      </c>
      <c r="L3001" s="11">
        <v>0.35</v>
      </c>
      <c r="N3001" s="16"/>
      <c r="O3001" s="14"/>
      <c r="P3001" s="12"/>
      <c r="Q3001" s="13"/>
    </row>
    <row r="3002" spans="1:17" ht="15.75" customHeight="1">
      <c r="A3002" s="6" t="s">
        <v>14</v>
      </c>
      <c r="B3002" s="6">
        <v>1185732</v>
      </c>
      <c r="C3002" s="7">
        <v>44414</v>
      </c>
      <c r="D3002" s="6" t="s">
        <v>33</v>
      </c>
      <c r="E3002" s="6" t="s">
        <v>105</v>
      </c>
      <c r="F3002" s="6" t="s">
        <v>106</v>
      </c>
      <c r="G3002" s="6" t="s">
        <v>19</v>
      </c>
      <c r="H3002" s="8">
        <v>0.4</v>
      </c>
      <c r="I3002" s="9">
        <v>2250</v>
      </c>
      <c r="J3002" s="10">
        <f t="shared" si="0"/>
        <v>900</v>
      </c>
      <c r="K3002" s="10">
        <f t="shared" si="1"/>
        <v>270</v>
      </c>
      <c r="L3002" s="11">
        <v>0.3</v>
      </c>
      <c r="N3002" s="16"/>
      <c r="O3002" s="14"/>
      <c r="P3002" s="12"/>
      <c r="Q3002" s="13"/>
    </row>
    <row r="3003" spans="1:17" ht="15.75" customHeight="1">
      <c r="A3003" s="6" t="s">
        <v>14</v>
      </c>
      <c r="B3003" s="6">
        <v>1185732</v>
      </c>
      <c r="C3003" s="7">
        <v>44414</v>
      </c>
      <c r="D3003" s="6" t="s">
        <v>33</v>
      </c>
      <c r="E3003" s="6" t="s">
        <v>105</v>
      </c>
      <c r="F3003" s="6" t="s">
        <v>106</v>
      </c>
      <c r="G3003" s="6" t="s">
        <v>20</v>
      </c>
      <c r="H3003" s="8">
        <v>0.4</v>
      </c>
      <c r="I3003" s="9">
        <v>2000</v>
      </c>
      <c r="J3003" s="10">
        <f t="shared" si="0"/>
        <v>800</v>
      </c>
      <c r="K3003" s="10">
        <f t="shared" si="1"/>
        <v>240</v>
      </c>
      <c r="L3003" s="11">
        <v>0.3</v>
      </c>
      <c r="N3003" s="16"/>
      <c r="O3003" s="14"/>
      <c r="P3003" s="12"/>
      <c r="Q3003" s="13"/>
    </row>
    <row r="3004" spans="1:17" ht="15.75" customHeight="1">
      <c r="A3004" s="6" t="s">
        <v>14</v>
      </c>
      <c r="B3004" s="6">
        <v>1185732</v>
      </c>
      <c r="C3004" s="7">
        <v>44414</v>
      </c>
      <c r="D3004" s="6" t="s">
        <v>33</v>
      </c>
      <c r="E3004" s="6" t="s">
        <v>105</v>
      </c>
      <c r="F3004" s="6" t="s">
        <v>106</v>
      </c>
      <c r="G3004" s="6" t="s">
        <v>21</v>
      </c>
      <c r="H3004" s="8">
        <v>0.5</v>
      </c>
      <c r="I3004" s="9">
        <v>1750</v>
      </c>
      <c r="J3004" s="10">
        <f t="shared" si="0"/>
        <v>875</v>
      </c>
      <c r="K3004" s="10">
        <f t="shared" si="1"/>
        <v>437.5</v>
      </c>
      <c r="L3004" s="11">
        <v>0.5</v>
      </c>
      <c r="N3004" s="16"/>
      <c r="O3004" s="14"/>
      <c r="P3004" s="12"/>
      <c r="Q3004" s="13"/>
    </row>
    <row r="3005" spans="1:17" ht="15.75" customHeight="1">
      <c r="A3005" s="6" t="s">
        <v>14</v>
      </c>
      <c r="B3005" s="6">
        <v>1185732</v>
      </c>
      <c r="C3005" s="7">
        <v>44414</v>
      </c>
      <c r="D3005" s="6" t="s">
        <v>33</v>
      </c>
      <c r="E3005" s="6" t="s">
        <v>105</v>
      </c>
      <c r="F3005" s="6" t="s">
        <v>106</v>
      </c>
      <c r="G3005" s="6" t="s">
        <v>22</v>
      </c>
      <c r="H3005" s="8">
        <v>0.55000000000000004</v>
      </c>
      <c r="I3005" s="9">
        <v>3500</v>
      </c>
      <c r="J3005" s="10">
        <f t="shared" si="0"/>
        <v>1925.0000000000002</v>
      </c>
      <c r="K3005" s="10">
        <f t="shared" si="1"/>
        <v>770.00000000000011</v>
      </c>
      <c r="L3005" s="11">
        <v>0.4</v>
      </c>
      <c r="N3005" s="16"/>
      <c r="O3005" s="14"/>
      <c r="P3005" s="12"/>
      <c r="Q3005" s="13"/>
    </row>
    <row r="3006" spans="1:17" ht="15.75" customHeight="1">
      <c r="A3006" s="6" t="s">
        <v>14</v>
      </c>
      <c r="B3006" s="6">
        <v>1185732</v>
      </c>
      <c r="C3006" s="7">
        <v>44446</v>
      </c>
      <c r="D3006" s="6" t="s">
        <v>33</v>
      </c>
      <c r="E3006" s="6" t="s">
        <v>105</v>
      </c>
      <c r="F3006" s="6" t="s">
        <v>106</v>
      </c>
      <c r="G3006" s="6" t="s">
        <v>17</v>
      </c>
      <c r="H3006" s="8">
        <v>0.35000000000000003</v>
      </c>
      <c r="I3006" s="9">
        <v>4750</v>
      </c>
      <c r="J3006" s="10">
        <f t="shared" si="0"/>
        <v>1662.5000000000002</v>
      </c>
      <c r="K3006" s="10">
        <f t="shared" si="1"/>
        <v>498.75000000000006</v>
      </c>
      <c r="L3006" s="11">
        <v>0.3</v>
      </c>
      <c r="N3006" s="16"/>
      <c r="O3006" s="14"/>
      <c r="P3006" s="12"/>
      <c r="Q3006" s="13"/>
    </row>
    <row r="3007" spans="1:17" ht="15.75" customHeight="1">
      <c r="A3007" s="6" t="s">
        <v>14</v>
      </c>
      <c r="B3007" s="6">
        <v>1185732</v>
      </c>
      <c r="C3007" s="7">
        <v>44446</v>
      </c>
      <c r="D3007" s="6" t="s">
        <v>33</v>
      </c>
      <c r="E3007" s="6" t="s">
        <v>105</v>
      </c>
      <c r="F3007" s="6" t="s">
        <v>106</v>
      </c>
      <c r="G3007" s="6" t="s">
        <v>18</v>
      </c>
      <c r="H3007" s="8">
        <v>0.3000000000000001</v>
      </c>
      <c r="I3007" s="9">
        <v>2750</v>
      </c>
      <c r="J3007" s="10">
        <f t="shared" si="0"/>
        <v>825.00000000000023</v>
      </c>
      <c r="K3007" s="10">
        <f t="shared" si="1"/>
        <v>288.75000000000006</v>
      </c>
      <c r="L3007" s="11">
        <v>0.35</v>
      </c>
      <c r="N3007" s="16"/>
      <c r="O3007" s="14"/>
      <c r="P3007" s="12"/>
      <c r="Q3007" s="13"/>
    </row>
    <row r="3008" spans="1:17" ht="15.75" customHeight="1">
      <c r="A3008" s="6" t="s">
        <v>14</v>
      </c>
      <c r="B3008" s="6">
        <v>1185732</v>
      </c>
      <c r="C3008" s="7">
        <v>44446</v>
      </c>
      <c r="D3008" s="6" t="s">
        <v>33</v>
      </c>
      <c r="E3008" s="6" t="s">
        <v>105</v>
      </c>
      <c r="F3008" s="6" t="s">
        <v>106</v>
      </c>
      <c r="G3008" s="6" t="s">
        <v>19</v>
      </c>
      <c r="H3008" s="8">
        <v>0.25000000000000006</v>
      </c>
      <c r="I3008" s="9">
        <v>1750</v>
      </c>
      <c r="J3008" s="10">
        <f t="shared" si="0"/>
        <v>437.50000000000011</v>
      </c>
      <c r="K3008" s="10">
        <f t="shared" si="1"/>
        <v>131.25000000000003</v>
      </c>
      <c r="L3008" s="11">
        <v>0.3</v>
      </c>
      <c r="N3008" s="16"/>
      <c r="O3008" s="14"/>
      <c r="P3008" s="12"/>
      <c r="Q3008" s="13"/>
    </row>
    <row r="3009" spans="1:17" ht="15.75" customHeight="1">
      <c r="A3009" s="6" t="s">
        <v>14</v>
      </c>
      <c r="B3009" s="6">
        <v>1185732</v>
      </c>
      <c r="C3009" s="7">
        <v>44446</v>
      </c>
      <c r="D3009" s="6" t="s">
        <v>33</v>
      </c>
      <c r="E3009" s="6" t="s">
        <v>105</v>
      </c>
      <c r="F3009" s="6" t="s">
        <v>106</v>
      </c>
      <c r="G3009" s="6" t="s">
        <v>20</v>
      </c>
      <c r="H3009" s="8">
        <v>0.25000000000000006</v>
      </c>
      <c r="I3009" s="9">
        <v>1500</v>
      </c>
      <c r="J3009" s="10">
        <f t="shared" si="0"/>
        <v>375.00000000000006</v>
      </c>
      <c r="K3009" s="10">
        <f t="shared" si="1"/>
        <v>112.50000000000001</v>
      </c>
      <c r="L3009" s="11">
        <v>0.3</v>
      </c>
      <c r="N3009" s="16"/>
      <c r="O3009" s="14"/>
      <c r="P3009" s="12"/>
      <c r="Q3009" s="13"/>
    </row>
    <row r="3010" spans="1:17" ht="15.75" customHeight="1">
      <c r="A3010" s="6" t="s">
        <v>14</v>
      </c>
      <c r="B3010" s="6">
        <v>1185732</v>
      </c>
      <c r="C3010" s="7">
        <v>44446</v>
      </c>
      <c r="D3010" s="6" t="s">
        <v>33</v>
      </c>
      <c r="E3010" s="6" t="s">
        <v>105</v>
      </c>
      <c r="F3010" s="6" t="s">
        <v>106</v>
      </c>
      <c r="G3010" s="6" t="s">
        <v>21</v>
      </c>
      <c r="H3010" s="8">
        <v>0.35000000000000003</v>
      </c>
      <c r="I3010" s="9">
        <v>1500</v>
      </c>
      <c r="J3010" s="10">
        <f t="shared" si="0"/>
        <v>525</v>
      </c>
      <c r="K3010" s="10">
        <f t="shared" si="1"/>
        <v>262.5</v>
      </c>
      <c r="L3010" s="11">
        <v>0.5</v>
      </c>
      <c r="N3010" s="16"/>
      <c r="O3010" s="14"/>
      <c r="P3010" s="12"/>
      <c r="Q3010" s="13"/>
    </row>
    <row r="3011" spans="1:17" ht="15.75" customHeight="1">
      <c r="A3011" s="6" t="s">
        <v>14</v>
      </c>
      <c r="B3011" s="6">
        <v>1185732</v>
      </c>
      <c r="C3011" s="7">
        <v>44446</v>
      </c>
      <c r="D3011" s="6" t="s">
        <v>33</v>
      </c>
      <c r="E3011" s="6" t="s">
        <v>105</v>
      </c>
      <c r="F3011" s="6" t="s">
        <v>106</v>
      </c>
      <c r="G3011" s="6" t="s">
        <v>22</v>
      </c>
      <c r="H3011" s="8">
        <v>0.4</v>
      </c>
      <c r="I3011" s="9">
        <v>2250</v>
      </c>
      <c r="J3011" s="10">
        <f t="shared" si="0"/>
        <v>900</v>
      </c>
      <c r="K3011" s="10">
        <f t="shared" si="1"/>
        <v>360</v>
      </c>
      <c r="L3011" s="11">
        <v>0.4</v>
      </c>
      <c r="N3011" s="16"/>
      <c r="O3011" s="14"/>
      <c r="P3011" s="12"/>
      <c r="Q3011" s="13"/>
    </row>
    <row r="3012" spans="1:17" ht="15.75" customHeight="1">
      <c r="A3012" s="6" t="s">
        <v>14</v>
      </c>
      <c r="B3012" s="6">
        <v>1185732</v>
      </c>
      <c r="C3012" s="7">
        <v>44475</v>
      </c>
      <c r="D3012" s="6" t="s">
        <v>33</v>
      </c>
      <c r="E3012" s="6" t="s">
        <v>105</v>
      </c>
      <c r="F3012" s="6" t="s">
        <v>106</v>
      </c>
      <c r="G3012" s="6" t="s">
        <v>17</v>
      </c>
      <c r="H3012" s="8">
        <v>0.44999999999999996</v>
      </c>
      <c r="I3012" s="9">
        <v>4000</v>
      </c>
      <c r="J3012" s="10">
        <f t="shared" si="0"/>
        <v>1799.9999999999998</v>
      </c>
      <c r="K3012" s="10">
        <f t="shared" si="1"/>
        <v>539.99999999999989</v>
      </c>
      <c r="L3012" s="11">
        <v>0.3</v>
      </c>
      <c r="N3012" s="16"/>
      <c r="O3012" s="14"/>
      <c r="P3012" s="12"/>
      <c r="Q3012" s="13"/>
    </row>
    <row r="3013" spans="1:17" ht="15.75" customHeight="1">
      <c r="A3013" s="6" t="s">
        <v>14</v>
      </c>
      <c r="B3013" s="6">
        <v>1185732</v>
      </c>
      <c r="C3013" s="7">
        <v>44475</v>
      </c>
      <c r="D3013" s="6" t="s">
        <v>33</v>
      </c>
      <c r="E3013" s="6" t="s">
        <v>105</v>
      </c>
      <c r="F3013" s="6" t="s">
        <v>106</v>
      </c>
      <c r="G3013" s="6" t="s">
        <v>18</v>
      </c>
      <c r="H3013" s="8">
        <v>0.35000000000000003</v>
      </c>
      <c r="I3013" s="9">
        <v>2500</v>
      </c>
      <c r="J3013" s="10">
        <f t="shared" si="0"/>
        <v>875.00000000000011</v>
      </c>
      <c r="K3013" s="10">
        <f t="shared" si="1"/>
        <v>306.25</v>
      </c>
      <c r="L3013" s="11">
        <v>0.35</v>
      </c>
      <c r="N3013" s="16"/>
      <c r="O3013" s="14"/>
      <c r="P3013" s="12"/>
      <c r="Q3013" s="13"/>
    </row>
    <row r="3014" spans="1:17" ht="15.75" customHeight="1">
      <c r="A3014" s="6" t="s">
        <v>14</v>
      </c>
      <c r="B3014" s="6">
        <v>1185732</v>
      </c>
      <c r="C3014" s="7">
        <v>44475</v>
      </c>
      <c r="D3014" s="6" t="s">
        <v>33</v>
      </c>
      <c r="E3014" s="6" t="s">
        <v>105</v>
      </c>
      <c r="F3014" s="6" t="s">
        <v>106</v>
      </c>
      <c r="G3014" s="6" t="s">
        <v>19</v>
      </c>
      <c r="H3014" s="8">
        <v>0.35000000000000003</v>
      </c>
      <c r="I3014" s="9">
        <v>1500</v>
      </c>
      <c r="J3014" s="10">
        <f t="shared" si="0"/>
        <v>525</v>
      </c>
      <c r="K3014" s="10">
        <f t="shared" si="1"/>
        <v>157.5</v>
      </c>
      <c r="L3014" s="11">
        <v>0.3</v>
      </c>
      <c r="N3014" s="16"/>
      <c r="O3014" s="14"/>
      <c r="P3014" s="12"/>
      <c r="Q3014" s="13"/>
    </row>
    <row r="3015" spans="1:17" ht="15.75" customHeight="1">
      <c r="A3015" s="6" t="s">
        <v>14</v>
      </c>
      <c r="B3015" s="6">
        <v>1185732</v>
      </c>
      <c r="C3015" s="7">
        <v>44475</v>
      </c>
      <c r="D3015" s="6" t="s">
        <v>33</v>
      </c>
      <c r="E3015" s="6" t="s">
        <v>105</v>
      </c>
      <c r="F3015" s="6" t="s">
        <v>106</v>
      </c>
      <c r="G3015" s="6" t="s">
        <v>20</v>
      </c>
      <c r="H3015" s="8">
        <v>0.35000000000000003</v>
      </c>
      <c r="I3015" s="9">
        <v>1250</v>
      </c>
      <c r="J3015" s="10">
        <f t="shared" si="0"/>
        <v>437.50000000000006</v>
      </c>
      <c r="K3015" s="10">
        <f t="shared" si="1"/>
        <v>131.25</v>
      </c>
      <c r="L3015" s="11">
        <v>0.3</v>
      </c>
      <c r="N3015" s="16"/>
      <c r="O3015" s="14"/>
      <c r="P3015" s="12"/>
      <c r="Q3015" s="13"/>
    </row>
    <row r="3016" spans="1:17" ht="15.75" customHeight="1">
      <c r="A3016" s="6" t="s">
        <v>14</v>
      </c>
      <c r="B3016" s="6">
        <v>1185732</v>
      </c>
      <c r="C3016" s="7">
        <v>44475</v>
      </c>
      <c r="D3016" s="6" t="s">
        <v>33</v>
      </c>
      <c r="E3016" s="6" t="s">
        <v>105</v>
      </c>
      <c r="F3016" s="6" t="s">
        <v>106</v>
      </c>
      <c r="G3016" s="6" t="s">
        <v>21</v>
      </c>
      <c r="H3016" s="8">
        <v>0.44999999999999996</v>
      </c>
      <c r="I3016" s="9">
        <v>1250</v>
      </c>
      <c r="J3016" s="10">
        <f t="shared" si="0"/>
        <v>562.5</v>
      </c>
      <c r="K3016" s="10">
        <f t="shared" si="1"/>
        <v>281.25</v>
      </c>
      <c r="L3016" s="11">
        <v>0.5</v>
      </c>
      <c r="N3016" s="16"/>
      <c r="O3016" s="14"/>
      <c r="P3016" s="12"/>
      <c r="Q3016" s="13"/>
    </row>
    <row r="3017" spans="1:17" ht="15.75" customHeight="1">
      <c r="A3017" s="6" t="s">
        <v>14</v>
      </c>
      <c r="B3017" s="6">
        <v>1185732</v>
      </c>
      <c r="C3017" s="7">
        <v>44475</v>
      </c>
      <c r="D3017" s="6" t="s">
        <v>33</v>
      </c>
      <c r="E3017" s="6" t="s">
        <v>105</v>
      </c>
      <c r="F3017" s="6" t="s">
        <v>106</v>
      </c>
      <c r="G3017" s="6" t="s">
        <v>22</v>
      </c>
      <c r="H3017" s="8">
        <v>0.49999999999999983</v>
      </c>
      <c r="I3017" s="9">
        <v>2500</v>
      </c>
      <c r="J3017" s="10">
        <f t="shared" si="0"/>
        <v>1249.9999999999995</v>
      </c>
      <c r="K3017" s="10">
        <f t="shared" si="1"/>
        <v>499.99999999999983</v>
      </c>
      <c r="L3017" s="11">
        <v>0.4</v>
      </c>
      <c r="N3017" s="16"/>
      <c r="O3017" s="14"/>
      <c r="P3017" s="12"/>
      <c r="Q3017" s="13"/>
    </row>
    <row r="3018" spans="1:17" ht="15.75" customHeight="1">
      <c r="A3018" s="6" t="s">
        <v>14</v>
      </c>
      <c r="B3018" s="6">
        <v>1185732</v>
      </c>
      <c r="C3018" s="7">
        <v>44506</v>
      </c>
      <c r="D3018" s="6" t="s">
        <v>33</v>
      </c>
      <c r="E3018" s="6" t="s">
        <v>105</v>
      </c>
      <c r="F3018" s="6" t="s">
        <v>106</v>
      </c>
      <c r="G3018" s="6" t="s">
        <v>17</v>
      </c>
      <c r="H3018" s="8">
        <v>0.44999999999999996</v>
      </c>
      <c r="I3018" s="9">
        <v>4000</v>
      </c>
      <c r="J3018" s="10">
        <f t="shared" si="0"/>
        <v>1799.9999999999998</v>
      </c>
      <c r="K3018" s="10">
        <f t="shared" si="1"/>
        <v>539.99999999999989</v>
      </c>
      <c r="L3018" s="11">
        <v>0.3</v>
      </c>
      <c r="N3018" s="16"/>
      <c r="O3018" s="14"/>
      <c r="P3018" s="12"/>
      <c r="Q3018" s="13"/>
    </row>
    <row r="3019" spans="1:17" ht="15.75" customHeight="1">
      <c r="A3019" s="6" t="s">
        <v>14</v>
      </c>
      <c r="B3019" s="6">
        <v>1185732</v>
      </c>
      <c r="C3019" s="7">
        <v>44506</v>
      </c>
      <c r="D3019" s="6" t="s">
        <v>33</v>
      </c>
      <c r="E3019" s="6" t="s">
        <v>105</v>
      </c>
      <c r="F3019" s="6" t="s">
        <v>106</v>
      </c>
      <c r="G3019" s="6" t="s">
        <v>18</v>
      </c>
      <c r="H3019" s="8">
        <v>0.35000000000000003</v>
      </c>
      <c r="I3019" s="9">
        <v>2750</v>
      </c>
      <c r="J3019" s="10">
        <f t="shared" si="0"/>
        <v>962.50000000000011</v>
      </c>
      <c r="K3019" s="10">
        <f t="shared" si="1"/>
        <v>336.875</v>
      </c>
      <c r="L3019" s="11">
        <v>0.35</v>
      </c>
      <c r="N3019" s="16"/>
      <c r="O3019" s="14"/>
      <c r="P3019" s="12"/>
      <c r="Q3019" s="13"/>
    </row>
    <row r="3020" spans="1:17" ht="15.75" customHeight="1">
      <c r="A3020" s="6" t="s">
        <v>14</v>
      </c>
      <c r="B3020" s="6">
        <v>1185732</v>
      </c>
      <c r="C3020" s="7">
        <v>44506</v>
      </c>
      <c r="D3020" s="6" t="s">
        <v>33</v>
      </c>
      <c r="E3020" s="6" t="s">
        <v>105</v>
      </c>
      <c r="F3020" s="6" t="s">
        <v>106</v>
      </c>
      <c r="G3020" s="6" t="s">
        <v>19</v>
      </c>
      <c r="H3020" s="8">
        <v>0.35000000000000003</v>
      </c>
      <c r="I3020" s="9">
        <v>2200</v>
      </c>
      <c r="J3020" s="10">
        <f t="shared" si="0"/>
        <v>770.00000000000011</v>
      </c>
      <c r="K3020" s="10">
        <f t="shared" si="1"/>
        <v>231.00000000000003</v>
      </c>
      <c r="L3020" s="11">
        <v>0.3</v>
      </c>
      <c r="N3020" s="16"/>
      <c r="O3020" s="14"/>
      <c r="P3020" s="12"/>
      <c r="Q3020" s="13"/>
    </row>
    <row r="3021" spans="1:17" ht="15.75" customHeight="1">
      <c r="A3021" s="6" t="s">
        <v>14</v>
      </c>
      <c r="B3021" s="6">
        <v>1185732</v>
      </c>
      <c r="C3021" s="7">
        <v>44506</v>
      </c>
      <c r="D3021" s="6" t="s">
        <v>33</v>
      </c>
      <c r="E3021" s="6" t="s">
        <v>105</v>
      </c>
      <c r="F3021" s="6" t="s">
        <v>106</v>
      </c>
      <c r="G3021" s="6" t="s">
        <v>20</v>
      </c>
      <c r="H3021" s="8">
        <v>0.35000000000000003</v>
      </c>
      <c r="I3021" s="9">
        <v>2000</v>
      </c>
      <c r="J3021" s="10">
        <f t="shared" si="0"/>
        <v>700.00000000000011</v>
      </c>
      <c r="K3021" s="10">
        <f t="shared" si="1"/>
        <v>210.00000000000003</v>
      </c>
      <c r="L3021" s="11">
        <v>0.3</v>
      </c>
      <c r="N3021" s="16"/>
      <c r="O3021" s="14"/>
      <c r="P3021" s="12"/>
      <c r="Q3021" s="13"/>
    </row>
    <row r="3022" spans="1:17" ht="15.75" customHeight="1">
      <c r="A3022" s="6" t="s">
        <v>14</v>
      </c>
      <c r="B3022" s="6">
        <v>1185732</v>
      </c>
      <c r="C3022" s="7">
        <v>44506</v>
      </c>
      <c r="D3022" s="6" t="s">
        <v>33</v>
      </c>
      <c r="E3022" s="6" t="s">
        <v>105</v>
      </c>
      <c r="F3022" s="6" t="s">
        <v>106</v>
      </c>
      <c r="G3022" s="6" t="s">
        <v>21</v>
      </c>
      <c r="H3022" s="8">
        <v>0.6</v>
      </c>
      <c r="I3022" s="9">
        <v>1750</v>
      </c>
      <c r="J3022" s="10">
        <f t="shared" si="0"/>
        <v>1050</v>
      </c>
      <c r="K3022" s="10">
        <f t="shared" si="1"/>
        <v>525</v>
      </c>
      <c r="L3022" s="11">
        <v>0.5</v>
      </c>
      <c r="N3022" s="16"/>
      <c r="O3022" s="14"/>
      <c r="P3022" s="12"/>
      <c r="Q3022" s="13"/>
    </row>
    <row r="3023" spans="1:17" ht="15.75" customHeight="1">
      <c r="A3023" s="6" t="s">
        <v>14</v>
      </c>
      <c r="B3023" s="6">
        <v>1185732</v>
      </c>
      <c r="C3023" s="7">
        <v>44506</v>
      </c>
      <c r="D3023" s="6" t="s">
        <v>33</v>
      </c>
      <c r="E3023" s="6" t="s">
        <v>105</v>
      </c>
      <c r="F3023" s="6" t="s">
        <v>106</v>
      </c>
      <c r="G3023" s="6" t="s">
        <v>22</v>
      </c>
      <c r="H3023" s="8">
        <v>0.64999999999999991</v>
      </c>
      <c r="I3023" s="9">
        <v>2750</v>
      </c>
      <c r="J3023" s="10">
        <f t="shared" si="0"/>
        <v>1787.4999999999998</v>
      </c>
      <c r="K3023" s="10">
        <f t="shared" si="1"/>
        <v>715</v>
      </c>
      <c r="L3023" s="11">
        <v>0.4</v>
      </c>
      <c r="N3023" s="16"/>
      <c r="O3023" s="14"/>
      <c r="P3023" s="12"/>
      <c r="Q3023" s="13"/>
    </row>
    <row r="3024" spans="1:17" ht="15.75" customHeight="1">
      <c r="A3024" s="6" t="s">
        <v>14</v>
      </c>
      <c r="B3024" s="6">
        <v>1185732</v>
      </c>
      <c r="C3024" s="7">
        <v>44535</v>
      </c>
      <c r="D3024" s="6" t="s">
        <v>33</v>
      </c>
      <c r="E3024" s="6" t="s">
        <v>105</v>
      </c>
      <c r="F3024" s="6" t="s">
        <v>106</v>
      </c>
      <c r="G3024" s="6" t="s">
        <v>17</v>
      </c>
      <c r="H3024" s="8">
        <v>0.6</v>
      </c>
      <c r="I3024" s="9">
        <v>5250</v>
      </c>
      <c r="J3024" s="10">
        <f t="shared" si="0"/>
        <v>3150</v>
      </c>
      <c r="K3024" s="10">
        <f t="shared" si="1"/>
        <v>945</v>
      </c>
      <c r="L3024" s="11">
        <v>0.3</v>
      </c>
      <c r="N3024" s="16"/>
      <c r="O3024" s="14"/>
      <c r="P3024" s="12"/>
      <c r="Q3024" s="13"/>
    </row>
    <row r="3025" spans="1:17" ht="15.75" customHeight="1">
      <c r="A3025" s="6" t="s">
        <v>14</v>
      </c>
      <c r="B3025" s="6">
        <v>1185732</v>
      </c>
      <c r="C3025" s="7">
        <v>44535</v>
      </c>
      <c r="D3025" s="6" t="s">
        <v>33</v>
      </c>
      <c r="E3025" s="6" t="s">
        <v>105</v>
      </c>
      <c r="F3025" s="6" t="s">
        <v>106</v>
      </c>
      <c r="G3025" s="6" t="s">
        <v>18</v>
      </c>
      <c r="H3025" s="8">
        <v>0.5</v>
      </c>
      <c r="I3025" s="9">
        <v>3250</v>
      </c>
      <c r="J3025" s="10">
        <f t="shared" si="0"/>
        <v>1625</v>
      </c>
      <c r="K3025" s="10">
        <f t="shared" si="1"/>
        <v>568.75</v>
      </c>
      <c r="L3025" s="11">
        <v>0.35</v>
      </c>
      <c r="N3025" s="16"/>
      <c r="O3025" s="14"/>
      <c r="P3025" s="12"/>
      <c r="Q3025" s="13"/>
    </row>
    <row r="3026" spans="1:17" ht="15.75" customHeight="1">
      <c r="A3026" s="6" t="s">
        <v>14</v>
      </c>
      <c r="B3026" s="6">
        <v>1185732</v>
      </c>
      <c r="C3026" s="7">
        <v>44535</v>
      </c>
      <c r="D3026" s="6" t="s">
        <v>33</v>
      </c>
      <c r="E3026" s="6" t="s">
        <v>105</v>
      </c>
      <c r="F3026" s="6" t="s">
        <v>106</v>
      </c>
      <c r="G3026" s="6" t="s">
        <v>19</v>
      </c>
      <c r="H3026" s="8">
        <v>0.5</v>
      </c>
      <c r="I3026" s="9">
        <v>2750</v>
      </c>
      <c r="J3026" s="10">
        <f t="shared" si="0"/>
        <v>1375</v>
      </c>
      <c r="K3026" s="10">
        <f t="shared" si="1"/>
        <v>412.5</v>
      </c>
      <c r="L3026" s="11">
        <v>0.3</v>
      </c>
      <c r="N3026" s="16"/>
      <c r="O3026" s="14"/>
      <c r="P3026" s="12"/>
      <c r="Q3026" s="13"/>
    </row>
    <row r="3027" spans="1:17" ht="15.75" customHeight="1">
      <c r="A3027" s="6" t="s">
        <v>14</v>
      </c>
      <c r="B3027" s="6">
        <v>1185732</v>
      </c>
      <c r="C3027" s="7">
        <v>44535</v>
      </c>
      <c r="D3027" s="6" t="s">
        <v>33</v>
      </c>
      <c r="E3027" s="6" t="s">
        <v>105</v>
      </c>
      <c r="F3027" s="6" t="s">
        <v>106</v>
      </c>
      <c r="G3027" s="6" t="s">
        <v>20</v>
      </c>
      <c r="H3027" s="8">
        <v>0.5</v>
      </c>
      <c r="I3027" s="9">
        <v>2250</v>
      </c>
      <c r="J3027" s="10">
        <f t="shared" si="0"/>
        <v>1125</v>
      </c>
      <c r="K3027" s="10">
        <f t="shared" si="1"/>
        <v>337.5</v>
      </c>
      <c r="L3027" s="11">
        <v>0.3</v>
      </c>
      <c r="N3027" s="16"/>
      <c r="O3027" s="14"/>
      <c r="P3027" s="12"/>
      <c r="Q3027" s="13"/>
    </row>
    <row r="3028" spans="1:17" ht="15.75" customHeight="1">
      <c r="A3028" s="6" t="s">
        <v>14</v>
      </c>
      <c r="B3028" s="6">
        <v>1185732</v>
      </c>
      <c r="C3028" s="7">
        <v>44535</v>
      </c>
      <c r="D3028" s="6" t="s">
        <v>33</v>
      </c>
      <c r="E3028" s="6" t="s">
        <v>105</v>
      </c>
      <c r="F3028" s="6" t="s">
        <v>106</v>
      </c>
      <c r="G3028" s="6" t="s">
        <v>21</v>
      </c>
      <c r="H3028" s="8">
        <v>0.6</v>
      </c>
      <c r="I3028" s="9">
        <v>2250</v>
      </c>
      <c r="J3028" s="10">
        <f t="shared" si="0"/>
        <v>1350</v>
      </c>
      <c r="K3028" s="10">
        <f t="shared" si="1"/>
        <v>675</v>
      </c>
      <c r="L3028" s="11">
        <v>0.5</v>
      </c>
      <c r="N3028" s="16"/>
      <c r="O3028" s="14"/>
      <c r="P3028" s="12"/>
      <c r="Q3028" s="13"/>
    </row>
    <row r="3029" spans="1:17" ht="15.75" customHeight="1">
      <c r="A3029" s="6" t="s">
        <v>14</v>
      </c>
      <c r="B3029" s="6">
        <v>1185732</v>
      </c>
      <c r="C3029" s="7">
        <v>44535</v>
      </c>
      <c r="D3029" s="6" t="s">
        <v>33</v>
      </c>
      <c r="E3029" s="6" t="s">
        <v>105</v>
      </c>
      <c r="F3029" s="6" t="s">
        <v>106</v>
      </c>
      <c r="G3029" s="6" t="s">
        <v>22</v>
      </c>
      <c r="H3029" s="8">
        <v>0.64999999999999991</v>
      </c>
      <c r="I3029" s="9">
        <v>3250</v>
      </c>
      <c r="J3029" s="10">
        <f t="shared" si="0"/>
        <v>2112.4999999999995</v>
      </c>
      <c r="K3029" s="10">
        <f t="shared" si="1"/>
        <v>844.99999999999989</v>
      </c>
      <c r="L3029" s="11">
        <v>0.4</v>
      </c>
      <c r="N3029" s="16"/>
      <c r="O3029" s="14"/>
      <c r="P3029" s="12"/>
      <c r="Q3029" s="13"/>
    </row>
    <row r="3030" spans="1:17" ht="15.75" customHeight="1">
      <c r="A3030" s="6" t="s">
        <v>14</v>
      </c>
      <c r="B3030" s="6">
        <v>1185732</v>
      </c>
      <c r="C3030" s="7">
        <v>44199</v>
      </c>
      <c r="D3030" s="6" t="s">
        <v>33</v>
      </c>
      <c r="E3030" s="6" t="s">
        <v>107</v>
      </c>
      <c r="F3030" s="6" t="s">
        <v>108</v>
      </c>
      <c r="G3030" s="6" t="s">
        <v>17</v>
      </c>
      <c r="H3030" s="8">
        <v>0.30000000000000004</v>
      </c>
      <c r="I3030" s="9">
        <v>4500</v>
      </c>
      <c r="J3030" s="10">
        <f t="shared" si="0"/>
        <v>1350.0000000000002</v>
      </c>
      <c r="K3030" s="10">
        <f t="shared" si="1"/>
        <v>405.00000000000006</v>
      </c>
      <c r="L3030" s="11">
        <v>0.3</v>
      </c>
      <c r="N3030" s="16"/>
      <c r="O3030" s="14"/>
      <c r="P3030" s="12"/>
      <c r="Q3030" s="13"/>
    </row>
    <row r="3031" spans="1:17" ht="15.75" customHeight="1">
      <c r="A3031" s="6" t="s">
        <v>14</v>
      </c>
      <c r="B3031" s="6">
        <v>1185732</v>
      </c>
      <c r="C3031" s="7">
        <v>44199</v>
      </c>
      <c r="D3031" s="6" t="s">
        <v>33</v>
      </c>
      <c r="E3031" s="6" t="s">
        <v>107</v>
      </c>
      <c r="F3031" s="6" t="s">
        <v>108</v>
      </c>
      <c r="G3031" s="6" t="s">
        <v>18</v>
      </c>
      <c r="H3031" s="8">
        <v>0.30000000000000004</v>
      </c>
      <c r="I3031" s="9">
        <v>2500</v>
      </c>
      <c r="J3031" s="10">
        <f t="shared" si="0"/>
        <v>750.00000000000011</v>
      </c>
      <c r="K3031" s="10">
        <f t="shared" si="1"/>
        <v>262.5</v>
      </c>
      <c r="L3031" s="11">
        <v>0.35</v>
      </c>
      <c r="N3031" s="16"/>
      <c r="O3031" s="14"/>
      <c r="P3031" s="12"/>
      <c r="Q3031" s="13"/>
    </row>
    <row r="3032" spans="1:17" ht="15.75" customHeight="1">
      <c r="A3032" s="6" t="s">
        <v>14</v>
      </c>
      <c r="B3032" s="6">
        <v>1185732</v>
      </c>
      <c r="C3032" s="7">
        <v>44199</v>
      </c>
      <c r="D3032" s="6" t="s">
        <v>33</v>
      </c>
      <c r="E3032" s="6" t="s">
        <v>107</v>
      </c>
      <c r="F3032" s="6" t="s">
        <v>108</v>
      </c>
      <c r="G3032" s="6" t="s">
        <v>19</v>
      </c>
      <c r="H3032" s="8">
        <v>0.20000000000000007</v>
      </c>
      <c r="I3032" s="9">
        <v>2500</v>
      </c>
      <c r="J3032" s="10">
        <f t="shared" si="0"/>
        <v>500.00000000000017</v>
      </c>
      <c r="K3032" s="10">
        <f t="shared" si="1"/>
        <v>150.00000000000006</v>
      </c>
      <c r="L3032" s="11">
        <v>0.3</v>
      </c>
      <c r="N3032" s="16"/>
      <c r="O3032" s="14"/>
      <c r="P3032" s="12"/>
      <c r="Q3032" s="13"/>
    </row>
    <row r="3033" spans="1:17" ht="15.75" customHeight="1">
      <c r="A3033" s="6" t="s">
        <v>14</v>
      </c>
      <c r="B3033" s="6">
        <v>1185732</v>
      </c>
      <c r="C3033" s="7">
        <v>44199</v>
      </c>
      <c r="D3033" s="6" t="s">
        <v>33</v>
      </c>
      <c r="E3033" s="6" t="s">
        <v>107</v>
      </c>
      <c r="F3033" s="6" t="s">
        <v>108</v>
      </c>
      <c r="G3033" s="6" t="s">
        <v>20</v>
      </c>
      <c r="H3033" s="8">
        <v>0.25000000000000006</v>
      </c>
      <c r="I3033" s="9">
        <v>1000</v>
      </c>
      <c r="J3033" s="10">
        <f t="shared" si="0"/>
        <v>250.00000000000006</v>
      </c>
      <c r="K3033" s="10">
        <f t="shared" si="1"/>
        <v>75.000000000000014</v>
      </c>
      <c r="L3033" s="11">
        <v>0.3</v>
      </c>
      <c r="N3033" s="16"/>
      <c r="O3033" s="14"/>
      <c r="P3033" s="12"/>
      <c r="Q3033" s="13"/>
    </row>
    <row r="3034" spans="1:17" ht="15.75" customHeight="1">
      <c r="A3034" s="6" t="s">
        <v>14</v>
      </c>
      <c r="B3034" s="6">
        <v>1185732</v>
      </c>
      <c r="C3034" s="7">
        <v>44199</v>
      </c>
      <c r="D3034" s="6" t="s">
        <v>33</v>
      </c>
      <c r="E3034" s="6" t="s">
        <v>107</v>
      </c>
      <c r="F3034" s="6" t="s">
        <v>108</v>
      </c>
      <c r="G3034" s="6" t="s">
        <v>21</v>
      </c>
      <c r="H3034" s="8">
        <v>0.39999999999999997</v>
      </c>
      <c r="I3034" s="9">
        <v>1500</v>
      </c>
      <c r="J3034" s="10">
        <f t="shared" si="0"/>
        <v>600</v>
      </c>
      <c r="K3034" s="10">
        <f t="shared" si="1"/>
        <v>300</v>
      </c>
      <c r="L3034" s="11">
        <v>0.5</v>
      </c>
      <c r="N3034" s="16"/>
      <c r="O3034" s="14"/>
      <c r="P3034" s="12"/>
      <c r="Q3034" s="13"/>
    </row>
    <row r="3035" spans="1:17" ht="15.75" customHeight="1">
      <c r="A3035" s="6" t="s">
        <v>14</v>
      </c>
      <c r="B3035" s="6">
        <v>1185732</v>
      </c>
      <c r="C3035" s="7">
        <v>44199</v>
      </c>
      <c r="D3035" s="6" t="s">
        <v>33</v>
      </c>
      <c r="E3035" s="6" t="s">
        <v>107</v>
      </c>
      <c r="F3035" s="6" t="s">
        <v>108</v>
      </c>
      <c r="G3035" s="6" t="s">
        <v>22</v>
      </c>
      <c r="H3035" s="8">
        <v>0.30000000000000004</v>
      </c>
      <c r="I3035" s="9">
        <v>2500</v>
      </c>
      <c r="J3035" s="10">
        <f t="shared" si="0"/>
        <v>750.00000000000011</v>
      </c>
      <c r="K3035" s="10">
        <f t="shared" si="1"/>
        <v>300.00000000000006</v>
      </c>
      <c r="L3035" s="11">
        <v>0.4</v>
      </c>
      <c r="N3035" s="16"/>
      <c r="O3035" s="14"/>
      <c r="P3035" s="12"/>
      <c r="Q3035" s="13"/>
    </row>
    <row r="3036" spans="1:17" ht="15.75" customHeight="1">
      <c r="A3036" s="6" t="s">
        <v>14</v>
      </c>
      <c r="B3036" s="6">
        <v>1185732</v>
      </c>
      <c r="C3036" s="7">
        <v>44230</v>
      </c>
      <c r="D3036" s="6" t="s">
        <v>33</v>
      </c>
      <c r="E3036" s="6" t="s">
        <v>107</v>
      </c>
      <c r="F3036" s="6" t="s">
        <v>108</v>
      </c>
      <c r="G3036" s="6" t="s">
        <v>17</v>
      </c>
      <c r="H3036" s="8">
        <v>0.30000000000000004</v>
      </c>
      <c r="I3036" s="9">
        <v>5000</v>
      </c>
      <c r="J3036" s="10">
        <f t="shared" si="0"/>
        <v>1500.0000000000002</v>
      </c>
      <c r="K3036" s="10">
        <f t="shared" si="1"/>
        <v>450.00000000000006</v>
      </c>
      <c r="L3036" s="11">
        <v>0.3</v>
      </c>
      <c r="N3036" s="16"/>
      <c r="O3036" s="14"/>
      <c r="P3036" s="12"/>
      <c r="Q3036" s="13"/>
    </row>
    <row r="3037" spans="1:17" ht="15.75" customHeight="1">
      <c r="A3037" s="6" t="s">
        <v>14</v>
      </c>
      <c r="B3037" s="6">
        <v>1185732</v>
      </c>
      <c r="C3037" s="7">
        <v>44230</v>
      </c>
      <c r="D3037" s="6" t="s">
        <v>33</v>
      </c>
      <c r="E3037" s="6" t="s">
        <v>107</v>
      </c>
      <c r="F3037" s="6" t="s">
        <v>108</v>
      </c>
      <c r="G3037" s="6" t="s">
        <v>18</v>
      </c>
      <c r="H3037" s="8">
        <v>0.30000000000000004</v>
      </c>
      <c r="I3037" s="9">
        <v>1500</v>
      </c>
      <c r="J3037" s="10">
        <f t="shared" si="0"/>
        <v>450.00000000000006</v>
      </c>
      <c r="K3037" s="10">
        <f t="shared" si="1"/>
        <v>157.5</v>
      </c>
      <c r="L3037" s="11">
        <v>0.35</v>
      </c>
      <c r="N3037" s="16"/>
      <c r="O3037" s="14"/>
      <c r="P3037" s="12"/>
      <c r="Q3037" s="13"/>
    </row>
    <row r="3038" spans="1:17" ht="15.75" customHeight="1">
      <c r="A3038" s="6" t="s">
        <v>14</v>
      </c>
      <c r="B3038" s="6">
        <v>1185732</v>
      </c>
      <c r="C3038" s="7">
        <v>44230</v>
      </c>
      <c r="D3038" s="6" t="s">
        <v>33</v>
      </c>
      <c r="E3038" s="6" t="s">
        <v>107</v>
      </c>
      <c r="F3038" s="6" t="s">
        <v>108</v>
      </c>
      <c r="G3038" s="6" t="s">
        <v>19</v>
      </c>
      <c r="H3038" s="8">
        <v>0.20000000000000007</v>
      </c>
      <c r="I3038" s="9">
        <v>2000</v>
      </c>
      <c r="J3038" s="10">
        <f t="shared" si="0"/>
        <v>400.00000000000011</v>
      </c>
      <c r="K3038" s="10">
        <f t="shared" si="1"/>
        <v>120.00000000000003</v>
      </c>
      <c r="L3038" s="11">
        <v>0.3</v>
      </c>
      <c r="N3038" s="16"/>
      <c r="O3038" s="14"/>
      <c r="P3038" s="12"/>
      <c r="Q3038" s="13"/>
    </row>
    <row r="3039" spans="1:17" ht="15.75" customHeight="1">
      <c r="A3039" s="6" t="s">
        <v>14</v>
      </c>
      <c r="B3039" s="6">
        <v>1185732</v>
      </c>
      <c r="C3039" s="7">
        <v>44230</v>
      </c>
      <c r="D3039" s="6" t="s">
        <v>33</v>
      </c>
      <c r="E3039" s="6" t="s">
        <v>107</v>
      </c>
      <c r="F3039" s="6" t="s">
        <v>108</v>
      </c>
      <c r="G3039" s="6" t="s">
        <v>20</v>
      </c>
      <c r="H3039" s="8">
        <v>0.25000000000000006</v>
      </c>
      <c r="I3039" s="9">
        <v>750</v>
      </c>
      <c r="J3039" s="10">
        <f t="shared" si="0"/>
        <v>187.50000000000003</v>
      </c>
      <c r="K3039" s="10">
        <f t="shared" si="1"/>
        <v>56.250000000000007</v>
      </c>
      <c r="L3039" s="11">
        <v>0.3</v>
      </c>
      <c r="N3039" s="16"/>
      <c r="O3039" s="14"/>
      <c r="P3039" s="12"/>
      <c r="Q3039" s="13"/>
    </row>
    <row r="3040" spans="1:17" ht="15.75" customHeight="1">
      <c r="A3040" s="6" t="s">
        <v>14</v>
      </c>
      <c r="B3040" s="6">
        <v>1185732</v>
      </c>
      <c r="C3040" s="7">
        <v>44230</v>
      </c>
      <c r="D3040" s="6" t="s">
        <v>33</v>
      </c>
      <c r="E3040" s="6" t="s">
        <v>107</v>
      </c>
      <c r="F3040" s="6" t="s">
        <v>108</v>
      </c>
      <c r="G3040" s="6" t="s">
        <v>21</v>
      </c>
      <c r="H3040" s="8">
        <v>0.39999999999999997</v>
      </c>
      <c r="I3040" s="9">
        <v>1500</v>
      </c>
      <c r="J3040" s="10">
        <f t="shared" si="0"/>
        <v>600</v>
      </c>
      <c r="K3040" s="10">
        <f t="shared" si="1"/>
        <v>300</v>
      </c>
      <c r="L3040" s="11">
        <v>0.5</v>
      </c>
      <c r="N3040" s="16"/>
      <c r="O3040" s="14"/>
      <c r="P3040" s="12"/>
      <c r="Q3040" s="13"/>
    </row>
    <row r="3041" spans="1:17" ht="15.75" customHeight="1">
      <c r="A3041" s="6" t="s">
        <v>14</v>
      </c>
      <c r="B3041" s="6">
        <v>1185732</v>
      </c>
      <c r="C3041" s="7">
        <v>44230</v>
      </c>
      <c r="D3041" s="6" t="s">
        <v>33</v>
      </c>
      <c r="E3041" s="6" t="s">
        <v>107</v>
      </c>
      <c r="F3041" s="6" t="s">
        <v>108</v>
      </c>
      <c r="G3041" s="6" t="s">
        <v>22</v>
      </c>
      <c r="H3041" s="8">
        <v>0.14999999999999997</v>
      </c>
      <c r="I3041" s="9">
        <v>2500</v>
      </c>
      <c r="J3041" s="10">
        <f t="shared" si="0"/>
        <v>374.99999999999994</v>
      </c>
      <c r="K3041" s="10">
        <f t="shared" si="1"/>
        <v>149.99999999999997</v>
      </c>
      <c r="L3041" s="11">
        <v>0.4</v>
      </c>
      <c r="N3041" s="16"/>
      <c r="O3041" s="14"/>
      <c r="P3041" s="12"/>
      <c r="Q3041" s="13"/>
    </row>
    <row r="3042" spans="1:17" ht="15.75" customHeight="1">
      <c r="A3042" s="6" t="s">
        <v>14</v>
      </c>
      <c r="B3042" s="6">
        <v>1185732</v>
      </c>
      <c r="C3042" s="7">
        <v>44257</v>
      </c>
      <c r="D3042" s="6" t="s">
        <v>33</v>
      </c>
      <c r="E3042" s="6" t="s">
        <v>107</v>
      </c>
      <c r="F3042" s="6" t="s">
        <v>108</v>
      </c>
      <c r="G3042" s="6" t="s">
        <v>17</v>
      </c>
      <c r="H3042" s="8">
        <v>0.20000000000000004</v>
      </c>
      <c r="I3042" s="9">
        <v>4700</v>
      </c>
      <c r="J3042" s="10">
        <f t="shared" si="0"/>
        <v>940.00000000000023</v>
      </c>
      <c r="K3042" s="10">
        <f t="shared" si="1"/>
        <v>282.00000000000006</v>
      </c>
      <c r="L3042" s="11">
        <v>0.3</v>
      </c>
      <c r="N3042" s="16"/>
      <c r="O3042" s="14"/>
      <c r="P3042" s="12"/>
      <c r="Q3042" s="13"/>
    </row>
    <row r="3043" spans="1:17" ht="15.75" customHeight="1">
      <c r="A3043" s="6" t="s">
        <v>14</v>
      </c>
      <c r="B3043" s="6">
        <v>1185732</v>
      </c>
      <c r="C3043" s="7">
        <v>44257</v>
      </c>
      <c r="D3043" s="6" t="s">
        <v>33</v>
      </c>
      <c r="E3043" s="6" t="s">
        <v>107</v>
      </c>
      <c r="F3043" s="6" t="s">
        <v>108</v>
      </c>
      <c r="G3043" s="6" t="s">
        <v>18</v>
      </c>
      <c r="H3043" s="8">
        <v>0.20000000000000004</v>
      </c>
      <c r="I3043" s="9">
        <v>1750</v>
      </c>
      <c r="J3043" s="10">
        <f t="shared" si="0"/>
        <v>350.00000000000006</v>
      </c>
      <c r="K3043" s="10">
        <f t="shared" si="1"/>
        <v>122.50000000000001</v>
      </c>
      <c r="L3043" s="11">
        <v>0.35</v>
      </c>
      <c r="N3043" s="16"/>
      <c r="O3043" s="14"/>
      <c r="P3043" s="12"/>
      <c r="Q3043" s="13"/>
    </row>
    <row r="3044" spans="1:17" ht="15.75" customHeight="1">
      <c r="A3044" s="6" t="s">
        <v>14</v>
      </c>
      <c r="B3044" s="6">
        <v>1185732</v>
      </c>
      <c r="C3044" s="7">
        <v>44257</v>
      </c>
      <c r="D3044" s="6" t="s">
        <v>33</v>
      </c>
      <c r="E3044" s="6" t="s">
        <v>107</v>
      </c>
      <c r="F3044" s="6" t="s">
        <v>108</v>
      </c>
      <c r="G3044" s="6" t="s">
        <v>19</v>
      </c>
      <c r="H3044" s="8">
        <v>0.10000000000000003</v>
      </c>
      <c r="I3044" s="9">
        <v>2250</v>
      </c>
      <c r="J3044" s="10">
        <f t="shared" si="0"/>
        <v>225.00000000000009</v>
      </c>
      <c r="K3044" s="10">
        <f t="shared" si="1"/>
        <v>67.500000000000028</v>
      </c>
      <c r="L3044" s="11">
        <v>0.3</v>
      </c>
      <c r="N3044" s="16"/>
      <c r="O3044" s="14"/>
      <c r="P3044" s="12"/>
      <c r="Q3044" s="13"/>
    </row>
    <row r="3045" spans="1:17" ht="15.75" customHeight="1">
      <c r="A3045" s="6" t="s">
        <v>14</v>
      </c>
      <c r="B3045" s="6">
        <v>1185732</v>
      </c>
      <c r="C3045" s="7">
        <v>44257</v>
      </c>
      <c r="D3045" s="6" t="s">
        <v>33</v>
      </c>
      <c r="E3045" s="6" t="s">
        <v>107</v>
      </c>
      <c r="F3045" s="6" t="s">
        <v>108</v>
      </c>
      <c r="G3045" s="6" t="s">
        <v>20</v>
      </c>
      <c r="H3045" s="8">
        <v>0.14999999999999997</v>
      </c>
      <c r="I3045" s="9">
        <v>750</v>
      </c>
      <c r="J3045" s="10">
        <f t="shared" si="0"/>
        <v>112.49999999999997</v>
      </c>
      <c r="K3045" s="10">
        <f t="shared" si="1"/>
        <v>33.749999999999993</v>
      </c>
      <c r="L3045" s="11">
        <v>0.3</v>
      </c>
      <c r="N3045" s="16"/>
      <c r="O3045" s="14"/>
      <c r="P3045" s="12"/>
      <c r="Q3045" s="13"/>
    </row>
    <row r="3046" spans="1:17" ht="15.75" customHeight="1">
      <c r="A3046" s="6" t="s">
        <v>14</v>
      </c>
      <c r="B3046" s="6">
        <v>1185732</v>
      </c>
      <c r="C3046" s="7">
        <v>44257</v>
      </c>
      <c r="D3046" s="6" t="s">
        <v>33</v>
      </c>
      <c r="E3046" s="6" t="s">
        <v>107</v>
      </c>
      <c r="F3046" s="6" t="s">
        <v>108</v>
      </c>
      <c r="G3046" s="6" t="s">
        <v>21</v>
      </c>
      <c r="H3046" s="8">
        <v>0.30000000000000004</v>
      </c>
      <c r="I3046" s="9">
        <v>1250</v>
      </c>
      <c r="J3046" s="10">
        <f t="shared" si="0"/>
        <v>375.00000000000006</v>
      </c>
      <c r="K3046" s="10">
        <f t="shared" si="1"/>
        <v>187.50000000000003</v>
      </c>
      <c r="L3046" s="11">
        <v>0.5</v>
      </c>
      <c r="N3046" s="16"/>
      <c r="O3046" s="14"/>
      <c r="P3046" s="12"/>
      <c r="Q3046" s="13"/>
    </row>
    <row r="3047" spans="1:17" ht="15.75" customHeight="1">
      <c r="A3047" s="6" t="s">
        <v>14</v>
      </c>
      <c r="B3047" s="6">
        <v>1185732</v>
      </c>
      <c r="C3047" s="7">
        <v>44257</v>
      </c>
      <c r="D3047" s="6" t="s">
        <v>33</v>
      </c>
      <c r="E3047" s="6" t="s">
        <v>107</v>
      </c>
      <c r="F3047" s="6" t="s">
        <v>108</v>
      </c>
      <c r="G3047" s="6" t="s">
        <v>22</v>
      </c>
      <c r="H3047" s="8">
        <v>0.20000000000000004</v>
      </c>
      <c r="I3047" s="9">
        <v>2250</v>
      </c>
      <c r="J3047" s="10">
        <f t="shared" si="0"/>
        <v>450.00000000000011</v>
      </c>
      <c r="K3047" s="10">
        <f t="shared" si="1"/>
        <v>180.00000000000006</v>
      </c>
      <c r="L3047" s="11">
        <v>0.4</v>
      </c>
      <c r="N3047" s="16"/>
      <c r="O3047" s="14"/>
      <c r="P3047" s="12"/>
      <c r="Q3047" s="13"/>
    </row>
    <row r="3048" spans="1:17" ht="15.75" customHeight="1">
      <c r="A3048" s="6" t="s">
        <v>14</v>
      </c>
      <c r="B3048" s="6">
        <v>1185732</v>
      </c>
      <c r="C3048" s="7">
        <v>44289</v>
      </c>
      <c r="D3048" s="6" t="s">
        <v>33</v>
      </c>
      <c r="E3048" s="6" t="s">
        <v>107</v>
      </c>
      <c r="F3048" s="6" t="s">
        <v>108</v>
      </c>
      <c r="G3048" s="6" t="s">
        <v>17</v>
      </c>
      <c r="H3048" s="8">
        <v>0.20000000000000004</v>
      </c>
      <c r="I3048" s="9">
        <v>4500</v>
      </c>
      <c r="J3048" s="10">
        <f t="shared" si="0"/>
        <v>900.00000000000023</v>
      </c>
      <c r="K3048" s="10">
        <f t="shared" si="1"/>
        <v>270.00000000000006</v>
      </c>
      <c r="L3048" s="11">
        <v>0.3</v>
      </c>
      <c r="N3048" s="16"/>
      <c r="O3048" s="14"/>
      <c r="P3048" s="12"/>
      <c r="Q3048" s="13"/>
    </row>
    <row r="3049" spans="1:17" ht="15.75" customHeight="1">
      <c r="A3049" s="6" t="s">
        <v>14</v>
      </c>
      <c r="B3049" s="6">
        <v>1185732</v>
      </c>
      <c r="C3049" s="7">
        <v>44289</v>
      </c>
      <c r="D3049" s="6" t="s">
        <v>33</v>
      </c>
      <c r="E3049" s="6" t="s">
        <v>107</v>
      </c>
      <c r="F3049" s="6" t="s">
        <v>108</v>
      </c>
      <c r="G3049" s="6" t="s">
        <v>18</v>
      </c>
      <c r="H3049" s="8">
        <v>0.20000000000000004</v>
      </c>
      <c r="I3049" s="9">
        <v>1500</v>
      </c>
      <c r="J3049" s="10">
        <f t="shared" si="0"/>
        <v>300.00000000000006</v>
      </c>
      <c r="K3049" s="10">
        <f t="shared" si="1"/>
        <v>105.00000000000001</v>
      </c>
      <c r="L3049" s="11">
        <v>0.35</v>
      </c>
      <c r="N3049" s="16"/>
      <c r="O3049" s="14"/>
      <c r="P3049" s="12"/>
      <c r="Q3049" s="13"/>
    </row>
    <row r="3050" spans="1:17" ht="15.75" customHeight="1">
      <c r="A3050" s="6" t="s">
        <v>14</v>
      </c>
      <c r="B3050" s="6">
        <v>1185732</v>
      </c>
      <c r="C3050" s="7">
        <v>44289</v>
      </c>
      <c r="D3050" s="6" t="s">
        <v>33</v>
      </c>
      <c r="E3050" s="6" t="s">
        <v>107</v>
      </c>
      <c r="F3050" s="6" t="s">
        <v>108</v>
      </c>
      <c r="G3050" s="6" t="s">
        <v>19</v>
      </c>
      <c r="H3050" s="8">
        <v>0.10000000000000003</v>
      </c>
      <c r="I3050" s="9">
        <v>1500</v>
      </c>
      <c r="J3050" s="10">
        <f t="shared" si="0"/>
        <v>150.00000000000006</v>
      </c>
      <c r="K3050" s="10">
        <f t="shared" si="1"/>
        <v>45.000000000000014</v>
      </c>
      <c r="L3050" s="11">
        <v>0.3</v>
      </c>
      <c r="N3050" s="16"/>
      <c r="O3050" s="14"/>
      <c r="P3050" s="12"/>
      <c r="Q3050" s="13"/>
    </row>
    <row r="3051" spans="1:17" ht="15.75" customHeight="1">
      <c r="A3051" s="6" t="s">
        <v>14</v>
      </c>
      <c r="B3051" s="6">
        <v>1185732</v>
      </c>
      <c r="C3051" s="7">
        <v>44289</v>
      </c>
      <c r="D3051" s="6" t="s">
        <v>33</v>
      </c>
      <c r="E3051" s="6" t="s">
        <v>107</v>
      </c>
      <c r="F3051" s="6" t="s">
        <v>108</v>
      </c>
      <c r="G3051" s="6" t="s">
        <v>20</v>
      </c>
      <c r="H3051" s="8">
        <v>0.14999999999999997</v>
      </c>
      <c r="I3051" s="9">
        <v>750</v>
      </c>
      <c r="J3051" s="10">
        <f t="shared" si="0"/>
        <v>112.49999999999997</v>
      </c>
      <c r="K3051" s="10">
        <f t="shared" si="1"/>
        <v>33.749999999999993</v>
      </c>
      <c r="L3051" s="11">
        <v>0.3</v>
      </c>
      <c r="N3051" s="16"/>
      <c r="O3051" s="14"/>
      <c r="P3051" s="12"/>
      <c r="Q3051" s="13"/>
    </row>
    <row r="3052" spans="1:17" ht="15.75" customHeight="1">
      <c r="A3052" s="6" t="s">
        <v>14</v>
      </c>
      <c r="B3052" s="6">
        <v>1185732</v>
      </c>
      <c r="C3052" s="7">
        <v>44289</v>
      </c>
      <c r="D3052" s="6" t="s">
        <v>33</v>
      </c>
      <c r="E3052" s="6" t="s">
        <v>107</v>
      </c>
      <c r="F3052" s="6" t="s">
        <v>108</v>
      </c>
      <c r="G3052" s="6" t="s">
        <v>21</v>
      </c>
      <c r="H3052" s="8">
        <v>0.6</v>
      </c>
      <c r="I3052" s="9">
        <v>1000</v>
      </c>
      <c r="J3052" s="10">
        <f t="shared" si="0"/>
        <v>600</v>
      </c>
      <c r="K3052" s="10">
        <f t="shared" si="1"/>
        <v>300</v>
      </c>
      <c r="L3052" s="11">
        <v>0.5</v>
      </c>
      <c r="N3052" s="16"/>
      <c r="O3052" s="14"/>
      <c r="P3052" s="12"/>
      <c r="Q3052" s="13"/>
    </row>
    <row r="3053" spans="1:17" ht="15.75" customHeight="1">
      <c r="A3053" s="6" t="s">
        <v>14</v>
      </c>
      <c r="B3053" s="6">
        <v>1185732</v>
      </c>
      <c r="C3053" s="7">
        <v>44289</v>
      </c>
      <c r="D3053" s="6" t="s">
        <v>33</v>
      </c>
      <c r="E3053" s="6" t="s">
        <v>107</v>
      </c>
      <c r="F3053" s="6" t="s">
        <v>108</v>
      </c>
      <c r="G3053" s="6" t="s">
        <v>22</v>
      </c>
      <c r="H3053" s="8">
        <v>0.5</v>
      </c>
      <c r="I3053" s="9">
        <v>2250</v>
      </c>
      <c r="J3053" s="10">
        <f t="shared" si="0"/>
        <v>1125</v>
      </c>
      <c r="K3053" s="10">
        <f t="shared" si="1"/>
        <v>450</v>
      </c>
      <c r="L3053" s="11">
        <v>0.4</v>
      </c>
      <c r="N3053" s="16"/>
      <c r="O3053" s="14"/>
      <c r="P3053" s="12"/>
      <c r="Q3053" s="13"/>
    </row>
    <row r="3054" spans="1:17" ht="15.75" customHeight="1">
      <c r="A3054" s="6" t="s">
        <v>14</v>
      </c>
      <c r="B3054" s="6">
        <v>1185732</v>
      </c>
      <c r="C3054" s="7">
        <v>44320</v>
      </c>
      <c r="D3054" s="6" t="s">
        <v>33</v>
      </c>
      <c r="E3054" s="6" t="s">
        <v>107</v>
      </c>
      <c r="F3054" s="6" t="s">
        <v>108</v>
      </c>
      <c r="G3054" s="6" t="s">
        <v>17</v>
      </c>
      <c r="H3054" s="8">
        <v>0.6</v>
      </c>
      <c r="I3054" s="9">
        <v>4950</v>
      </c>
      <c r="J3054" s="10">
        <f t="shared" si="0"/>
        <v>2970</v>
      </c>
      <c r="K3054" s="10">
        <f t="shared" si="1"/>
        <v>891</v>
      </c>
      <c r="L3054" s="11">
        <v>0.3</v>
      </c>
      <c r="N3054" s="16"/>
      <c r="O3054" s="14"/>
      <c r="P3054" s="12"/>
      <c r="Q3054" s="13"/>
    </row>
    <row r="3055" spans="1:17" ht="15.75" customHeight="1">
      <c r="A3055" s="6" t="s">
        <v>14</v>
      </c>
      <c r="B3055" s="6">
        <v>1185732</v>
      </c>
      <c r="C3055" s="7">
        <v>44320</v>
      </c>
      <c r="D3055" s="6" t="s">
        <v>33</v>
      </c>
      <c r="E3055" s="6" t="s">
        <v>107</v>
      </c>
      <c r="F3055" s="6" t="s">
        <v>108</v>
      </c>
      <c r="G3055" s="6" t="s">
        <v>18</v>
      </c>
      <c r="H3055" s="8">
        <v>0.4</v>
      </c>
      <c r="I3055" s="9">
        <v>2000</v>
      </c>
      <c r="J3055" s="10">
        <f t="shared" si="0"/>
        <v>800</v>
      </c>
      <c r="K3055" s="10">
        <f t="shared" si="1"/>
        <v>280</v>
      </c>
      <c r="L3055" s="11">
        <v>0.35</v>
      </c>
      <c r="N3055" s="16"/>
      <c r="O3055" s="14"/>
      <c r="P3055" s="12"/>
      <c r="Q3055" s="13"/>
    </row>
    <row r="3056" spans="1:17" ht="15.75" customHeight="1">
      <c r="A3056" s="6" t="s">
        <v>14</v>
      </c>
      <c r="B3056" s="6">
        <v>1185732</v>
      </c>
      <c r="C3056" s="7">
        <v>44320</v>
      </c>
      <c r="D3056" s="6" t="s">
        <v>33</v>
      </c>
      <c r="E3056" s="6" t="s">
        <v>107</v>
      </c>
      <c r="F3056" s="6" t="s">
        <v>108</v>
      </c>
      <c r="G3056" s="6" t="s">
        <v>19</v>
      </c>
      <c r="H3056" s="8">
        <v>0.35000000000000003</v>
      </c>
      <c r="I3056" s="9">
        <v>1750</v>
      </c>
      <c r="J3056" s="10">
        <f t="shared" si="0"/>
        <v>612.50000000000011</v>
      </c>
      <c r="K3056" s="10">
        <f t="shared" si="1"/>
        <v>183.75000000000003</v>
      </c>
      <c r="L3056" s="11">
        <v>0.3</v>
      </c>
      <c r="N3056" s="16"/>
      <c r="O3056" s="14"/>
      <c r="P3056" s="12"/>
      <c r="Q3056" s="13"/>
    </row>
    <row r="3057" spans="1:17" ht="15.75" customHeight="1">
      <c r="A3057" s="6" t="s">
        <v>14</v>
      </c>
      <c r="B3057" s="6">
        <v>1185732</v>
      </c>
      <c r="C3057" s="7">
        <v>44320</v>
      </c>
      <c r="D3057" s="6" t="s">
        <v>33</v>
      </c>
      <c r="E3057" s="6" t="s">
        <v>107</v>
      </c>
      <c r="F3057" s="6" t="s">
        <v>108</v>
      </c>
      <c r="G3057" s="6" t="s">
        <v>20</v>
      </c>
      <c r="H3057" s="8">
        <v>0.35000000000000003</v>
      </c>
      <c r="I3057" s="9">
        <v>1500</v>
      </c>
      <c r="J3057" s="10">
        <f t="shared" si="0"/>
        <v>525</v>
      </c>
      <c r="K3057" s="10">
        <f t="shared" si="1"/>
        <v>157.5</v>
      </c>
      <c r="L3057" s="11">
        <v>0.3</v>
      </c>
      <c r="N3057" s="16"/>
      <c r="O3057" s="14"/>
      <c r="P3057" s="12"/>
      <c r="Q3057" s="13"/>
    </row>
    <row r="3058" spans="1:17" ht="15.75" customHeight="1">
      <c r="A3058" s="6" t="s">
        <v>14</v>
      </c>
      <c r="B3058" s="6">
        <v>1185732</v>
      </c>
      <c r="C3058" s="7">
        <v>44320</v>
      </c>
      <c r="D3058" s="6" t="s">
        <v>33</v>
      </c>
      <c r="E3058" s="6" t="s">
        <v>107</v>
      </c>
      <c r="F3058" s="6" t="s">
        <v>108</v>
      </c>
      <c r="G3058" s="6" t="s">
        <v>21</v>
      </c>
      <c r="H3058" s="8">
        <v>0.44999999999999996</v>
      </c>
      <c r="I3058" s="9">
        <v>1750</v>
      </c>
      <c r="J3058" s="10">
        <f t="shared" si="0"/>
        <v>787.49999999999989</v>
      </c>
      <c r="K3058" s="10">
        <f t="shared" si="1"/>
        <v>393.74999999999994</v>
      </c>
      <c r="L3058" s="11">
        <v>0.5</v>
      </c>
      <c r="N3058" s="16"/>
      <c r="O3058" s="14"/>
      <c r="P3058" s="12"/>
      <c r="Q3058" s="13"/>
    </row>
    <row r="3059" spans="1:17" ht="15.75" customHeight="1">
      <c r="A3059" s="6" t="s">
        <v>14</v>
      </c>
      <c r="B3059" s="6">
        <v>1185732</v>
      </c>
      <c r="C3059" s="7">
        <v>44320</v>
      </c>
      <c r="D3059" s="6" t="s">
        <v>33</v>
      </c>
      <c r="E3059" s="6" t="s">
        <v>107</v>
      </c>
      <c r="F3059" s="6" t="s">
        <v>108</v>
      </c>
      <c r="G3059" s="6" t="s">
        <v>22</v>
      </c>
      <c r="H3059" s="8">
        <v>0.49999999999999994</v>
      </c>
      <c r="I3059" s="9">
        <v>3000</v>
      </c>
      <c r="J3059" s="10">
        <f t="shared" si="0"/>
        <v>1499.9999999999998</v>
      </c>
      <c r="K3059" s="10">
        <f t="shared" si="1"/>
        <v>599.99999999999989</v>
      </c>
      <c r="L3059" s="11">
        <v>0.4</v>
      </c>
      <c r="N3059" s="16"/>
      <c r="O3059" s="14"/>
      <c r="P3059" s="12"/>
      <c r="Q3059" s="13"/>
    </row>
    <row r="3060" spans="1:17" ht="15.75" customHeight="1">
      <c r="A3060" s="6" t="s">
        <v>14</v>
      </c>
      <c r="B3060" s="6">
        <v>1185732</v>
      </c>
      <c r="C3060" s="7">
        <v>44350</v>
      </c>
      <c r="D3060" s="6" t="s">
        <v>33</v>
      </c>
      <c r="E3060" s="6" t="s">
        <v>107</v>
      </c>
      <c r="F3060" s="6" t="s">
        <v>108</v>
      </c>
      <c r="G3060" s="6" t="s">
        <v>17</v>
      </c>
      <c r="H3060" s="8">
        <v>0.35000000000000003</v>
      </c>
      <c r="I3060" s="9">
        <v>5500</v>
      </c>
      <c r="J3060" s="10">
        <f t="shared" si="0"/>
        <v>1925.0000000000002</v>
      </c>
      <c r="K3060" s="10">
        <f t="shared" si="1"/>
        <v>577.5</v>
      </c>
      <c r="L3060" s="11">
        <v>0.3</v>
      </c>
      <c r="N3060" s="16"/>
      <c r="O3060" s="14"/>
      <c r="P3060" s="12"/>
      <c r="Q3060" s="13"/>
    </row>
    <row r="3061" spans="1:17" ht="15.75" customHeight="1">
      <c r="A3061" s="6" t="s">
        <v>14</v>
      </c>
      <c r="B3061" s="6">
        <v>1185732</v>
      </c>
      <c r="C3061" s="7">
        <v>44350</v>
      </c>
      <c r="D3061" s="6" t="s">
        <v>33</v>
      </c>
      <c r="E3061" s="6" t="s">
        <v>107</v>
      </c>
      <c r="F3061" s="6" t="s">
        <v>108</v>
      </c>
      <c r="G3061" s="6" t="s">
        <v>18</v>
      </c>
      <c r="H3061" s="8">
        <v>0.3000000000000001</v>
      </c>
      <c r="I3061" s="9">
        <v>3000</v>
      </c>
      <c r="J3061" s="10">
        <f t="shared" si="0"/>
        <v>900.00000000000034</v>
      </c>
      <c r="K3061" s="10">
        <f t="shared" si="1"/>
        <v>315.00000000000011</v>
      </c>
      <c r="L3061" s="11">
        <v>0.35</v>
      </c>
      <c r="N3061" s="16"/>
      <c r="O3061" s="14"/>
      <c r="P3061" s="12"/>
      <c r="Q3061" s="13"/>
    </row>
    <row r="3062" spans="1:17" ht="15.75" customHeight="1">
      <c r="A3062" s="6" t="s">
        <v>14</v>
      </c>
      <c r="B3062" s="6">
        <v>1185732</v>
      </c>
      <c r="C3062" s="7">
        <v>44350</v>
      </c>
      <c r="D3062" s="6" t="s">
        <v>33</v>
      </c>
      <c r="E3062" s="6" t="s">
        <v>107</v>
      </c>
      <c r="F3062" s="6" t="s">
        <v>108</v>
      </c>
      <c r="G3062" s="6" t="s">
        <v>19</v>
      </c>
      <c r="H3062" s="8">
        <v>0.25000000000000006</v>
      </c>
      <c r="I3062" s="9">
        <v>2000</v>
      </c>
      <c r="J3062" s="10">
        <f t="shared" si="0"/>
        <v>500.00000000000011</v>
      </c>
      <c r="K3062" s="10">
        <f t="shared" si="1"/>
        <v>150.00000000000003</v>
      </c>
      <c r="L3062" s="11">
        <v>0.3</v>
      </c>
      <c r="N3062" s="16"/>
      <c r="O3062" s="14"/>
      <c r="P3062" s="12"/>
      <c r="Q3062" s="13"/>
    </row>
    <row r="3063" spans="1:17" ht="15.75" customHeight="1">
      <c r="A3063" s="6" t="s">
        <v>14</v>
      </c>
      <c r="B3063" s="6">
        <v>1185732</v>
      </c>
      <c r="C3063" s="7">
        <v>44350</v>
      </c>
      <c r="D3063" s="6" t="s">
        <v>33</v>
      </c>
      <c r="E3063" s="6" t="s">
        <v>107</v>
      </c>
      <c r="F3063" s="6" t="s">
        <v>108</v>
      </c>
      <c r="G3063" s="6" t="s">
        <v>20</v>
      </c>
      <c r="H3063" s="8">
        <v>0.25000000000000006</v>
      </c>
      <c r="I3063" s="9">
        <v>1750</v>
      </c>
      <c r="J3063" s="10">
        <f t="shared" si="0"/>
        <v>437.50000000000011</v>
      </c>
      <c r="K3063" s="10">
        <f t="shared" si="1"/>
        <v>131.25000000000003</v>
      </c>
      <c r="L3063" s="11">
        <v>0.3</v>
      </c>
      <c r="N3063" s="16"/>
      <c r="O3063" s="14"/>
      <c r="P3063" s="12"/>
      <c r="Q3063" s="13"/>
    </row>
    <row r="3064" spans="1:17" ht="15.75" customHeight="1">
      <c r="A3064" s="6" t="s">
        <v>14</v>
      </c>
      <c r="B3064" s="6">
        <v>1185732</v>
      </c>
      <c r="C3064" s="7">
        <v>44350</v>
      </c>
      <c r="D3064" s="6" t="s">
        <v>33</v>
      </c>
      <c r="E3064" s="6" t="s">
        <v>107</v>
      </c>
      <c r="F3064" s="6" t="s">
        <v>108</v>
      </c>
      <c r="G3064" s="6" t="s">
        <v>21</v>
      </c>
      <c r="H3064" s="8">
        <v>0.35000000000000003</v>
      </c>
      <c r="I3064" s="9">
        <v>1750</v>
      </c>
      <c r="J3064" s="10">
        <f t="shared" si="0"/>
        <v>612.50000000000011</v>
      </c>
      <c r="K3064" s="10">
        <f t="shared" si="1"/>
        <v>306.25000000000006</v>
      </c>
      <c r="L3064" s="11">
        <v>0.5</v>
      </c>
      <c r="N3064" s="16"/>
      <c r="O3064" s="14"/>
      <c r="P3064" s="12"/>
      <c r="Q3064" s="13"/>
    </row>
    <row r="3065" spans="1:17" ht="15.75" customHeight="1">
      <c r="A3065" s="6" t="s">
        <v>14</v>
      </c>
      <c r="B3065" s="6">
        <v>1185732</v>
      </c>
      <c r="C3065" s="7">
        <v>44350</v>
      </c>
      <c r="D3065" s="6" t="s">
        <v>33</v>
      </c>
      <c r="E3065" s="6" t="s">
        <v>107</v>
      </c>
      <c r="F3065" s="6" t="s">
        <v>108</v>
      </c>
      <c r="G3065" s="6" t="s">
        <v>22</v>
      </c>
      <c r="H3065" s="8">
        <v>0.55000000000000004</v>
      </c>
      <c r="I3065" s="9">
        <v>3250</v>
      </c>
      <c r="J3065" s="10">
        <f t="shared" si="0"/>
        <v>1787.5000000000002</v>
      </c>
      <c r="K3065" s="10">
        <f t="shared" si="1"/>
        <v>715.00000000000011</v>
      </c>
      <c r="L3065" s="11">
        <v>0.4</v>
      </c>
      <c r="N3065" s="16"/>
      <c r="O3065" s="14"/>
      <c r="P3065" s="12"/>
      <c r="Q3065" s="13"/>
    </row>
    <row r="3066" spans="1:17" ht="15.75" customHeight="1">
      <c r="A3066" s="6" t="s">
        <v>14</v>
      </c>
      <c r="B3066" s="6">
        <v>1185732</v>
      </c>
      <c r="C3066" s="7">
        <v>44379</v>
      </c>
      <c r="D3066" s="6" t="s">
        <v>33</v>
      </c>
      <c r="E3066" s="6" t="s">
        <v>107</v>
      </c>
      <c r="F3066" s="6" t="s">
        <v>108</v>
      </c>
      <c r="G3066" s="6" t="s">
        <v>17</v>
      </c>
      <c r="H3066" s="8">
        <v>0.5</v>
      </c>
      <c r="I3066" s="9">
        <v>5500</v>
      </c>
      <c r="J3066" s="10">
        <f t="shared" si="0"/>
        <v>2750</v>
      </c>
      <c r="K3066" s="10">
        <f t="shared" si="1"/>
        <v>825</v>
      </c>
      <c r="L3066" s="11">
        <v>0.3</v>
      </c>
      <c r="N3066" s="16"/>
      <c r="O3066" s="14"/>
      <c r="P3066" s="12"/>
      <c r="Q3066" s="13"/>
    </row>
    <row r="3067" spans="1:17" ht="15.75" customHeight="1">
      <c r="A3067" s="6" t="s">
        <v>14</v>
      </c>
      <c r="B3067" s="6">
        <v>1185732</v>
      </c>
      <c r="C3067" s="7">
        <v>44379</v>
      </c>
      <c r="D3067" s="6" t="s">
        <v>33</v>
      </c>
      <c r="E3067" s="6" t="s">
        <v>107</v>
      </c>
      <c r="F3067" s="6" t="s">
        <v>108</v>
      </c>
      <c r="G3067" s="6" t="s">
        <v>18</v>
      </c>
      <c r="H3067" s="8">
        <v>0.45000000000000007</v>
      </c>
      <c r="I3067" s="9">
        <v>3000</v>
      </c>
      <c r="J3067" s="10">
        <f t="shared" si="0"/>
        <v>1350.0000000000002</v>
      </c>
      <c r="K3067" s="10">
        <f t="shared" si="1"/>
        <v>472.50000000000006</v>
      </c>
      <c r="L3067" s="11">
        <v>0.35</v>
      </c>
      <c r="N3067" s="16"/>
      <c r="O3067" s="14"/>
      <c r="P3067" s="12"/>
      <c r="Q3067" s="13"/>
    </row>
    <row r="3068" spans="1:17" ht="15.75" customHeight="1">
      <c r="A3068" s="6" t="s">
        <v>14</v>
      </c>
      <c r="B3068" s="6">
        <v>1185732</v>
      </c>
      <c r="C3068" s="7">
        <v>44379</v>
      </c>
      <c r="D3068" s="6" t="s">
        <v>33</v>
      </c>
      <c r="E3068" s="6" t="s">
        <v>107</v>
      </c>
      <c r="F3068" s="6" t="s">
        <v>108</v>
      </c>
      <c r="G3068" s="6" t="s">
        <v>19</v>
      </c>
      <c r="H3068" s="8">
        <v>0.4</v>
      </c>
      <c r="I3068" s="9">
        <v>2250</v>
      </c>
      <c r="J3068" s="10">
        <f t="shared" si="0"/>
        <v>900</v>
      </c>
      <c r="K3068" s="10">
        <f t="shared" si="1"/>
        <v>270</v>
      </c>
      <c r="L3068" s="11">
        <v>0.3</v>
      </c>
      <c r="N3068" s="16"/>
      <c r="O3068" s="14"/>
      <c r="P3068" s="12"/>
      <c r="Q3068" s="13"/>
    </row>
    <row r="3069" spans="1:17" ht="15.75" customHeight="1">
      <c r="A3069" s="6" t="s">
        <v>14</v>
      </c>
      <c r="B3069" s="6">
        <v>1185732</v>
      </c>
      <c r="C3069" s="7">
        <v>44379</v>
      </c>
      <c r="D3069" s="6" t="s">
        <v>33</v>
      </c>
      <c r="E3069" s="6" t="s">
        <v>107</v>
      </c>
      <c r="F3069" s="6" t="s">
        <v>108</v>
      </c>
      <c r="G3069" s="6" t="s">
        <v>20</v>
      </c>
      <c r="H3069" s="8">
        <v>0.4</v>
      </c>
      <c r="I3069" s="9">
        <v>1750</v>
      </c>
      <c r="J3069" s="10">
        <f t="shared" si="0"/>
        <v>700</v>
      </c>
      <c r="K3069" s="10">
        <f t="shared" si="1"/>
        <v>210</v>
      </c>
      <c r="L3069" s="11">
        <v>0.3</v>
      </c>
      <c r="N3069" s="16"/>
      <c r="O3069" s="14"/>
      <c r="P3069" s="12"/>
      <c r="Q3069" s="13"/>
    </row>
    <row r="3070" spans="1:17" ht="15.75" customHeight="1">
      <c r="A3070" s="6" t="s">
        <v>14</v>
      </c>
      <c r="B3070" s="6">
        <v>1185732</v>
      </c>
      <c r="C3070" s="7">
        <v>44379</v>
      </c>
      <c r="D3070" s="6" t="s">
        <v>33</v>
      </c>
      <c r="E3070" s="6" t="s">
        <v>107</v>
      </c>
      <c r="F3070" s="6" t="s">
        <v>108</v>
      </c>
      <c r="G3070" s="6" t="s">
        <v>21</v>
      </c>
      <c r="H3070" s="8">
        <v>0.5</v>
      </c>
      <c r="I3070" s="9">
        <v>2000</v>
      </c>
      <c r="J3070" s="10">
        <f t="shared" si="0"/>
        <v>1000</v>
      </c>
      <c r="K3070" s="10">
        <f t="shared" si="1"/>
        <v>500</v>
      </c>
      <c r="L3070" s="11">
        <v>0.5</v>
      </c>
      <c r="N3070" s="16"/>
      <c r="O3070" s="14"/>
      <c r="P3070" s="12"/>
      <c r="Q3070" s="13"/>
    </row>
    <row r="3071" spans="1:17" ht="15.75" customHeight="1">
      <c r="A3071" s="6" t="s">
        <v>14</v>
      </c>
      <c r="B3071" s="6">
        <v>1185732</v>
      </c>
      <c r="C3071" s="7">
        <v>44379</v>
      </c>
      <c r="D3071" s="6" t="s">
        <v>33</v>
      </c>
      <c r="E3071" s="6" t="s">
        <v>107</v>
      </c>
      <c r="F3071" s="6" t="s">
        <v>108</v>
      </c>
      <c r="G3071" s="6" t="s">
        <v>22</v>
      </c>
      <c r="H3071" s="8">
        <v>0.55000000000000004</v>
      </c>
      <c r="I3071" s="9">
        <v>3750</v>
      </c>
      <c r="J3071" s="10">
        <f t="shared" si="0"/>
        <v>2062.5</v>
      </c>
      <c r="K3071" s="10">
        <f t="shared" si="1"/>
        <v>825</v>
      </c>
      <c r="L3071" s="11">
        <v>0.4</v>
      </c>
      <c r="N3071" s="16"/>
      <c r="O3071" s="14"/>
      <c r="P3071" s="12"/>
      <c r="Q3071" s="13"/>
    </row>
    <row r="3072" spans="1:17" ht="15.75" customHeight="1">
      <c r="A3072" s="6" t="s">
        <v>14</v>
      </c>
      <c r="B3072" s="6">
        <v>1185732</v>
      </c>
      <c r="C3072" s="7">
        <v>44411</v>
      </c>
      <c r="D3072" s="6" t="s">
        <v>33</v>
      </c>
      <c r="E3072" s="6" t="s">
        <v>107</v>
      </c>
      <c r="F3072" s="6" t="s">
        <v>108</v>
      </c>
      <c r="G3072" s="6" t="s">
        <v>17</v>
      </c>
      <c r="H3072" s="8">
        <v>0.5</v>
      </c>
      <c r="I3072" s="9">
        <v>5250</v>
      </c>
      <c r="J3072" s="10">
        <f t="shared" si="0"/>
        <v>2625</v>
      </c>
      <c r="K3072" s="10">
        <f t="shared" si="1"/>
        <v>787.5</v>
      </c>
      <c r="L3072" s="11">
        <v>0.3</v>
      </c>
      <c r="N3072" s="16"/>
      <c r="O3072" s="14"/>
      <c r="P3072" s="12"/>
      <c r="Q3072" s="13"/>
    </row>
    <row r="3073" spans="1:17" ht="15.75" customHeight="1">
      <c r="A3073" s="6" t="s">
        <v>14</v>
      </c>
      <c r="B3073" s="6">
        <v>1185732</v>
      </c>
      <c r="C3073" s="7">
        <v>44411</v>
      </c>
      <c r="D3073" s="6" t="s">
        <v>33</v>
      </c>
      <c r="E3073" s="6" t="s">
        <v>107</v>
      </c>
      <c r="F3073" s="6" t="s">
        <v>108</v>
      </c>
      <c r="G3073" s="6" t="s">
        <v>18</v>
      </c>
      <c r="H3073" s="8">
        <v>0.45000000000000007</v>
      </c>
      <c r="I3073" s="9">
        <v>3000</v>
      </c>
      <c r="J3073" s="10">
        <f t="shared" si="0"/>
        <v>1350.0000000000002</v>
      </c>
      <c r="K3073" s="10">
        <f t="shared" si="1"/>
        <v>472.50000000000006</v>
      </c>
      <c r="L3073" s="11">
        <v>0.35</v>
      </c>
      <c r="N3073" s="16"/>
      <c r="O3073" s="14"/>
      <c r="P3073" s="12"/>
      <c r="Q3073" s="13"/>
    </row>
    <row r="3074" spans="1:17" ht="15.75" customHeight="1">
      <c r="A3074" s="6" t="s">
        <v>14</v>
      </c>
      <c r="B3074" s="6">
        <v>1185732</v>
      </c>
      <c r="C3074" s="7">
        <v>44411</v>
      </c>
      <c r="D3074" s="6" t="s">
        <v>33</v>
      </c>
      <c r="E3074" s="6" t="s">
        <v>107</v>
      </c>
      <c r="F3074" s="6" t="s">
        <v>108</v>
      </c>
      <c r="G3074" s="6" t="s">
        <v>19</v>
      </c>
      <c r="H3074" s="8">
        <v>0.4</v>
      </c>
      <c r="I3074" s="9">
        <v>2250</v>
      </c>
      <c r="J3074" s="10">
        <f t="shared" si="0"/>
        <v>900</v>
      </c>
      <c r="K3074" s="10">
        <f t="shared" si="1"/>
        <v>270</v>
      </c>
      <c r="L3074" s="11">
        <v>0.3</v>
      </c>
      <c r="N3074" s="16"/>
      <c r="O3074" s="14"/>
      <c r="P3074" s="12"/>
      <c r="Q3074" s="13"/>
    </row>
    <row r="3075" spans="1:17" ht="15.75" customHeight="1">
      <c r="A3075" s="6" t="s">
        <v>14</v>
      </c>
      <c r="B3075" s="6">
        <v>1185732</v>
      </c>
      <c r="C3075" s="7">
        <v>44411</v>
      </c>
      <c r="D3075" s="6" t="s">
        <v>33</v>
      </c>
      <c r="E3075" s="6" t="s">
        <v>107</v>
      </c>
      <c r="F3075" s="6" t="s">
        <v>108</v>
      </c>
      <c r="G3075" s="6" t="s">
        <v>20</v>
      </c>
      <c r="H3075" s="8">
        <v>0.4</v>
      </c>
      <c r="I3075" s="9">
        <v>2000</v>
      </c>
      <c r="J3075" s="10">
        <f t="shared" si="0"/>
        <v>800</v>
      </c>
      <c r="K3075" s="10">
        <f t="shared" si="1"/>
        <v>240</v>
      </c>
      <c r="L3075" s="11">
        <v>0.3</v>
      </c>
      <c r="N3075" s="16"/>
      <c r="O3075" s="14"/>
      <c r="P3075" s="12"/>
      <c r="Q3075" s="13"/>
    </row>
    <row r="3076" spans="1:17" ht="15.75" customHeight="1">
      <c r="A3076" s="6" t="s">
        <v>14</v>
      </c>
      <c r="B3076" s="6">
        <v>1185732</v>
      </c>
      <c r="C3076" s="7">
        <v>44411</v>
      </c>
      <c r="D3076" s="6" t="s">
        <v>33</v>
      </c>
      <c r="E3076" s="6" t="s">
        <v>107</v>
      </c>
      <c r="F3076" s="6" t="s">
        <v>108</v>
      </c>
      <c r="G3076" s="6" t="s">
        <v>21</v>
      </c>
      <c r="H3076" s="8">
        <v>0.5</v>
      </c>
      <c r="I3076" s="9">
        <v>1750</v>
      </c>
      <c r="J3076" s="10">
        <f t="shared" si="0"/>
        <v>875</v>
      </c>
      <c r="K3076" s="10">
        <f t="shared" si="1"/>
        <v>437.5</v>
      </c>
      <c r="L3076" s="11">
        <v>0.5</v>
      </c>
      <c r="N3076" s="16"/>
      <c r="O3076" s="14"/>
      <c r="P3076" s="12"/>
      <c r="Q3076" s="13"/>
    </row>
    <row r="3077" spans="1:17" ht="15.75" customHeight="1">
      <c r="A3077" s="6" t="s">
        <v>14</v>
      </c>
      <c r="B3077" s="6">
        <v>1185732</v>
      </c>
      <c r="C3077" s="7">
        <v>44411</v>
      </c>
      <c r="D3077" s="6" t="s">
        <v>33</v>
      </c>
      <c r="E3077" s="6" t="s">
        <v>107</v>
      </c>
      <c r="F3077" s="6" t="s">
        <v>108</v>
      </c>
      <c r="G3077" s="6" t="s">
        <v>22</v>
      </c>
      <c r="H3077" s="8">
        <v>0.55000000000000004</v>
      </c>
      <c r="I3077" s="9">
        <v>3500</v>
      </c>
      <c r="J3077" s="10">
        <f t="shared" si="0"/>
        <v>1925.0000000000002</v>
      </c>
      <c r="K3077" s="10">
        <f t="shared" si="1"/>
        <v>770.00000000000011</v>
      </c>
      <c r="L3077" s="11">
        <v>0.4</v>
      </c>
      <c r="N3077" s="16"/>
      <c r="O3077" s="14"/>
      <c r="P3077" s="12"/>
      <c r="Q3077" s="13"/>
    </row>
    <row r="3078" spans="1:17" ht="15.75" customHeight="1">
      <c r="A3078" s="6" t="s">
        <v>14</v>
      </c>
      <c r="B3078" s="6">
        <v>1185732</v>
      </c>
      <c r="C3078" s="7">
        <v>44443</v>
      </c>
      <c r="D3078" s="6" t="s">
        <v>33</v>
      </c>
      <c r="E3078" s="6" t="s">
        <v>107</v>
      </c>
      <c r="F3078" s="6" t="s">
        <v>108</v>
      </c>
      <c r="G3078" s="6" t="s">
        <v>17</v>
      </c>
      <c r="H3078" s="8">
        <v>0.35000000000000003</v>
      </c>
      <c r="I3078" s="9">
        <v>4750</v>
      </c>
      <c r="J3078" s="10">
        <f t="shared" si="0"/>
        <v>1662.5000000000002</v>
      </c>
      <c r="K3078" s="10">
        <f t="shared" si="1"/>
        <v>498.75000000000006</v>
      </c>
      <c r="L3078" s="11">
        <v>0.3</v>
      </c>
      <c r="N3078" s="16"/>
      <c r="O3078" s="14"/>
      <c r="P3078" s="12"/>
      <c r="Q3078" s="13"/>
    </row>
    <row r="3079" spans="1:17" ht="15.75" customHeight="1">
      <c r="A3079" s="6" t="s">
        <v>14</v>
      </c>
      <c r="B3079" s="6">
        <v>1185732</v>
      </c>
      <c r="C3079" s="7">
        <v>44443</v>
      </c>
      <c r="D3079" s="6" t="s">
        <v>33</v>
      </c>
      <c r="E3079" s="6" t="s">
        <v>107</v>
      </c>
      <c r="F3079" s="6" t="s">
        <v>108</v>
      </c>
      <c r="G3079" s="6" t="s">
        <v>18</v>
      </c>
      <c r="H3079" s="8">
        <v>0.3000000000000001</v>
      </c>
      <c r="I3079" s="9">
        <v>2500</v>
      </c>
      <c r="J3079" s="10">
        <f t="shared" si="0"/>
        <v>750.00000000000023</v>
      </c>
      <c r="K3079" s="10">
        <f t="shared" si="1"/>
        <v>262.50000000000006</v>
      </c>
      <c r="L3079" s="11">
        <v>0.35</v>
      </c>
      <c r="N3079" s="16"/>
      <c r="O3079" s="14"/>
      <c r="P3079" s="12"/>
      <c r="Q3079" s="13"/>
    </row>
    <row r="3080" spans="1:17" ht="15.75" customHeight="1">
      <c r="A3080" s="6" t="s">
        <v>14</v>
      </c>
      <c r="B3080" s="6">
        <v>1185732</v>
      </c>
      <c r="C3080" s="7">
        <v>44443</v>
      </c>
      <c r="D3080" s="6" t="s">
        <v>33</v>
      </c>
      <c r="E3080" s="6" t="s">
        <v>107</v>
      </c>
      <c r="F3080" s="6" t="s">
        <v>108</v>
      </c>
      <c r="G3080" s="6" t="s">
        <v>19</v>
      </c>
      <c r="H3080" s="8">
        <v>0.25000000000000006</v>
      </c>
      <c r="I3080" s="9">
        <v>1500</v>
      </c>
      <c r="J3080" s="10">
        <f t="shared" si="0"/>
        <v>375.00000000000006</v>
      </c>
      <c r="K3080" s="10">
        <f t="shared" si="1"/>
        <v>112.50000000000001</v>
      </c>
      <c r="L3080" s="11">
        <v>0.3</v>
      </c>
      <c r="N3080" s="16"/>
      <c r="O3080" s="14"/>
      <c r="P3080" s="12"/>
      <c r="Q3080" s="13"/>
    </row>
    <row r="3081" spans="1:17" ht="15.75" customHeight="1">
      <c r="A3081" s="6" t="s">
        <v>14</v>
      </c>
      <c r="B3081" s="6">
        <v>1185732</v>
      </c>
      <c r="C3081" s="7">
        <v>44443</v>
      </c>
      <c r="D3081" s="6" t="s">
        <v>33</v>
      </c>
      <c r="E3081" s="6" t="s">
        <v>107</v>
      </c>
      <c r="F3081" s="6" t="s">
        <v>108</v>
      </c>
      <c r="G3081" s="6" t="s">
        <v>20</v>
      </c>
      <c r="H3081" s="8">
        <v>0.25000000000000006</v>
      </c>
      <c r="I3081" s="9">
        <v>1250</v>
      </c>
      <c r="J3081" s="10">
        <f t="shared" si="0"/>
        <v>312.50000000000006</v>
      </c>
      <c r="K3081" s="10">
        <f t="shared" si="1"/>
        <v>93.750000000000014</v>
      </c>
      <c r="L3081" s="11">
        <v>0.3</v>
      </c>
      <c r="N3081" s="16"/>
      <c r="O3081" s="14"/>
      <c r="P3081" s="12"/>
      <c r="Q3081" s="13"/>
    </row>
    <row r="3082" spans="1:17" ht="15.75" customHeight="1">
      <c r="A3082" s="6" t="s">
        <v>14</v>
      </c>
      <c r="B3082" s="6">
        <v>1185732</v>
      </c>
      <c r="C3082" s="7">
        <v>44443</v>
      </c>
      <c r="D3082" s="6" t="s">
        <v>33</v>
      </c>
      <c r="E3082" s="6" t="s">
        <v>107</v>
      </c>
      <c r="F3082" s="6" t="s">
        <v>108</v>
      </c>
      <c r="G3082" s="6" t="s">
        <v>21</v>
      </c>
      <c r="H3082" s="8">
        <v>0.35000000000000003</v>
      </c>
      <c r="I3082" s="9">
        <v>1250</v>
      </c>
      <c r="J3082" s="10">
        <f t="shared" si="0"/>
        <v>437.50000000000006</v>
      </c>
      <c r="K3082" s="10">
        <f t="shared" si="1"/>
        <v>218.75000000000003</v>
      </c>
      <c r="L3082" s="11">
        <v>0.5</v>
      </c>
      <c r="N3082" s="16"/>
      <c r="O3082" s="14"/>
      <c r="P3082" s="12"/>
      <c r="Q3082" s="13"/>
    </row>
    <row r="3083" spans="1:17" ht="15.75" customHeight="1">
      <c r="A3083" s="6" t="s">
        <v>14</v>
      </c>
      <c r="B3083" s="6">
        <v>1185732</v>
      </c>
      <c r="C3083" s="7">
        <v>44443</v>
      </c>
      <c r="D3083" s="6" t="s">
        <v>33</v>
      </c>
      <c r="E3083" s="6" t="s">
        <v>107</v>
      </c>
      <c r="F3083" s="6" t="s">
        <v>108</v>
      </c>
      <c r="G3083" s="6" t="s">
        <v>22</v>
      </c>
      <c r="H3083" s="8">
        <v>0.4</v>
      </c>
      <c r="I3083" s="9">
        <v>2000</v>
      </c>
      <c r="J3083" s="10">
        <f t="shared" si="0"/>
        <v>800</v>
      </c>
      <c r="K3083" s="10">
        <f t="shared" si="1"/>
        <v>320</v>
      </c>
      <c r="L3083" s="11">
        <v>0.4</v>
      </c>
      <c r="N3083" s="16"/>
      <c r="O3083" s="14"/>
      <c r="P3083" s="12"/>
      <c r="Q3083" s="13"/>
    </row>
    <row r="3084" spans="1:17" ht="15.75" customHeight="1">
      <c r="A3084" s="6" t="s">
        <v>14</v>
      </c>
      <c r="B3084" s="6">
        <v>1185732</v>
      </c>
      <c r="C3084" s="7">
        <v>44472</v>
      </c>
      <c r="D3084" s="6" t="s">
        <v>33</v>
      </c>
      <c r="E3084" s="6" t="s">
        <v>107</v>
      </c>
      <c r="F3084" s="6" t="s">
        <v>108</v>
      </c>
      <c r="G3084" s="6" t="s">
        <v>17</v>
      </c>
      <c r="H3084" s="8">
        <v>0.44999999999999996</v>
      </c>
      <c r="I3084" s="9">
        <v>3750</v>
      </c>
      <c r="J3084" s="10">
        <f t="shared" si="0"/>
        <v>1687.4999999999998</v>
      </c>
      <c r="K3084" s="10">
        <f t="shared" si="1"/>
        <v>506.24999999999989</v>
      </c>
      <c r="L3084" s="11">
        <v>0.3</v>
      </c>
      <c r="N3084" s="16"/>
      <c r="O3084" s="14"/>
      <c r="P3084" s="12"/>
      <c r="Q3084" s="13"/>
    </row>
    <row r="3085" spans="1:17" ht="15.75" customHeight="1">
      <c r="A3085" s="6" t="s">
        <v>14</v>
      </c>
      <c r="B3085" s="6">
        <v>1185732</v>
      </c>
      <c r="C3085" s="7">
        <v>44472</v>
      </c>
      <c r="D3085" s="6" t="s">
        <v>33</v>
      </c>
      <c r="E3085" s="6" t="s">
        <v>107</v>
      </c>
      <c r="F3085" s="6" t="s">
        <v>108</v>
      </c>
      <c r="G3085" s="6" t="s">
        <v>18</v>
      </c>
      <c r="H3085" s="8">
        <v>0.35000000000000003</v>
      </c>
      <c r="I3085" s="9">
        <v>2250</v>
      </c>
      <c r="J3085" s="10">
        <f t="shared" si="0"/>
        <v>787.50000000000011</v>
      </c>
      <c r="K3085" s="10">
        <f t="shared" si="1"/>
        <v>275.625</v>
      </c>
      <c r="L3085" s="11">
        <v>0.35</v>
      </c>
      <c r="N3085" s="16"/>
      <c r="O3085" s="14"/>
      <c r="P3085" s="12"/>
      <c r="Q3085" s="13"/>
    </row>
    <row r="3086" spans="1:17" ht="15.75" customHeight="1">
      <c r="A3086" s="6" t="s">
        <v>14</v>
      </c>
      <c r="B3086" s="6">
        <v>1185732</v>
      </c>
      <c r="C3086" s="7">
        <v>44472</v>
      </c>
      <c r="D3086" s="6" t="s">
        <v>33</v>
      </c>
      <c r="E3086" s="6" t="s">
        <v>107</v>
      </c>
      <c r="F3086" s="6" t="s">
        <v>108</v>
      </c>
      <c r="G3086" s="6" t="s">
        <v>19</v>
      </c>
      <c r="H3086" s="8">
        <v>0.35000000000000003</v>
      </c>
      <c r="I3086" s="9">
        <v>1250</v>
      </c>
      <c r="J3086" s="10">
        <f t="shared" si="0"/>
        <v>437.50000000000006</v>
      </c>
      <c r="K3086" s="10">
        <f t="shared" si="1"/>
        <v>131.25</v>
      </c>
      <c r="L3086" s="11">
        <v>0.3</v>
      </c>
      <c r="N3086" s="16"/>
      <c r="O3086" s="14"/>
      <c r="P3086" s="12"/>
      <c r="Q3086" s="13"/>
    </row>
    <row r="3087" spans="1:17" ht="15.75" customHeight="1">
      <c r="A3087" s="6" t="s">
        <v>14</v>
      </c>
      <c r="B3087" s="6">
        <v>1185732</v>
      </c>
      <c r="C3087" s="7">
        <v>44472</v>
      </c>
      <c r="D3087" s="6" t="s">
        <v>33</v>
      </c>
      <c r="E3087" s="6" t="s">
        <v>107</v>
      </c>
      <c r="F3087" s="6" t="s">
        <v>108</v>
      </c>
      <c r="G3087" s="6" t="s">
        <v>20</v>
      </c>
      <c r="H3087" s="8">
        <v>0.35000000000000003</v>
      </c>
      <c r="I3087" s="9">
        <v>1250</v>
      </c>
      <c r="J3087" s="10">
        <f t="shared" si="0"/>
        <v>437.50000000000006</v>
      </c>
      <c r="K3087" s="10">
        <f t="shared" si="1"/>
        <v>131.25</v>
      </c>
      <c r="L3087" s="11">
        <v>0.3</v>
      </c>
      <c r="N3087" s="16"/>
      <c r="O3087" s="14"/>
      <c r="P3087" s="12"/>
      <c r="Q3087" s="13"/>
    </row>
    <row r="3088" spans="1:17" ht="15.75" customHeight="1">
      <c r="A3088" s="6" t="s">
        <v>14</v>
      </c>
      <c r="B3088" s="6">
        <v>1185732</v>
      </c>
      <c r="C3088" s="7">
        <v>44472</v>
      </c>
      <c r="D3088" s="6" t="s">
        <v>33</v>
      </c>
      <c r="E3088" s="6" t="s">
        <v>107</v>
      </c>
      <c r="F3088" s="6" t="s">
        <v>108</v>
      </c>
      <c r="G3088" s="6" t="s">
        <v>21</v>
      </c>
      <c r="H3088" s="8">
        <v>0.44999999999999996</v>
      </c>
      <c r="I3088" s="9">
        <v>1250</v>
      </c>
      <c r="J3088" s="10">
        <f t="shared" si="0"/>
        <v>562.5</v>
      </c>
      <c r="K3088" s="10">
        <f t="shared" si="1"/>
        <v>281.25</v>
      </c>
      <c r="L3088" s="11">
        <v>0.5</v>
      </c>
      <c r="N3088" s="16"/>
      <c r="O3088" s="14"/>
      <c r="P3088" s="12"/>
      <c r="Q3088" s="13"/>
    </row>
    <row r="3089" spans="1:17" ht="15.75" customHeight="1">
      <c r="A3089" s="6" t="s">
        <v>14</v>
      </c>
      <c r="B3089" s="6">
        <v>1185732</v>
      </c>
      <c r="C3089" s="7">
        <v>44472</v>
      </c>
      <c r="D3089" s="6" t="s">
        <v>33</v>
      </c>
      <c r="E3089" s="6" t="s">
        <v>107</v>
      </c>
      <c r="F3089" s="6" t="s">
        <v>108</v>
      </c>
      <c r="G3089" s="6" t="s">
        <v>22</v>
      </c>
      <c r="H3089" s="8">
        <v>0.49999999999999983</v>
      </c>
      <c r="I3089" s="9">
        <v>2500</v>
      </c>
      <c r="J3089" s="10">
        <f t="shared" si="0"/>
        <v>1249.9999999999995</v>
      </c>
      <c r="K3089" s="10">
        <f t="shared" si="1"/>
        <v>499.99999999999983</v>
      </c>
      <c r="L3089" s="11">
        <v>0.4</v>
      </c>
      <c r="N3089" s="16"/>
      <c r="O3089" s="14"/>
      <c r="P3089" s="12"/>
      <c r="Q3089" s="13"/>
    </row>
    <row r="3090" spans="1:17" ht="15.75" customHeight="1">
      <c r="A3090" s="6" t="s">
        <v>14</v>
      </c>
      <c r="B3090" s="6">
        <v>1185732</v>
      </c>
      <c r="C3090" s="7">
        <v>44503</v>
      </c>
      <c r="D3090" s="6" t="s">
        <v>33</v>
      </c>
      <c r="E3090" s="6" t="s">
        <v>107</v>
      </c>
      <c r="F3090" s="6" t="s">
        <v>108</v>
      </c>
      <c r="G3090" s="6" t="s">
        <v>17</v>
      </c>
      <c r="H3090" s="8">
        <v>0.44999999999999996</v>
      </c>
      <c r="I3090" s="9">
        <v>4000</v>
      </c>
      <c r="J3090" s="10">
        <f t="shared" si="0"/>
        <v>1799.9999999999998</v>
      </c>
      <c r="K3090" s="10">
        <f t="shared" si="1"/>
        <v>539.99999999999989</v>
      </c>
      <c r="L3090" s="11">
        <v>0.3</v>
      </c>
      <c r="N3090" s="16"/>
      <c r="O3090" s="14"/>
      <c r="P3090" s="12"/>
      <c r="Q3090" s="13"/>
    </row>
    <row r="3091" spans="1:17" ht="15.75" customHeight="1">
      <c r="A3091" s="6" t="s">
        <v>14</v>
      </c>
      <c r="B3091" s="6">
        <v>1185732</v>
      </c>
      <c r="C3091" s="7">
        <v>44503</v>
      </c>
      <c r="D3091" s="6" t="s">
        <v>33</v>
      </c>
      <c r="E3091" s="6" t="s">
        <v>107</v>
      </c>
      <c r="F3091" s="6" t="s">
        <v>108</v>
      </c>
      <c r="G3091" s="6" t="s">
        <v>18</v>
      </c>
      <c r="H3091" s="8">
        <v>0.35000000000000003</v>
      </c>
      <c r="I3091" s="9">
        <v>3000</v>
      </c>
      <c r="J3091" s="10">
        <f t="shared" si="0"/>
        <v>1050</v>
      </c>
      <c r="K3091" s="10">
        <f t="shared" si="1"/>
        <v>367.5</v>
      </c>
      <c r="L3091" s="11">
        <v>0.35</v>
      </c>
      <c r="N3091" s="16"/>
      <c r="O3091" s="14"/>
      <c r="P3091" s="12"/>
      <c r="Q3091" s="13"/>
    </row>
    <row r="3092" spans="1:17" ht="15.75" customHeight="1">
      <c r="A3092" s="6" t="s">
        <v>14</v>
      </c>
      <c r="B3092" s="6">
        <v>1185732</v>
      </c>
      <c r="C3092" s="7">
        <v>44503</v>
      </c>
      <c r="D3092" s="6" t="s">
        <v>33</v>
      </c>
      <c r="E3092" s="6" t="s">
        <v>107</v>
      </c>
      <c r="F3092" s="6" t="s">
        <v>108</v>
      </c>
      <c r="G3092" s="6" t="s">
        <v>19</v>
      </c>
      <c r="H3092" s="8">
        <v>0.35000000000000003</v>
      </c>
      <c r="I3092" s="9">
        <v>2450</v>
      </c>
      <c r="J3092" s="10">
        <f t="shared" si="0"/>
        <v>857.50000000000011</v>
      </c>
      <c r="K3092" s="10">
        <f t="shared" si="1"/>
        <v>257.25</v>
      </c>
      <c r="L3092" s="11">
        <v>0.3</v>
      </c>
      <c r="N3092" s="16"/>
      <c r="O3092" s="14"/>
      <c r="P3092" s="12"/>
      <c r="Q3092" s="13"/>
    </row>
    <row r="3093" spans="1:17" ht="15.75" customHeight="1">
      <c r="A3093" s="6" t="s">
        <v>14</v>
      </c>
      <c r="B3093" s="6">
        <v>1185732</v>
      </c>
      <c r="C3093" s="7">
        <v>44503</v>
      </c>
      <c r="D3093" s="6" t="s">
        <v>33</v>
      </c>
      <c r="E3093" s="6" t="s">
        <v>107</v>
      </c>
      <c r="F3093" s="6" t="s">
        <v>108</v>
      </c>
      <c r="G3093" s="6" t="s">
        <v>20</v>
      </c>
      <c r="H3093" s="8">
        <v>0.35000000000000003</v>
      </c>
      <c r="I3093" s="9">
        <v>2250</v>
      </c>
      <c r="J3093" s="10">
        <f t="shared" si="0"/>
        <v>787.50000000000011</v>
      </c>
      <c r="K3093" s="10">
        <f t="shared" si="1"/>
        <v>236.25000000000003</v>
      </c>
      <c r="L3093" s="11">
        <v>0.3</v>
      </c>
      <c r="N3093" s="16"/>
      <c r="O3093" s="14"/>
      <c r="P3093" s="12"/>
      <c r="Q3093" s="13"/>
    </row>
    <row r="3094" spans="1:17" ht="15.75" customHeight="1">
      <c r="A3094" s="6" t="s">
        <v>14</v>
      </c>
      <c r="B3094" s="6">
        <v>1185732</v>
      </c>
      <c r="C3094" s="7">
        <v>44503</v>
      </c>
      <c r="D3094" s="6" t="s">
        <v>33</v>
      </c>
      <c r="E3094" s="6" t="s">
        <v>107</v>
      </c>
      <c r="F3094" s="6" t="s">
        <v>108</v>
      </c>
      <c r="G3094" s="6" t="s">
        <v>21</v>
      </c>
      <c r="H3094" s="8">
        <v>0.6</v>
      </c>
      <c r="I3094" s="9">
        <v>2000</v>
      </c>
      <c r="J3094" s="10">
        <f t="shared" si="0"/>
        <v>1200</v>
      </c>
      <c r="K3094" s="10">
        <f t="shared" si="1"/>
        <v>600</v>
      </c>
      <c r="L3094" s="11">
        <v>0.5</v>
      </c>
      <c r="N3094" s="16"/>
      <c r="O3094" s="14"/>
      <c r="P3094" s="12"/>
      <c r="Q3094" s="13"/>
    </row>
    <row r="3095" spans="1:17" ht="15.75" customHeight="1">
      <c r="A3095" s="6" t="s">
        <v>14</v>
      </c>
      <c r="B3095" s="6">
        <v>1185732</v>
      </c>
      <c r="C3095" s="7">
        <v>44503</v>
      </c>
      <c r="D3095" s="6" t="s">
        <v>33</v>
      </c>
      <c r="E3095" s="6" t="s">
        <v>107</v>
      </c>
      <c r="F3095" s="6" t="s">
        <v>108</v>
      </c>
      <c r="G3095" s="6" t="s">
        <v>22</v>
      </c>
      <c r="H3095" s="8">
        <v>0.64999999999999991</v>
      </c>
      <c r="I3095" s="9">
        <v>3000</v>
      </c>
      <c r="J3095" s="10">
        <f t="shared" si="0"/>
        <v>1949.9999999999998</v>
      </c>
      <c r="K3095" s="10">
        <f t="shared" si="1"/>
        <v>780</v>
      </c>
      <c r="L3095" s="11">
        <v>0.4</v>
      </c>
      <c r="N3095" s="16"/>
      <c r="O3095" s="14"/>
      <c r="P3095" s="12"/>
      <c r="Q3095" s="13"/>
    </row>
    <row r="3096" spans="1:17" ht="15.75" customHeight="1">
      <c r="A3096" s="6" t="s">
        <v>14</v>
      </c>
      <c r="B3096" s="6">
        <v>1185732</v>
      </c>
      <c r="C3096" s="7">
        <v>44532</v>
      </c>
      <c r="D3096" s="6" t="s">
        <v>33</v>
      </c>
      <c r="E3096" s="6" t="s">
        <v>107</v>
      </c>
      <c r="F3096" s="6" t="s">
        <v>108</v>
      </c>
      <c r="G3096" s="6" t="s">
        <v>17</v>
      </c>
      <c r="H3096" s="8">
        <v>0.6</v>
      </c>
      <c r="I3096" s="9">
        <v>5500</v>
      </c>
      <c r="J3096" s="10">
        <f t="shared" si="0"/>
        <v>3300</v>
      </c>
      <c r="K3096" s="10">
        <f t="shared" si="1"/>
        <v>990</v>
      </c>
      <c r="L3096" s="11">
        <v>0.3</v>
      </c>
      <c r="N3096" s="16"/>
      <c r="O3096" s="14"/>
      <c r="P3096" s="12"/>
      <c r="Q3096" s="13"/>
    </row>
    <row r="3097" spans="1:17" ht="15.75" customHeight="1">
      <c r="A3097" s="6" t="s">
        <v>14</v>
      </c>
      <c r="B3097" s="6">
        <v>1185732</v>
      </c>
      <c r="C3097" s="7">
        <v>44532</v>
      </c>
      <c r="D3097" s="6" t="s">
        <v>33</v>
      </c>
      <c r="E3097" s="6" t="s">
        <v>107</v>
      </c>
      <c r="F3097" s="6" t="s">
        <v>108</v>
      </c>
      <c r="G3097" s="6" t="s">
        <v>18</v>
      </c>
      <c r="H3097" s="8">
        <v>0.5</v>
      </c>
      <c r="I3097" s="9">
        <v>3500</v>
      </c>
      <c r="J3097" s="10">
        <f t="shared" si="0"/>
        <v>1750</v>
      </c>
      <c r="K3097" s="10">
        <f t="shared" si="1"/>
        <v>612.5</v>
      </c>
      <c r="L3097" s="11">
        <v>0.35</v>
      </c>
      <c r="N3097" s="16"/>
      <c r="O3097" s="14"/>
      <c r="P3097" s="12"/>
      <c r="Q3097" s="13"/>
    </row>
    <row r="3098" spans="1:17" ht="15.75" customHeight="1">
      <c r="A3098" s="6" t="s">
        <v>14</v>
      </c>
      <c r="B3098" s="6">
        <v>1185732</v>
      </c>
      <c r="C3098" s="7">
        <v>44532</v>
      </c>
      <c r="D3098" s="6" t="s">
        <v>33</v>
      </c>
      <c r="E3098" s="6" t="s">
        <v>107</v>
      </c>
      <c r="F3098" s="6" t="s">
        <v>108</v>
      </c>
      <c r="G3098" s="6" t="s">
        <v>19</v>
      </c>
      <c r="H3098" s="8">
        <v>0.5</v>
      </c>
      <c r="I3098" s="9">
        <v>3000</v>
      </c>
      <c r="J3098" s="10">
        <f t="shared" si="0"/>
        <v>1500</v>
      </c>
      <c r="K3098" s="10">
        <f t="shared" si="1"/>
        <v>450</v>
      </c>
      <c r="L3098" s="11">
        <v>0.3</v>
      </c>
      <c r="N3098" s="16"/>
      <c r="O3098" s="14"/>
      <c r="P3098" s="12"/>
      <c r="Q3098" s="13"/>
    </row>
    <row r="3099" spans="1:17" ht="15.75" customHeight="1">
      <c r="A3099" s="6" t="s">
        <v>14</v>
      </c>
      <c r="B3099" s="6">
        <v>1185732</v>
      </c>
      <c r="C3099" s="7">
        <v>44532</v>
      </c>
      <c r="D3099" s="6" t="s">
        <v>33</v>
      </c>
      <c r="E3099" s="6" t="s">
        <v>107</v>
      </c>
      <c r="F3099" s="6" t="s">
        <v>108</v>
      </c>
      <c r="G3099" s="6" t="s">
        <v>20</v>
      </c>
      <c r="H3099" s="8">
        <v>0.5</v>
      </c>
      <c r="I3099" s="9">
        <v>2500</v>
      </c>
      <c r="J3099" s="10">
        <f t="shared" si="0"/>
        <v>1250</v>
      </c>
      <c r="K3099" s="10">
        <f t="shared" si="1"/>
        <v>375</v>
      </c>
      <c r="L3099" s="11">
        <v>0.3</v>
      </c>
      <c r="N3099" s="16"/>
      <c r="O3099" s="14"/>
      <c r="P3099" s="12"/>
      <c r="Q3099" s="13"/>
    </row>
    <row r="3100" spans="1:17" ht="15.75" customHeight="1">
      <c r="A3100" s="6" t="s">
        <v>14</v>
      </c>
      <c r="B3100" s="6">
        <v>1185732</v>
      </c>
      <c r="C3100" s="7">
        <v>44532</v>
      </c>
      <c r="D3100" s="6" t="s">
        <v>33</v>
      </c>
      <c r="E3100" s="6" t="s">
        <v>107</v>
      </c>
      <c r="F3100" s="6" t="s">
        <v>108</v>
      </c>
      <c r="G3100" s="6" t="s">
        <v>21</v>
      </c>
      <c r="H3100" s="8">
        <v>0.6</v>
      </c>
      <c r="I3100" s="9">
        <v>2500</v>
      </c>
      <c r="J3100" s="10">
        <f t="shared" si="0"/>
        <v>1500</v>
      </c>
      <c r="K3100" s="10">
        <f t="shared" si="1"/>
        <v>750</v>
      </c>
      <c r="L3100" s="11">
        <v>0.5</v>
      </c>
      <c r="N3100" s="16"/>
      <c r="O3100" s="14"/>
      <c r="P3100" s="12"/>
      <c r="Q3100" s="13"/>
    </row>
    <row r="3101" spans="1:17" ht="15.75" customHeight="1">
      <c r="A3101" s="6" t="s">
        <v>14</v>
      </c>
      <c r="B3101" s="6">
        <v>1185732</v>
      </c>
      <c r="C3101" s="7">
        <v>44532</v>
      </c>
      <c r="D3101" s="6" t="s">
        <v>33</v>
      </c>
      <c r="E3101" s="6" t="s">
        <v>107</v>
      </c>
      <c r="F3101" s="6" t="s">
        <v>108</v>
      </c>
      <c r="G3101" s="6" t="s">
        <v>22</v>
      </c>
      <c r="H3101" s="8">
        <v>0.64999999999999991</v>
      </c>
      <c r="I3101" s="9">
        <v>3500</v>
      </c>
      <c r="J3101" s="10">
        <f t="shared" si="0"/>
        <v>2274.9999999999995</v>
      </c>
      <c r="K3101" s="10">
        <f t="shared" si="1"/>
        <v>909.99999999999989</v>
      </c>
      <c r="L3101" s="11">
        <v>0.4</v>
      </c>
      <c r="N3101" s="16"/>
      <c r="O3101" s="14"/>
      <c r="P3101" s="12"/>
      <c r="Q3101" s="13"/>
    </row>
    <row r="3102" spans="1:17" ht="15.75" customHeight="1">
      <c r="A3102" s="6" t="s">
        <v>14</v>
      </c>
      <c r="B3102" s="6">
        <v>1185732</v>
      </c>
      <c r="C3102" s="7">
        <v>44206</v>
      </c>
      <c r="D3102" s="6" t="s">
        <v>33</v>
      </c>
      <c r="E3102" s="6" t="s">
        <v>109</v>
      </c>
      <c r="F3102" s="6" t="s">
        <v>110</v>
      </c>
      <c r="G3102" s="6" t="s">
        <v>17</v>
      </c>
      <c r="H3102" s="8">
        <v>0.35000000000000003</v>
      </c>
      <c r="I3102" s="9">
        <v>5000</v>
      </c>
      <c r="J3102" s="10">
        <f t="shared" si="0"/>
        <v>1750.0000000000002</v>
      </c>
      <c r="K3102" s="10">
        <f t="shared" si="1"/>
        <v>700.00000000000011</v>
      </c>
      <c r="L3102" s="11">
        <v>0.4</v>
      </c>
      <c r="N3102" s="16"/>
      <c r="O3102" s="14"/>
      <c r="P3102" s="12"/>
      <c r="Q3102" s="13"/>
    </row>
    <row r="3103" spans="1:17" ht="15.75" customHeight="1">
      <c r="A3103" s="6" t="s">
        <v>14</v>
      </c>
      <c r="B3103" s="6">
        <v>1185732</v>
      </c>
      <c r="C3103" s="7">
        <v>44206</v>
      </c>
      <c r="D3103" s="6" t="s">
        <v>33</v>
      </c>
      <c r="E3103" s="6" t="s">
        <v>109</v>
      </c>
      <c r="F3103" s="6" t="s">
        <v>110</v>
      </c>
      <c r="G3103" s="6" t="s">
        <v>18</v>
      </c>
      <c r="H3103" s="8">
        <v>0.35000000000000003</v>
      </c>
      <c r="I3103" s="9">
        <v>3000</v>
      </c>
      <c r="J3103" s="10">
        <f t="shared" si="0"/>
        <v>1050</v>
      </c>
      <c r="K3103" s="10">
        <f t="shared" si="1"/>
        <v>420</v>
      </c>
      <c r="L3103" s="11">
        <v>0.4</v>
      </c>
      <c r="N3103" s="16"/>
      <c r="O3103" s="14"/>
      <c r="P3103" s="12"/>
      <c r="Q3103" s="13"/>
    </row>
    <row r="3104" spans="1:17" ht="15.75" customHeight="1">
      <c r="A3104" s="6" t="s">
        <v>14</v>
      </c>
      <c r="B3104" s="6">
        <v>1185732</v>
      </c>
      <c r="C3104" s="7">
        <v>44206</v>
      </c>
      <c r="D3104" s="6" t="s">
        <v>33</v>
      </c>
      <c r="E3104" s="6" t="s">
        <v>109</v>
      </c>
      <c r="F3104" s="6" t="s">
        <v>110</v>
      </c>
      <c r="G3104" s="6" t="s">
        <v>19</v>
      </c>
      <c r="H3104" s="8">
        <v>0.25000000000000006</v>
      </c>
      <c r="I3104" s="9">
        <v>3000</v>
      </c>
      <c r="J3104" s="10">
        <f t="shared" si="0"/>
        <v>750.00000000000011</v>
      </c>
      <c r="K3104" s="10">
        <f t="shared" si="1"/>
        <v>262.5</v>
      </c>
      <c r="L3104" s="11">
        <v>0.35</v>
      </c>
      <c r="N3104" s="16"/>
      <c r="O3104" s="14"/>
      <c r="P3104" s="12"/>
      <c r="Q3104" s="13"/>
    </row>
    <row r="3105" spans="1:17" ht="15.75" customHeight="1">
      <c r="A3105" s="6" t="s">
        <v>14</v>
      </c>
      <c r="B3105" s="6">
        <v>1185732</v>
      </c>
      <c r="C3105" s="7">
        <v>44206</v>
      </c>
      <c r="D3105" s="6" t="s">
        <v>33</v>
      </c>
      <c r="E3105" s="6" t="s">
        <v>109</v>
      </c>
      <c r="F3105" s="6" t="s">
        <v>110</v>
      </c>
      <c r="G3105" s="6" t="s">
        <v>20</v>
      </c>
      <c r="H3105" s="8">
        <v>0.30000000000000004</v>
      </c>
      <c r="I3105" s="9">
        <v>1500</v>
      </c>
      <c r="J3105" s="10">
        <f t="shared" si="0"/>
        <v>450.00000000000006</v>
      </c>
      <c r="K3105" s="10">
        <f t="shared" si="1"/>
        <v>157.5</v>
      </c>
      <c r="L3105" s="11">
        <v>0.35</v>
      </c>
      <c r="N3105" s="16"/>
      <c r="O3105" s="14"/>
      <c r="P3105" s="12"/>
      <c r="Q3105" s="13"/>
    </row>
    <row r="3106" spans="1:17" ht="15.75" customHeight="1">
      <c r="A3106" s="6" t="s">
        <v>14</v>
      </c>
      <c r="B3106" s="6">
        <v>1185732</v>
      </c>
      <c r="C3106" s="7">
        <v>44206</v>
      </c>
      <c r="D3106" s="6" t="s">
        <v>33</v>
      </c>
      <c r="E3106" s="6" t="s">
        <v>109</v>
      </c>
      <c r="F3106" s="6" t="s">
        <v>110</v>
      </c>
      <c r="G3106" s="6" t="s">
        <v>21</v>
      </c>
      <c r="H3106" s="8">
        <v>0.44999999999999996</v>
      </c>
      <c r="I3106" s="9">
        <v>2000</v>
      </c>
      <c r="J3106" s="10">
        <f t="shared" si="0"/>
        <v>899.99999999999989</v>
      </c>
      <c r="K3106" s="10">
        <f t="shared" si="1"/>
        <v>269.99999999999994</v>
      </c>
      <c r="L3106" s="11">
        <v>0.3</v>
      </c>
      <c r="N3106" s="16"/>
      <c r="O3106" s="14"/>
      <c r="P3106" s="12"/>
      <c r="Q3106" s="13"/>
    </row>
    <row r="3107" spans="1:17" ht="15.75" customHeight="1">
      <c r="A3107" s="6" t="s">
        <v>14</v>
      </c>
      <c r="B3107" s="6">
        <v>1185732</v>
      </c>
      <c r="C3107" s="7">
        <v>44206</v>
      </c>
      <c r="D3107" s="6" t="s">
        <v>33</v>
      </c>
      <c r="E3107" s="6" t="s">
        <v>109</v>
      </c>
      <c r="F3107" s="6" t="s">
        <v>110</v>
      </c>
      <c r="G3107" s="6" t="s">
        <v>22</v>
      </c>
      <c r="H3107" s="8">
        <v>0.35000000000000003</v>
      </c>
      <c r="I3107" s="9">
        <v>3000</v>
      </c>
      <c r="J3107" s="10">
        <f t="shared" si="0"/>
        <v>1050</v>
      </c>
      <c r="K3107" s="10">
        <f t="shared" si="1"/>
        <v>420</v>
      </c>
      <c r="L3107" s="11">
        <v>0.4</v>
      </c>
      <c r="N3107" s="16"/>
      <c r="O3107" s="14"/>
      <c r="P3107" s="12"/>
      <c r="Q3107" s="13"/>
    </row>
    <row r="3108" spans="1:17" ht="15.75" customHeight="1">
      <c r="A3108" s="6" t="s">
        <v>14</v>
      </c>
      <c r="B3108" s="6">
        <v>1185732</v>
      </c>
      <c r="C3108" s="7">
        <v>44237</v>
      </c>
      <c r="D3108" s="6" t="s">
        <v>33</v>
      </c>
      <c r="E3108" s="6" t="s">
        <v>109</v>
      </c>
      <c r="F3108" s="6" t="s">
        <v>110</v>
      </c>
      <c r="G3108" s="6" t="s">
        <v>17</v>
      </c>
      <c r="H3108" s="8">
        <v>0.35000000000000003</v>
      </c>
      <c r="I3108" s="9">
        <v>5500</v>
      </c>
      <c r="J3108" s="10">
        <f t="shared" si="0"/>
        <v>1925.0000000000002</v>
      </c>
      <c r="K3108" s="10">
        <f t="shared" si="1"/>
        <v>770.00000000000011</v>
      </c>
      <c r="L3108" s="11">
        <v>0.4</v>
      </c>
      <c r="N3108" s="16"/>
      <c r="O3108" s="14"/>
      <c r="P3108" s="12"/>
      <c r="Q3108" s="13"/>
    </row>
    <row r="3109" spans="1:17" ht="15.75" customHeight="1">
      <c r="A3109" s="6" t="s">
        <v>14</v>
      </c>
      <c r="B3109" s="6">
        <v>1185732</v>
      </c>
      <c r="C3109" s="7">
        <v>44237</v>
      </c>
      <c r="D3109" s="6" t="s">
        <v>33</v>
      </c>
      <c r="E3109" s="6" t="s">
        <v>109</v>
      </c>
      <c r="F3109" s="6" t="s">
        <v>110</v>
      </c>
      <c r="G3109" s="6" t="s">
        <v>18</v>
      </c>
      <c r="H3109" s="8">
        <v>0.35000000000000003</v>
      </c>
      <c r="I3109" s="9">
        <v>2000</v>
      </c>
      <c r="J3109" s="10">
        <f t="shared" si="0"/>
        <v>700.00000000000011</v>
      </c>
      <c r="K3109" s="10">
        <f t="shared" si="1"/>
        <v>280.00000000000006</v>
      </c>
      <c r="L3109" s="11">
        <v>0.4</v>
      </c>
      <c r="N3109" s="16"/>
      <c r="O3109" s="14"/>
      <c r="P3109" s="12"/>
      <c r="Q3109" s="13"/>
    </row>
    <row r="3110" spans="1:17" ht="15.75" customHeight="1">
      <c r="A3110" s="6" t="s">
        <v>14</v>
      </c>
      <c r="B3110" s="6">
        <v>1185732</v>
      </c>
      <c r="C3110" s="7">
        <v>44237</v>
      </c>
      <c r="D3110" s="6" t="s">
        <v>33</v>
      </c>
      <c r="E3110" s="6" t="s">
        <v>109</v>
      </c>
      <c r="F3110" s="6" t="s">
        <v>110</v>
      </c>
      <c r="G3110" s="6" t="s">
        <v>19</v>
      </c>
      <c r="H3110" s="8">
        <v>0.25000000000000006</v>
      </c>
      <c r="I3110" s="9">
        <v>2500</v>
      </c>
      <c r="J3110" s="10">
        <f t="shared" si="0"/>
        <v>625.00000000000011</v>
      </c>
      <c r="K3110" s="10">
        <f t="shared" si="1"/>
        <v>218.75000000000003</v>
      </c>
      <c r="L3110" s="11">
        <v>0.35</v>
      </c>
      <c r="N3110" s="16"/>
      <c r="O3110" s="14"/>
      <c r="P3110" s="12"/>
      <c r="Q3110" s="13"/>
    </row>
    <row r="3111" spans="1:17" ht="15.75" customHeight="1">
      <c r="A3111" s="6" t="s">
        <v>14</v>
      </c>
      <c r="B3111" s="6">
        <v>1185732</v>
      </c>
      <c r="C3111" s="7">
        <v>44237</v>
      </c>
      <c r="D3111" s="6" t="s">
        <v>33</v>
      </c>
      <c r="E3111" s="6" t="s">
        <v>109</v>
      </c>
      <c r="F3111" s="6" t="s">
        <v>110</v>
      </c>
      <c r="G3111" s="6" t="s">
        <v>20</v>
      </c>
      <c r="H3111" s="8">
        <v>0.30000000000000004</v>
      </c>
      <c r="I3111" s="9">
        <v>1250</v>
      </c>
      <c r="J3111" s="10">
        <f t="shared" si="0"/>
        <v>375.00000000000006</v>
      </c>
      <c r="K3111" s="10">
        <f t="shared" si="1"/>
        <v>131.25</v>
      </c>
      <c r="L3111" s="11">
        <v>0.35</v>
      </c>
      <c r="N3111" s="16"/>
      <c r="O3111" s="14"/>
      <c r="P3111" s="12"/>
      <c r="Q3111" s="13"/>
    </row>
    <row r="3112" spans="1:17" ht="15.75" customHeight="1">
      <c r="A3112" s="6" t="s">
        <v>14</v>
      </c>
      <c r="B3112" s="6">
        <v>1185732</v>
      </c>
      <c r="C3112" s="7">
        <v>44237</v>
      </c>
      <c r="D3112" s="6" t="s">
        <v>33</v>
      </c>
      <c r="E3112" s="6" t="s">
        <v>109</v>
      </c>
      <c r="F3112" s="6" t="s">
        <v>110</v>
      </c>
      <c r="G3112" s="6" t="s">
        <v>21</v>
      </c>
      <c r="H3112" s="8">
        <v>0.44999999999999996</v>
      </c>
      <c r="I3112" s="9">
        <v>2000</v>
      </c>
      <c r="J3112" s="10">
        <f t="shared" si="0"/>
        <v>899.99999999999989</v>
      </c>
      <c r="K3112" s="10">
        <f t="shared" si="1"/>
        <v>269.99999999999994</v>
      </c>
      <c r="L3112" s="11">
        <v>0.3</v>
      </c>
      <c r="N3112" s="16"/>
      <c r="O3112" s="14"/>
      <c r="P3112" s="12"/>
      <c r="Q3112" s="13"/>
    </row>
    <row r="3113" spans="1:17" ht="15.75" customHeight="1">
      <c r="A3113" s="6" t="s">
        <v>14</v>
      </c>
      <c r="B3113" s="6">
        <v>1185732</v>
      </c>
      <c r="C3113" s="7">
        <v>44237</v>
      </c>
      <c r="D3113" s="6" t="s">
        <v>33</v>
      </c>
      <c r="E3113" s="6" t="s">
        <v>109</v>
      </c>
      <c r="F3113" s="6" t="s">
        <v>110</v>
      </c>
      <c r="G3113" s="6" t="s">
        <v>22</v>
      </c>
      <c r="H3113" s="8">
        <v>0.19999999999999996</v>
      </c>
      <c r="I3113" s="9">
        <v>3000</v>
      </c>
      <c r="J3113" s="10">
        <f t="shared" si="0"/>
        <v>599.99999999999989</v>
      </c>
      <c r="K3113" s="10">
        <f t="shared" si="1"/>
        <v>239.99999999999997</v>
      </c>
      <c r="L3113" s="11">
        <v>0.4</v>
      </c>
      <c r="N3113" s="16"/>
      <c r="O3113" s="14"/>
      <c r="P3113" s="12"/>
      <c r="Q3113" s="13"/>
    </row>
    <row r="3114" spans="1:17" ht="15.75" customHeight="1">
      <c r="A3114" s="6" t="s">
        <v>14</v>
      </c>
      <c r="B3114" s="6">
        <v>1185732</v>
      </c>
      <c r="C3114" s="7">
        <v>44264</v>
      </c>
      <c r="D3114" s="6" t="s">
        <v>33</v>
      </c>
      <c r="E3114" s="6" t="s">
        <v>109</v>
      </c>
      <c r="F3114" s="6" t="s">
        <v>110</v>
      </c>
      <c r="G3114" s="6" t="s">
        <v>17</v>
      </c>
      <c r="H3114" s="8">
        <v>0.25000000000000006</v>
      </c>
      <c r="I3114" s="9">
        <v>5200</v>
      </c>
      <c r="J3114" s="10">
        <f t="shared" si="0"/>
        <v>1300.0000000000002</v>
      </c>
      <c r="K3114" s="10">
        <f t="shared" si="1"/>
        <v>520.00000000000011</v>
      </c>
      <c r="L3114" s="11">
        <v>0.4</v>
      </c>
      <c r="N3114" s="16"/>
      <c r="O3114" s="14"/>
      <c r="P3114" s="12"/>
      <c r="Q3114" s="13"/>
    </row>
    <row r="3115" spans="1:17" ht="15.75" customHeight="1">
      <c r="A3115" s="6" t="s">
        <v>14</v>
      </c>
      <c r="B3115" s="6">
        <v>1185732</v>
      </c>
      <c r="C3115" s="7">
        <v>44264</v>
      </c>
      <c r="D3115" s="6" t="s">
        <v>33</v>
      </c>
      <c r="E3115" s="6" t="s">
        <v>109</v>
      </c>
      <c r="F3115" s="6" t="s">
        <v>110</v>
      </c>
      <c r="G3115" s="6" t="s">
        <v>18</v>
      </c>
      <c r="H3115" s="8">
        <v>0.25000000000000006</v>
      </c>
      <c r="I3115" s="9">
        <v>2250</v>
      </c>
      <c r="J3115" s="10">
        <f t="shared" si="0"/>
        <v>562.50000000000011</v>
      </c>
      <c r="K3115" s="10">
        <f t="shared" si="1"/>
        <v>225.00000000000006</v>
      </c>
      <c r="L3115" s="11">
        <v>0.4</v>
      </c>
      <c r="N3115" s="16"/>
      <c r="O3115" s="14"/>
      <c r="P3115" s="12"/>
      <c r="Q3115" s="13"/>
    </row>
    <row r="3116" spans="1:17" ht="15.75" customHeight="1">
      <c r="A3116" s="6" t="s">
        <v>14</v>
      </c>
      <c r="B3116" s="6">
        <v>1185732</v>
      </c>
      <c r="C3116" s="7">
        <v>44264</v>
      </c>
      <c r="D3116" s="6" t="s">
        <v>33</v>
      </c>
      <c r="E3116" s="6" t="s">
        <v>109</v>
      </c>
      <c r="F3116" s="6" t="s">
        <v>110</v>
      </c>
      <c r="G3116" s="6" t="s">
        <v>19</v>
      </c>
      <c r="H3116" s="8">
        <v>0.15000000000000002</v>
      </c>
      <c r="I3116" s="9">
        <v>2750</v>
      </c>
      <c r="J3116" s="10">
        <f t="shared" si="0"/>
        <v>412.50000000000006</v>
      </c>
      <c r="K3116" s="10">
        <f t="shared" si="1"/>
        <v>144.375</v>
      </c>
      <c r="L3116" s="11">
        <v>0.35</v>
      </c>
      <c r="N3116" s="16"/>
      <c r="O3116" s="14"/>
      <c r="P3116" s="12"/>
      <c r="Q3116" s="13"/>
    </row>
    <row r="3117" spans="1:17" ht="15.75" customHeight="1">
      <c r="A3117" s="6" t="s">
        <v>14</v>
      </c>
      <c r="B3117" s="6">
        <v>1185732</v>
      </c>
      <c r="C3117" s="7">
        <v>44264</v>
      </c>
      <c r="D3117" s="6" t="s">
        <v>33</v>
      </c>
      <c r="E3117" s="6" t="s">
        <v>109</v>
      </c>
      <c r="F3117" s="6" t="s">
        <v>110</v>
      </c>
      <c r="G3117" s="6" t="s">
        <v>20</v>
      </c>
      <c r="H3117" s="8">
        <v>0.19999999999999996</v>
      </c>
      <c r="I3117" s="9">
        <v>1250</v>
      </c>
      <c r="J3117" s="10">
        <f t="shared" si="0"/>
        <v>249.99999999999994</v>
      </c>
      <c r="K3117" s="10">
        <f t="shared" si="1"/>
        <v>87.499999999999972</v>
      </c>
      <c r="L3117" s="11">
        <v>0.35</v>
      </c>
      <c r="N3117" s="16"/>
      <c r="O3117" s="14"/>
      <c r="P3117" s="12"/>
      <c r="Q3117" s="13"/>
    </row>
    <row r="3118" spans="1:17" ht="15.75" customHeight="1">
      <c r="A3118" s="6" t="s">
        <v>14</v>
      </c>
      <c r="B3118" s="6">
        <v>1185732</v>
      </c>
      <c r="C3118" s="7">
        <v>44264</v>
      </c>
      <c r="D3118" s="6" t="s">
        <v>33</v>
      </c>
      <c r="E3118" s="6" t="s">
        <v>109</v>
      </c>
      <c r="F3118" s="6" t="s">
        <v>110</v>
      </c>
      <c r="G3118" s="6" t="s">
        <v>21</v>
      </c>
      <c r="H3118" s="8">
        <v>0.35000000000000003</v>
      </c>
      <c r="I3118" s="9">
        <v>1750</v>
      </c>
      <c r="J3118" s="10">
        <f t="shared" si="0"/>
        <v>612.50000000000011</v>
      </c>
      <c r="K3118" s="10">
        <f t="shared" si="1"/>
        <v>183.75000000000003</v>
      </c>
      <c r="L3118" s="11">
        <v>0.3</v>
      </c>
      <c r="N3118" s="16"/>
      <c r="O3118" s="14"/>
      <c r="P3118" s="12"/>
      <c r="Q3118" s="13"/>
    </row>
    <row r="3119" spans="1:17" ht="15.75" customHeight="1">
      <c r="A3119" s="6" t="s">
        <v>14</v>
      </c>
      <c r="B3119" s="6">
        <v>1185732</v>
      </c>
      <c r="C3119" s="7">
        <v>44264</v>
      </c>
      <c r="D3119" s="6" t="s">
        <v>33</v>
      </c>
      <c r="E3119" s="6" t="s">
        <v>109</v>
      </c>
      <c r="F3119" s="6" t="s">
        <v>110</v>
      </c>
      <c r="G3119" s="6" t="s">
        <v>22</v>
      </c>
      <c r="H3119" s="8">
        <v>0.25000000000000006</v>
      </c>
      <c r="I3119" s="9">
        <v>2750</v>
      </c>
      <c r="J3119" s="10">
        <f t="shared" si="0"/>
        <v>687.50000000000011</v>
      </c>
      <c r="K3119" s="10">
        <f t="shared" si="1"/>
        <v>275.00000000000006</v>
      </c>
      <c r="L3119" s="11">
        <v>0.4</v>
      </c>
      <c r="N3119" s="16"/>
      <c r="O3119" s="14"/>
      <c r="P3119" s="12"/>
      <c r="Q3119" s="13"/>
    </row>
    <row r="3120" spans="1:17" ht="15.75" customHeight="1">
      <c r="A3120" s="6" t="s">
        <v>14</v>
      </c>
      <c r="B3120" s="6">
        <v>1185732</v>
      </c>
      <c r="C3120" s="7">
        <v>44296</v>
      </c>
      <c r="D3120" s="6" t="s">
        <v>33</v>
      </c>
      <c r="E3120" s="6" t="s">
        <v>109</v>
      </c>
      <c r="F3120" s="6" t="s">
        <v>110</v>
      </c>
      <c r="G3120" s="6" t="s">
        <v>17</v>
      </c>
      <c r="H3120" s="8">
        <v>0.25000000000000006</v>
      </c>
      <c r="I3120" s="9">
        <v>5000</v>
      </c>
      <c r="J3120" s="10">
        <f t="shared" si="0"/>
        <v>1250.0000000000002</v>
      </c>
      <c r="K3120" s="10">
        <f t="shared" si="1"/>
        <v>500.00000000000011</v>
      </c>
      <c r="L3120" s="11">
        <v>0.4</v>
      </c>
      <c r="N3120" s="16"/>
      <c r="O3120" s="14"/>
      <c r="P3120" s="12"/>
      <c r="Q3120" s="13"/>
    </row>
    <row r="3121" spans="1:17" ht="15.75" customHeight="1">
      <c r="A3121" s="6" t="s">
        <v>14</v>
      </c>
      <c r="B3121" s="6">
        <v>1185732</v>
      </c>
      <c r="C3121" s="7">
        <v>44296</v>
      </c>
      <c r="D3121" s="6" t="s">
        <v>33</v>
      </c>
      <c r="E3121" s="6" t="s">
        <v>109</v>
      </c>
      <c r="F3121" s="6" t="s">
        <v>110</v>
      </c>
      <c r="G3121" s="6" t="s">
        <v>18</v>
      </c>
      <c r="H3121" s="8">
        <v>0.25000000000000006</v>
      </c>
      <c r="I3121" s="9">
        <v>2000</v>
      </c>
      <c r="J3121" s="10">
        <f t="shared" si="0"/>
        <v>500.00000000000011</v>
      </c>
      <c r="K3121" s="10">
        <f t="shared" si="1"/>
        <v>200.00000000000006</v>
      </c>
      <c r="L3121" s="11">
        <v>0.4</v>
      </c>
      <c r="N3121" s="16"/>
      <c r="O3121" s="14"/>
      <c r="P3121" s="12"/>
      <c r="Q3121" s="13"/>
    </row>
    <row r="3122" spans="1:17" ht="15.75" customHeight="1">
      <c r="A3122" s="6" t="s">
        <v>14</v>
      </c>
      <c r="B3122" s="6">
        <v>1185732</v>
      </c>
      <c r="C3122" s="7">
        <v>44296</v>
      </c>
      <c r="D3122" s="6" t="s">
        <v>33</v>
      </c>
      <c r="E3122" s="6" t="s">
        <v>109</v>
      </c>
      <c r="F3122" s="6" t="s">
        <v>110</v>
      </c>
      <c r="G3122" s="6" t="s">
        <v>19</v>
      </c>
      <c r="H3122" s="8">
        <v>0.15000000000000002</v>
      </c>
      <c r="I3122" s="9">
        <v>2000</v>
      </c>
      <c r="J3122" s="10">
        <f t="shared" si="0"/>
        <v>300.00000000000006</v>
      </c>
      <c r="K3122" s="10">
        <f t="shared" si="1"/>
        <v>105.00000000000001</v>
      </c>
      <c r="L3122" s="11">
        <v>0.35</v>
      </c>
      <c r="N3122" s="16"/>
      <c r="O3122" s="14"/>
      <c r="P3122" s="12"/>
      <c r="Q3122" s="13"/>
    </row>
    <row r="3123" spans="1:17" ht="15.75" customHeight="1">
      <c r="A3123" s="6" t="s">
        <v>14</v>
      </c>
      <c r="B3123" s="6">
        <v>1185732</v>
      </c>
      <c r="C3123" s="7">
        <v>44296</v>
      </c>
      <c r="D3123" s="6" t="s">
        <v>33</v>
      </c>
      <c r="E3123" s="6" t="s">
        <v>109</v>
      </c>
      <c r="F3123" s="6" t="s">
        <v>110</v>
      </c>
      <c r="G3123" s="6" t="s">
        <v>20</v>
      </c>
      <c r="H3123" s="8">
        <v>0.19999999999999996</v>
      </c>
      <c r="I3123" s="9">
        <v>1250</v>
      </c>
      <c r="J3123" s="10">
        <f t="shared" si="0"/>
        <v>249.99999999999994</v>
      </c>
      <c r="K3123" s="10">
        <f t="shared" si="1"/>
        <v>87.499999999999972</v>
      </c>
      <c r="L3123" s="11">
        <v>0.35</v>
      </c>
      <c r="N3123" s="16"/>
      <c r="O3123" s="14"/>
      <c r="P3123" s="12"/>
      <c r="Q3123" s="13"/>
    </row>
    <row r="3124" spans="1:17" ht="15.75" customHeight="1">
      <c r="A3124" s="6" t="s">
        <v>14</v>
      </c>
      <c r="B3124" s="6">
        <v>1185732</v>
      </c>
      <c r="C3124" s="7">
        <v>44296</v>
      </c>
      <c r="D3124" s="6" t="s">
        <v>33</v>
      </c>
      <c r="E3124" s="6" t="s">
        <v>109</v>
      </c>
      <c r="F3124" s="6" t="s">
        <v>110</v>
      </c>
      <c r="G3124" s="6" t="s">
        <v>21</v>
      </c>
      <c r="H3124" s="8">
        <v>0.65</v>
      </c>
      <c r="I3124" s="9">
        <v>1500</v>
      </c>
      <c r="J3124" s="10">
        <f t="shared" si="0"/>
        <v>975</v>
      </c>
      <c r="K3124" s="10">
        <f t="shared" si="1"/>
        <v>292.5</v>
      </c>
      <c r="L3124" s="11">
        <v>0.3</v>
      </c>
      <c r="N3124" s="16"/>
      <c r="O3124" s="14"/>
      <c r="P3124" s="12"/>
      <c r="Q3124" s="13"/>
    </row>
    <row r="3125" spans="1:17" ht="15.75" customHeight="1">
      <c r="A3125" s="6" t="s">
        <v>14</v>
      </c>
      <c r="B3125" s="6">
        <v>1185732</v>
      </c>
      <c r="C3125" s="7">
        <v>44296</v>
      </c>
      <c r="D3125" s="6" t="s">
        <v>33</v>
      </c>
      <c r="E3125" s="6" t="s">
        <v>109</v>
      </c>
      <c r="F3125" s="6" t="s">
        <v>110</v>
      </c>
      <c r="G3125" s="6" t="s">
        <v>22</v>
      </c>
      <c r="H3125" s="8">
        <v>0.5</v>
      </c>
      <c r="I3125" s="9">
        <v>2750</v>
      </c>
      <c r="J3125" s="10">
        <f t="shared" si="0"/>
        <v>1375</v>
      </c>
      <c r="K3125" s="10">
        <f t="shared" si="1"/>
        <v>550</v>
      </c>
      <c r="L3125" s="11">
        <v>0.4</v>
      </c>
      <c r="N3125" s="16"/>
      <c r="O3125" s="14"/>
      <c r="P3125" s="12"/>
      <c r="Q3125" s="13"/>
    </row>
    <row r="3126" spans="1:17" ht="15.75" customHeight="1">
      <c r="A3126" s="6" t="s">
        <v>14</v>
      </c>
      <c r="B3126" s="6">
        <v>1185732</v>
      </c>
      <c r="C3126" s="7">
        <v>44327</v>
      </c>
      <c r="D3126" s="6" t="s">
        <v>33</v>
      </c>
      <c r="E3126" s="6" t="s">
        <v>109</v>
      </c>
      <c r="F3126" s="6" t="s">
        <v>110</v>
      </c>
      <c r="G3126" s="6" t="s">
        <v>17</v>
      </c>
      <c r="H3126" s="8">
        <v>0.6</v>
      </c>
      <c r="I3126" s="9">
        <v>5450</v>
      </c>
      <c r="J3126" s="10">
        <f t="shared" si="0"/>
        <v>3270</v>
      </c>
      <c r="K3126" s="10">
        <f t="shared" si="1"/>
        <v>1308</v>
      </c>
      <c r="L3126" s="11">
        <v>0.4</v>
      </c>
      <c r="N3126" s="16"/>
      <c r="O3126" s="14"/>
      <c r="P3126" s="12"/>
      <c r="Q3126" s="13"/>
    </row>
    <row r="3127" spans="1:17" ht="15.75" customHeight="1">
      <c r="A3127" s="6" t="s">
        <v>14</v>
      </c>
      <c r="B3127" s="6">
        <v>1185732</v>
      </c>
      <c r="C3127" s="7">
        <v>44327</v>
      </c>
      <c r="D3127" s="6" t="s">
        <v>33</v>
      </c>
      <c r="E3127" s="6" t="s">
        <v>109</v>
      </c>
      <c r="F3127" s="6" t="s">
        <v>110</v>
      </c>
      <c r="G3127" s="6" t="s">
        <v>18</v>
      </c>
      <c r="H3127" s="8">
        <v>0.4</v>
      </c>
      <c r="I3127" s="9">
        <v>2500</v>
      </c>
      <c r="J3127" s="10">
        <f t="shared" si="0"/>
        <v>1000</v>
      </c>
      <c r="K3127" s="10">
        <f t="shared" si="1"/>
        <v>400</v>
      </c>
      <c r="L3127" s="11">
        <v>0.4</v>
      </c>
      <c r="N3127" s="16"/>
      <c r="O3127" s="14"/>
      <c r="P3127" s="12"/>
      <c r="Q3127" s="13"/>
    </row>
    <row r="3128" spans="1:17" ht="15.75" customHeight="1">
      <c r="A3128" s="6" t="s">
        <v>14</v>
      </c>
      <c r="B3128" s="6">
        <v>1185732</v>
      </c>
      <c r="C3128" s="7">
        <v>44327</v>
      </c>
      <c r="D3128" s="6" t="s">
        <v>33</v>
      </c>
      <c r="E3128" s="6" t="s">
        <v>109</v>
      </c>
      <c r="F3128" s="6" t="s">
        <v>110</v>
      </c>
      <c r="G3128" s="6" t="s">
        <v>19</v>
      </c>
      <c r="H3128" s="8">
        <v>0.35000000000000003</v>
      </c>
      <c r="I3128" s="9">
        <v>2250</v>
      </c>
      <c r="J3128" s="10">
        <f t="shared" si="0"/>
        <v>787.50000000000011</v>
      </c>
      <c r="K3128" s="10">
        <f t="shared" si="1"/>
        <v>275.625</v>
      </c>
      <c r="L3128" s="11">
        <v>0.35</v>
      </c>
      <c r="N3128" s="16"/>
      <c r="O3128" s="14"/>
      <c r="P3128" s="12"/>
      <c r="Q3128" s="13"/>
    </row>
    <row r="3129" spans="1:17" ht="15.75" customHeight="1">
      <c r="A3129" s="6" t="s">
        <v>14</v>
      </c>
      <c r="B3129" s="6">
        <v>1185732</v>
      </c>
      <c r="C3129" s="7">
        <v>44327</v>
      </c>
      <c r="D3129" s="6" t="s">
        <v>33</v>
      </c>
      <c r="E3129" s="6" t="s">
        <v>109</v>
      </c>
      <c r="F3129" s="6" t="s">
        <v>110</v>
      </c>
      <c r="G3129" s="6" t="s">
        <v>20</v>
      </c>
      <c r="H3129" s="8">
        <v>0.35000000000000003</v>
      </c>
      <c r="I3129" s="9">
        <v>1750</v>
      </c>
      <c r="J3129" s="10">
        <f t="shared" si="0"/>
        <v>612.50000000000011</v>
      </c>
      <c r="K3129" s="10">
        <f t="shared" si="1"/>
        <v>214.37500000000003</v>
      </c>
      <c r="L3129" s="11">
        <v>0.35</v>
      </c>
      <c r="N3129" s="16"/>
      <c r="O3129" s="14"/>
      <c r="P3129" s="12"/>
      <c r="Q3129" s="13"/>
    </row>
    <row r="3130" spans="1:17" ht="15.75" customHeight="1">
      <c r="A3130" s="6" t="s">
        <v>14</v>
      </c>
      <c r="B3130" s="6">
        <v>1185732</v>
      </c>
      <c r="C3130" s="7">
        <v>44327</v>
      </c>
      <c r="D3130" s="6" t="s">
        <v>33</v>
      </c>
      <c r="E3130" s="6" t="s">
        <v>109</v>
      </c>
      <c r="F3130" s="6" t="s">
        <v>110</v>
      </c>
      <c r="G3130" s="6" t="s">
        <v>21</v>
      </c>
      <c r="H3130" s="8">
        <v>0.44999999999999996</v>
      </c>
      <c r="I3130" s="9">
        <v>2000</v>
      </c>
      <c r="J3130" s="10">
        <f t="shared" si="0"/>
        <v>899.99999999999989</v>
      </c>
      <c r="K3130" s="10">
        <f t="shared" si="1"/>
        <v>269.99999999999994</v>
      </c>
      <c r="L3130" s="11">
        <v>0.3</v>
      </c>
      <c r="N3130" s="16"/>
      <c r="O3130" s="14"/>
      <c r="P3130" s="12"/>
      <c r="Q3130" s="13"/>
    </row>
    <row r="3131" spans="1:17" ht="15.75" customHeight="1">
      <c r="A3131" s="6" t="s">
        <v>14</v>
      </c>
      <c r="B3131" s="6">
        <v>1185732</v>
      </c>
      <c r="C3131" s="7">
        <v>44327</v>
      </c>
      <c r="D3131" s="6" t="s">
        <v>33</v>
      </c>
      <c r="E3131" s="6" t="s">
        <v>109</v>
      </c>
      <c r="F3131" s="6" t="s">
        <v>110</v>
      </c>
      <c r="G3131" s="6" t="s">
        <v>22</v>
      </c>
      <c r="H3131" s="8">
        <v>0.54999999999999993</v>
      </c>
      <c r="I3131" s="9">
        <v>3250</v>
      </c>
      <c r="J3131" s="10">
        <f t="shared" si="0"/>
        <v>1787.4999999999998</v>
      </c>
      <c r="K3131" s="10">
        <f t="shared" si="1"/>
        <v>715</v>
      </c>
      <c r="L3131" s="11">
        <v>0.4</v>
      </c>
      <c r="N3131" s="16"/>
      <c r="O3131" s="14"/>
      <c r="P3131" s="12"/>
      <c r="Q3131" s="13"/>
    </row>
    <row r="3132" spans="1:17" ht="15.75" customHeight="1">
      <c r="A3132" s="6" t="s">
        <v>14</v>
      </c>
      <c r="B3132" s="6">
        <v>1185732</v>
      </c>
      <c r="C3132" s="7">
        <v>44357</v>
      </c>
      <c r="D3132" s="6" t="s">
        <v>33</v>
      </c>
      <c r="E3132" s="6" t="s">
        <v>109</v>
      </c>
      <c r="F3132" s="6" t="s">
        <v>110</v>
      </c>
      <c r="G3132" s="6" t="s">
        <v>17</v>
      </c>
      <c r="H3132" s="8">
        <v>0.4</v>
      </c>
      <c r="I3132" s="9">
        <v>5750</v>
      </c>
      <c r="J3132" s="10">
        <f t="shared" si="0"/>
        <v>2300</v>
      </c>
      <c r="K3132" s="10">
        <f t="shared" si="1"/>
        <v>920</v>
      </c>
      <c r="L3132" s="11">
        <v>0.4</v>
      </c>
      <c r="N3132" s="16"/>
      <c r="O3132" s="14"/>
      <c r="P3132" s="12"/>
      <c r="Q3132" s="13"/>
    </row>
    <row r="3133" spans="1:17" ht="15.75" customHeight="1">
      <c r="A3133" s="6" t="s">
        <v>14</v>
      </c>
      <c r="B3133" s="6">
        <v>1185732</v>
      </c>
      <c r="C3133" s="7">
        <v>44357</v>
      </c>
      <c r="D3133" s="6" t="s">
        <v>33</v>
      </c>
      <c r="E3133" s="6" t="s">
        <v>109</v>
      </c>
      <c r="F3133" s="6" t="s">
        <v>110</v>
      </c>
      <c r="G3133" s="6" t="s">
        <v>18</v>
      </c>
      <c r="H3133" s="8">
        <v>0.35000000000000009</v>
      </c>
      <c r="I3133" s="9">
        <v>3250</v>
      </c>
      <c r="J3133" s="10">
        <f t="shared" si="0"/>
        <v>1137.5000000000002</v>
      </c>
      <c r="K3133" s="10">
        <f t="shared" si="1"/>
        <v>455.00000000000011</v>
      </c>
      <c r="L3133" s="11">
        <v>0.4</v>
      </c>
      <c r="N3133" s="16"/>
      <c r="O3133" s="14"/>
      <c r="P3133" s="12"/>
      <c r="Q3133" s="13"/>
    </row>
    <row r="3134" spans="1:17" ht="15.75" customHeight="1">
      <c r="A3134" s="6" t="s">
        <v>14</v>
      </c>
      <c r="B3134" s="6">
        <v>1185732</v>
      </c>
      <c r="C3134" s="7">
        <v>44357</v>
      </c>
      <c r="D3134" s="6" t="s">
        <v>33</v>
      </c>
      <c r="E3134" s="6" t="s">
        <v>109</v>
      </c>
      <c r="F3134" s="6" t="s">
        <v>110</v>
      </c>
      <c r="G3134" s="6" t="s">
        <v>19</v>
      </c>
      <c r="H3134" s="8">
        <v>0.30000000000000004</v>
      </c>
      <c r="I3134" s="9">
        <v>2000</v>
      </c>
      <c r="J3134" s="10">
        <f t="shared" si="0"/>
        <v>600.00000000000011</v>
      </c>
      <c r="K3134" s="10">
        <f t="shared" si="1"/>
        <v>210.00000000000003</v>
      </c>
      <c r="L3134" s="11">
        <v>0.35</v>
      </c>
      <c r="N3134" s="16"/>
      <c r="O3134" s="14"/>
      <c r="P3134" s="12"/>
      <c r="Q3134" s="13"/>
    </row>
    <row r="3135" spans="1:17" ht="15.75" customHeight="1">
      <c r="A3135" s="6" t="s">
        <v>14</v>
      </c>
      <c r="B3135" s="6">
        <v>1185732</v>
      </c>
      <c r="C3135" s="7">
        <v>44357</v>
      </c>
      <c r="D3135" s="6" t="s">
        <v>33</v>
      </c>
      <c r="E3135" s="6" t="s">
        <v>109</v>
      </c>
      <c r="F3135" s="6" t="s">
        <v>110</v>
      </c>
      <c r="G3135" s="6" t="s">
        <v>20</v>
      </c>
      <c r="H3135" s="8">
        <v>0.30000000000000004</v>
      </c>
      <c r="I3135" s="9">
        <v>1750</v>
      </c>
      <c r="J3135" s="10">
        <f t="shared" si="0"/>
        <v>525.00000000000011</v>
      </c>
      <c r="K3135" s="10">
        <f t="shared" si="1"/>
        <v>183.75000000000003</v>
      </c>
      <c r="L3135" s="11">
        <v>0.35</v>
      </c>
      <c r="N3135" s="16"/>
      <c r="O3135" s="14"/>
      <c r="P3135" s="12"/>
      <c r="Q3135" s="13"/>
    </row>
    <row r="3136" spans="1:17" ht="15.75" customHeight="1">
      <c r="A3136" s="6" t="s">
        <v>14</v>
      </c>
      <c r="B3136" s="6">
        <v>1185732</v>
      </c>
      <c r="C3136" s="7">
        <v>44357</v>
      </c>
      <c r="D3136" s="6" t="s">
        <v>33</v>
      </c>
      <c r="E3136" s="6" t="s">
        <v>109</v>
      </c>
      <c r="F3136" s="6" t="s">
        <v>110</v>
      </c>
      <c r="G3136" s="6" t="s">
        <v>21</v>
      </c>
      <c r="H3136" s="8">
        <v>0.4</v>
      </c>
      <c r="I3136" s="9">
        <v>1750</v>
      </c>
      <c r="J3136" s="10">
        <f t="shared" si="0"/>
        <v>700</v>
      </c>
      <c r="K3136" s="10">
        <f t="shared" si="1"/>
        <v>210</v>
      </c>
      <c r="L3136" s="11">
        <v>0.3</v>
      </c>
      <c r="N3136" s="16"/>
      <c r="O3136" s="14"/>
      <c r="P3136" s="12"/>
      <c r="Q3136" s="13"/>
    </row>
    <row r="3137" spans="1:17" ht="15.75" customHeight="1">
      <c r="A3137" s="6" t="s">
        <v>14</v>
      </c>
      <c r="B3137" s="6">
        <v>1185732</v>
      </c>
      <c r="C3137" s="7">
        <v>44357</v>
      </c>
      <c r="D3137" s="6" t="s">
        <v>33</v>
      </c>
      <c r="E3137" s="6" t="s">
        <v>109</v>
      </c>
      <c r="F3137" s="6" t="s">
        <v>110</v>
      </c>
      <c r="G3137" s="6" t="s">
        <v>22</v>
      </c>
      <c r="H3137" s="8">
        <v>0.60000000000000009</v>
      </c>
      <c r="I3137" s="9">
        <v>3250</v>
      </c>
      <c r="J3137" s="10">
        <f t="shared" si="0"/>
        <v>1950.0000000000002</v>
      </c>
      <c r="K3137" s="10">
        <f t="shared" si="1"/>
        <v>780.00000000000011</v>
      </c>
      <c r="L3137" s="11">
        <v>0.4</v>
      </c>
      <c r="N3137" s="16"/>
      <c r="O3137" s="14"/>
      <c r="P3137" s="12"/>
      <c r="Q3137" s="13"/>
    </row>
    <row r="3138" spans="1:17" ht="15.75" customHeight="1">
      <c r="A3138" s="6" t="s">
        <v>14</v>
      </c>
      <c r="B3138" s="6">
        <v>1185732</v>
      </c>
      <c r="C3138" s="7">
        <v>44386</v>
      </c>
      <c r="D3138" s="6" t="s">
        <v>33</v>
      </c>
      <c r="E3138" s="6" t="s">
        <v>109</v>
      </c>
      <c r="F3138" s="6" t="s">
        <v>110</v>
      </c>
      <c r="G3138" s="6" t="s">
        <v>17</v>
      </c>
      <c r="H3138" s="8">
        <v>0.55000000000000004</v>
      </c>
      <c r="I3138" s="9">
        <v>5500</v>
      </c>
      <c r="J3138" s="10">
        <f t="shared" si="0"/>
        <v>3025.0000000000005</v>
      </c>
      <c r="K3138" s="10">
        <f t="shared" si="1"/>
        <v>1210.0000000000002</v>
      </c>
      <c r="L3138" s="11">
        <v>0.4</v>
      </c>
      <c r="N3138" s="16"/>
      <c r="O3138" s="14"/>
      <c r="P3138" s="12"/>
      <c r="Q3138" s="13"/>
    </row>
    <row r="3139" spans="1:17" ht="15.75" customHeight="1">
      <c r="A3139" s="6" t="s">
        <v>14</v>
      </c>
      <c r="B3139" s="6">
        <v>1185732</v>
      </c>
      <c r="C3139" s="7">
        <v>44386</v>
      </c>
      <c r="D3139" s="6" t="s">
        <v>33</v>
      </c>
      <c r="E3139" s="6" t="s">
        <v>109</v>
      </c>
      <c r="F3139" s="6" t="s">
        <v>110</v>
      </c>
      <c r="G3139" s="6" t="s">
        <v>18</v>
      </c>
      <c r="H3139" s="8">
        <v>0.50000000000000011</v>
      </c>
      <c r="I3139" s="9">
        <v>3000</v>
      </c>
      <c r="J3139" s="10">
        <f t="shared" si="0"/>
        <v>1500.0000000000002</v>
      </c>
      <c r="K3139" s="10">
        <f t="shared" si="1"/>
        <v>600.00000000000011</v>
      </c>
      <c r="L3139" s="11">
        <v>0.4</v>
      </c>
      <c r="N3139" s="16"/>
      <c r="O3139" s="14"/>
      <c r="P3139" s="12"/>
      <c r="Q3139" s="13"/>
    </row>
    <row r="3140" spans="1:17" ht="15.75" customHeight="1">
      <c r="A3140" s="6" t="s">
        <v>14</v>
      </c>
      <c r="B3140" s="6">
        <v>1185732</v>
      </c>
      <c r="C3140" s="7">
        <v>44386</v>
      </c>
      <c r="D3140" s="6" t="s">
        <v>33</v>
      </c>
      <c r="E3140" s="6" t="s">
        <v>109</v>
      </c>
      <c r="F3140" s="6" t="s">
        <v>110</v>
      </c>
      <c r="G3140" s="6" t="s">
        <v>19</v>
      </c>
      <c r="H3140" s="8">
        <v>0.45</v>
      </c>
      <c r="I3140" s="9">
        <v>2250</v>
      </c>
      <c r="J3140" s="10">
        <f t="shared" si="0"/>
        <v>1012.5</v>
      </c>
      <c r="K3140" s="10">
        <f t="shared" si="1"/>
        <v>354.375</v>
      </c>
      <c r="L3140" s="11">
        <v>0.35</v>
      </c>
      <c r="N3140" s="16"/>
      <c r="O3140" s="14"/>
      <c r="P3140" s="12"/>
      <c r="Q3140" s="13"/>
    </row>
    <row r="3141" spans="1:17" ht="15.75" customHeight="1">
      <c r="A3141" s="6" t="s">
        <v>14</v>
      </c>
      <c r="B3141" s="6">
        <v>1185732</v>
      </c>
      <c r="C3141" s="7">
        <v>44386</v>
      </c>
      <c r="D3141" s="6" t="s">
        <v>33</v>
      </c>
      <c r="E3141" s="6" t="s">
        <v>109</v>
      </c>
      <c r="F3141" s="6" t="s">
        <v>110</v>
      </c>
      <c r="G3141" s="6" t="s">
        <v>20</v>
      </c>
      <c r="H3141" s="8">
        <v>0.45</v>
      </c>
      <c r="I3141" s="9">
        <v>1750</v>
      </c>
      <c r="J3141" s="10">
        <f t="shared" si="0"/>
        <v>787.5</v>
      </c>
      <c r="K3141" s="10">
        <f t="shared" si="1"/>
        <v>275.625</v>
      </c>
      <c r="L3141" s="11">
        <v>0.35</v>
      </c>
      <c r="N3141" s="16"/>
      <c r="O3141" s="14"/>
      <c r="P3141" s="12"/>
      <c r="Q3141" s="13"/>
    </row>
    <row r="3142" spans="1:17" ht="15.75" customHeight="1">
      <c r="A3142" s="6" t="s">
        <v>14</v>
      </c>
      <c r="B3142" s="6">
        <v>1185732</v>
      </c>
      <c r="C3142" s="7">
        <v>44386</v>
      </c>
      <c r="D3142" s="6" t="s">
        <v>33</v>
      </c>
      <c r="E3142" s="6" t="s">
        <v>109</v>
      </c>
      <c r="F3142" s="6" t="s">
        <v>110</v>
      </c>
      <c r="G3142" s="6" t="s">
        <v>21</v>
      </c>
      <c r="H3142" s="8">
        <v>0.55000000000000004</v>
      </c>
      <c r="I3142" s="9">
        <v>2000</v>
      </c>
      <c r="J3142" s="10">
        <f t="shared" si="0"/>
        <v>1100</v>
      </c>
      <c r="K3142" s="10">
        <f t="shared" si="1"/>
        <v>330</v>
      </c>
      <c r="L3142" s="11">
        <v>0.3</v>
      </c>
      <c r="N3142" s="16"/>
      <c r="O3142" s="14"/>
      <c r="P3142" s="12"/>
      <c r="Q3142" s="13"/>
    </row>
    <row r="3143" spans="1:17" ht="15.75" customHeight="1">
      <c r="A3143" s="6" t="s">
        <v>14</v>
      </c>
      <c r="B3143" s="6">
        <v>1185732</v>
      </c>
      <c r="C3143" s="7">
        <v>44386</v>
      </c>
      <c r="D3143" s="6" t="s">
        <v>33</v>
      </c>
      <c r="E3143" s="6" t="s">
        <v>109</v>
      </c>
      <c r="F3143" s="6" t="s">
        <v>110</v>
      </c>
      <c r="G3143" s="6" t="s">
        <v>22</v>
      </c>
      <c r="H3143" s="8">
        <v>0.60000000000000009</v>
      </c>
      <c r="I3143" s="9">
        <v>3750</v>
      </c>
      <c r="J3143" s="10">
        <f t="shared" si="0"/>
        <v>2250.0000000000005</v>
      </c>
      <c r="K3143" s="10">
        <f t="shared" si="1"/>
        <v>900.00000000000023</v>
      </c>
      <c r="L3143" s="11">
        <v>0.4</v>
      </c>
      <c r="N3143" s="16"/>
      <c r="O3143" s="14"/>
      <c r="P3143" s="12"/>
      <c r="Q3143" s="13"/>
    </row>
    <row r="3144" spans="1:17" ht="15.75" customHeight="1">
      <c r="A3144" s="6" t="s">
        <v>14</v>
      </c>
      <c r="B3144" s="6">
        <v>1185732</v>
      </c>
      <c r="C3144" s="7">
        <v>44418</v>
      </c>
      <c r="D3144" s="6" t="s">
        <v>33</v>
      </c>
      <c r="E3144" s="6" t="s">
        <v>109</v>
      </c>
      <c r="F3144" s="6" t="s">
        <v>110</v>
      </c>
      <c r="G3144" s="6" t="s">
        <v>17</v>
      </c>
      <c r="H3144" s="8">
        <v>0.5</v>
      </c>
      <c r="I3144" s="9">
        <v>5250</v>
      </c>
      <c r="J3144" s="10">
        <f t="shared" si="0"/>
        <v>2625</v>
      </c>
      <c r="K3144" s="10">
        <f t="shared" si="1"/>
        <v>1050</v>
      </c>
      <c r="L3144" s="11">
        <v>0.4</v>
      </c>
      <c r="N3144" s="16"/>
      <c r="O3144" s="14"/>
      <c r="P3144" s="12"/>
      <c r="Q3144" s="13"/>
    </row>
    <row r="3145" spans="1:17" ht="15.75" customHeight="1">
      <c r="A3145" s="6" t="s">
        <v>14</v>
      </c>
      <c r="B3145" s="6">
        <v>1185732</v>
      </c>
      <c r="C3145" s="7">
        <v>44418</v>
      </c>
      <c r="D3145" s="6" t="s">
        <v>33</v>
      </c>
      <c r="E3145" s="6" t="s">
        <v>109</v>
      </c>
      <c r="F3145" s="6" t="s">
        <v>110</v>
      </c>
      <c r="G3145" s="6" t="s">
        <v>18</v>
      </c>
      <c r="H3145" s="8">
        <v>0.45000000000000007</v>
      </c>
      <c r="I3145" s="9">
        <v>3000</v>
      </c>
      <c r="J3145" s="10">
        <f t="shared" si="0"/>
        <v>1350.0000000000002</v>
      </c>
      <c r="K3145" s="10">
        <f t="shared" si="1"/>
        <v>540.00000000000011</v>
      </c>
      <c r="L3145" s="11">
        <v>0.4</v>
      </c>
      <c r="N3145" s="16"/>
      <c r="O3145" s="14"/>
      <c r="P3145" s="12"/>
      <c r="Q3145" s="13"/>
    </row>
    <row r="3146" spans="1:17" ht="15.75" customHeight="1">
      <c r="A3146" s="6" t="s">
        <v>14</v>
      </c>
      <c r="B3146" s="6">
        <v>1185732</v>
      </c>
      <c r="C3146" s="7">
        <v>44418</v>
      </c>
      <c r="D3146" s="6" t="s">
        <v>33</v>
      </c>
      <c r="E3146" s="6" t="s">
        <v>109</v>
      </c>
      <c r="F3146" s="6" t="s">
        <v>110</v>
      </c>
      <c r="G3146" s="6" t="s">
        <v>19</v>
      </c>
      <c r="H3146" s="8">
        <v>0.4</v>
      </c>
      <c r="I3146" s="9">
        <v>2250</v>
      </c>
      <c r="J3146" s="10">
        <f t="shared" si="0"/>
        <v>900</v>
      </c>
      <c r="K3146" s="10">
        <f t="shared" si="1"/>
        <v>315</v>
      </c>
      <c r="L3146" s="11">
        <v>0.35</v>
      </c>
      <c r="N3146" s="16"/>
      <c r="O3146" s="14"/>
      <c r="P3146" s="12"/>
      <c r="Q3146" s="13"/>
    </row>
    <row r="3147" spans="1:17" ht="15.75" customHeight="1">
      <c r="A3147" s="6" t="s">
        <v>14</v>
      </c>
      <c r="B3147" s="6">
        <v>1185732</v>
      </c>
      <c r="C3147" s="7">
        <v>44418</v>
      </c>
      <c r="D3147" s="6" t="s">
        <v>33</v>
      </c>
      <c r="E3147" s="6" t="s">
        <v>109</v>
      </c>
      <c r="F3147" s="6" t="s">
        <v>110</v>
      </c>
      <c r="G3147" s="6" t="s">
        <v>20</v>
      </c>
      <c r="H3147" s="8">
        <v>0.4</v>
      </c>
      <c r="I3147" s="9">
        <v>2000</v>
      </c>
      <c r="J3147" s="10">
        <f t="shared" si="0"/>
        <v>800</v>
      </c>
      <c r="K3147" s="10">
        <f t="shared" si="1"/>
        <v>280</v>
      </c>
      <c r="L3147" s="11">
        <v>0.35</v>
      </c>
      <c r="N3147" s="16"/>
      <c r="O3147" s="14"/>
      <c r="P3147" s="12"/>
      <c r="Q3147" s="13"/>
    </row>
    <row r="3148" spans="1:17" ht="15.75" customHeight="1">
      <c r="A3148" s="6" t="s">
        <v>14</v>
      </c>
      <c r="B3148" s="6">
        <v>1185732</v>
      </c>
      <c r="C3148" s="7">
        <v>44418</v>
      </c>
      <c r="D3148" s="6" t="s">
        <v>33</v>
      </c>
      <c r="E3148" s="6" t="s">
        <v>109</v>
      </c>
      <c r="F3148" s="6" t="s">
        <v>110</v>
      </c>
      <c r="G3148" s="6" t="s">
        <v>21</v>
      </c>
      <c r="H3148" s="8">
        <v>0.5</v>
      </c>
      <c r="I3148" s="9">
        <v>1750</v>
      </c>
      <c r="J3148" s="10">
        <f t="shared" si="0"/>
        <v>875</v>
      </c>
      <c r="K3148" s="10">
        <f t="shared" si="1"/>
        <v>262.5</v>
      </c>
      <c r="L3148" s="11">
        <v>0.3</v>
      </c>
      <c r="N3148" s="16"/>
      <c r="O3148" s="14"/>
      <c r="P3148" s="12"/>
      <c r="Q3148" s="13"/>
    </row>
    <row r="3149" spans="1:17" ht="15.75" customHeight="1">
      <c r="A3149" s="6" t="s">
        <v>14</v>
      </c>
      <c r="B3149" s="6">
        <v>1185732</v>
      </c>
      <c r="C3149" s="7">
        <v>44418</v>
      </c>
      <c r="D3149" s="6" t="s">
        <v>33</v>
      </c>
      <c r="E3149" s="6" t="s">
        <v>109</v>
      </c>
      <c r="F3149" s="6" t="s">
        <v>110</v>
      </c>
      <c r="G3149" s="6" t="s">
        <v>22</v>
      </c>
      <c r="H3149" s="8">
        <v>0.55000000000000004</v>
      </c>
      <c r="I3149" s="9">
        <v>3500</v>
      </c>
      <c r="J3149" s="10">
        <f t="shared" si="0"/>
        <v>1925.0000000000002</v>
      </c>
      <c r="K3149" s="10">
        <f t="shared" si="1"/>
        <v>770.00000000000011</v>
      </c>
      <c r="L3149" s="11">
        <v>0.4</v>
      </c>
      <c r="N3149" s="16"/>
      <c r="O3149" s="14"/>
      <c r="P3149" s="12"/>
      <c r="Q3149" s="13"/>
    </row>
    <row r="3150" spans="1:17" ht="15.75" customHeight="1">
      <c r="A3150" s="6" t="s">
        <v>14</v>
      </c>
      <c r="B3150" s="6">
        <v>1185732</v>
      </c>
      <c r="C3150" s="7">
        <v>44450</v>
      </c>
      <c r="D3150" s="6" t="s">
        <v>33</v>
      </c>
      <c r="E3150" s="6" t="s">
        <v>109</v>
      </c>
      <c r="F3150" s="6" t="s">
        <v>110</v>
      </c>
      <c r="G3150" s="6" t="s">
        <v>17</v>
      </c>
      <c r="H3150" s="8">
        <v>0.35000000000000003</v>
      </c>
      <c r="I3150" s="9">
        <v>4750</v>
      </c>
      <c r="J3150" s="10">
        <f t="shared" si="0"/>
        <v>1662.5000000000002</v>
      </c>
      <c r="K3150" s="10">
        <f t="shared" si="1"/>
        <v>665.00000000000011</v>
      </c>
      <c r="L3150" s="11">
        <v>0.4</v>
      </c>
      <c r="N3150" s="16"/>
      <c r="O3150" s="14"/>
      <c r="P3150" s="12"/>
      <c r="Q3150" s="13"/>
    </row>
    <row r="3151" spans="1:17" ht="15.75" customHeight="1">
      <c r="A3151" s="6" t="s">
        <v>14</v>
      </c>
      <c r="B3151" s="6">
        <v>1185732</v>
      </c>
      <c r="C3151" s="7">
        <v>44450</v>
      </c>
      <c r="D3151" s="6" t="s">
        <v>33</v>
      </c>
      <c r="E3151" s="6" t="s">
        <v>109</v>
      </c>
      <c r="F3151" s="6" t="s">
        <v>110</v>
      </c>
      <c r="G3151" s="6" t="s">
        <v>18</v>
      </c>
      <c r="H3151" s="8">
        <v>0.3000000000000001</v>
      </c>
      <c r="I3151" s="9">
        <v>2750</v>
      </c>
      <c r="J3151" s="10">
        <f t="shared" si="0"/>
        <v>825.00000000000023</v>
      </c>
      <c r="K3151" s="10">
        <f t="shared" si="1"/>
        <v>330.00000000000011</v>
      </c>
      <c r="L3151" s="11">
        <v>0.4</v>
      </c>
      <c r="N3151" s="16"/>
      <c r="O3151" s="14"/>
      <c r="P3151" s="12"/>
      <c r="Q3151" s="13"/>
    </row>
    <row r="3152" spans="1:17" ht="15.75" customHeight="1">
      <c r="A3152" s="6" t="s">
        <v>14</v>
      </c>
      <c r="B3152" s="6">
        <v>1185732</v>
      </c>
      <c r="C3152" s="7">
        <v>44450</v>
      </c>
      <c r="D3152" s="6" t="s">
        <v>33</v>
      </c>
      <c r="E3152" s="6" t="s">
        <v>109</v>
      </c>
      <c r="F3152" s="6" t="s">
        <v>110</v>
      </c>
      <c r="G3152" s="6" t="s">
        <v>19</v>
      </c>
      <c r="H3152" s="8">
        <v>0.25000000000000006</v>
      </c>
      <c r="I3152" s="9">
        <v>1750</v>
      </c>
      <c r="J3152" s="10">
        <f t="shared" si="0"/>
        <v>437.50000000000011</v>
      </c>
      <c r="K3152" s="10">
        <f t="shared" si="1"/>
        <v>153.12500000000003</v>
      </c>
      <c r="L3152" s="11">
        <v>0.35</v>
      </c>
      <c r="N3152" s="16"/>
      <c r="O3152" s="14"/>
      <c r="P3152" s="12"/>
      <c r="Q3152" s="13"/>
    </row>
    <row r="3153" spans="1:17" ht="15.75" customHeight="1">
      <c r="A3153" s="6" t="s">
        <v>14</v>
      </c>
      <c r="B3153" s="6">
        <v>1185732</v>
      </c>
      <c r="C3153" s="7">
        <v>44450</v>
      </c>
      <c r="D3153" s="6" t="s">
        <v>33</v>
      </c>
      <c r="E3153" s="6" t="s">
        <v>109</v>
      </c>
      <c r="F3153" s="6" t="s">
        <v>110</v>
      </c>
      <c r="G3153" s="6" t="s">
        <v>20</v>
      </c>
      <c r="H3153" s="8">
        <v>0.25000000000000006</v>
      </c>
      <c r="I3153" s="9">
        <v>1500</v>
      </c>
      <c r="J3153" s="10">
        <f t="shared" si="0"/>
        <v>375.00000000000006</v>
      </c>
      <c r="K3153" s="10">
        <f t="shared" si="1"/>
        <v>131.25</v>
      </c>
      <c r="L3153" s="11">
        <v>0.35</v>
      </c>
      <c r="N3153" s="16"/>
      <c r="O3153" s="14"/>
      <c r="P3153" s="12"/>
      <c r="Q3153" s="13"/>
    </row>
    <row r="3154" spans="1:17" ht="15.75" customHeight="1">
      <c r="A3154" s="6" t="s">
        <v>14</v>
      </c>
      <c r="B3154" s="6">
        <v>1185732</v>
      </c>
      <c r="C3154" s="7">
        <v>44450</v>
      </c>
      <c r="D3154" s="6" t="s">
        <v>33</v>
      </c>
      <c r="E3154" s="6" t="s">
        <v>109</v>
      </c>
      <c r="F3154" s="6" t="s">
        <v>110</v>
      </c>
      <c r="G3154" s="6" t="s">
        <v>21</v>
      </c>
      <c r="H3154" s="8">
        <v>0.35000000000000003</v>
      </c>
      <c r="I3154" s="9">
        <v>1500</v>
      </c>
      <c r="J3154" s="10">
        <f t="shared" si="0"/>
        <v>525</v>
      </c>
      <c r="K3154" s="10">
        <f t="shared" si="1"/>
        <v>157.5</v>
      </c>
      <c r="L3154" s="11">
        <v>0.3</v>
      </c>
      <c r="N3154" s="16"/>
      <c r="O3154" s="14"/>
      <c r="P3154" s="12"/>
      <c r="Q3154" s="13"/>
    </row>
    <row r="3155" spans="1:17" ht="15.75" customHeight="1">
      <c r="A3155" s="6" t="s">
        <v>14</v>
      </c>
      <c r="B3155" s="6">
        <v>1185732</v>
      </c>
      <c r="C3155" s="7">
        <v>44450</v>
      </c>
      <c r="D3155" s="6" t="s">
        <v>33</v>
      </c>
      <c r="E3155" s="6" t="s">
        <v>109</v>
      </c>
      <c r="F3155" s="6" t="s">
        <v>110</v>
      </c>
      <c r="G3155" s="6" t="s">
        <v>22</v>
      </c>
      <c r="H3155" s="8">
        <v>0.4</v>
      </c>
      <c r="I3155" s="9">
        <v>2250</v>
      </c>
      <c r="J3155" s="10">
        <f t="shared" si="0"/>
        <v>900</v>
      </c>
      <c r="K3155" s="10">
        <f t="shared" si="1"/>
        <v>360</v>
      </c>
      <c r="L3155" s="11">
        <v>0.4</v>
      </c>
      <c r="N3155" s="16"/>
      <c r="O3155" s="14"/>
      <c r="P3155" s="12"/>
      <c r="Q3155" s="13"/>
    </row>
    <row r="3156" spans="1:17" ht="15.75" customHeight="1">
      <c r="A3156" s="6" t="s">
        <v>14</v>
      </c>
      <c r="B3156" s="6">
        <v>1185732</v>
      </c>
      <c r="C3156" s="7">
        <v>44479</v>
      </c>
      <c r="D3156" s="6" t="s">
        <v>33</v>
      </c>
      <c r="E3156" s="6" t="s">
        <v>109</v>
      </c>
      <c r="F3156" s="6" t="s">
        <v>110</v>
      </c>
      <c r="G3156" s="6" t="s">
        <v>17</v>
      </c>
      <c r="H3156" s="8">
        <v>0.44999999999999996</v>
      </c>
      <c r="I3156" s="9">
        <v>4000</v>
      </c>
      <c r="J3156" s="10">
        <f t="shared" si="0"/>
        <v>1799.9999999999998</v>
      </c>
      <c r="K3156" s="10">
        <f t="shared" si="1"/>
        <v>720</v>
      </c>
      <c r="L3156" s="11">
        <v>0.4</v>
      </c>
      <c r="N3156" s="16"/>
      <c r="O3156" s="14"/>
      <c r="P3156" s="12"/>
      <c r="Q3156" s="13"/>
    </row>
    <row r="3157" spans="1:17" ht="15.75" customHeight="1">
      <c r="A3157" s="6" t="s">
        <v>14</v>
      </c>
      <c r="B3157" s="6">
        <v>1185732</v>
      </c>
      <c r="C3157" s="7">
        <v>44479</v>
      </c>
      <c r="D3157" s="6" t="s">
        <v>33</v>
      </c>
      <c r="E3157" s="6" t="s">
        <v>109</v>
      </c>
      <c r="F3157" s="6" t="s">
        <v>110</v>
      </c>
      <c r="G3157" s="6" t="s">
        <v>18</v>
      </c>
      <c r="H3157" s="8">
        <v>0.35000000000000003</v>
      </c>
      <c r="I3157" s="9">
        <v>2500</v>
      </c>
      <c r="J3157" s="10">
        <f t="shared" si="0"/>
        <v>875.00000000000011</v>
      </c>
      <c r="K3157" s="10">
        <f t="shared" si="1"/>
        <v>350.00000000000006</v>
      </c>
      <c r="L3157" s="11">
        <v>0.4</v>
      </c>
      <c r="N3157" s="16"/>
      <c r="O3157" s="14"/>
      <c r="P3157" s="12"/>
      <c r="Q3157" s="13"/>
    </row>
    <row r="3158" spans="1:17" ht="15.75" customHeight="1">
      <c r="A3158" s="6" t="s">
        <v>14</v>
      </c>
      <c r="B3158" s="6">
        <v>1185732</v>
      </c>
      <c r="C3158" s="7">
        <v>44479</v>
      </c>
      <c r="D3158" s="6" t="s">
        <v>33</v>
      </c>
      <c r="E3158" s="6" t="s">
        <v>109</v>
      </c>
      <c r="F3158" s="6" t="s">
        <v>110</v>
      </c>
      <c r="G3158" s="6" t="s">
        <v>19</v>
      </c>
      <c r="H3158" s="8">
        <v>0.35000000000000003</v>
      </c>
      <c r="I3158" s="9">
        <v>1500</v>
      </c>
      <c r="J3158" s="10">
        <f t="shared" si="0"/>
        <v>525</v>
      </c>
      <c r="K3158" s="10">
        <f t="shared" si="1"/>
        <v>183.75</v>
      </c>
      <c r="L3158" s="11">
        <v>0.35</v>
      </c>
      <c r="N3158" s="16"/>
      <c r="O3158" s="14"/>
      <c r="P3158" s="12"/>
      <c r="Q3158" s="13"/>
    </row>
    <row r="3159" spans="1:17" ht="15.75" customHeight="1">
      <c r="A3159" s="6" t="s">
        <v>14</v>
      </c>
      <c r="B3159" s="6">
        <v>1185732</v>
      </c>
      <c r="C3159" s="7">
        <v>44479</v>
      </c>
      <c r="D3159" s="6" t="s">
        <v>33</v>
      </c>
      <c r="E3159" s="6" t="s">
        <v>109</v>
      </c>
      <c r="F3159" s="6" t="s">
        <v>110</v>
      </c>
      <c r="G3159" s="6" t="s">
        <v>20</v>
      </c>
      <c r="H3159" s="8">
        <v>0.35000000000000003</v>
      </c>
      <c r="I3159" s="9">
        <v>1500</v>
      </c>
      <c r="J3159" s="10">
        <f t="shared" si="0"/>
        <v>525</v>
      </c>
      <c r="K3159" s="10">
        <f t="shared" si="1"/>
        <v>183.75</v>
      </c>
      <c r="L3159" s="11">
        <v>0.35</v>
      </c>
      <c r="N3159" s="16"/>
      <c r="O3159" s="14"/>
      <c r="P3159" s="12"/>
      <c r="Q3159" s="13"/>
    </row>
    <row r="3160" spans="1:17" ht="15.75" customHeight="1">
      <c r="A3160" s="6" t="s">
        <v>14</v>
      </c>
      <c r="B3160" s="6">
        <v>1185732</v>
      </c>
      <c r="C3160" s="7">
        <v>44479</v>
      </c>
      <c r="D3160" s="6" t="s">
        <v>33</v>
      </c>
      <c r="E3160" s="6" t="s">
        <v>109</v>
      </c>
      <c r="F3160" s="6" t="s">
        <v>110</v>
      </c>
      <c r="G3160" s="6" t="s">
        <v>21</v>
      </c>
      <c r="H3160" s="8">
        <v>0.44999999999999996</v>
      </c>
      <c r="I3160" s="9">
        <v>1500</v>
      </c>
      <c r="J3160" s="10">
        <f t="shared" si="0"/>
        <v>674.99999999999989</v>
      </c>
      <c r="K3160" s="10">
        <f t="shared" si="1"/>
        <v>202.49999999999997</v>
      </c>
      <c r="L3160" s="11">
        <v>0.3</v>
      </c>
      <c r="N3160" s="16"/>
      <c r="O3160" s="14"/>
      <c r="P3160" s="12"/>
      <c r="Q3160" s="13"/>
    </row>
    <row r="3161" spans="1:17" ht="15.75" customHeight="1">
      <c r="A3161" s="6" t="s">
        <v>14</v>
      </c>
      <c r="B3161" s="6">
        <v>1185732</v>
      </c>
      <c r="C3161" s="7">
        <v>44479</v>
      </c>
      <c r="D3161" s="6" t="s">
        <v>33</v>
      </c>
      <c r="E3161" s="6" t="s">
        <v>109</v>
      </c>
      <c r="F3161" s="6" t="s">
        <v>110</v>
      </c>
      <c r="G3161" s="6" t="s">
        <v>22</v>
      </c>
      <c r="H3161" s="8">
        <v>0.49999999999999983</v>
      </c>
      <c r="I3161" s="9">
        <v>2750</v>
      </c>
      <c r="J3161" s="10">
        <f t="shared" si="0"/>
        <v>1374.9999999999995</v>
      </c>
      <c r="K3161" s="10">
        <f t="shared" si="1"/>
        <v>549.99999999999989</v>
      </c>
      <c r="L3161" s="11">
        <v>0.4</v>
      </c>
      <c r="N3161" s="16"/>
      <c r="O3161" s="14"/>
      <c r="P3161" s="12"/>
      <c r="Q3161" s="13"/>
    </row>
    <row r="3162" spans="1:17" ht="15.75" customHeight="1">
      <c r="A3162" s="6" t="s">
        <v>14</v>
      </c>
      <c r="B3162" s="6">
        <v>1185732</v>
      </c>
      <c r="C3162" s="7">
        <v>44510</v>
      </c>
      <c r="D3162" s="6" t="s">
        <v>33</v>
      </c>
      <c r="E3162" s="6" t="s">
        <v>109</v>
      </c>
      <c r="F3162" s="6" t="s">
        <v>110</v>
      </c>
      <c r="G3162" s="6" t="s">
        <v>17</v>
      </c>
      <c r="H3162" s="8">
        <v>0.44999999999999996</v>
      </c>
      <c r="I3162" s="9">
        <v>4250</v>
      </c>
      <c r="J3162" s="10">
        <f t="shared" si="0"/>
        <v>1912.4999999999998</v>
      </c>
      <c r="K3162" s="10">
        <f t="shared" si="1"/>
        <v>765</v>
      </c>
      <c r="L3162" s="11">
        <v>0.4</v>
      </c>
      <c r="N3162" s="16"/>
      <c r="O3162" s="14"/>
      <c r="P3162" s="12"/>
      <c r="Q3162" s="13"/>
    </row>
    <row r="3163" spans="1:17" ht="15.75" customHeight="1">
      <c r="A3163" s="6" t="s">
        <v>14</v>
      </c>
      <c r="B3163" s="6">
        <v>1185732</v>
      </c>
      <c r="C3163" s="7">
        <v>44510</v>
      </c>
      <c r="D3163" s="6" t="s">
        <v>33</v>
      </c>
      <c r="E3163" s="6" t="s">
        <v>109</v>
      </c>
      <c r="F3163" s="6" t="s">
        <v>110</v>
      </c>
      <c r="G3163" s="6" t="s">
        <v>18</v>
      </c>
      <c r="H3163" s="8">
        <v>0.35000000000000003</v>
      </c>
      <c r="I3163" s="9">
        <v>3250</v>
      </c>
      <c r="J3163" s="10">
        <f t="shared" si="0"/>
        <v>1137.5</v>
      </c>
      <c r="K3163" s="10">
        <f t="shared" si="1"/>
        <v>455</v>
      </c>
      <c r="L3163" s="11">
        <v>0.4</v>
      </c>
      <c r="N3163" s="16"/>
      <c r="O3163" s="14"/>
      <c r="P3163" s="12"/>
      <c r="Q3163" s="13"/>
    </row>
    <row r="3164" spans="1:17" ht="15.75" customHeight="1">
      <c r="A3164" s="6" t="s">
        <v>14</v>
      </c>
      <c r="B3164" s="6">
        <v>1185732</v>
      </c>
      <c r="C3164" s="7">
        <v>44510</v>
      </c>
      <c r="D3164" s="6" t="s">
        <v>33</v>
      </c>
      <c r="E3164" s="6" t="s">
        <v>109</v>
      </c>
      <c r="F3164" s="6" t="s">
        <v>110</v>
      </c>
      <c r="G3164" s="6" t="s">
        <v>19</v>
      </c>
      <c r="H3164" s="8">
        <v>0.35000000000000003</v>
      </c>
      <c r="I3164" s="9">
        <v>2700</v>
      </c>
      <c r="J3164" s="10">
        <f t="shared" si="0"/>
        <v>945.00000000000011</v>
      </c>
      <c r="K3164" s="10">
        <f t="shared" si="1"/>
        <v>330.75</v>
      </c>
      <c r="L3164" s="11">
        <v>0.35</v>
      </c>
      <c r="N3164" s="16"/>
      <c r="O3164" s="14"/>
      <c r="P3164" s="12"/>
      <c r="Q3164" s="13"/>
    </row>
    <row r="3165" spans="1:17" ht="15.75" customHeight="1">
      <c r="A3165" s="6" t="s">
        <v>14</v>
      </c>
      <c r="B3165" s="6">
        <v>1185732</v>
      </c>
      <c r="C3165" s="7">
        <v>44510</v>
      </c>
      <c r="D3165" s="6" t="s">
        <v>33</v>
      </c>
      <c r="E3165" s="6" t="s">
        <v>109</v>
      </c>
      <c r="F3165" s="6" t="s">
        <v>110</v>
      </c>
      <c r="G3165" s="6" t="s">
        <v>20</v>
      </c>
      <c r="H3165" s="8">
        <v>0.35000000000000003</v>
      </c>
      <c r="I3165" s="9">
        <v>2750</v>
      </c>
      <c r="J3165" s="10">
        <f t="shared" si="0"/>
        <v>962.50000000000011</v>
      </c>
      <c r="K3165" s="10">
        <f t="shared" si="1"/>
        <v>336.875</v>
      </c>
      <c r="L3165" s="11">
        <v>0.35</v>
      </c>
      <c r="N3165" s="16"/>
      <c r="O3165" s="14"/>
      <c r="P3165" s="12"/>
      <c r="Q3165" s="13"/>
    </row>
    <row r="3166" spans="1:17" ht="15.75" customHeight="1">
      <c r="A3166" s="6" t="s">
        <v>14</v>
      </c>
      <c r="B3166" s="6">
        <v>1185732</v>
      </c>
      <c r="C3166" s="7">
        <v>44510</v>
      </c>
      <c r="D3166" s="6" t="s">
        <v>33</v>
      </c>
      <c r="E3166" s="6" t="s">
        <v>109</v>
      </c>
      <c r="F3166" s="6" t="s">
        <v>110</v>
      </c>
      <c r="G3166" s="6" t="s">
        <v>21</v>
      </c>
      <c r="H3166" s="8">
        <v>0.6</v>
      </c>
      <c r="I3166" s="9">
        <v>2500</v>
      </c>
      <c r="J3166" s="10">
        <f t="shared" si="0"/>
        <v>1500</v>
      </c>
      <c r="K3166" s="10">
        <f t="shared" si="1"/>
        <v>450</v>
      </c>
      <c r="L3166" s="11">
        <v>0.3</v>
      </c>
      <c r="N3166" s="16"/>
      <c r="O3166" s="14"/>
      <c r="P3166" s="12"/>
      <c r="Q3166" s="13"/>
    </row>
    <row r="3167" spans="1:17" ht="15.75" customHeight="1">
      <c r="A3167" s="6" t="s">
        <v>14</v>
      </c>
      <c r="B3167" s="6">
        <v>1185732</v>
      </c>
      <c r="C3167" s="7">
        <v>44510</v>
      </c>
      <c r="D3167" s="6" t="s">
        <v>33</v>
      </c>
      <c r="E3167" s="6" t="s">
        <v>109</v>
      </c>
      <c r="F3167" s="6" t="s">
        <v>110</v>
      </c>
      <c r="G3167" s="6" t="s">
        <v>22</v>
      </c>
      <c r="H3167" s="8">
        <v>0.64999999999999991</v>
      </c>
      <c r="I3167" s="9">
        <v>3500</v>
      </c>
      <c r="J3167" s="10">
        <f t="shared" si="0"/>
        <v>2274.9999999999995</v>
      </c>
      <c r="K3167" s="10">
        <f t="shared" si="1"/>
        <v>909.99999999999989</v>
      </c>
      <c r="L3167" s="11">
        <v>0.4</v>
      </c>
      <c r="N3167" s="16"/>
      <c r="O3167" s="14"/>
      <c r="P3167" s="12"/>
      <c r="Q3167" s="13"/>
    </row>
    <row r="3168" spans="1:17" ht="15.75" customHeight="1">
      <c r="A3168" s="6" t="s">
        <v>14</v>
      </c>
      <c r="B3168" s="6">
        <v>1185732</v>
      </c>
      <c r="C3168" s="7">
        <v>44539</v>
      </c>
      <c r="D3168" s="6" t="s">
        <v>33</v>
      </c>
      <c r="E3168" s="6" t="s">
        <v>109</v>
      </c>
      <c r="F3168" s="6" t="s">
        <v>110</v>
      </c>
      <c r="G3168" s="6" t="s">
        <v>17</v>
      </c>
      <c r="H3168" s="8">
        <v>0.6</v>
      </c>
      <c r="I3168" s="9">
        <v>6000</v>
      </c>
      <c r="J3168" s="10">
        <f t="shared" si="0"/>
        <v>3600</v>
      </c>
      <c r="K3168" s="10">
        <f t="shared" si="1"/>
        <v>1440</v>
      </c>
      <c r="L3168" s="11">
        <v>0.4</v>
      </c>
      <c r="N3168" s="16"/>
      <c r="O3168" s="14"/>
      <c r="P3168" s="12"/>
      <c r="Q3168" s="13"/>
    </row>
    <row r="3169" spans="1:17" ht="15.75" customHeight="1">
      <c r="A3169" s="6" t="s">
        <v>14</v>
      </c>
      <c r="B3169" s="6">
        <v>1185732</v>
      </c>
      <c r="C3169" s="7">
        <v>44539</v>
      </c>
      <c r="D3169" s="6" t="s">
        <v>33</v>
      </c>
      <c r="E3169" s="6" t="s">
        <v>109</v>
      </c>
      <c r="F3169" s="6" t="s">
        <v>110</v>
      </c>
      <c r="G3169" s="6" t="s">
        <v>18</v>
      </c>
      <c r="H3169" s="8">
        <v>0.5</v>
      </c>
      <c r="I3169" s="9">
        <v>4000</v>
      </c>
      <c r="J3169" s="10">
        <f t="shared" si="0"/>
        <v>2000</v>
      </c>
      <c r="K3169" s="10">
        <f t="shared" si="1"/>
        <v>800</v>
      </c>
      <c r="L3169" s="11">
        <v>0.4</v>
      </c>
      <c r="N3169" s="16"/>
      <c r="O3169" s="14"/>
      <c r="P3169" s="12"/>
      <c r="Q3169" s="13"/>
    </row>
    <row r="3170" spans="1:17" ht="15.75" customHeight="1">
      <c r="A3170" s="6" t="s">
        <v>14</v>
      </c>
      <c r="B3170" s="6">
        <v>1185732</v>
      </c>
      <c r="C3170" s="7">
        <v>44539</v>
      </c>
      <c r="D3170" s="6" t="s">
        <v>33</v>
      </c>
      <c r="E3170" s="6" t="s">
        <v>109</v>
      </c>
      <c r="F3170" s="6" t="s">
        <v>110</v>
      </c>
      <c r="G3170" s="6" t="s">
        <v>19</v>
      </c>
      <c r="H3170" s="8">
        <v>0.5</v>
      </c>
      <c r="I3170" s="9">
        <v>3500</v>
      </c>
      <c r="J3170" s="10">
        <f t="shared" si="0"/>
        <v>1750</v>
      </c>
      <c r="K3170" s="10">
        <f t="shared" si="1"/>
        <v>612.5</v>
      </c>
      <c r="L3170" s="11">
        <v>0.35</v>
      </c>
      <c r="N3170" s="16"/>
      <c r="O3170" s="14"/>
      <c r="P3170" s="12"/>
      <c r="Q3170" s="13"/>
    </row>
    <row r="3171" spans="1:17" ht="15.75" customHeight="1">
      <c r="A3171" s="6" t="s">
        <v>14</v>
      </c>
      <c r="B3171" s="6">
        <v>1185732</v>
      </c>
      <c r="C3171" s="7">
        <v>44539</v>
      </c>
      <c r="D3171" s="6" t="s">
        <v>33</v>
      </c>
      <c r="E3171" s="6" t="s">
        <v>109</v>
      </c>
      <c r="F3171" s="6" t="s">
        <v>110</v>
      </c>
      <c r="G3171" s="6" t="s">
        <v>20</v>
      </c>
      <c r="H3171" s="8">
        <v>0.5</v>
      </c>
      <c r="I3171" s="9">
        <v>3000</v>
      </c>
      <c r="J3171" s="10">
        <f t="shared" si="0"/>
        <v>1500</v>
      </c>
      <c r="K3171" s="10">
        <f t="shared" si="1"/>
        <v>525</v>
      </c>
      <c r="L3171" s="11">
        <v>0.35</v>
      </c>
      <c r="N3171" s="16"/>
      <c r="O3171" s="14"/>
      <c r="P3171" s="12"/>
      <c r="Q3171" s="13"/>
    </row>
    <row r="3172" spans="1:17" ht="15.75" customHeight="1">
      <c r="A3172" s="6" t="s">
        <v>14</v>
      </c>
      <c r="B3172" s="6">
        <v>1185732</v>
      </c>
      <c r="C3172" s="7">
        <v>44539</v>
      </c>
      <c r="D3172" s="6" t="s">
        <v>33</v>
      </c>
      <c r="E3172" s="6" t="s">
        <v>109</v>
      </c>
      <c r="F3172" s="6" t="s">
        <v>110</v>
      </c>
      <c r="G3172" s="6" t="s">
        <v>21</v>
      </c>
      <c r="H3172" s="8">
        <v>0.6</v>
      </c>
      <c r="I3172" s="9">
        <v>3000</v>
      </c>
      <c r="J3172" s="10">
        <f t="shared" si="0"/>
        <v>1800</v>
      </c>
      <c r="K3172" s="10">
        <f t="shared" si="1"/>
        <v>540</v>
      </c>
      <c r="L3172" s="11">
        <v>0.3</v>
      </c>
      <c r="N3172" s="16"/>
      <c r="O3172" s="14"/>
      <c r="P3172" s="12"/>
      <c r="Q3172" s="13"/>
    </row>
    <row r="3173" spans="1:17" ht="15.75" customHeight="1">
      <c r="A3173" s="6" t="s">
        <v>14</v>
      </c>
      <c r="B3173" s="6">
        <v>1185732</v>
      </c>
      <c r="C3173" s="7">
        <v>44539</v>
      </c>
      <c r="D3173" s="6" t="s">
        <v>33</v>
      </c>
      <c r="E3173" s="6" t="s">
        <v>109</v>
      </c>
      <c r="F3173" s="6" t="s">
        <v>110</v>
      </c>
      <c r="G3173" s="6" t="s">
        <v>22</v>
      </c>
      <c r="H3173" s="8">
        <v>0.64999999999999991</v>
      </c>
      <c r="I3173" s="9">
        <v>4000</v>
      </c>
      <c r="J3173" s="10">
        <f t="shared" si="0"/>
        <v>2599.9999999999995</v>
      </c>
      <c r="K3173" s="10">
        <f t="shared" si="1"/>
        <v>1039.9999999999998</v>
      </c>
      <c r="L3173" s="11">
        <v>0.4</v>
      </c>
      <c r="N3173" s="16"/>
      <c r="O3173" s="14"/>
      <c r="P3173" s="12"/>
      <c r="Q3173" s="13"/>
    </row>
    <row r="3174" spans="1:17" ht="15.75" customHeight="1">
      <c r="A3174" s="6" t="s">
        <v>14</v>
      </c>
      <c r="B3174" s="6">
        <v>1185732</v>
      </c>
      <c r="C3174" s="7">
        <v>44213</v>
      </c>
      <c r="D3174" s="6" t="s">
        <v>33</v>
      </c>
      <c r="E3174" s="6" t="s">
        <v>111</v>
      </c>
      <c r="F3174" s="6" t="s">
        <v>112</v>
      </c>
      <c r="G3174" s="6" t="s">
        <v>17</v>
      </c>
      <c r="H3174" s="8">
        <v>0.35000000000000003</v>
      </c>
      <c r="I3174" s="9">
        <v>5000</v>
      </c>
      <c r="J3174" s="10">
        <f t="shared" si="0"/>
        <v>1750.0000000000002</v>
      </c>
      <c r="K3174" s="10">
        <f t="shared" si="1"/>
        <v>700.00000000000011</v>
      </c>
      <c r="L3174" s="11">
        <v>0.4</v>
      </c>
      <c r="N3174" s="16"/>
      <c r="O3174" s="14"/>
      <c r="P3174" s="12"/>
      <c r="Q3174" s="13"/>
    </row>
    <row r="3175" spans="1:17" ht="15.75" customHeight="1">
      <c r="A3175" s="6" t="s">
        <v>14</v>
      </c>
      <c r="B3175" s="6">
        <v>1185732</v>
      </c>
      <c r="C3175" s="7">
        <v>44213</v>
      </c>
      <c r="D3175" s="6" t="s">
        <v>33</v>
      </c>
      <c r="E3175" s="6" t="s">
        <v>111</v>
      </c>
      <c r="F3175" s="6" t="s">
        <v>112</v>
      </c>
      <c r="G3175" s="6" t="s">
        <v>18</v>
      </c>
      <c r="H3175" s="8">
        <v>0.35000000000000003</v>
      </c>
      <c r="I3175" s="9">
        <v>3000</v>
      </c>
      <c r="J3175" s="10">
        <f t="shared" si="0"/>
        <v>1050</v>
      </c>
      <c r="K3175" s="10">
        <f t="shared" si="1"/>
        <v>420</v>
      </c>
      <c r="L3175" s="11">
        <v>0.4</v>
      </c>
      <c r="N3175" s="16"/>
      <c r="O3175" s="14"/>
      <c r="P3175" s="12"/>
      <c r="Q3175" s="13"/>
    </row>
    <row r="3176" spans="1:17" ht="15.75" customHeight="1">
      <c r="A3176" s="6" t="s">
        <v>14</v>
      </c>
      <c r="B3176" s="6">
        <v>1185732</v>
      </c>
      <c r="C3176" s="7">
        <v>44213</v>
      </c>
      <c r="D3176" s="6" t="s">
        <v>33</v>
      </c>
      <c r="E3176" s="6" t="s">
        <v>111</v>
      </c>
      <c r="F3176" s="6" t="s">
        <v>112</v>
      </c>
      <c r="G3176" s="6" t="s">
        <v>19</v>
      </c>
      <c r="H3176" s="8">
        <v>0.25000000000000006</v>
      </c>
      <c r="I3176" s="9">
        <v>3000</v>
      </c>
      <c r="J3176" s="10">
        <f t="shared" si="0"/>
        <v>750.00000000000011</v>
      </c>
      <c r="K3176" s="10">
        <f t="shared" si="1"/>
        <v>300.00000000000006</v>
      </c>
      <c r="L3176" s="11">
        <v>0.4</v>
      </c>
      <c r="N3176" s="16"/>
      <c r="O3176" s="14"/>
      <c r="P3176" s="12"/>
      <c r="Q3176" s="13"/>
    </row>
    <row r="3177" spans="1:17" ht="15.75" customHeight="1">
      <c r="A3177" s="6" t="s">
        <v>14</v>
      </c>
      <c r="B3177" s="6">
        <v>1185732</v>
      </c>
      <c r="C3177" s="7">
        <v>44213</v>
      </c>
      <c r="D3177" s="6" t="s">
        <v>33</v>
      </c>
      <c r="E3177" s="6" t="s">
        <v>111</v>
      </c>
      <c r="F3177" s="6" t="s">
        <v>112</v>
      </c>
      <c r="G3177" s="6" t="s">
        <v>20</v>
      </c>
      <c r="H3177" s="8">
        <v>0.30000000000000004</v>
      </c>
      <c r="I3177" s="9">
        <v>1500</v>
      </c>
      <c r="J3177" s="10">
        <f t="shared" si="0"/>
        <v>450.00000000000006</v>
      </c>
      <c r="K3177" s="10">
        <f t="shared" si="1"/>
        <v>180.00000000000003</v>
      </c>
      <c r="L3177" s="11">
        <v>0.4</v>
      </c>
      <c r="N3177" s="16"/>
      <c r="O3177" s="14"/>
      <c r="P3177" s="12"/>
      <c r="Q3177" s="13"/>
    </row>
    <row r="3178" spans="1:17" ht="15.75" customHeight="1">
      <c r="A3178" s="6" t="s">
        <v>14</v>
      </c>
      <c r="B3178" s="6">
        <v>1185732</v>
      </c>
      <c r="C3178" s="7">
        <v>44213</v>
      </c>
      <c r="D3178" s="6" t="s">
        <v>33</v>
      </c>
      <c r="E3178" s="6" t="s">
        <v>111</v>
      </c>
      <c r="F3178" s="6" t="s">
        <v>112</v>
      </c>
      <c r="G3178" s="6" t="s">
        <v>21</v>
      </c>
      <c r="H3178" s="8">
        <v>0.44999999999999996</v>
      </c>
      <c r="I3178" s="9">
        <v>2000</v>
      </c>
      <c r="J3178" s="10">
        <f t="shared" si="0"/>
        <v>899.99999999999989</v>
      </c>
      <c r="K3178" s="10">
        <f t="shared" si="1"/>
        <v>360</v>
      </c>
      <c r="L3178" s="11">
        <v>0.4</v>
      </c>
      <c r="N3178" s="16"/>
      <c r="O3178" s="14"/>
      <c r="P3178" s="12"/>
      <c r="Q3178" s="13"/>
    </row>
    <row r="3179" spans="1:17" ht="15.75" customHeight="1">
      <c r="A3179" s="6" t="s">
        <v>14</v>
      </c>
      <c r="B3179" s="6">
        <v>1185732</v>
      </c>
      <c r="C3179" s="7">
        <v>44213</v>
      </c>
      <c r="D3179" s="6" t="s">
        <v>33</v>
      </c>
      <c r="E3179" s="6" t="s">
        <v>111</v>
      </c>
      <c r="F3179" s="6" t="s">
        <v>112</v>
      </c>
      <c r="G3179" s="6" t="s">
        <v>22</v>
      </c>
      <c r="H3179" s="8">
        <v>0.35000000000000003</v>
      </c>
      <c r="I3179" s="9">
        <v>3000</v>
      </c>
      <c r="J3179" s="10">
        <f t="shared" si="0"/>
        <v>1050</v>
      </c>
      <c r="K3179" s="10">
        <f t="shared" si="1"/>
        <v>420</v>
      </c>
      <c r="L3179" s="11">
        <v>0.4</v>
      </c>
      <c r="N3179" s="16"/>
      <c r="O3179" s="14"/>
      <c r="P3179" s="12"/>
      <c r="Q3179" s="13"/>
    </row>
    <row r="3180" spans="1:17" ht="15.75" customHeight="1">
      <c r="A3180" s="6" t="s">
        <v>14</v>
      </c>
      <c r="B3180" s="6">
        <v>1185732</v>
      </c>
      <c r="C3180" s="7">
        <v>44244</v>
      </c>
      <c r="D3180" s="6" t="s">
        <v>33</v>
      </c>
      <c r="E3180" s="6" t="s">
        <v>111</v>
      </c>
      <c r="F3180" s="6" t="s">
        <v>112</v>
      </c>
      <c r="G3180" s="6" t="s">
        <v>17</v>
      </c>
      <c r="H3180" s="8">
        <v>0.35000000000000003</v>
      </c>
      <c r="I3180" s="9">
        <v>5500</v>
      </c>
      <c r="J3180" s="10">
        <f t="shared" si="0"/>
        <v>1925.0000000000002</v>
      </c>
      <c r="K3180" s="10">
        <f t="shared" si="1"/>
        <v>770.00000000000011</v>
      </c>
      <c r="L3180" s="11">
        <v>0.4</v>
      </c>
      <c r="N3180" s="16"/>
      <c r="O3180" s="14"/>
      <c r="P3180" s="12"/>
      <c r="Q3180" s="13"/>
    </row>
    <row r="3181" spans="1:17" ht="15.75" customHeight="1">
      <c r="A3181" s="6" t="s">
        <v>14</v>
      </c>
      <c r="B3181" s="6">
        <v>1185732</v>
      </c>
      <c r="C3181" s="7">
        <v>44244</v>
      </c>
      <c r="D3181" s="6" t="s">
        <v>33</v>
      </c>
      <c r="E3181" s="6" t="s">
        <v>111</v>
      </c>
      <c r="F3181" s="6" t="s">
        <v>112</v>
      </c>
      <c r="G3181" s="6" t="s">
        <v>18</v>
      </c>
      <c r="H3181" s="8">
        <v>0.4</v>
      </c>
      <c r="I3181" s="9">
        <v>2000</v>
      </c>
      <c r="J3181" s="10">
        <f t="shared" si="0"/>
        <v>800</v>
      </c>
      <c r="K3181" s="10">
        <f t="shared" si="1"/>
        <v>320</v>
      </c>
      <c r="L3181" s="11">
        <v>0.4</v>
      </c>
      <c r="N3181" s="16"/>
      <c r="O3181" s="14"/>
      <c r="P3181" s="12"/>
      <c r="Q3181" s="13"/>
    </row>
    <row r="3182" spans="1:17" ht="15.75" customHeight="1">
      <c r="A3182" s="6" t="s">
        <v>14</v>
      </c>
      <c r="B3182" s="6">
        <v>1185732</v>
      </c>
      <c r="C3182" s="7">
        <v>44244</v>
      </c>
      <c r="D3182" s="6" t="s">
        <v>33</v>
      </c>
      <c r="E3182" s="6" t="s">
        <v>111</v>
      </c>
      <c r="F3182" s="6" t="s">
        <v>112</v>
      </c>
      <c r="G3182" s="6" t="s">
        <v>19</v>
      </c>
      <c r="H3182" s="8">
        <v>0.30000000000000004</v>
      </c>
      <c r="I3182" s="9">
        <v>3000</v>
      </c>
      <c r="J3182" s="10">
        <f t="shared" si="0"/>
        <v>900.00000000000011</v>
      </c>
      <c r="K3182" s="10">
        <f t="shared" si="1"/>
        <v>360.00000000000006</v>
      </c>
      <c r="L3182" s="11">
        <v>0.4</v>
      </c>
      <c r="N3182" s="16"/>
      <c r="O3182" s="14"/>
      <c r="P3182" s="12"/>
      <c r="Q3182" s="13"/>
    </row>
    <row r="3183" spans="1:17" ht="15.75" customHeight="1">
      <c r="A3183" s="6" t="s">
        <v>14</v>
      </c>
      <c r="B3183" s="6">
        <v>1185732</v>
      </c>
      <c r="C3183" s="7">
        <v>44244</v>
      </c>
      <c r="D3183" s="6" t="s">
        <v>33</v>
      </c>
      <c r="E3183" s="6" t="s">
        <v>111</v>
      </c>
      <c r="F3183" s="6" t="s">
        <v>112</v>
      </c>
      <c r="G3183" s="6" t="s">
        <v>20</v>
      </c>
      <c r="H3183" s="8">
        <v>0.35000000000000003</v>
      </c>
      <c r="I3183" s="9">
        <v>1750</v>
      </c>
      <c r="J3183" s="10">
        <f t="shared" si="0"/>
        <v>612.50000000000011</v>
      </c>
      <c r="K3183" s="10">
        <f t="shared" si="1"/>
        <v>245.00000000000006</v>
      </c>
      <c r="L3183" s="11">
        <v>0.4</v>
      </c>
      <c r="N3183" s="16"/>
      <c r="O3183" s="14"/>
      <c r="P3183" s="12"/>
      <c r="Q3183" s="13"/>
    </row>
    <row r="3184" spans="1:17" ht="15.75" customHeight="1">
      <c r="A3184" s="6" t="s">
        <v>14</v>
      </c>
      <c r="B3184" s="6">
        <v>1185732</v>
      </c>
      <c r="C3184" s="7">
        <v>44244</v>
      </c>
      <c r="D3184" s="6" t="s">
        <v>33</v>
      </c>
      <c r="E3184" s="6" t="s">
        <v>111</v>
      </c>
      <c r="F3184" s="6" t="s">
        <v>112</v>
      </c>
      <c r="G3184" s="6" t="s">
        <v>21</v>
      </c>
      <c r="H3184" s="8">
        <v>0.49999999999999994</v>
      </c>
      <c r="I3184" s="9">
        <v>2500</v>
      </c>
      <c r="J3184" s="10">
        <f t="shared" si="0"/>
        <v>1249.9999999999998</v>
      </c>
      <c r="K3184" s="10">
        <f t="shared" si="1"/>
        <v>499.99999999999994</v>
      </c>
      <c r="L3184" s="11">
        <v>0.4</v>
      </c>
      <c r="N3184" s="16"/>
      <c r="O3184" s="14"/>
      <c r="P3184" s="12"/>
      <c r="Q3184" s="13"/>
    </row>
    <row r="3185" spans="1:17" ht="15.75" customHeight="1">
      <c r="A3185" s="6" t="s">
        <v>14</v>
      </c>
      <c r="B3185" s="6">
        <v>1185732</v>
      </c>
      <c r="C3185" s="7">
        <v>44244</v>
      </c>
      <c r="D3185" s="6" t="s">
        <v>33</v>
      </c>
      <c r="E3185" s="6" t="s">
        <v>111</v>
      </c>
      <c r="F3185" s="6" t="s">
        <v>112</v>
      </c>
      <c r="G3185" s="6" t="s">
        <v>22</v>
      </c>
      <c r="H3185" s="8">
        <v>0.24999999999999994</v>
      </c>
      <c r="I3185" s="9">
        <v>3500</v>
      </c>
      <c r="J3185" s="10">
        <f t="shared" si="0"/>
        <v>874.99999999999977</v>
      </c>
      <c r="K3185" s="10">
        <f t="shared" si="1"/>
        <v>349.99999999999994</v>
      </c>
      <c r="L3185" s="11">
        <v>0.4</v>
      </c>
      <c r="N3185" s="16"/>
      <c r="O3185" s="14"/>
      <c r="P3185" s="12"/>
      <c r="Q3185" s="13"/>
    </row>
    <row r="3186" spans="1:17" ht="15.75" customHeight="1">
      <c r="A3186" s="6" t="s">
        <v>14</v>
      </c>
      <c r="B3186" s="6">
        <v>1185732</v>
      </c>
      <c r="C3186" s="7">
        <v>44271</v>
      </c>
      <c r="D3186" s="6" t="s">
        <v>33</v>
      </c>
      <c r="E3186" s="6" t="s">
        <v>111</v>
      </c>
      <c r="F3186" s="6" t="s">
        <v>112</v>
      </c>
      <c r="G3186" s="6" t="s">
        <v>17</v>
      </c>
      <c r="H3186" s="8">
        <v>0.30000000000000004</v>
      </c>
      <c r="I3186" s="9">
        <v>5700</v>
      </c>
      <c r="J3186" s="10">
        <f t="shared" si="0"/>
        <v>1710.0000000000002</v>
      </c>
      <c r="K3186" s="10">
        <f t="shared" si="1"/>
        <v>684.00000000000011</v>
      </c>
      <c r="L3186" s="11">
        <v>0.4</v>
      </c>
      <c r="N3186" s="16"/>
      <c r="O3186" s="14"/>
      <c r="P3186" s="12"/>
      <c r="Q3186" s="13"/>
    </row>
    <row r="3187" spans="1:17" ht="15.75" customHeight="1">
      <c r="A3187" s="6" t="s">
        <v>14</v>
      </c>
      <c r="B3187" s="6">
        <v>1185732</v>
      </c>
      <c r="C3187" s="7">
        <v>44271</v>
      </c>
      <c r="D3187" s="6" t="s">
        <v>33</v>
      </c>
      <c r="E3187" s="6" t="s">
        <v>111</v>
      </c>
      <c r="F3187" s="6" t="s">
        <v>112</v>
      </c>
      <c r="G3187" s="6" t="s">
        <v>18</v>
      </c>
      <c r="H3187" s="8">
        <v>0.30000000000000004</v>
      </c>
      <c r="I3187" s="9">
        <v>2750</v>
      </c>
      <c r="J3187" s="10">
        <f t="shared" si="0"/>
        <v>825.00000000000011</v>
      </c>
      <c r="K3187" s="10">
        <f t="shared" si="1"/>
        <v>330.00000000000006</v>
      </c>
      <c r="L3187" s="11">
        <v>0.4</v>
      </c>
      <c r="N3187" s="16"/>
      <c r="O3187" s="14"/>
      <c r="P3187" s="12"/>
      <c r="Q3187" s="13"/>
    </row>
    <row r="3188" spans="1:17" ht="15.75" customHeight="1">
      <c r="A3188" s="6" t="s">
        <v>14</v>
      </c>
      <c r="B3188" s="6">
        <v>1185732</v>
      </c>
      <c r="C3188" s="7">
        <v>44271</v>
      </c>
      <c r="D3188" s="6" t="s">
        <v>33</v>
      </c>
      <c r="E3188" s="6" t="s">
        <v>111</v>
      </c>
      <c r="F3188" s="6" t="s">
        <v>112</v>
      </c>
      <c r="G3188" s="6" t="s">
        <v>19</v>
      </c>
      <c r="H3188" s="8">
        <v>0.2</v>
      </c>
      <c r="I3188" s="9">
        <v>3250</v>
      </c>
      <c r="J3188" s="10">
        <f t="shared" si="0"/>
        <v>650</v>
      </c>
      <c r="K3188" s="10">
        <f t="shared" si="1"/>
        <v>260</v>
      </c>
      <c r="L3188" s="11">
        <v>0.4</v>
      </c>
      <c r="N3188" s="16"/>
      <c r="O3188" s="14"/>
      <c r="P3188" s="12"/>
      <c r="Q3188" s="13"/>
    </row>
    <row r="3189" spans="1:17" ht="15.75" customHeight="1">
      <c r="A3189" s="6" t="s">
        <v>14</v>
      </c>
      <c r="B3189" s="6">
        <v>1185732</v>
      </c>
      <c r="C3189" s="7">
        <v>44271</v>
      </c>
      <c r="D3189" s="6" t="s">
        <v>33</v>
      </c>
      <c r="E3189" s="6" t="s">
        <v>111</v>
      </c>
      <c r="F3189" s="6" t="s">
        <v>112</v>
      </c>
      <c r="G3189" s="6" t="s">
        <v>20</v>
      </c>
      <c r="H3189" s="8">
        <v>0.24999999999999994</v>
      </c>
      <c r="I3189" s="9">
        <v>1750</v>
      </c>
      <c r="J3189" s="10">
        <f t="shared" si="0"/>
        <v>437.49999999999989</v>
      </c>
      <c r="K3189" s="10">
        <f t="shared" si="1"/>
        <v>174.99999999999997</v>
      </c>
      <c r="L3189" s="11">
        <v>0.4</v>
      </c>
      <c r="N3189" s="16"/>
      <c r="O3189" s="14"/>
      <c r="P3189" s="12"/>
      <c r="Q3189" s="13"/>
    </row>
    <row r="3190" spans="1:17" ht="15.75" customHeight="1">
      <c r="A3190" s="6" t="s">
        <v>14</v>
      </c>
      <c r="B3190" s="6">
        <v>1185732</v>
      </c>
      <c r="C3190" s="7">
        <v>44271</v>
      </c>
      <c r="D3190" s="6" t="s">
        <v>33</v>
      </c>
      <c r="E3190" s="6" t="s">
        <v>111</v>
      </c>
      <c r="F3190" s="6" t="s">
        <v>112</v>
      </c>
      <c r="G3190" s="6" t="s">
        <v>21</v>
      </c>
      <c r="H3190" s="8">
        <v>0.4</v>
      </c>
      <c r="I3190" s="9">
        <v>2250</v>
      </c>
      <c r="J3190" s="10">
        <f t="shared" si="0"/>
        <v>900</v>
      </c>
      <c r="K3190" s="10">
        <f t="shared" si="1"/>
        <v>360</v>
      </c>
      <c r="L3190" s="11">
        <v>0.4</v>
      </c>
      <c r="N3190" s="16"/>
      <c r="O3190" s="14"/>
      <c r="P3190" s="12"/>
      <c r="Q3190" s="13"/>
    </row>
    <row r="3191" spans="1:17" ht="15.75" customHeight="1">
      <c r="A3191" s="6" t="s">
        <v>14</v>
      </c>
      <c r="B3191" s="6">
        <v>1185732</v>
      </c>
      <c r="C3191" s="7">
        <v>44271</v>
      </c>
      <c r="D3191" s="6" t="s">
        <v>33</v>
      </c>
      <c r="E3191" s="6" t="s">
        <v>111</v>
      </c>
      <c r="F3191" s="6" t="s">
        <v>112</v>
      </c>
      <c r="G3191" s="6" t="s">
        <v>22</v>
      </c>
      <c r="H3191" s="8">
        <v>0.30000000000000004</v>
      </c>
      <c r="I3191" s="9">
        <v>3250</v>
      </c>
      <c r="J3191" s="10">
        <f t="shared" si="0"/>
        <v>975.00000000000011</v>
      </c>
      <c r="K3191" s="10">
        <f t="shared" si="1"/>
        <v>390.00000000000006</v>
      </c>
      <c r="L3191" s="11">
        <v>0.4</v>
      </c>
      <c r="N3191" s="16"/>
      <c r="O3191" s="14"/>
      <c r="P3191" s="12"/>
      <c r="Q3191" s="13"/>
    </row>
    <row r="3192" spans="1:17" ht="15.75" customHeight="1">
      <c r="A3192" s="6" t="s">
        <v>14</v>
      </c>
      <c r="B3192" s="6">
        <v>1185732</v>
      </c>
      <c r="C3192" s="7">
        <v>44303</v>
      </c>
      <c r="D3192" s="6" t="s">
        <v>33</v>
      </c>
      <c r="E3192" s="6" t="s">
        <v>111</v>
      </c>
      <c r="F3192" s="6" t="s">
        <v>112</v>
      </c>
      <c r="G3192" s="6" t="s">
        <v>17</v>
      </c>
      <c r="H3192" s="8">
        <v>0.30000000000000004</v>
      </c>
      <c r="I3192" s="9">
        <v>5500</v>
      </c>
      <c r="J3192" s="10">
        <f t="shared" si="0"/>
        <v>1650.0000000000002</v>
      </c>
      <c r="K3192" s="10">
        <f t="shared" si="1"/>
        <v>660.00000000000011</v>
      </c>
      <c r="L3192" s="11">
        <v>0.4</v>
      </c>
      <c r="N3192" s="16"/>
      <c r="O3192" s="14"/>
      <c r="P3192" s="12"/>
      <c r="Q3192" s="13"/>
    </row>
    <row r="3193" spans="1:17" ht="15.75" customHeight="1">
      <c r="A3193" s="6" t="s">
        <v>14</v>
      </c>
      <c r="B3193" s="6">
        <v>1185732</v>
      </c>
      <c r="C3193" s="7">
        <v>44303</v>
      </c>
      <c r="D3193" s="6" t="s">
        <v>33</v>
      </c>
      <c r="E3193" s="6" t="s">
        <v>111</v>
      </c>
      <c r="F3193" s="6" t="s">
        <v>112</v>
      </c>
      <c r="G3193" s="6" t="s">
        <v>18</v>
      </c>
      <c r="H3193" s="8">
        <v>0.30000000000000004</v>
      </c>
      <c r="I3193" s="9">
        <v>2500</v>
      </c>
      <c r="J3193" s="10">
        <f t="shared" si="0"/>
        <v>750.00000000000011</v>
      </c>
      <c r="K3193" s="10">
        <f t="shared" si="1"/>
        <v>300.00000000000006</v>
      </c>
      <c r="L3193" s="11">
        <v>0.4</v>
      </c>
      <c r="N3193" s="16"/>
      <c r="O3193" s="14"/>
      <c r="P3193" s="12"/>
      <c r="Q3193" s="13"/>
    </row>
    <row r="3194" spans="1:17" ht="15.75" customHeight="1">
      <c r="A3194" s="6" t="s">
        <v>14</v>
      </c>
      <c r="B3194" s="6">
        <v>1185732</v>
      </c>
      <c r="C3194" s="7">
        <v>44303</v>
      </c>
      <c r="D3194" s="6" t="s">
        <v>33</v>
      </c>
      <c r="E3194" s="6" t="s">
        <v>111</v>
      </c>
      <c r="F3194" s="6" t="s">
        <v>112</v>
      </c>
      <c r="G3194" s="6" t="s">
        <v>19</v>
      </c>
      <c r="H3194" s="8">
        <v>0.2</v>
      </c>
      <c r="I3194" s="9">
        <v>2500</v>
      </c>
      <c r="J3194" s="10">
        <f t="shared" si="0"/>
        <v>500</v>
      </c>
      <c r="K3194" s="10">
        <f t="shared" si="1"/>
        <v>200</v>
      </c>
      <c r="L3194" s="11">
        <v>0.4</v>
      </c>
      <c r="N3194" s="16"/>
      <c r="O3194" s="14"/>
      <c r="P3194" s="12"/>
      <c r="Q3194" s="13"/>
    </row>
    <row r="3195" spans="1:17" ht="15.75" customHeight="1">
      <c r="A3195" s="6" t="s">
        <v>14</v>
      </c>
      <c r="B3195" s="6">
        <v>1185732</v>
      </c>
      <c r="C3195" s="7">
        <v>44303</v>
      </c>
      <c r="D3195" s="6" t="s">
        <v>33</v>
      </c>
      <c r="E3195" s="6" t="s">
        <v>111</v>
      </c>
      <c r="F3195" s="6" t="s">
        <v>112</v>
      </c>
      <c r="G3195" s="6" t="s">
        <v>20</v>
      </c>
      <c r="H3195" s="8">
        <v>0.24999999999999994</v>
      </c>
      <c r="I3195" s="9">
        <v>1750</v>
      </c>
      <c r="J3195" s="10">
        <f t="shared" si="0"/>
        <v>437.49999999999989</v>
      </c>
      <c r="K3195" s="10">
        <f t="shared" si="1"/>
        <v>174.99999999999997</v>
      </c>
      <c r="L3195" s="11">
        <v>0.4</v>
      </c>
      <c r="N3195" s="16"/>
      <c r="O3195" s="14"/>
      <c r="P3195" s="12"/>
      <c r="Q3195" s="13"/>
    </row>
    <row r="3196" spans="1:17" ht="15.75" customHeight="1">
      <c r="A3196" s="6" t="s">
        <v>14</v>
      </c>
      <c r="B3196" s="6">
        <v>1185732</v>
      </c>
      <c r="C3196" s="7">
        <v>44303</v>
      </c>
      <c r="D3196" s="6" t="s">
        <v>33</v>
      </c>
      <c r="E3196" s="6" t="s">
        <v>111</v>
      </c>
      <c r="F3196" s="6" t="s">
        <v>112</v>
      </c>
      <c r="G3196" s="6" t="s">
        <v>21</v>
      </c>
      <c r="H3196" s="8">
        <v>0.65</v>
      </c>
      <c r="I3196" s="9">
        <v>2000</v>
      </c>
      <c r="J3196" s="10">
        <f t="shared" si="0"/>
        <v>1300</v>
      </c>
      <c r="K3196" s="10">
        <f t="shared" si="1"/>
        <v>520</v>
      </c>
      <c r="L3196" s="11">
        <v>0.4</v>
      </c>
      <c r="N3196" s="16"/>
      <c r="O3196" s="14"/>
      <c r="P3196" s="12"/>
      <c r="Q3196" s="13"/>
    </row>
    <row r="3197" spans="1:17" ht="15.75" customHeight="1">
      <c r="A3197" s="6" t="s">
        <v>14</v>
      </c>
      <c r="B3197" s="6">
        <v>1185732</v>
      </c>
      <c r="C3197" s="7">
        <v>44303</v>
      </c>
      <c r="D3197" s="6" t="s">
        <v>33</v>
      </c>
      <c r="E3197" s="6" t="s">
        <v>111</v>
      </c>
      <c r="F3197" s="6" t="s">
        <v>112</v>
      </c>
      <c r="G3197" s="6" t="s">
        <v>22</v>
      </c>
      <c r="H3197" s="8">
        <v>0.5</v>
      </c>
      <c r="I3197" s="9">
        <v>3250</v>
      </c>
      <c r="J3197" s="10">
        <f t="shared" si="0"/>
        <v>1625</v>
      </c>
      <c r="K3197" s="10">
        <f t="shared" si="1"/>
        <v>650</v>
      </c>
      <c r="L3197" s="11">
        <v>0.4</v>
      </c>
      <c r="N3197" s="16"/>
      <c r="O3197" s="14"/>
      <c r="P3197" s="12"/>
      <c r="Q3197" s="13"/>
    </row>
    <row r="3198" spans="1:17" ht="15.75" customHeight="1">
      <c r="A3198" s="6" t="s">
        <v>14</v>
      </c>
      <c r="B3198" s="6">
        <v>1185732</v>
      </c>
      <c r="C3198" s="7">
        <v>44334</v>
      </c>
      <c r="D3198" s="6" t="s">
        <v>33</v>
      </c>
      <c r="E3198" s="6" t="s">
        <v>111</v>
      </c>
      <c r="F3198" s="6" t="s">
        <v>112</v>
      </c>
      <c r="G3198" s="6" t="s">
        <v>17</v>
      </c>
      <c r="H3198" s="8">
        <v>0.6</v>
      </c>
      <c r="I3198" s="9">
        <v>5950</v>
      </c>
      <c r="J3198" s="10">
        <f t="shared" si="0"/>
        <v>3570</v>
      </c>
      <c r="K3198" s="10">
        <f t="shared" si="1"/>
        <v>1428</v>
      </c>
      <c r="L3198" s="11">
        <v>0.4</v>
      </c>
      <c r="N3198" s="16"/>
      <c r="O3198" s="14"/>
      <c r="P3198" s="12"/>
      <c r="Q3198" s="13"/>
    </row>
    <row r="3199" spans="1:17" ht="15.75" customHeight="1">
      <c r="A3199" s="6" t="s">
        <v>14</v>
      </c>
      <c r="B3199" s="6">
        <v>1185732</v>
      </c>
      <c r="C3199" s="7">
        <v>44334</v>
      </c>
      <c r="D3199" s="6" t="s">
        <v>33</v>
      </c>
      <c r="E3199" s="6" t="s">
        <v>111</v>
      </c>
      <c r="F3199" s="6" t="s">
        <v>112</v>
      </c>
      <c r="G3199" s="6" t="s">
        <v>18</v>
      </c>
      <c r="H3199" s="8">
        <v>0.4</v>
      </c>
      <c r="I3199" s="9">
        <v>3000</v>
      </c>
      <c r="J3199" s="10">
        <f t="shared" si="0"/>
        <v>1200</v>
      </c>
      <c r="K3199" s="10">
        <f t="shared" si="1"/>
        <v>480</v>
      </c>
      <c r="L3199" s="11">
        <v>0.4</v>
      </c>
      <c r="N3199" s="16"/>
      <c r="O3199" s="14"/>
      <c r="P3199" s="12"/>
      <c r="Q3199" s="13"/>
    </row>
    <row r="3200" spans="1:17" ht="15.75" customHeight="1">
      <c r="A3200" s="6" t="s">
        <v>14</v>
      </c>
      <c r="B3200" s="6">
        <v>1185732</v>
      </c>
      <c r="C3200" s="7">
        <v>44334</v>
      </c>
      <c r="D3200" s="6" t="s">
        <v>33</v>
      </c>
      <c r="E3200" s="6" t="s">
        <v>111</v>
      </c>
      <c r="F3200" s="6" t="s">
        <v>112</v>
      </c>
      <c r="G3200" s="6" t="s">
        <v>19</v>
      </c>
      <c r="H3200" s="8">
        <v>0.35000000000000003</v>
      </c>
      <c r="I3200" s="9">
        <v>2750</v>
      </c>
      <c r="J3200" s="10">
        <f t="shared" si="0"/>
        <v>962.50000000000011</v>
      </c>
      <c r="K3200" s="10">
        <f t="shared" si="1"/>
        <v>385.00000000000006</v>
      </c>
      <c r="L3200" s="11">
        <v>0.4</v>
      </c>
      <c r="N3200" s="16"/>
      <c r="O3200" s="14"/>
      <c r="P3200" s="12"/>
      <c r="Q3200" s="13"/>
    </row>
    <row r="3201" spans="1:17" ht="15.75" customHeight="1">
      <c r="A3201" s="6" t="s">
        <v>14</v>
      </c>
      <c r="B3201" s="6">
        <v>1185732</v>
      </c>
      <c r="C3201" s="7">
        <v>44334</v>
      </c>
      <c r="D3201" s="6" t="s">
        <v>33</v>
      </c>
      <c r="E3201" s="6" t="s">
        <v>111</v>
      </c>
      <c r="F3201" s="6" t="s">
        <v>112</v>
      </c>
      <c r="G3201" s="6" t="s">
        <v>20</v>
      </c>
      <c r="H3201" s="8">
        <v>0.35000000000000003</v>
      </c>
      <c r="I3201" s="9">
        <v>2000</v>
      </c>
      <c r="J3201" s="10">
        <f t="shared" si="0"/>
        <v>700.00000000000011</v>
      </c>
      <c r="K3201" s="10">
        <f t="shared" si="1"/>
        <v>280.00000000000006</v>
      </c>
      <c r="L3201" s="11">
        <v>0.4</v>
      </c>
      <c r="N3201" s="16"/>
      <c r="O3201" s="14"/>
      <c r="P3201" s="12"/>
      <c r="Q3201" s="13"/>
    </row>
    <row r="3202" spans="1:17" ht="15.75" customHeight="1">
      <c r="A3202" s="6" t="s">
        <v>14</v>
      </c>
      <c r="B3202" s="6">
        <v>1185732</v>
      </c>
      <c r="C3202" s="7">
        <v>44334</v>
      </c>
      <c r="D3202" s="6" t="s">
        <v>33</v>
      </c>
      <c r="E3202" s="6" t="s">
        <v>111</v>
      </c>
      <c r="F3202" s="6" t="s">
        <v>112</v>
      </c>
      <c r="G3202" s="6" t="s">
        <v>21</v>
      </c>
      <c r="H3202" s="8">
        <v>0.44999999999999996</v>
      </c>
      <c r="I3202" s="9">
        <v>2250</v>
      </c>
      <c r="J3202" s="10">
        <f t="shared" si="0"/>
        <v>1012.4999999999999</v>
      </c>
      <c r="K3202" s="10">
        <f t="shared" si="1"/>
        <v>405</v>
      </c>
      <c r="L3202" s="11">
        <v>0.4</v>
      </c>
      <c r="N3202" s="16"/>
      <c r="O3202" s="14"/>
      <c r="P3202" s="12"/>
      <c r="Q3202" s="13"/>
    </row>
    <row r="3203" spans="1:17" ht="15.75" customHeight="1">
      <c r="A3203" s="6" t="s">
        <v>14</v>
      </c>
      <c r="B3203" s="6">
        <v>1185732</v>
      </c>
      <c r="C3203" s="7">
        <v>44334</v>
      </c>
      <c r="D3203" s="6" t="s">
        <v>33</v>
      </c>
      <c r="E3203" s="6" t="s">
        <v>111</v>
      </c>
      <c r="F3203" s="6" t="s">
        <v>112</v>
      </c>
      <c r="G3203" s="6" t="s">
        <v>22</v>
      </c>
      <c r="H3203" s="8">
        <v>0.54999999999999993</v>
      </c>
      <c r="I3203" s="9">
        <v>3500</v>
      </c>
      <c r="J3203" s="10">
        <f t="shared" si="0"/>
        <v>1924.9999999999998</v>
      </c>
      <c r="K3203" s="10">
        <f t="shared" si="1"/>
        <v>770</v>
      </c>
      <c r="L3203" s="11">
        <v>0.4</v>
      </c>
      <c r="N3203" s="16"/>
      <c r="O3203" s="14"/>
      <c r="P3203" s="12"/>
      <c r="Q3203" s="13"/>
    </row>
    <row r="3204" spans="1:17" ht="15.75" customHeight="1">
      <c r="A3204" s="6" t="s">
        <v>14</v>
      </c>
      <c r="B3204" s="6">
        <v>1185732</v>
      </c>
      <c r="C3204" s="7">
        <v>44364</v>
      </c>
      <c r="D3204" s="6" t="s">
        <v>33</v>
      </c>
      <c r="E3204" s="6" t="s">
        <v>111</v>
      </c>
      <c r="F3204" s="6" t="s">
        <v>112</v>
      </c>
      <c r="G3204" s="6" t="s">
        <v>17</v>
      </c>
      <c r="H3204" s="8">
        <v>0.45</v>
      </c>
      <c r="I3204" s="9">
        <v>6000</v>
      </c>
      <c r="J3204" s="10">
        <f t="shared" si="0"/>
        <v>2700</v>
      </c>
      <c r="K3204" s="10">
        <f t="shared" si="1"/>
        <v>1080</v>
      </c>
      <c r="L3204" s="11">
        <v>0.4</v>
      </c>
      <c r="N3204" s="16"/>
      <c r="O3204" s="14"/>
      <c r="P3204" s="12"/>
      <c r="Q3204" s="13"/>
    </row>
    <row r="3205" spans="1:17" ht="15.75" customHeight="1">
      <c r="A3205" s="6" t="s">
        <v>14</v>
      </c>
      <c r="B3205" s="6">
        <v>1185732</v>
      </c>
      <c r="C3205" s="7">
        <v>44364</v>
      </c>
      <c r="D3205" s="6" t="s">
        <v>33</v>
      </c>
      <c r="E3205" s="6" t="s">
        <v>111</v>
      </c>
      <c r="F3205" s="6" t="s">
        <v>112</v>
      </c>
      <c r="G3205" s="6" t="s">
        <v>18</v>
      </c>
      <c r="H3205" s="8">
        <v>0.40000000000000008</v>
      </c>
      <c r="I3205" s="9">
        <v>4250</v>
      </c>
      <c r="J3205" s="10">
        <f t="shared" si="0"/>
        <v>1700.0000000000002</v>
      </c>
      <c r="K3205" s="10">
        <f t="shared" si="1"/>
        <v>680.00000000000011</v>
      </c>
      <c r="L3205" s="11">
        <v>0.4</v>
      </c>
      <c r="N3205" s="16"/>
      <c r="O3205" s="14"/>
      <c r="P3205" s="12"/>
      <c r="Q3205" s="13"/>
    </row>
    <row r="3206" spans="1:17" ht="15.75" customHeight="1">
      <c r="A3206" s="6" t="s">
        <v>14</v>
      </c>
      <c r="B3206" s="6">
        <v>1185732</v>
      </c>
      <c r="C3206" s="7">
        <v>44364</v>
      </c>
      <c r="D3206" s="6" t="s">
        <v>33</v>
      </c>
      <c r="E3206" s="6" t="s">
        <v>111</v>
      </c>
      <c r="F3206" s="6" t="s">
        <v>112</v>
      </c>
      <c r="G3206" s="6" t="s">
        <v>19</v>
      </c>
      <c r="H3206" s="8">
        <v>0.35000000000000003</v>
      </c>
      <c r="I3206" s="9">
        <v>3000</v>
      </c>
      <c r="J3206" s="10">
        <f t="shared" si="0"/>
        <v>1050</v>
      </c>
      <c r="K3206" s="10">
        <f t="shared" si="1"/>
        <v>420</v>
      </c>
      <c r="L3206" s="11">
        <v>0.4</v>
      </c>
      <c r="N3206" s="16"/>
      <c r="O3206" s="14"/>
      <c r="P3206" s="12"/>
      <c r="Q3206" s="13"/>
    </row>
    <row r="3207" spans="1:17" ht="15.75" customHeight="1">
      <c r="A3207" s="6" t="s">
        <v>14</v>
      </c>
      <c r="B3207" s="6">
        <v>1185732</v>
      </c>
      <c r="C3207" s="7">
        <v>44364</v>
      </c>
      <c r="D3207" s="6" t="s">
        <v>33</v>
      </c>
      <c r="E3207" s="6" t="s">
        <v>111</v>
      </c>
      <c r="F3207" s="6" t="s">
        <v>112</v>
      </c>
      <c r="G3207" s="6" t="s">
        <v>20</v>
      </c>
      <c r="H3207" s="8">
        <v>0.35000000000000003</v>
      </c>
      <c r="I3207" s="9">
        <v>2750</v>
      </c>
      <c r="J3207" s="10">
        <f t="shared" si="0"/>
        <v>962.50000000000011</v>
      </c>
      <c r="K3207" s="10">
        <f t="shared" si="1"/>
        <v>385.00000000000006</v>
      </c>
      <c r="L3207" s="11">
        <v>0.4</v>
      </c>
      <c r="N3207" s="16"/>
      <c r="O3207" s="14"/>
      <c r="P3207" s="12"/>
      <c r="Q3207" s="13"/>
    </row>
    <row r="3208" spans="1:17" ht="15.75" customHeight="1">
      <c r="A3208" s="6" t="s">
        <v>14</v>
      </c>
      <c r="B3208" s="6">
        <v>1185732</v>
      </c>
      <c r="C3208" s="7">
        <v>44364</v>
      </c>
      <c r="D3208" s="6" t="s">
        <v>33</v>
      </c>
      <c r="E3208" s="6" t="s">
        <v>111</v>
      </c>
      <c r="F3208" s="6" t="s">
        <v>112</v>
      </c>
      <c r="G3208" s="6" t="s">
        <v>21</v>
      </c>
      <c r="H3208" s="8">
        <v>0.45</v>
      </c>
      <c r="I3208" s="9">
        <v>2750</v>
      </c>
      <c r="J3208" s="10">
        <f t="shared" si="0"/>
        <v>1237.5</v>
      </c>
      <c r="K3208" s="10">
        <f t="shared" si="1"/>
        <v>495</v>
      </c>
      <c r="L3208" s="11">
        <v>0.4</v>
      </c>
      <c r="N3208" s="16"/>
      <c r="O3208" s="14"/>
      <c r="P3208" s="12"/>
      <c r="Q3208" s="13"/>
    </row>
    <row r="3209" spans="1:17" ht="15.75" customHeight="1">
      <c r="A3209" s="6" t="s">
        <v>14</v>
      </c>
      <c r="B3209" s="6">
        <v>1185732</v>
      </c>
      <c r="C3209" s="7">
        <v>44364</v>
      </c>
      <c r="D3209" s="6" t="s">
        <v>33</v>
      </c>
      <c r="E3209" s="6" t="s">
        <v>111</v>
      </c>
      <c r="F3209" s="6" t="s">
        <v>112</v>
      </c>
      <c r="G3209" s="6" t="s">
        <v>22</v>
      </c>
      <c r="H3209" s="8">
        <v>0.65000000000000013</v>
      </c>
      <c r="I3209" s="9">
        <v>4250</v>
      </c>
      <c r="J3209" s="10">
        <f t="shared" si="0"/>
        <v>2762.5000000000005</v>
      </c>
      <c r="K3209" s="10">
        <f t="shared" si="1"/>
        <v>1105.0000000000002</v>
      </c>
      <c r="L3209" s="11">
        <v>0.4</v>
      </c>
      <c r="N3209" s="16"/>
      <c r="O3209" s="14"/>
      <c r="P3209" s="12"/>
      <c r="Q3209" s="13"/>
    </row>
    <row r="3210" spans="1:17" ht="15.75" customHeight="1">
      <c r="A3210" s="6" t="s">
        <v>14</v>
      </c>
      <c r="B3210" s="6">
        <v>1185732</v>
      </c>
      <c r="C3210" s="7">
        <v>44393</v>
      </c>
      <c r="D3210" s="6" t="s">
        <v>33</v>
      </c>
      <c r="E3210" s="6" t="s">
        <v>111</v>
      </c>
      <c r="F3210" s="6" t="s">
        <v>112</v>
      </c>
      <c r="G3210" s="6" t="s">
        <v>17</v>
      </c>
      <c r="H3210" s="8">
        <v>0.60000000000000009</v>
      </c>
      <c r="I3210" s="9">
        <v>6500</v>
      </c>
      <c r="J3210" s="10">
        <f t="shared" si="0"/>
        <v>3900.0000000000005</v>
      </c>
      <c r="K3210" s="10">
        <f t="shared" si="1"/>
        <v>1560.0000000000002</v>
      </c>
      <c r="L3210" s="11">
        <v>0.4</v>
      </c>
      <c r="N3210" s="16"/>
      <c r="O3210" s="14"/>
      <c r="P3210" s="12"/>
      <c r="Q3210" s="13"/>
    </row>
    <row r="3211" spans="1:17" ht="15.75" customHeight="1">
      <c r="A3211" s="6" t="s">
        <v>14</v>
      </c>
      <c r="B3211" s="6">
        <v>1185732</v>
      </c>
      <c r="C3211" s="7">
        <v>44393</v>
      </c>
      <c r="D3211" s="6" t="s">
        <v>33</v>
      </c>
      <c r="E3211" s="6" t="s">
        <v>111</v>
      </c>
      <c r="F3211" s="6" t="s">
        <v>112</v>
      </c>
      <c r="G3211" s="6" t="s">
        <v>18</v>
      </c>
      <c r="H3211" s="8">
        <v>0.55000000000000016</v>
      </c>
      <c r="I3211" s="9">
        <v>4000</v>
      </c>
      <c r="J3211" s="10">
        <f t="shared" si="0"/>
        <v>2200.0000000000005</v>
      </c>
      <c r="K3211" s="10">
        <f t="shared" si="1"/>
        <v>880.00000000000023</v>
      </c>
      <c r="L3211" s="11">
        <v>0.4</v>
      </c>
      <c r="N3211" s="16"/>
      <c r="O3211" s="14"/>
      <c r="P3211" s="12"/>
      <c r="Q3211" s="13"/>
    </row>
    <row r="3212" spans="1:17" ht="15.75" customHeight="1">
      <c r="A3212" s="6" t="s">
        <v>14</v>
      </c>
      <c r="B3212" s="6">
        <v>1185732</v>
      </c>
      <c r="C3212" s="7">
        <v>44393</v>
      </c>
      <c r="D3212" s="6" t="s">
        <v>33</v>
      </c>
      <c r="E3212" s="6" t="s">
        <v>111</v>
      </c>
      <c r="F3212" s="6" t="s">
        <v>112</v>
      </c>
      <c r="G3212" s="6" t="s">
        <v>19</v>
      </c>
      <c r="H3212" s="8">
        <v>0.5</v>
      </c>
      <c r="I3212" s="9">
        <v>3250</v>
      </c>
      <c r="J3212" s="10">
        <f t="shared" si="0"/>
        <v>1625</v>
      </c>
      <c r="K3212" s="10">
        <f t="shared" si="1"/>
        <v>650</v>
      </c>
      <c r="L3212" s="11">
        <v>0.4</v>
      </c>
      <c r="N3212" s="16"/>
      <c r="O3212" s="14"/>
      <c r="P3212" s="12"/>
      <c r="Q3212" s="13"/>
    </row>
    <row r="3213" spans="1:17" ht="15.75" customHeight="1">
      <c r="A3213" s="6" t="s">
        <v>14</v>
      </c>
      <c r="B3213" s="6">
        <v>1185732</v>
      </c>
      <c r="C3213" s="7">
        <v>44393</v>
      </c>
      <c r="D3213" s="6" t="s">
        <v>33</v>
      </c>
      <c r="E3213" s="6" t="s">
        <v>111</v>
      </c>
      <c r="F3213" s="6" t="s">
        <v>112</v>
      </c>
      <c r="G3213" s="6" t="s">
        <v>20</v>
      </c>
      <c r="H3213" s="8">
        <v>0.5</v>
      </c>
      <c r="I3213" s="9">
        <v>2750</v>
      </c>
      <c r="J3213" s="10">
        <f t="shared" si="0"/>
        <v>1375</v>
      </c>
      <c r="K3213" s="10">
        <f t="shared" si="1"/>
        <v>550</v>
      </c>
      <c r="L3213" s="11">
        <v>0.4</v>
      </c>
      <c r="N3213" s="16"/>
      <c r="O3213" s="14"/>
      <c r="P3213" s="12"/>
      <c r="Q3213" s="13"/>
    </row>
    <row r="3214" spans="1:17" ht="15.75" customHeight="1">
      <c r="A3214" s="6" t="s">
        <v>14</v>
      </c>
      <c r="B3214" s="6">
        <v>1185732</v>
      </c>
      <c r="C3214" s="7">
        <v>44393</v>
      </c>
      <c r="D3214" s="6" t="s">
        <v>33</v>
      </c>
      <c r="E3214" s="6" t="s">
        <v>111</v>
      </c>
      <c r="F3214" s="6" t="s">
        <v>112</v>
      </c>
      <c r="G3214" s="6" t="s">
        <v>21</v>
      </c>
      <c r="H3214" s="8">
        <v>0.60000000000000009</v>
      </c>
      <c r="I3214" s="9">
        <v>3000</v>
      </c>
      <c r="J3214" s="10">
        <f t="shared" si="0"/>
        <v>1800.0000000000002</v>
      </c>
      <c r="K3214" s="10">
        <f t="shared" si="1"/>
        <v>720.00000000000011</v>
      </c>
      <c r="L3214" s="11">
        <v>0.4</v>
      </c>
      <c r="N3214" s="16"/>
      <c r="O3214" s="14"/>
      <c r="P3214" s="12"/>
      <c r="Q3214" s="13"/>
    </row>
    <row r="3215" spans="1:17" ht="15.75" customHeight="1">
      <c r="A3215" s="6" t="s">
        <v>14</v>
      </c>
      <c r="B3215" s="6">
        <v>1185732</v>
      </c>
      <c r="C3215" s="7">
        <v>44393</v>
      </c>
      <c r="D3215" s="6" t="s">
        <v>33</v>
      </c>
      <c r="E3215" s="6" t="s">
        <v>111</v>
      </c>
      <c r="F3215" s="6" t="s">
        <v>112</v>
      </c>
      <c r="G3215" s="6" t="s">
        <v>22</v>
      </c>
      <c r="H3215" s="8">
        <v>0.65000000000000013</v>
      </c>
      <c r="I3215" s="9">
        <v>4750</v>
      </c>
      <c r="J3215" s="10">
        <f t="shared" si="0"/>
        <v>3087.5000000000005</v>
      </c>
      <c r="K3215" s="10">
        <f t="shared" si="1"/>
        <v>1235.0000000000002</v>
      </c>
      <c r="L3215" s="11">
        <v>0.4</v>
      </c>
      <c r="N3215" s="16"/>
      <c r="O3215" s="14"/>
      <c r="P3215" s="12"/>
      <c r="Q3215" s="13"/>
    </row>
    <row r="3216" spans="1:17" ht="15.75" customHeight="1">
      <c r="A3216" s="6" t="s">
        <v>14</v>
      </c>
      <c r="B3216" s="6">
        <v>1185732</v>
      </c>
      <c r="C3216" s="7">
        <v>44425</v>
      </c>
      <c r="D3216" s="6" t="s">
        <v>33</v>
      </c>
      <c r="E3216" s="6" t="s">
        <v>111</v>
      </c>
      <c r="F3216" s="6" t="s">
        <v>112</v>
      </c>
      <c r="G3216" s="6" t="s">
        <v>17</v>
      </c>
      <c r="H3216" s="8">
        <v>0.5</v>
      </c>
      <c r="I3216" s="9">
        <v>5250</v>
      </c>
      <c r="J3216" s="10">
        <f t="shared" si="0"/>
        <v>2625</v>
      </c>
      <c r="K3216" s="10">
        <f t="shared" si="1"/>
        <v>1050</v>
      </c>
      <c r="L3216" s="11">
        <v>0.4</v>
      </c>
      <c r="N3216" s="16"/>
      <c r="O3216" s="14"/>
      <c r="P3216" s="12"/>
      <c r="Q3216" s="13"/>
    </row>
    <row r="3217" spans="1:17" ht="15.75" customHeight="1">
      <c r="A3217" s="6" t="s">
        <v>14</v>
      </c>
      <c r="B3217" s="6">
        <v>1185732</v>
      </c>
      <c r="C3217" s="7">
        <v>44425</v>
      </c>
      <c r="D3217" s="6" t="s">
        <v>33</v>
      </c>
      <c r="E3217" s="6" t="s">
        <v>111</v>
      </c>
      <c r="F3217" s="6" t="s">
        <v>112</v>
      </c>
      <c r="G3217" s="6" t="s">
        <v>18</v>
      </c>
      <c r="H3217" s="8">
        <v>0.45000000000000007</v>
      </c>
      <c r="I3217" s="9">
        <v>3000</v>
      </c>
      <c r="J3217" s="10">
        <f t="shared" si="0"/>
        <v>1350.0000000000002</v>
      </c>
      <c r="K3217" s="10">
        <f t="shared" si="1"/>
        <v>540.00000000000011</v>
      </c>
      <c r="L3217" s="11">
        <v>0.4</v>
      </c>
      <c r="N3217" s="16"/>
      <c r="O3217" s="14"/>
      <c r="P3217" s="12"/>
      <c r="Q3217" s="13"/>
    </row>
    <row r="3218" spans="1:17" ht="15.75" customHeight="1">
      <c r="A3218" s="6" t="s">
        <v>14</v>
      </c>
      <c r="B3218" s="6">
        <v>1185732</v>
      </c>
      <c r="C3218" s="7">
        <v>44425</v>
      </c>
      <c r="D3218" s="6" t="s">
        <v>33</v>
      </c>
      <c r="E3218" s="6" t="s">
        <v>111</v>
      </c>
      <c r="F3218" s="6" t="s">
        <v>112</v>
      </c>
      <c r="G3218" s="6" t="s">
        <v>19</v>
      </c>
      <c r="H3218" s="8">
        <v>0.4</v>
      </c>
      <c r="I3218" s="9">
        <v>3000</v>
      </c>
      <c r="J3218" s="10">
        <f t="shared" si="0"/>
        <v>1200</v>
      </c>
      <c r="K3218" s="10">
        <f t="shared" si="1"/>
        <v>480</v>
      </c>
      <c r="L3218" s="11">
        <v>0.4</v>
      </c>
      <c r="N3218" s="16"/>
      <c r="O3218" s="14"/>
      <c r="P3218" s="12"/>
      <c r="Q3218" s="13"/>
    </row>
    <row r="3219" spans="1:17" ht="15.75" customHeight="1">
      <c r="A3219" s="6" t="s">
        <v>14</v>
      </c>
      <c r="B3219" s="6">
        <v>1185732</v>
      </c>
      <c r="C3219" s="7">
        <v>44425</v>
      </c>
      <c r="D3219" s="6" t="s">
        <v>33</v>
      </c>
      <c r="E3219" s="6" t="s">
        <v>111</v>
      </c>
      <c r="F3219" s="6" t="s">
        <v>112</v>
      </c>
      <c r="G3219" s="6" t="s">
        <v>20</v>
      </c>
      <c r="H3219" s="8">
        <v>0.4</v>
      </c>
      <c r="I3219" s="9">
        <v>2750</v>
      </c>
      <c r="J3219" s="10">
        <f t="shared" si="0"/>
        <v>1100</v>
      </c>
      <c r="K3219" s="10">
        <f t="shared" si="1"/>
        <v>440</v>
      </c>
      <c r="L3219" s="11">
        <v>0.4</v>
      </c>
      <c r="N3219" s="16"/>
      <c r="O3219" s="14"/>
      <c r="P3219" s="12"/>
      <c r="Q3219" s="13"/>
    </row>
    <row r="3220" spans="1:17" ht="15.75" customHeight="1">
      <c r="A3220" s="6" t="s">
        <v>14</v>
      </c>
      <c r="B3220" s="6">
        <v>1185732</v>
      </c>
      <c r="C3220" s="7">
        <v>44425</v>
      </c>
      <c r="D3220" s="6" t="s">
        <v>33</v>
      </c>
      <c r="E3220" s="6" t="s">
        <v>111</v>
      </c>
      <c r="F3220" s="6" t="s">
        <v>112</v>
      </c>
      <c r="G3220" s="6" t="s">
        <v>21</v>
      </c>
      <c r="H3220" s="8">
        <v>0.5</v>
      </c>
      <c r="I3220" s="9">
        <v>2500</v>
      </c>
      <c r="J3220" s="10">
        <f t="shared" si="0"/>
        <v>1250</v>
      </c>
      <c r="K3220" s="10">
        <f t="shared" si="1"/>
        <v>500</v>
      </c>
      <c r="L3220" s="11">
        <v>0.4</v>
      </c>
      <c r="N3220" s="16"/>
      <c r="O3220" s="14"/>
      <c r="P3220" s="12"/>
      <c r="Q3220" s="13"/>
    </row>
    <row r="3221" spans="1:17" ht="15.75" customHeight="1">
      <c r="A3221" s="6" t="s">
        <v>14</v>
      </c>
      <c r="B3221" s="6">
        <v>1185732</v>
      </c>
      <c r="C3221" s="7">
        <v>44425</v>
      </c>
      <c r="D3221" s="6" t="s">
        <v>33</v>
      </c>
      <c r="E3221" s="6" t="s">
        <v>111</v>
      </c>
      <c r="F3221" s="6" t="s">
        <v>112</v>
      </c>
      <c r="G3221" s="6" t="s">
        <v>22</v>
      </c>
      <c r="H3221" s="8">
        <v>0.55000000000000004</v>
      </c>
      <c r="I3221" s="9">
        <v>4250</v>
      </c>
      <c r="J3221" s="10">
        <f t="shared" si="0"/>
        <v>2337.5</v>
      </c>
      <c r="K3221" s="10">
        <f t="shared" si="1"/>
        <v>935</v>
      </c>
      <c r="L3221" s="11">
        <v>0.4</v>
      </c>
      <c r="N3221" s="16"/>
      <c r="O3221" s="14"/>
      <c r="P3221" s="12"/>
      <c r="Q3221" s="13"/>
    </row>
    <row r="3222" spans="1:17" ht="15.75" customHeight="1">
      <c r="A3222" s="6" t="s">
        <v>14</v>
      </c>
      <c r="B3222" s="6">
        <v>1185732</v>
      </c>
      <c r="C3222" s="7">
        <v>44457</v>
      </c>
      <c r="D3222" s="6" t="s">
        <v>33</v>
      </c>
      <c r="E3222" s="6" t="s">
        <v>111</v>
      </c>
      <c r="F3222" s="6" t="s">
        <v>112</v>
      </c>
      <c r="G3222" s="6" t="s">
        <v>17</v>
      </c>
      <c r="H3222" s="8">
        <v>0.35000000000000003</v>
      </c>
      <c r="I3222" s="9">
        <v>5500</v>
      </c>
      <c r="J3222" s="10">
        <f t="shared" si="0"/>
        <v>1925.0000000000002</v>
      </c>
      <c r="K3222" s="10">
        <f t="shared" si="1"/>
        <v>770.00000000000011</v>
      </c>
      <c r="L3222" s="11">
        <v>0.4</v>
      </c>
      <c r="N3222" s="16"/>
      <c r="O3222" s="14"/>
      <c r="P3222" s="12"/>
      <c r="Q3222" s="13"/>
    </row>
    <row r="3223" spans="1:17" ht="15.75" customHeight="1">
      <c r="A3223" s="6" t="s">
        <v>14</v>
      </c>
      <c r="B3223" s="6">
        <v>1185732</v>
      </c>
      <c r="C3223" s="7">
        <v>44457</v>
      </c>
      <c r="D3223" s="6" t="s">
        <v>33</v>
      </c>
      <c r="E3223" s="6" t="s">
        <v>111</v>
      </c>
      <c r="F3223" s="6" t="s">
        <v>112</v>
      </c>
      <c r="G3223" s="6" t="s">
        <v>18</v>
      </c>
      <c r="H3223" s="8">
        <v>0.3000000000000001</v>
      </c>
      <c r="I3223" s="9">
        <v>3500</v>
      </c>
      <c r="J3223" s="10">
        <f t="shared" si="0"/>
        <v>1050.0000000000005</v>
      </c>
      <c r="K3223" s="10">
        <f t="shared" si="1"/>
        <v>420.00000000000023</v>
      </c>
      <c r="L3223" s="11">
        <v>0.4</v>
      </c>
      <c r="N3223" s="16"/>
      <c r="O3223" s="14"/>
      <c r="P3223" s="12"/>
      <c r="Q3223" s="13"/>
    </row>
    <row r="3224" spans="1:17" ht="15.75" customHeight="1">
      <c r="A3224" s="6" t="s">
        <v>14</v>
      </c>
      <c r="B3224" s="6">
        <v>1185732</v>
      </c>
      <c r="C3224" s="7">
        <v>44457</v>
      </c>
      <c r="D3224" s="6" t="s">
        <v>33</v>
      </c>
      <c r="E3224" s="6" t="s">
        <v>111</v>
      </c>
      <c r="F3224" s="6" t="s">
        <v>112</v>
      </c>
      <c r="G3224" s="6" t="s">
        <v>19</v>
      </c>
      <c r="H3224" s="8">
        <v>0.25000000000000006</v>
      </c>
      <c r="I3224" s="9">
        <v>2500</v>
      </c>
      <c r="J3224" s="10">
        <f t="shared" si="0"/>
        <v>625.00000000000011</v>
      </c>
      <c r="K3224" s="10">
        <f t="shared" si="1"/>
        <v>250.00000000000006</v>
      </c>
      <c r="L3224" s="11">
        <v>0.4</v>
      </c>
      <c r="N3224" s="16"/>
      <c r="O3224" s="14"/>
      <c r="P3224" s="12"/>
      <c r="Q3224" s="13"/>
    </row>
    <row r="3225" spans="1:17" ht="15.75" customHeight="1">
      <c r="A3225" s="6" t="s">
        <v>14</v>
      </c>
      <c r="B3225" s="6">
        <v>1185732</v>
      </c>
      <c r="C3225" s="7">
        <v>44457</v>
      </c>
      <c r="D3225" s="6" t="s">
        <v>33</v>
      </c>
      <c r="E3225" s="6" t="s">
        <v>111</v>
      </c>
      <c r="F3225" s="6" t="s">
        <v>112</v>
      </c>
      <c r="G3225" s="6" t="s">
        <v>20</v>
      </c>
      <c r="H3225" s="8">
        <v>0.25000000000000006</v>
      </c>
      <c r="I3225" s="9">
        <v>2250</v>
      </c>
      <c r="J3225" s="10">
        <f t="shared" si="0"/>
        <v>562.50000000000011</v>
      </c>
      <c r="K3225" s="10">
        <f t="shared" si="1"/>
        <v>225.00000000000006</v>
      </c>
      <c r="L3225" s="11">
        <v>0.4</v>
      </c>
      <c r="N3225" s="16"/>
      <c r="O3225" s="14"/>
      <c r="P3225" s="12"/>
      <c r="Q3225" s="13"/>
    </row>
    <row r="3226" spans="1:17" ht="15.75" customHeight="1">
      <c r="A3226" s="6" t="s">
        <v>14</v>
      </c>
      <c r="B3226" s="6">
        <v>1185732</v>
      </c>
      <c r="C3226" s="7">
        <v>44457</v>
      </c>
      <c r="D3226" s="6" t="s">
        <v>33</v>
      </c>
      <c r="E3226" s="6" t="s">
        <v>111</v>
      </c>
      <c r="F3226" s="6" t="s">
        <v>112</v>
      </c>
      <c r="G3226" s="6" t="s">
        <v>21</v>
      </c>
      <c r="H3226" s="8">
        <v>0.35000000000000003</v>
      </c>
      <c r="I3226" s="9">
        <v>2250</v>
      </c>
      <c r="J3226" s="10">
        <f t="shared" si="0"/>
        <v>787.50000000000011</v>
      </c>
      <c r="K3226" s="10">
        <f t="shared" si="1"/>
        <v>315.00000000000006</v>
      </c>
      <c r="L3226" s="11">
        <v>0.4</v>
      </c>
      <c r="N3226" s="16"/>
      <c r="O3226" s="14"/>
      <c r="P3226" s="12"/>
      <c r="Q3226" s="13"/>
    </row>
    <row r="3227" spans="1:17" ht="15.75" customHeight="1">
      <c r="A3227" s="6" t="s">
        <v>14</v>
      </c>
      <c r="B3227" s="6">
        <v>1185732</v>
      </c>
      <c r="C3227" s="7">
        <v>44457</v>
      </c>
      <c r="D3227" s="6" t="s">
        <v>33</v>
      </c>
      <c r="E3227" s="6" t="s">
        <v>111</v>
      </c>
      <c r="F3227" s="6" t="s">
        <v>112</v>
      </c>
      <c r="G3227" s="6" t="s">
        <v>22</v>
      </c>
      <c r="H3227" s="8">
        <v>0.4</v>
      </c>
      <c r="I3227" s="9">
        <v>3000</v>
      </c>
      <c r="J3227" s="10">
        <f t="shared" si="0"/>
        <v>1200</v>
      </c>
      <c r="K3227" s="10">
        <f t="shared" si="1"/>
        <v>480</v>
      </c>
      <c r="L3227" s="11">
        <v>0.4</v>
      </c>
      <c r="N3227" s="16"/>
      <c r="O3227" s="14"/>
      <c r="P3227" s="12"/>
      <c r="Q3227" s="13"/>
    </row>
    <row r="3228" spans="1:17" ht="15.75" customHeight="1">
      <c r="A3228" s="6" t="s">
        <v>14</v>
      </c>
      <c r="B3228" s="6">
        <v>1185732</v>
      </c>
      <c r="C3228" s="7">
        <v>44486</v>
      </c>
      <c r="D3228" s="6" t="s">
        <v>33</v>
      </c>
      <c r="E3228" s="6" t="s">
        <v>111</v>
      </c>
      <c r="F3228" s="6" t="s">
        <v>112</v>
      </c>
      <c r="G3228" s="6" t="s">
        <v>17</v>
      </c>
      <c r="H3228" s="8">
        <v>0.44999999999999996</v>
      </c>
      <c r="I3228" s="9">
        <v>4250</v>
      </c>
      <c r="J3228" s="10">
        <f t="shared" si="0"/>
        <v>1912.4999999999998</v>
      </c>
      <c r="K3228" s="10">
        <f t="shared" si="1"/>
        <v>765</v>
      </c>
      <c r="L3228" s="11">
        <v>0.4</v>
      </c>
      <c r="N3228" s="16"/>
      <c r="O3228" s="14"/>
      <c r="P3228" s="12"/>
      <c r="Q3228" s="13"/>
    </row>
    <row r="3229" spans="1:17" ht="15.75" customHeight="1">
      <c r="A3229" s="6" t="s">
        <v>14</v>
      </c>
      <c r="B3229" s="6">
        <v>1185732</v>
      </c>
      <c r="C3229" s="7">
        <v>44486</v>
      </c>
      <c r="D3229" s="6" t="s">
        <v>33</v>
      </c>
      <c r="E3229" s="6" t="s">
        <v>111</v>
      </c>
      <c r="F3229" s="6" t="s">
        <v>112</v>
      </c>
      <c r="G3229" s="6" t="s">
        <v>18</v>
      </c>
      <c r="H3229" s="8">
        <v>0.35000000000000003</v>
      </c>
      <c r="I3229" s="9">
        <v>2750</v>
      </c>
      <c r="J3229" s="10">
        <f t="shared" si="0"/>
        <v>962.50000000000011</v>
      </c>
      <c r="K3229" s="10">
        <f t="shared" si="1"/>
        <v>385.00000000000006</v>
      </c>
      <c r="L3229" s="11">
        <v>0.4</v>
      </c>
      <c r="N3229" s="16"/>
      <c r="O3229" s="14"/>
      <c r="P3229" s="12"/>
      <c r="Q3229" s="13"/>
    </row>
    <row r="3230" spans="1:17" ht="15.75" customHeight="1">
      <c r="A3230" s="6" t="s">
        <v>14</v>
      </c>
      <c r="B3230" s="6">
        <v>1185732</v>
      </c>
      <c r="C3230" s="7">
        <v>44486</v>
      </c>
      <c r="D3230" s="6" t="s">
        <v>33</v>
      </c>
      <c r="E3230" s="6" t="s">
        <v>111</v>
      </c>
      <c r="F3230" s="6" t="s">
        <v>112</v>
      </c>
      <c r="G3230" s="6" t="s">
        <v>19</v>
      </c>
      <c r="H3230" s="8">
        <v>0.35000000000000003</v>
      </c>
      <c r="I3230" s="9">
        <v>1750</v>
      </c>
      <c r="J3230" s="10">
        <f t="shared" si="0"/>
        <v>612.50000000000011</v>
      </c>
      <c r="K3230" s="10">
        <f t="shared" si="1"/>
        <v>245.00000000000006</v>
      </c>
      <c r="L3230" s="11">
        <v>0.4</v>
      </c>
      <c r="N3230" s="16"/>
      <c r="O3230" s="14"/>
      <c r="P3230" s="12"/>
      <c r="Q3230" s="13"/>
    </row>
    <row r="3231" spans="1:17" ht="15.75" customHeight="1">
      <c r="A3231" s="6" t="s">
        <v>14</v>
      </c>
      <c r="B3231" s="6">
        <v>1185732</v>
      </c>
      <c r="C3231" s="7">
        <v>44486</v>
      </c>
      <c r="D3231" s="6" t="s">
        <v>33</v>
      </c>
      <c r="E3231" s="6" t="s">
        <v>111</v>
      </c>
      <c r="F3231" s="6" t="s">
        <v>112</v>
      </c>
      <c r="G3231" s="6" t="s">
        <v>20</v>
      </c>
      <c r="H3231" s="8">
        <v>0.35000000000000003</v>
      </c>
      <c r="I3231" s="9">
        <v>1750</v>
      </c>
      <c r="J3231" s="10">
        <f t="shared" si="0"/>
        <v>612.50000000000011</v>
      </c>
      <c r="K3231" s="10">
        <f t="shared" si="1"/>
        <v>245.00000000000006</v>
      </c>
      <c r="L3231" s="11">
        <v>0.4</v>
      </c>
      <c r="N3231" s="16"/>
      <c r="O3231" s="14"/>
      <c r="P3231" s="12"/>
      <c r="Q3231" s="13"/>
    </row>
    <row r="3232" spans="1:17" ht="15.75" customHeight="1">
      <c r="A3232" s="6" t="s">
        <v>14</v>
      </c>
      <c r="B3232" s="6">
        <v>1185732</v>
      </c>
      <c r="C3232" s="7">
        <v>44486</v>
      </c>
      <c r="D3232" s="6" t="s">
        <v>33</v>
      </c>
      <c r="E3232" s="6" t="s">
        <v>111</v>
      </c>
      <c r="F3232" s="6" t="s">
        <v>112</v>
      </c>
      <c r="G3232" s="6" t="s">
        <v>21</v>
      </c>
      <c r="H3232" s="8">
        <v>0.44999999999999996</v>
      </c>
      <c r="I3232" s="9">
        <v>1750</v>
      </c>
      <c r="J3232" s="10">
        <f t="shared" si="0"/>
        <v>787.49999999999989</v>
      </c>
      <c r="K3232" s="10">
        <f t="shared" si="1"/>
        <v>315</v>
      </c>
      <c r="L3232" s="11">
        <v>0.4</v>
      </c>
      <c r="N3232" s="16"/>
      <c r="O3232" s="14"/>
      <c r="P3232" s="12"/>
      <c r="Q3232" s="13"/>
    </row>
    <row r="3233" spans="1:17" ht="15.75" customHeight="1">
      <c r="A3233" s="6" t="s">
        <v>14</v>
      </c>
      <c r="B3233" s="6">
        <v>1185732</v>
      </c>
      <c r="C3233" s="7">
        <v>44486</v>
      </c>
      <c r="D3233" s="6" t="s">
        <v>33</v>
      </c>
      <c r="E3233" s="6" t="s">
        <v>111</v>
      </c>
      <c r="F3233" s="6" t="s">
        <v>112</v>
      </c>
      <c r="G3233" s="6" t="s">
        <v>22</v>
      </c>
      <c r="H3233" s="8">
        <v>0.49999999999999983</v>
      </c>
      <c r="I3233" s="9">
        <v>3000</v>
      </c>
      <c r="J3233" s="10">
        <f t="shared" si="0"/>
        <v>1499.9999999999995</v>
      </c>
      <c r="K3233" s="10">
        <f t="shared" si="1"/>
        <v>599.99999999999989</v>
      </c>
      <c r="L3233" s="11">
        <v>0.4</v>
      </c>
      <c r="N3233" s="16"/>
      <c r="O3233" s="14"/>
      <c r="P3233" s="12"/>
      <c r="Q3233" s="13"/>
    </row>
    <row r="3234" spans="1:17" ht="15.75" customHeight="1">
      <c r="A3234" s="6" t="s">
        <v>14</v>
      </c>
      <c r="B3234" s="6">
        <v>1185732</v>
      </c>
      <c r="C3234" s="7">
        <v>44517</v>
      </c>
      <c r="D3234" s="6" t="s">
        <v>33</v>
      </c>
      <c r="E3234" s="6" t="s">
        <v>111</v>
      </c>
      <c r="F3234" s="6" t="s">
        <v>112</v>
      </c>
      <c r="G3234" s="6" t="s">
        <v>17</v>
      </c>
      <c r="H3234" s="8">
        <v>0.44999999999999996</v>
      </c>
      <c r="I3234" s="9">
        <v>4500</v>
      </c>
      <c r="J3234" s="10">
        <f t="shared" si="0"/>
        <v>2024.9999999999998</v>
      </c>
      <c r="K3234" s="10">
        <f t="shared" si="1"/>
        <v>810</v>
      </c>
      <c r="L3234" s="11">
        <v>0.4</v>
      </c>
      <c r="N3234" s="16"/>
      <c r="O3234" s="14"/>
      <c r="P3234" s="12"/>
      <c r="Q3234" s="13"/>
    </row>
    <row r="3235" spans="1:17" ht="15.75" customHeight="1">
      <c r="A3235" s="6" t="s">
        <v>14</v>
      </c>
      <c r="B3235" s="6">
        <v>1185732</v>
      </c>
      <c r="C3235" s="7">
        <v>44517</v>
      </c>
      <c r="D3235" s="6" t="s">
        <v>33</v>
      </c>
      <c r="E3235" s="6" t="s">
        <v>111</v>
      </c>
      <c r="F3235" s="6" t="s">
        <v>112</v>
      </c>
      <c r="G3235" s="6" t="s">
        <v>18</v>
      </c>
      <c r="H3235" s="8">
        <v>0.35000000000000003</v>
      </c>
      <c r="I3235" s="9">
        <v>3500</v>
      </c>
      <c r="J3235" s="10">
        <f t="shared" si="0"/>
        <v>1225.0000000000002</v>
      </c>
      <c r="K3235" s="10">
        <f t="shared" si="1"/>
        <v>490.00000000000011</v>
      </c>
      <c r="L3235" s="11">
        <v>0.4</v>
      </c>
      <c r="N3235" s="16"/>
      <c r="O3235" s="14"/>
      <c r="P3235" s="12"/>
      <c r="Q3235" s="13"/>
    </row>
    <row r="3236" spans="1:17" ht="15.75" customHeight="1">
      <c r="A3236" s="6" t="s">
        <v>14</v>
      </c>
      <c r="B3236" s="6">
        <v>1185732</v>
      </c>
      <c r="C3236" s="7">
        <v>44517</v>
      </c>
      <c r="D3236" s="6" t="s">
        <v>33</v>
      </c>
      <c r="E3236" s="6" t="s">
        <v>111</v>
      </c>
      <c r="F3236" s="6" t="s">
        <v>112</v>
      </c>
      <c r="G3236" s="6" t="s">
        <v>19</v>
      </c>
      <c r="H3236" s="8">
        <v>0.35000000000000003</v>
      </c>
      <c r="I3236" s="9">
        <v>2950</v>
      </c>
      <c r="J3236" s="10">
        <f t="shared" si="0"/>
        <v>1032.5</v>
      </c>
      <c r="K3236" s="10">
        <f t="shared" si="1"/>
        <v>413</v>
      </c>
      <c r="L3236" s="11">
        <v>0.4</v>
      </c>
      <c r="N3236" s="16"/>
      <c r="O3236" s="14"/>
      <c r="P3236" s="12"/>
      <c r="Q3236" s="13"/>
    </row>
    <row r="3237" spans="1:17" ht="15.75" customHeight="1">
      <c r="A3237" s="6" t="s">
        <v>14</v>
      </c>
      <c r="B3237" s="6">
        <v>1185732</v>
      </c>
      <c r="C3237" s="7">
        <v>44517</v>
      </c>
      <c r="D3237" s="6" t="s">
        <v>33</v>
      </c>
      <c r="E3237" s="6" t="s">
        <v>111</v>
      </c>
      <c r="F3237" s="6" t="s">
        <v>112</v>
      </c>
      <c r="G3237" s="6" t="s">
        <v>20</v>
      </c>
      <c r="H3237" s="8">
        <v>0.4</v>
      </c>
      <c r="I3237" s="9">
        <v>3250</v>
      </c>
      <c r="J3237" s="10">
        <f t="shared" si="0"/>
        <v>1300</v>
      </c>
      <c r="K3237" s="10">
        <f t="shared" si="1"/>
        <v>520</v>
      </c>
      <c r="L3237" s="11">
        <v>0.4</v>
      </c>
      <c r="N3237" s="16"/>
      <c r="O3237" s="14"/>
      <c r="P3237" s="12"/>
      <c r="Q3237" s="13"/>
    </row>
    <row r="3238" spans="1:17" ht="15.75" customHeight="1">
      <c r="A3238" s="6" t="s">
        <v>14</v>
      </c>
      <c r="B3238" s="6">
        <v>1185732</v>
      </c>
      <c r="C3238" s="7">
        <v>44517</v>
      </c>
      <c r="D3238" s="6" t="s">
        <v>33</v>
      </c>
      <c r="E3238" s="6" t="s">
        <v>111</v>
      </c>
      <c r="F3238" s="6" t="s">
        <v>112</v>
      </c>
      <c r="G3238" s="6" t="s">
        <v>21</v>
      </c>
      <c r="H3238" s="8">
        <v>0.65</v>
      </c>
      <c r="I3238" s="9">
        <v>3000</v>
      </c>
      <c r="J3238" s="10">
        <f t="shared" si="0"/>
        <v>1950</v>
      </c>
      <c r="K3238" s="10">
        <f t="shared" si="1"/>
        <v>780</v>
      </c>
      <c r="L3238" s="11">
        <v>0.4</v>
      </c>
      <c r="N3238" s="16"/>
      <c r="O3238" s="14"/>
      <c r="P3238" s="12"/>
      <c r="Q3238" s="13"/>
    </row>
    <row r="3239" spans="1:17" ht="15.75" customHeight="1">
      <c r="A3239" s="6" t="s">
        <v>14</v>
      </c>
      <c r="B3239" s="6">
        <v>1185732</v>
      </c>
      <c r="C3239" s="7">
        <v>44517</v>
      </c>
      <c r="D3239" s="6" t="s">
        <v>33</v>
      </c>
      <c r="E3239" s="6" t="s">
        <v>111</v>
      </c>
      <c r="F3239" s="6" t="s">
        <v>112</v>
      </c>
      <c r="G3239" s="6" t="s">
        <v>22</v>
      </c>
      <c r="H3239" s="8">
        <v>0.7</v>
      </c>
      <c r="I3239" s="9">
        <v>4000</v>
      </c>
      <c r="J3239" s="10">
        <f t="shared" si="0"/>
        <v>2800</v>
      </c>
      <c r="K3239" s="10">
        <f t="shared" si="1"/>
        <v>1120</v>
      </c>
      <c r="L3239" s="11">
        <v>0.4</v>
      </c>
      <c r="N3239" s="16"/>
      <c r="O3239" s="14"/>
      <c r="P3239" s="12"/>
      <c r="Q3239" s="13"/>
    </row>
    <row r="3240" spans="1:17" ht="15.75" customHeight="1">
      <c r="A3240" s="6" t="s">
        <v>14</v>
      </c>
      <c r="B3240" s="6">
        <v>1185732</v>
      </c>
      <c r="C3240" s="7">
        <v>44546</v>
      </c>
      <c r="D3240" s="6" t="s">
        <v>33</v>
      </c>
      <c r="E3240" s="6" t="s">
        <v>111</v>
      </c>
      <c r="F3240" s="6" t="s">
        <v>112</v>
      </c>
      <c r="G3240" s="6" t="s">
        <v>17</v>
      </c>
      <c r="H3240" s="8">
        <v>0.65</v>
      </c>
      <c r="I3240" s="9">
        <v>6500</v>
      </c>
      <c r="J3240" s="10">
        <f t="shared" si="0"/>
        <v>4225</v>
      </c>
      <c r="K3240" s="10">
        <f t="shared" si="1"/>
        <v>1690</v>
      </c>
      <c r="L3240" s="11">
        <v>0.4</v>
      </c>
      <c r="N3240" s="16"/>
      <c r="O3240" s="14"/>
      <c r="P3240" s="12"/>
      <c r="Q3240" s="13"/>
    </row>
    <row r="3241" spans="1:17" ht="15.75" customHeight="1">
      <c r="A3241" s="6" t="s">
        <v>14</v>
      </c>
      <c r="B3241" s="6">
        <v>1185732</v>
      </c>
      <c r="C3241" s="7">
        <v>44546</v>
      </c>
      <c r="D3241" s="6" t="s">
        <v>33</v>
      </c>
      <c r="E3241" s="6" t="s">
        <v>111</v>
      </c>
      <c r="F3241" s="6" t="s">
        <v>112</v>
      </c>
      <c r="G3241" s="6" t="s">
        <v>18</v>
      </c>
      <c r="H3241" s="8">
        <v>0.55000000000000004</v>
      </c>
      <c r="I3241" s="9">
        <v>4500</v>
      </c>
      <c r="J3241" s="10">
        <f t="shared" si="0"/>
        <v>2475</v>
      </c>
      <c r="K3241" s="10">
        <f t="shared" si="1"/>
        <v>990</v>
      </c>
      <c r="L3241" s="11">
        <v>0.4</v>
      </c>
      <c r="N3241" s="16"/>
      <c r="O3241" s="14"/>
      <c r="P3241" s="12"/>
      <c r="Q3241" s="13"/>
    </row>
    <row r="3242" spans="1:17" ht="15.75" customHeight="1">
      <c r="A3242" s="6" t="s">
        <v>14</v>
      </c>
      <c r="B3242" s="6">
        <v>1185732</v>
      </c>
      <c r="C3242" s="7">
        <v>44546</v>
      </c>
      <c r="D3242" s="6" t="s">
        <v>33</v>
      </c>
      <c r="E3242" s="6" t="s">
        <v>111</v>
      </c>
      <c r="F3242" s="6" t="s">
        <v>112</v>
      </c>
      <c r="G3242" s="6" t="s">
        <v>19</v>
      </c>
      <c r="H3242" s="8">
        <v>0.55000000000000004</v>
      </c>
      <c r="I3242" s="9">
        <v>4000</v>
      </c>
      <c r="J3242" s="10">
        <f t="shared" si="0"/>
        <v>2200</v>
      </c>
      <c r="K3242" s="10">
        <f t="shared" si="1"/>
        <v>880</v>
      </c>
      <c r="L3242" s="11">
        <v>0.4</v>
      </c>
      <c r="N3242" s="16"/>
      <c r="O3242" s="14"/>
      <c r="P3242" s="12"/>
      <c r="Q3242" s="13"/>
    </row>
    <row r="3243" spans="1:17" ht="15.75" customHeight="1">
      <c r="A3243" s="6" t="s">
        <v>14</v>
      </c>
      <c r="B3243" s="6">
        <v>1185732</v>
      </c>
      <c r="C3243" s="7">
        <v>44546</v>
      </c>
      <c r="D3243" s="6" t="s">
        <v>33</v>
      </c>
      <c r="E3243" s="6" t="s">
        <v>111</v>
      </c>
      <c r="F3243" s="6" t="s">
        <v>112</v>
      </c>
      <c r="G3243" s="6" t="s">
        <v>20</v>
      </c>
      <c r="H3243" s="8">
        <v>0.55000000000000004</v>
      </c>
      <c r="I3243" s="9">
        <v>3500</v>
      </c>
      <c r="J3243" s="10">
        <f t="shared" si="0"/>
        <v>1925.0000000000002</v>
      </c>
      <c r="K3243" s="10">
        <f t="shared" si="1"/>
        <v>770.00000000000011</v>
      </c>
      <c r="L3243" s="11">
        <v>0.4</v>
      </c>
      <c r="N3243" s="16"/>
      <c r="O3243" s="14"/>
      <c r="P3243" s="12"/>
      <c r="Q3243" s="13"/>
    </row>
    <row r="3244" spans="1:17" ht="15.75" customHeight="1">
      <c r="A3244" s="6" t="s">
        <v>14</v>
      </c>
      <c r="B3244" s="6">
        <v>1185732</v>
      </c>
      <c r="C3244" s="7">
        <v>44546</v>
      </c>
      <c r="D3244" s="6" t="s">
        <v>33</v>
      </c>
      <c r="E3244" s="6" t="s">
        <v>111</v>
      </c>
      <c r="F3244" s="6" t="s">
        <v>112</v>
      </c>
      <c r="G3244" s="6" t="s">
        <v>21</v>
      </c>
      <c r="H3244" s="8">
        <v>0.65</v>
      </c>
      <c r="I3244" s="9">
        <v>3500</v>
      </c>
      <c r="J3244" s="10">
        <f t="shared" si="0"/>
        <v>2275</v>
      </c>
      <c r="K3244" s="10">
        <f t="shared" si="1"/>
        <v>910</v>
      </c>
      <c r="L3244" s="11">
        <v>0.4</v>
      </c>
      <c r="N3244" s="16"/>
      <c r="O3244" s="14"/>
      <c r="P3244" s="12"/>
      <c r="Q3244" s="13"/>
    </row>
    <row r="3245" spans="1:17" ht="15.75" customHeight="1">
      <c r="A3245" s="6" t="s">
        <v>14</v>
      </c>
      <c r="B3245" s="6">
        <v>1185732</v>
      </c>
      <c r="C3245" s="7">
        <v>44546</v>
      </c>
      <c r="D3245" s="6" t="s">
        <v>33</v>
      </c>
      <c r="E3245" s="6" t="s">
        <v>111</v>
      </c>
      <c r="F3245" s="6" t="s">
        <v>112</v>
      </c>
      <c r="G3245" s="6" t="s">
        <v>22</v>
      </c>
      <c r="H3245" s="8">
        <v>0.7</v>
      </c>
      <c r="I3245" s="9">
        <v>4500</v>
      </c>
      <c r="J3245" s="10">
        <f t="shared" si="0"/>
        <v>3150</v>
      </c>
      <c r="K3245" s="10">
        <f t="shared" si="1"/>
        <v>1260</v>
      </c>
      <c r="L3245" s="11">
        <v>0.4</v>
      </c>
      <c r="N3245" s="16"/>
      <c r="O3245" s="14"/>
      <c r="P3245" s="12"/>
      <c r="Q3245" s="13"/>
    </row>
    <row r="3246" spans="1:17" ht="15.75" customHeight="1">
      <c r="A3246" s="6" t="s">
        <v>14</v>
      </c>
      <c r="B3246" s="6">
        <v>1185732</v>
      </c>
      <c r="C3246" s="7">
        <v>44220</v>
      </c>
      <c r="D3246" s="6" t="s">
        <v>15</v>
      </c>
      <c r="E3246" s="6" t="s">
        <v>113</v>
      </c>
      <c r="F3246" s="6" t="s">
        <v>88</v>
      </c>
      <c r="G3246" s="6" t="s">
        <v>17</v>
      </c>
      <c r="H3246" s="8">
        <v>0.35000000000000003</v>
      </c>
      <c r="I3246" s="9">
        <v>4250</v>
      </c>
      <c r="J3246" s="10">
        <f t="shared" si="0"/>
        <v>1487.5000000000002</v>
      </c>
      <c r="K3246" s="10">
        <f t="shared" si="1"/>
        <v>595.00000000000011</v>
      </c>
      <c r="L3246" s="11">
        <v>0.4</v>
      </c>
      <c r="N3246" s="16"/>
      <c r="O3246" s="14"/>
      <c r="P3246" s="12"/>
      <c r="Q3246" s="13"/>
    </row>
    <row r="3247" spans="1:17" ht="15.75" customHeight="1">
      <c r="A3247" s="6" t="s">
        <v>14</v>
      </c>
      <c r="B3247" s="6">
        <v>1185732</v>
      </c>
      <c r="C3247" s="7">
        <v>44220</v>
      </c>
      <c r="D3247" s="6" t="s">
        <v>15</v>
      </c>
      <c r="E3247" s="6" t="s">
        <v>113</v>
      </c>
      <c r="F3247" s="6" t="s">
        <v>88</v>
      </c>
      <c r="G3247" s="6" t="s">
        <v>18</v>
      </c>
      <c r="H3247" s="8">
        <v>0.35000000000000003</v>
      </c>
      <c r="I3247" s="9">
        <v>2250</v>
      </c>
      <c r="J3247" s="10">
        <f t="shared" si="0"/>
        <v>787.50000000000011</v>
      </c>
      <c r="K3247" s="10">
        <f t="shared" si="1"/>
        <v>275.625</v>
      </c>
      <c r="L3247" s="11">
        <v>0.35</v>
      </c>
      <c r="N3247" s="16"/>
      <c r="O3247" s="14"/>
      <c r="P3247" s="12"/>
      <c r="Q3247" s="13"/>
    </row>
    <row r="3248" spans="1:17" ht="15.75" customHeight="1">
      <c r="A3248" s="6" t="s">
        <v>14</v>
      </c>
      <c r="B3248" s="6">
        <v>1185732</v>
      </c>
      <c r="C3248" s="7">
        <v>44220</v>
      </c>
      <c r="D3248" s="6" t="s">
        <v>15</v>
      </c>
      <c r="E3248" s="6" t="s">
        <v>113</v>
      </c>
      <c r="F3248" s="6" t="s">
        <v>88</v>
      </c>
      <c r="G3248" s="6" t="s">
        <v>19</v>
      </c>
      <c r="H3248" s="8">
        <v>0.25000000000000006</v>
      </c>
      <c r="I3248" s="9">
        <v>2250</v>
      </c>
      <c r="J3248" s="10">
        <f t="shared" si="0"/>
        <v>562.50000000000011</v>
      </c>
      <c r="K3248" s="10">
        <f t="shared" si="1"/>
        <v>196.87500000000003</v>
      </c>
      <c r="L3248" s="11">
        <v>0.35</v>
      </c>
      <c r="N3248" s="16"/>
      <c r="O3248" s="14"/>
      <c r="P3248" s="12"/>
      <c r="Q3248" s="13"/>
    </row>
    <row r="3249" spans="1:17" ht="15.75" customHeight="1">
      <c r="A3249" s="6" t="s">
        <v>14</v>
      </c>
      <c r="B3249" s="6">
        <v>1185732</v>
      </c>
      <c r="C3249" s="7">
        <v>44220</v>
      </c>
      <c r="D3249" s="6" t="s">
        <v>15</v>
      </c>
      <c r="E3249" s="6" t="s">
        <v>113</v>
      </c>
      <c r="F3249" s="6" t="s">
        <v>88</v>
      </c>
      <c r="G3249" s="6" t="s">
        <v>20</v>
      </c>
      <c r="H3249" s="8">
        <v>0.3</v>
      </c>
      <c r="I3249" s="9">
        <v>750</v>
      </c>
      <c r="J3249" s="10">
        <f t="shared" si="0"/>
        <v>225</v>
      </c>
      <c r="K3249" s="10">
        <f t="shared" si="1"/>
        <v>78.75</v>
      </c>
      <c r="L3249" s="11">
        <v>0.35</v>
      </c>
      <c r="N3249" s="16"/>
      <c r="O3249" s="14"/>
      <c r="P3249" s="12"/>
      <c r="Q3249" s="13"/>
    </row>
    <row r="3250" spans="1:17" ht="15.75" customHeight="1">
      <c r="A3250" s="6" t="s">
        <v>14</v>
      </c>
      <c r="B3250" s="6">
        <v>1185732</v>
      </c>
      <c r="C3250" s="7">
        <v>44220</v>
      </c>
      <c r="D3250" s="6" t="s">
        <v>15</v>
      </c>
      <c r="E3250" s="6" t="s">
        <v>113</v>
      </c>
      <c r="F3250" s="6" t="s">
        <v>88</v>
      </c>
      <c r="G3250" s="6" t="s">
        <v>21</v>
      </c>
      <c r="H3250" s="8">
        <v>0.45</v>
      </c>
      <c r="I3250" s="9">
        <v>1250</v>
      </c>
      <c r="J3250" s="10">
        <f t="shared" si="0"/>
        <v>562.5</v>
      </c>
      <c r="K3250" s="10">
        <f t="shared" si="1"/>
        <v>168.75</v>
      </c>
      <c r="L3250" s="11">
        <v>0.3</v>
      </c>
      <c r="N3250" s="16"/>
      <c r="O3250" s="14"/>
      <c r="P3250" s="12"/>
      <c r="Q3250" s="13"/>
    </row>
    <row r="3251" spans="1:17" ht="15.75" customHeight="1">
      <c r="A3251" s="6" t="s">
        <v>14</v>
      </c>
      <c r="B3251" s="6">
        <v>1185732</v>
      </c>
      <c r="C3251" s="7">
        <v>44220</v>
      </c>
      <c r="D3251" s="6" t="s">
        <v>15</v>
      </c>
      <c r="E3251" s="6" t="s">
        <v>113</v>
      </c>
      <c r="F3251" s="6" t="s">
        <v>88</v>
      </c>
      <c r="G3251" s="6" t="s">
        <v>22</v>
      </c>
      <c r="H3251" s="8">
        <v>0.35000000000000003</v>
      </c>
      <c r="I3251" s="9">
        <v>2250</v>
      </c>
      <c r="J3251" s="10">
        <f t="shared" si="0"/>
        <v>787.50000000000011</v>
      </c>
      <c r="K3251" s="10">
        <f t="shared" si="1"/>
        <v>236.25000000000003</v>
      </c>
      <c r="L3251" s="11">
        <v>0.3</v>
      </c>
      <c r="N3251" s="16"/>
      <c r="O3251" s="14"/>
      <c r="P3251" s="12"/>
      <c r="Q3251" s="13"/>
    </row>
    <row r="3252" spans="1:17" ht="15.75" customHeight="1">
      <c r="A3252" s="6" t="s">
        <v>14</v>
      </c>
      <c r="B3252" s="6">
        <v>1185732</v>
      </c>
      <c r="C3252" s="7">
        <v>44249</v>
      </c>
      <c r="D3252" s="6" t="s">
        <v>15</v>
      </c>
      <c r="E3252" s="6" t="s">
        <v>113</v>
      </c>
      <c r="F3252" s="6" t="s">
        <v>88</v>
      </c>
      <c r="G3252" s="6" t="s">
        <v>17</v>
      </c>
      <c r="H3252" s="8">
        <v>0.35000000000000003</v>
      </c>
      <c r="I3252" s="9">
        <v>4750</v>
      </c>
      <c r="J3252" s="10">
        <f t="shared" si="0"/>
        <v>1662.5000000000002</v>
      </c>
      <c r="K3252" s="10">
        <f t="shared" si="1"/>
        <v>665.00000000000011</v>
      </c>
      <c r="L3252" s="11">
        <v>0.4</v>
      </c>
      <c r="N3252" s="16"/>
      <c r="O3252" s="14"/>
      <c r="P3252" s="12"/>
      <c r="Q3252" s="13"/>
    </row>
    <row r="3253" spans="1:17" ht="15.75" customHeight="1">
      <c r="A3253" s="6" t="s">
        <v>14</v>
      </c>
      <c r="B3253" s="6">
        <v>1185732</v>
      </c>
      <c r="C3253" s="7">
        <v>44249</v>
      </c>
      <c r="D3253" s="6" t="s">
        <v>15</v>
      </c>
      <c r="E3253" s="6" t="s">
        <v>113</v>
      </c>
      <c r="F3253" s="6" t="s">
        <v>88</v>
      </c>
      <c r="G3253" s="6" t="s">
        <v>18</v>
      </c>
      <c r="H3253" s="8">
        <v>0.35000000000000003</v>
      </c>
      <c r="I3253" s="9">
        <v>1250</v>
      </c>
      <c r="J3253" s="10">
        <f t="shared" si="0"/>
        <v>437.50000000000006</v>
      </c>
      <c r="K3253" s="10">
        <f t="shared" si="1"/>
        <v>153.125</v>
      </c>
      <c r="L3253" s="11">
        <v>0.35</v>
      </c>
      <c r="N3253" s="16"/>
      <c r="O3253" s="14"/>
      <c r="P3253" s="12"/>
      <c r="Q3253" s="13"/>
    </row>
    <row r="3254" spans="1:17" ht="15.75" customHeight="1">
      <c r="A3254" s="6" t="s">
        <v>14</v>
      </c>
      <c r="B3254" s="6">
        <v>1185732</v>
      </c>
      <c r="C3254" s="7">
        <v>44249</v>
      </c>
      <c r="D3254" s="6" t="s">
        <v>15</v>
      </c>
      <c r="E3254" s="6" t="s">
        <v>113</v>
      </c>
      <c r="F3254" s="6" t="s">
        <v>88</v>
      </c>
      <c r="G3254" s="6" t="s">
        <v>19</v>
      </c>
      <c r="H3254" s="8">
        <v>0.25000000000000006</v>
      </c>
      <c r="I3254" s="9">
        <v>1750</v>
      </c>
      <c r="J3254" s="10">
        <f t="shared" si="0"/>
        <v>437.50000000000011</v>
      </c>
      <c r="K3254" s="10">
        <f t="shared" si="1"/>
        <v>153.12500000000003</v>
      </c>
      <c r="L3254" s="11">
        <v>0.35</v>
      </c>
      <c r="N3254" s="16"/>
      <c r="O3254" s="14"/>
      <c r="P3254" s="12"/>
      <c r="Q3254" s="13"/>
    </row>
    <row r="3255" spans="1:17" ht="15.75" customHeight="1">
      <c r="A3255" s="6" t="s">
        <v>14</v>
      </c>
      <c r="B3255" s="6">
        <v>1185732</v>
      </c>
      <c r="C3255" s="7">
        <v>44249</v>
      </c>
      <c r="D3255" s="6" t="s">
        <v>15</v>
      </c>
      <c r="E3255" s="6" t="s">
        <v>113</v>
      </c>
      <c r="F3255" s="6" t="s">
        <v>88</v>
      </c>
      <c r="G3255" s="6" t="s">
        <v>20</v>
      </c>
      <c r="H3255" s="8">
        <v>0.3</v>
      </c>
      <c r="I3255" s="9">
        <v>500</v>
      </c>
      <c r="J3255" s="10">
        <f t="shared" si="0"/>
        <v>150</v>
      </c>
      <c r="K3255" s="10">
        <f t="shared" si="1"/>
        <v>52.5</v>
      </c>
      <c r="L3255" s="11">
        <v>0.35</v>
      </c>
      <c r="N3255" s="16"/>
      <c r="O3255" s="14"/>
      <c r="P3255" s="12"/>
      <c r="Q3255" s="13"/>
    </row>
    <row r="3256" spans="1:17" ht="15.75" customHeight="1">
      <c r="A3256" s="6" t="s">
        <v>14</v>
      </c>
      <c r="B3256" s="6">
        <v>1185732</v>
      </c>
      <c r="C3256" s="7">
        <v>44249</v>
      </c>
      <c r="D3256" s="6" t="s">
        <v>15</v>
      </c>
      <c r="E3256" s="6" t="s">
        <v>113</v>
      </c>
      <c r="F3256" s="6" t="s">
        <v>88</v>
      </c>
      <c r="G3256" s="6" t="s">
        <v>21</v>
      </c>
      <c r="H3256" s="8">
        <v>0.45</v>
      </c>
      <c r="I3256" s="9">
        <v>1250</v>
      </c>
      <c r="J3256" s="10">
        <f t="shared" si="0"/>
        <v>562.5</v>
      </c>
      <c r="K3256" s="10">
        <f t="shared" si="1"/>
        <v>168.75</v>
      </c>
      <c r="L3256" s="11">
        <v>0.3</v>
      </c>
      <c r="N3256" s="16"/>
      <c r="O3256" s="14"/>
      <c r="P3256" s="12"/>
      <c r="Q3256" s="13"/>
    </row>
    <row r="3257" spans="1:17" ht="15.75" customHeight="1">
      <c r="A3257" s="6" t="s">
        <v>14</v>
      </c>
      <c r="B3257" s="6">
        <v>1185732</v>
      </c>
      <c r="C3257" s="7">
        <v>44249</v>
      </c>
      <c r="D3257" s="6" t="s">
        <v>15</v>
      </c>
      <c r="E3257" s="6" t="s">
        <v>113</v>
      </c>
      <c r="F3257" s="6" t="s">
        <v>88</v>
      </c>
      <c r="G3257" s="6" t="s">
        <v>22</v>
      </c>
      <c r="H3257" s="8">
        <v>0.35000000000000003</v>
      </c>
      <c r="I3257" s="9">
        <v>2250</v>
      </c>
      <c r="J3257" s="10">
        <f t="shared" si="0"/>
        <v>787.50000000000011</v>
      </c>
      <c r="K3257" s="10">
        <f t="shared" si="1"/>
        <v>236.25000000000003</v>
      </c>
      <c r="L3257" s="11">
        <v>0.3</v>
      </c>
      <c r="N3257" s="16"/>
      <c r="O3257" s="14"/>
      <c r="P3257" s="12"/>
      <c r="Q3257" s="13"/>
    </row>
    <row r="3258" spans="1:17" ht="15.75" customHeight="1">
      <c r="A3258" s="6" t="s">
        <v>14</v>
      </c>
      <c r="B3258" s="6">
        <v>1185732</v>
      </c>
      <c r="C3258" s="7">
        <v>44275</v>
      </c>
      <c r="D3258" s="6" t="s">
        <v>15</v>
      </c>
      <c r="E3258" s="6" t="s">
        <v>113</v>
      </c>
      <c r="F3258" s="6" t="s">
        <v>88</v>
      </c>
      <c r="G3258" s="6" t="s">
        <v>17</v>
      </c>
      <c r="H3258" s="8">
        <v>0.35000000000000003</v>
      </c>
      <c r="I3258" s="9">
        <v>4450</v>
      </c>
      <c r="J3258" s="10">
        <f t="shared" si="0"/>
        <v>1557.5000000000002</v>
      </c>
      <c r="K3258" s="10">
        <f t="shared" si="1"/>
        <v>623.00000000000011</v>
      </c>
      <c r="L3258" s="11">
        <v>0.4</v>
      </c>
      <c r="N3258" s="16"/>
      <c r="O3258" s="14"/>
      <c r="P3258" s="12"/>
      <c r="Q3258" s="13"/>
    </row>
    <row r="3259" spans="1:17" ht="15.75" customHeight="1">
      <c r="A3259" s="6" t="s">
        <v>14</v>
      </c>
      <c r="B3259" s="6">
        <v>1185732</v>
      </c>
      <c r="C3259" s="7">
        <v>44275</v>
      </c>
      <c r="D3259" s="6" t="s">
        <v>15</v>
      </c>
      <c r="E3259" s="6" t="s">
        <v>113</v>
      </c>
      <c r="F3259" s="6" t="s">
        <v>88</v>
      </c>
      <c r="G3259" s="6" t="s">
        <v>18</v>
      </c>
      <c r="H3259" s="8">
        <v>0.35000000000000003</v>
      </c>
      <c r="I3259" s="9">
        <v>1500</v>
      </c>
      <c r="J3259" s="10">
        <f t="shared" si="0"/>
        <v>525</v>
      </c>
      <c r="K3259" s="10">
        <f t="shared" si="1"/>
        <v>183.75</v>
      </c>
      <c r="L3259" s="11">
        <v>0.35</v>
      </c>
      <c r="N3259" s="16"/>
      <c r="O3259" s="14"/>
      <c r="P3259" s="12"/>
      <c r="Q3259" s="13"/>
    </row>
    <row r="3260" spans="1:17" ht="15.75" customHeight="1">
      <c r="A3260" s="6" t="s">
        <v>14</v>
      </c>
      <c r="B3260" s="6">
        <v>1185732</v>
      </c>
      <c r="C3260" s="7">
        <v>44275</v>
      </c>
      <c r="D3260" s="6" t="s">
        <v>15</v>
      </c>
      <c r="E3260" s="6" t="s">
        <v>113</v>
      </c>
      <c r="F3260" s="6" t="s">
        <v>88</v>
      </c>
      <c r="G3260" s="6" t="s">
        <v>19</v>
      </c>
      <c r="H3260" s="8">
        <v>0.25000000000000006</v>
      </c>
      <c r="I3260" s="9">
        <v>1750</v>
      </c>
      <c r="J3260" s="10">
        <f t="shared" si="0"/>
        <v>437.50000000000011</v>
      </c>
      <c r="K3260" s="10">
        <f t="shared" si="1"/>
        <v>153.12500000000003</v>
      </c>
      <c r="L3260" s="11">
        <v>0.35</v>
      </c>
      <c r="N3260" s="16"/>
      <c r="O3260" s="14"/>
      <c r="P3260" s="12"/>
      <c r="Q3260" s="13"/>
    </row>
    <row r="3261" spans="1:17" ht="15.75" customHeight="1">
      <c r="A3261" s="6" t="s">
        <v>14</v>
      </c>
      <c r="B3261" s="6">
        <v>1185732</v>
      </c>
      <c r="C3261" s="7">
        <v>44275</v>
      </c>
      <c r="D3261" s="6" t="s">
        <v>15</v>
      </c>
      <c r="E3261" s="6" t="s">
        <v>113</v>
      </c>
      <c r="F3261" s="6" t="s">
        <v>88</v>
      </c>
      <c r="G3261" s="6" t="s">
        <v>20</v>
      </c>
      <c r="H3261" s="8">
        <v>0.3</v>
      </c>
      <c r="I3261" s="9">
        <v>250</v>
      </c>
      <c r="J3261" s="10">
        <f t="shared" si="0"/>
        <v>75</v>
      </c>
      <c r="K3261" s="10">
        <f t="shared" si="1"/>
        <v>26.25</v>
      </c>
      <c r="L3261" s="11">
        <v>0.35</v>
      </c>
      <c r="N3261" s="16"/>
      <c r="O3261" s="14"/>
      <c r="P3261" s="12"/>
      <c r="Q3261" s="13"/>
    </row>
    <row r="3262" spans="1:17" ht="15.75" customHeight="1">
      <c r="A3262" s="6" t="s">
        <v>14</v>
      </c>
      <c r="B3262" s="6">
        <v>1185732</v>
      </c>
      <c r="C3262" s="7">
        <v>44275</v>
      </c>
      <c r="D3262" s="6" t="s">
        <v>15</v>
      </c>
      <c r="E3262" s="6" t="s">
        <v>113</v>
      </c>
      <c r="F3262" s="6" t="s">
        <v>88</v>
      </c>
      <c r="G3262" s="6" t="s">
        <v>21</v>
      </c>
      <c r="H3262" s="8">
        <v>0.45</v>
      </c>
      <c r="I3262" s="9">
        <v>750</v>
      </c>
      <c r="J3262" s="10">
        <f t="shared" si="0"/>
        <v>337.5</v>
      </c>
      <c r="K3262" s="10">
        <f t="shared" si="1"/>
        <v>101.25</v>
      </c>
      <c r="L3262" s="11">
        <v>0.3</v>
      </c>
      <c r="N3262" s="16"/>
      <c r="O3262" s="14"/>
      <c r="P3262" s="12"/>
      <c r="Q3262" s="13"/>
    </row>
    <row r="3263" spans="1:17" ht="15.75" customHeight="1">
      <c r="A3263" s="6" t="s">
        <v>14</v>
      </c>
      <c r="B3263" s="6">
        <v>1185732</v>
      </c>
      <c r="C3263" s="7">
        <v>44275</v>
      </c>
      <c r="D3263" s="6" t="s">
        <v>15</v>
      </c>
      <c r="E3263" s="6" t="s">
        <v>113</v>
      </c>
      <c r="F3263" s="6" t="s">
        <v>88</v>
      </c>
      <c r="G3263" s="6" t="s">
        <v>22</v>
      </c>
      <c r="H3263" s="8">
        <v>0.35000000000000003</v>
      </c>
      <c r="I3263" s="9">
        <v>1750</v>
      </c>
      <c r="J3263" s="10">
        <f t="shared" si="0"/>
        <v>612.50000000000011</v>
      </c>
      <c r="K3263" s="10">
        <f t="shared" si="1"/>
        <v>183.75000000000003</v>
      </c>
      <c r="L3263" s="11">
        <v>0.3</v>
      </c>
      <c r="N3263" s="16"/>
      <c r="O3263" s="14"/>
      <c r="P3263" s="12"/>
      <c r="Q3263" s="13"/>
    </row>
    <row r="3264" spans="1:17" ht="15.75" customHeight="1">
      <c r="A3264" s="6" t="s">
        <v>14</v>
      </c>
      <c r="B3264" s="6">
        <v>1185732</v>
      </c>
      <c r="C3264" s="7">
        <v>44307</v>
      </c>
      <c r="D3264" s="6" t="s">
        <v>15</v>
      </c>
      <c r="E3264" s="6" t="s">
        <v>113</v>
      </c>
      <c r="F3264" s="6" t="s">
        <v>88</v>
      </c>
      <c r="G3264" s="6" t="s">
        <v>17</v>
      </c>
      <c r="H3264" s="8">
        <v>0.35000000000000003</v>
      </c>
      <c r="I3264" s="9">
        <v>4250</v>
      </c>
      <c r="J3264" s="10">
        <f t="shared" si="0"/>
        <v>1487.5000000000002</v>
      </c>
      <c r="K3264" s="10">
        <f t="shared" si="1"/>
        <v>595.00000000000011</v>
      </c>
      <c r="L3264" s="11">
        <v>0.4</v>
      </c>
      <c r="N3264" s="16"/>
      <c r="O3264" s="14"/>
      <c r="P3264" s="12"/>
      <c r="Q3264" s="13"/>
    </row>
    <row r="3265" spans="1:17" ht="15.75" customHeight="1">
      <c r="A3265" s="6" t="s">
        <v>14</v>
      </c>
      <c r="B3265" s="6">
        <v>1185732</v>
      </c>
      <c r="C3265" s="7">
        <v>44307</v>
      </c>
      <c r="D3265" s="6" t="s">
        <v>15</v>
      </c>
      <c r="E3265" s="6" t="s">
        <v>113</v>
      </c>
      <c r="F3265" s="6" t="s">
        <v>88</v>
      </c>
      <c r="G3265" s="6" t="s">
        <v>18</v>
      </c>
      <c r="H3265" s="8">
        <v>0.35000000000000003</v>
      </c>
      <c r="I3265" s="9">
        <v>1250</v>
      </c>
      <c r="J3265" s="10">
        <f t="shared" si="0"/>
        <v>437.50000000000006</v>
      </c>
      <c r="K3265" s="10">
        <f t="shared" si="1"/>
        <v>153.125</v>
      </c>
      <c r="L3265" s="11">
        <v>0.35</v>
      </c>
      <c r="N3265" s="16"/>
      <c r="O3265" s="14"/>
      <c r="P3265" s="12"/>
      <c r="Q3265" s="13"/>
    </row>
    <row r="3266" spans="1:17" ht="15.75" customHeight="1">
      <c r="A3266" s="6" t="s">
        <v>14</v>
      </c>
      <c r="B3266" s="6">
        <v>1185732</v>
      </c>
      <c r="C3266" s="7">
        <v>44307</v>
      </c>
      <c r="D3266" s="6" t="s">
        <v>15</v>
      </c>
      <c r="E3266" s="6" t="s">
        <v>113</v>
      </c>
      <c r="F3266" s="6" t="s">
        <v>88</v>
      </c>
      <c r="G3266" s="6" t="s">
        <v>19</v>
      </c>
      <c r="H3266" s="8">
        <v>0.25000000000000006</v>
      </c>
      <c r="I3266" s="9">
        <v>1250</v>
      </c>
      <c r="J3266" s="10">
        <f t="shared" si="0"/>
        <v>312.50000000000006</v>
      </c>
      <c r="K3266" s="10">
        <f t="shared" si="1"/>
        <v>109.37500000000001</v>
      </c>
      <c r="L3266" s="11">
        <v>0.35</v>
      </c>
      <c r="N3266" s="16"/>
      <c r="O3266" s="14"/>
      <c r="P3266" s="12"/>
      <c r="Q3266" s="13"/>
    </row>
    <row r="3267" spans="1:17" ht="15.75" customHeight="1">
      <c r="A3267" s="6" t="s">
        <v>14</v>
      </c>
      <c r="B3267" s="6">
        <v>1185732</v>
      </c>
      <c r="C3267" s="7">
        <v>44307</v>
      </c>
      <c r="D3267" s="6" t="s">
        <v>15</v>
      </c>
      <c r="E3267" s="6" t="s">
        <v>113</v>
      </c>
      <c r="F3267" s="6" t="s">
        <v>88</v>
      </c>
      <c r="G3267" s="6" t="s">
        <v>20</v>
      </c>
      <c r="H3267" s="8">
        <v>0.3</v>
      </c>
      <c r="I3267" s="9">
        <v>500</v>
      </c>
      <c r="J3267" s="10">
        <f t="shared" si="0"/>
        <v>150</v>
      </c>
      <c r="K3267" s="10">
        <f t="shared" si="1"/>
        <v>52.5</v>
      </c>
      <c r="L3267" s="11">
        <v>0.35</v>
      </c>
      <c r="N3267" s="16"/>
      <c r="O3267" s="14"/>
      <c r="P3267" s="12"/>
      <c r="Q3267" s="13"/>
    </row>
    <row r="3268" spans="1:17" ht="15.75" customHeight="1">
      <c r="A3268" s="6" t="s">
        <v>14</v>
      </c>
      <c r="B3268" s="6">
        <v>1185732</v>
      </c>
      <c r="C3268" s="7">
        <v>44307</v>
      </c>
      <c r="D3268" s="6" t="s">
        <v>15</v>
      </c>
      <c r="E3268" s="6" t="s">
        <v>113</v>
      </c>
      <c r="F3268" s="6" t="s">
        <v>88</v>
      </c>
      <c r="G3268" s="6" t="s">
        <v>21</v>
      </c>
      <c r="H3268" s="8">
        <v>0.45</v>
      </c>
      <c r="I3268" s="9">
        <v>500</v>
      </c>
      <c r="J3268" s="10">
        <f t="shared" si="0"/>
        <v>225</v>
      </c>
      <c r="K3268" s="10">
        <f t="shared" si="1"/>
        <v>67.5</v>
      </c>
      <c r="L3268" s="11">
        <v>0.3</v>
      </c>
      <c r="N3268" s="16"/>
      <c r="O3268" s="14"/>
      <c r="P3268" s="12"/>
      <c r="Q3268" s="13"/>
    </row>
    <row r="3269" spans="1:17" ht="15.75" customHeight="1">
      <c r="A3269" s="6" t="s">
        <v>14</v>
      </c>
      <c r="B3269" s="6">
        <v>1185732</v>
      </c>
      <c r="C3269" s="7">
        <v>44307</v>
      </c>
      <c r="D3269" s="6" t="s">
        <v>15</v>
      </c>
      <c r="E3269" s="6" t="s">
        <v>113</v>
      </c>
      <c r="F3269" s="6" t="s">
        <v>88</v>
      </c>
      <c r="G3269" s="6" t="s">
        <v>22</v>
      </c>
      <c r="H3269" s="8">
        <v>0.35000000000000003</v>
      </c>
      <c r="I3269" s="9">
        <v>2000</v>
      </c>
      <c r="J3269" s="10">
        <f t="shared" si="0"/>
        <v>700.00000000000011</v>
      </c>
      <c r="K3269" s="10">
        <f t="shared" si="1"/>
        <v>210.00000000000003</v>
      </c>
      <c r="L3269" s="11">
        <v>0.3</v>
      </c>
      <c r="N3269" s="16"/>
      <c r="O3269" s="14"/>
      <c r="P3269" s="12"/>
      <c r="Q3269" s="13"/>
    </row>
    <row r="3270" spans="1:17" ht="15.75" customHeight="1">
      <c r="A3270" s="6" t="s">
        <v>14</v>
      </c>
      <c r="B3270" s="6">
        <v>1185732</v>
      </c>
      <c r="C3270" s="7">
        <v>44336</v>
      </c>
      <c r="D3270" s="6" t="s">
        <v>15</v>
      </c>
      <c r="E3270" s="6" t="s">
        <v>113</v>
      </c>
      <c r="F3270" s="6" t="s">
        <v>88</v>
      </c>
      <c r="G3270" s="6" t="s">
        <v>17</v>
      </c>
      <c r="H3270" s="8">
        <v>0.49999999999999994</v>
      </c>
      <c r="I3270" s="9">
        <v>4700</v>
      </c>
      <c r="J3270" s="10">
        <f t="shared" si="0"/>
        <v>2349.9999999999995</v>
      </c>
      <c r="K3270" s="10">
        <f t="shared" si="1"/>
        <v>939.99999999999989</v>
      </c>
      <c r="L3270" s="11">
        <v>0.4</v>
      </c>
      <c r="N3270" s="16"/>
      <c r="O3270" s="14"/>
      <c r="P3270" s="12"/>
      <c r="Q3270" s="13"/>
    </row>
    <row r="3271" spans="1:17" ht="15.75" customHeight="1">
      <c r="A3271" s="6" t="s">
        <v>14</v>
      </c>
      <c r="B3271" s="6">
        <v>1185732</v>
      </c>
      <c r="C3271" s="7">
        <v>44336</v>
      </c>
      <c r="D3271" s="6" t="s">
        <v>15</v>
      </c>
      <c r="E3271" s="6" t="s">
        <v>113</v>
      </c>
      <c r="F3271" s="6" t="s">
        <v>88</v>
      </c>
      <c r="G3271" s="6" t="s">
        <v>18</v>
      </c>
      <c r="H3271" s="8">
        <v>0.45</v>
      </c>
      <c r="I3271" s="9">
        <v>1750</v>
      </c>
      <c r="J3271" s="10">
        <f t="shared" si="0"/>
        <v>787.5</v>
      </c>
      <c r="K3271" s="10">
        <f t="shared" si="1"/>
        <v>275.625</v>
      </c>
      <c r="L3271" s="11">
        <v>0.35</v>
      </c>
      <c r="N3271" s="16"/>
      <c r="O3271" s="14"/>
      <c r="P3271" s="12"/>
      <c r="Q3271" s="13"/>
    </row>
    <row r="3272" spans="1:17" ht="15.75" customHeight="1">
      <c r="A3272" s="6" t="s">
        <v>14</v>
      </c>
      <c r="B3272" s="6">
        <v>1185732</v>
      </c>
      <c r="C3272" s="7">
        <v>44336</v>
      </c>
      <c r="D3272" s="6" t="s">
        <v>15</v>
      </c>
      <c r="E3272" s="6" t="s">
        <v>113</v>
      </c>
      <c r="F3272" s="6" t="s">
        <v>88</v>
      </c>
      <c r="G3272" s="6" t="s">
        <v>19</v>
      </c>
      <c r="H3272" s="8">
        <v>0.4</v>
      </c>
      <c r="I3272" s="9">
        <v>1500</v>
      </c>
      <c r="J3272" s="10">
        <f t="shared" si="0"/>
        <v>600</v>
      </c>
      <c r="K3272" s="10">
        <f t="shared" si="1"/>
        <v>210</v>
      </c>
      <c r="L3272" s="11">
        <v>0.35</v>
      </c>
      <c r="N3272" s="16"/>
      <c r="O3272" s="14"/>
      <c r="P3272" s="12"/>
      <c r="Q3272" s="13"/>
    </row>
    <row r="3273" spans="1:17" ht="15.75" customHeight="1">
      <c r="A3273" s="6" t="s">
        <v>14</v>
      </c>
      <c r="B3273" s="6">
        <v>1185732</v>
      </c>
      <c r="C3273" s="7">
        <v>44336</v>
      </c>
      <c r="D3273" s="6" t="s">
        <v>15</v>
      </c>
      <c r="E3273" s="6" t="s">
        <v>113</v>
      </c>
      <c r="F3273" s="6" t="s">
        <v>88</v>
      </c>
      <c r="G3273" s="6" t="s">
        <v>20</v>
      </c>
      <c r="H3273" s="8">
        <v>0.4</v>
      </c>
      <c r="I3273" s="9">
        <v>1000</v>
      </c>
      <c r="J3273" s="10">
        <f t="shared" si="0"/>
        <v>400</v>
      </c>
      <c r="K3273" s="10">
        <f t="shared" si="1"/>
        <v>140</v>
      </c>
      <c r="L3273" s="11">
        <v>0.35</v>
      </c>
      <c r="N3273" s="16"/>
      <c r="O3273" s="14"/>
      <c r="P3273" s="12"/>
      <c r="Q3273" s="13"/>
    </row>
    <row r="3274" spans="1:17" ht="15.75" customHeight="1">
      <c r="A3274" s="6" t="s">
        <v>14</v>
      </c>
      <c r="B3274" s="6">
        <v>1185732</v>
      </c>
      <c r="C3274" s="7">
        <v>44336</v>
      </c>
      <c r="D3274" s="6" t="s">
        <v>15</v>
      </c>
      <c r="E3274" s="6" t="s">
        <v>113</v>
      </c>
      <c r="F3274" s="6" t="s">
        <v>88</v>
      </c>
      <c r="G3274" s="6" t="s">
        <v>21</v>
      </c>
      <c r="H3274" s="8">
        <v>0.49999999999999994</v>
      </c>
      <c r="I3274" s="9">
        <v>1250</v>
      </c>
      <c r="J3274" s="10">
        <f t="shared" si="0"/>
        <v>624.99999999999989</v>
      </c>
      <c r="K3274" s="10">
        <f t="shared" si="1"/>
        <v>187.49999999999997</v>
      </c>
      <c r="L3274" s="11">
        <v>0.3</v>
      </c>
      <c r="N3274" s="16"/>
      <c r="O3274" s="14"/>
      <c r="P3274" s="12"/>
      <c r="Q3274" s="13"/>
    </row>
    <row r="3275" spans="1:17" ht="15.75" customHeight="1">
      <c r="A3275" s="6" t="s">
        <v>14</v>
      </c>
      <c r="B3275" s="6">
        <v>1185732</v>
      </c>
      <c r="C3275" s="7">
        <v>44336</v>
      </c>
      <c r="D3275" s="6" t="s">
        <v>15</v>
      </c>
      <c r="E3275" s="6" t="s">
        <v>113</v>
      </c>
      <c r="F3275" s="6" t="s">
        <v>88</v>
      </c>
      <c r="G3275" s="6" t="s">
        <v>22</v>
      </c>
      <c r="H3275" s="8">
        <v>0.54999999999999993</v>
      </c>
      <c r="I3275" s="9">
        <v>2500</v>
      </c>
      <c r="J3275" s="10">
        <f t="shared" si="0"/>
        <v>1374.9999999999998</v>
      </c>
      <c r="K3275" s="10">
        <f t="shared" si="1"/>
        <v>412.49999999999994</v>
      </c>
      <c r="L3275" s="11">
        <v>0.3</v>
      </c>
      <c r="N3275" s="16"/>
      <c r="O3275" s="14"/>
      <c r="P3275" s="12"/>
      <c r="Q3275" s="13"/>
    </row>
    <row r="3276" spans="1:17" ht="15.75" customHeight="1">
      <c r="A3276" s="6" t="s">
        <v>14</v>
      </c>
      <c r="B3276" s="6">
        <v>1185732</v>
      </c>
      <c r="C3276" s="7">
        <v>44369</v>
      </c>
      <c r="D3276" s="6" t="s">
        <v>15</v>
      </c>
      <c r="E3276" s="6" t="s">
        <v>113</v>
      </c>
      <c r="F3276" s="6" t="s">
        <v>88</v>
      </c>
      <c r="G3276" s="6" t="s">
        <v>17</v>
      </c>
      <c r="H3276" s="8">
        <v>0.49999999999999994</v>
      </c>
      <c r="I3276" s="9">
        <v>5000</v>
      </c>
      <c r="J3276" s="10">
        <f t="shared" si="0"/>
        <v>2499.9999999999995</v>
      </c>
      <c r="K3276" s="10">
        <f t="shared" si="1"/>
        <v>999.99999999999989</v>
      </c>
      <c r="L3276" s="11">
        <v>0.4</v>
      </c>
      <c r="N3276" s="16"/>
      <c r="O3276" s="14"/>
      <c r="P3276" s="12"/>
      <c r="Q3276" s="13"/>
    </row>
    <row r="3277" spans="1:17" ht="15.75" customHeight="1">
      <c r="A3277" s="6" t="s">
        <v>14</v>
      </c>
      <c r="B3277" s="6">
        <v>1185732</v>
      </c>
      <c r="C3277" s="7">
        <v>44369</v>
      </c>
      <c r="D3277" s="6" t="s">
        <v>15</v>
      </c>
      <c r="E3277" s="6" t="s">
        <v>113</v>
      </c>
      <c r="F3277" s="6" t="s">
        <v>88</v>
      </c>
      <c r="G3277" s="6" t="s">
        <v>18</v>
      </c>
      <c r="H3277" s="8">
        <v>0.45</v>
      </c>
      <c r="I3277" s="9">
        <v>2500</v>
      </c>
      <c r="J3277" s="10">
        <f t="shared" si="0"/>
        <v>1125</v>
      </c>
      <c r="K3277" s="10">
        <f t="shared" si="1"/>
        <v>393.75</v>
      </c>
      <c r="L3277" s="11">
        <v>0.35</v>
      </c>
      <c r="N3277" s="16"/>
      <c r="O3277" s="14"/>
      <c r="P3277" s="12"/>
      <c r="Q3277" s="13"/>
    </row>
    <row r="3278" spans="1:17" ht="15.75" customHeight="1">
      <c r="A3278" s="6" t="s">
        <v>14</v>
      </c>
      <c r="B3278" s="6">
        <v>1185732</v>
      </c>
      <c r="C3278" s="7">
        <v>44369</v>
      </c>
      <c r="D3278" s="6" t="s">
        <v>15</v>
      </c>
      <c r="E3278" s="6" t="s">
        <v>113</v>
      </c>
      <c r="F3278" s="6" t="s">
        <v>88</v>
      </c>
      <c r="G3278" s="6" t="s">
        <v>19</v>
      </c>
      <c r="H3278" s="8">
        <v>0.4</v>
      </c>
      <c r="I3278" s="9">
        <v>1750</v>
      </c>
      <c r="J3278" s="10">
        <f t="shared" si="0"/>
        <v>700</v>
      </c>
      <c r="K3278" s="10">
        <f t="shared" si="1"/>
        <v>244.99999999999997</v>
      </c>
      <c r="L3278" s="11">
        <v>0.35</v>
      </c>
      <c r="N3278" s="16"/>
      <c r="O3278" s="14"/>
      <c r="P3278" s="12"/>
      <c r="Q3278" s="13"/>
    </row>
    <row r="3279" spans="1:17" ht="15.75" customHeight="1">
      <c r="A3279" s="6" t="s">
        <v>14</v>
      </c>
      <c r="B3279" s="6">
        <v>1185732</v>
      </c>
      <c r="C3279" s="7">
        <v>44369</v>
      </c>
      <c r="D3279" s="6" t="s">
        <v>15</v>
      </c>
      <c r="E3279" s="6" t="s">
        <v>113</v>
      </c>
      <c r="F3279" s="6" t="s">
        <v>88</v>
      </c>
      <c r="G3279" s="6" t="s">
        <v>20</v>
      </c>
      <c r="H3279" s="8">
        <v>0.4</v>
      </c>
      <c r="I3279" s="9">
        <v>1500</v>
      </c>
      <c r="J3279" s="10">
        <f t="shared" si="0"/>
        <v>600</v>
      </c>
      <c r="K3279" s="10">
        <f t="shared" si="1"/>
        <v>210</v>
      </c>
      <c r="L3279" s="11">
        <v>0.35</v>
      </c>
      <c r="N3279" s="16"/>
      <c r="O3279" s="14"/>
      <c r="P3279" s="12"/>
      <c r="Q3279" s="13"/>
    </row>
    <row r="3280" spans="1:17" ht="15.75" customHeight="1">
      <c r="A3280" s="6" t="s">
        <v>14</v>
      </c>
      <c r="B3280" s="6">
        <v>1185732</v>
      </c>
      <c r="C3280" s="7">
        <v>44369</v>
      </c>
      <c r="D3280" s="6" t="s">
        <v>15</v>
      </c>
      <c r="E3280" s="6" t="s">
        <v>113</v>
      </c>
      <c r="F3280" s="6" t="s">
        <v>88</v>
      </c>
      <c r="G3280" s="6" t="s">
        <v>21</v>
      </c>
      <c r="H3280" s="8">
        <v>0.49999999999999994</v>
      </c>
      <c r="I3280" s="9">
        <v>1500</v>
      </c>
      <c r="J3280" s="10">
        <f t="shared" si="0"/>
        <v>749.99999999999989</v>
      </c>
      <c r="K3280" s="10">
        <f t="shared" si="1"/>
        <v>224.99999999999997</v>
      </c>
      <c r="L3280" s="11">
        <v>0.3</v>
      </c>
      <c r="N3280" s="16"/>
      <c r="O3280" s="14"/>
      <c r="P3280" s="12"/>
      <c r="Q3280" s="13"/>
    </row>
    <row r="3281" spans="1:17" ht="15.75" customHeight="1">
      <c r="A3281" s="6" t="s">
        <v>14</v>
      </c>
      <c r="B3281" s="6">
        <v>1185732</v>
      </c>
      <c r="C3281" s="7">
        <v>44369</v>
      </c>
      <c r="D3281" s="6" t="s">
        <v>15</v>
      </c>
      <c r="E3281" s="6" t="s">
        <v>113</v>
      </c>
      <c r="F3281" s="6" t="s">
        <v>88</v>
      </c>
      <c r="G3281" s="6" t="s">
        <v>22</v>
      </c>
      <c r="H3281" s="8">
        <v>0.54999999999999993</v>
      </c>
      <c r="I3281" s="9">
        <v>3000</v>
      </c>
      <c r="J3281" s="10">
        <f t="shared" si="0"/>
        <v>1649.9999999999998</v>
      </c>
      <c r="K3281" s="10">
        <f t="shared" si="1"/>
        <v>494.99999999999989</v>
      </c>
      <c r="L3281" s="11">
        <v>0.3</v>
      </c>
      <c r="N3281" s="16"/>
      <c r="O3281" s="14"/>
      <c r="P3281" s="12"/>
      <c r="Q3281" s="13"/>
    </row>
    <row r="3282" spans="1:17" ht="15.75" customHeight="1">
      <c r="A3282" s="6" t="s">
        <v>14</v>
      </c>
      <c r="B3282" s="6">
        <v>1185732</v>
      </c>
      <c r="C3282" s="7">
        <v>44397</v>
      </c>
      <c r="D3282" s="6" t="s">
        <v>15</v>
      </c>
      <c r="E3282" s="6" t="s">
        <v>113</v>
      </c>
      <c r="F3282" s="6" t="s">
        <v>88</v>
      </c>
      <c r="G3282" s="6" t="s">
        <v>17</v>
      </c>
      <c r="H3282" s="8">
        <v>0.49999999999999994</v>
      </c>
      <c r="I3282" s="9">
        <v>5250</v>
      </c>
      <c r="J3282" s="10">
        <f t="shared" si="0"/>
        <v>2624.9999999999995</v>
      </c>
      <c r="K3282" s="10">
        <f t="shared" si="1"/>
        <v>1049.9999999999998</v>
      </c>
      <c r="L3282" s="11">
        <v>0.4</v>
      </c>
      <c r="N3282" s="16"/>
      <c r="O3282" s="14"/>
      <c r="P3282" s="12"/>
      <c r="Q3282" s="13"/>
    </row>
    <row r="3283" spans="1:17" ht="15.75" customHeight="1">
      <c r="A3283" s="6" t="s">
        <v>14</v>
      </c>
      <c r="B3283" s="6">
        <v>1185732</v>
      </c>
      <c r="C3283" s="7">
        <v>44397</v>
      </c>
      <c r="D3283" s="6" t="s">
        <v>15</v>
      </c>
      <c r="E3283" s="6" t="s">
        <v>113</v>
      </c>
      <c r="F3283" s="6" t="s">
        <v>88</v>
      </c>
      <c r="G3283" s="6" t="s">
        <v>18</v>
      </c>
      <c r="H3283" s="8">
        <v>0.45</v>
      </c>
      <c r="I3283" s="9">
        <v>2750</v>
      </c>
      <c r="J3283" s="10">
        <f t="shared" si="0"/>
        <v>1237.5</v>
      </c>
      <c r="K3283" s="10">
        <f t="shared" si="1"/>
        <v>433.125</v>
      </c>
      <c r="L3283" s="11">
        <v>0.35</v>
      </c>
      <c r="N3283" s="16"/>
      <c r="O3283" s="14"/>
      <c r="P3283" s="12"/>
      <c r="Q3283" s="13"/>
    </row>
    <row r="3284" spans="1:17" ht="15.75" customHeight="1">
      <c r="A3284" s="6" t="s">
        <v>14</v>
      </c>
      <c r="B3284" s="6">
        <v>1185732</v>
      </c>
      <c r="C3284" s="7">
        <v>44397</v>
      </c>
      <c r="D3284" s="6" t="s">
        <v>15</v>
      </c>
      <c r="E3284" s="6" t="s">
        <v>113</v>
      </c>
      <c r="F3284" s="6" t="s">
        <v>88</v>
      </c>
      <c r="G3284" s="6" t="s">
        <v>19</v>
      </c>
      <c r="H3284" s="8">
        <v>0.4</v>
      </c>
      <c r="I3284" s="9">
        <v>2000</v>
      </c>
      <c r="J3284" s="10">
        <f t="shared" si="0"/>
        <v>800</v>
      </c>
      <c r="K3284" s="10">
        <f t="shared" si="1"/>
        <v>280</v>
      </c>
      <c r="L3284" s="11">
        <v>0.35</v>
      </c>
      <c r="N3284" s="16"/>
      <c r="O3284" s="14"/>
      <c r="P3284" s="12"/>
      <c r="Q3284" s="13"/>
    </row>
    <row r="3285" spans="1:17" ht="15.75" customHeight="1">
      <c r="A3285" s="6" t="s">
        <v>14</v>
      </c>
      <c r="B3285" s="6">
        <v>1185732</v>
      </c>
      <c r="C3285" s="7">
        <v>44397</v>
      </c>
      <c r="D3285" s="6" t="s">
        <v>15</v>
      </c>
      <c r="E3285" s="6" t="s">
        <v>113</v>
      </c>
      <c r="F3285" s="6" t="s">
        <v>88</v>
      </c>
      <c r="G3285" s="6" t="s">
        <v>20</v>
      </c>
      <c r="H3285" s="8">
        <v>0.4</v>
      </c>
      <c r="I3285" s="9">
        <v>1500</v>
      </c>
      <c r="J3285" s="10">
        <f t="shared" si="0"/>
        <v>600</v>
      </c>
      <c r="K3285" s="10">
        <f t="shared" si="1"/>
        <v>210</v>
      </c>
      <c r="L3285" s="11">
        <v>0.35</v>
      </c>
      <c r="N3285" s="16"/>
      <c r="O3285" s="14"/>
      <c r="P3285" s="12"/>
      <c r="Q3285" s="13"/>
    </row>
    <row r="3286" spans="1:17" ht="15.75" customHeight="1">
      <c r="A3286" s="6" t="s">
        <v>14</v>
      </c>
      <c r="B3286" s="6">
        <v>1185732</v>
      </c>
      <c r="C3286" s="7">
        <v>44397</v>
      </c>
      <c r="D3286" s="6" t="s">
        <v>15</v>
      </c>
      <c r="E3286" s="6" t="s">
        <v>113</v>
      </c>
      <c r="F3286" s="6" t="s">
        <v>88</v>
      </c>
      <c r="G3286" s="6" t="s">
        <v>21</v>
      </c>
      <c r="H3286" s="8">
        <v>0.49999999999999994</v>
      </c>
      <c r="I3286" s="9">
        <v>1750</v>
      </c>
      <c r="J3286" s="10">
        <f t="shared" si="0"/>
        <v>874.99999999999989</v>
      </c>
      <c r="K3286" s="10">
        <f t="shared" si="1"/>
        <v>262.49999999999994</v>
      </c>
      <c r="L3286" s="11">
        <v>0.3</v>
      </c>
      <c r="N3286" s="16"/>
      <c r="O3286" s="14"/>
      <c r="P3286" s="12"/>
      <c r="Q3286" s="13"/>
    </row>
    <row r="3287" spans="1:17" ht="15.75" customHeight="1">
      <c r="A3287" s="6" t="s">
        <v>14</v>
      </c>
      <c r="B3287" s="6">
        <v>1185732</v>
      </c>
      <c r="C3287" s="7">
        <v>44397</v>
      </c>
      <c r="D3287" s="6" t="s">
        <v>15</v>
      </c>
      <c r="E3287" s="6" t="s">
        <v>113</v>
      </c>
      <c r="F3287" s="6" t="s">
        <v>88</v>
      </c>
      <c r="G3287" s="6" t="s">
        <v>22</v>
      </c>
      <c r="H3287" s="8">
        <v>0.54999999999999993</v>
      </c>
      <c r="I3287" s="9">
        <v>3500</v>
      </c>
      <c r="J3287" s="10">
        <f t="shared" si="0"/>
        <v>1924.9999999999998</v>
      </c>
      <c r="K3287" s="10">
        <f t="shared" si="1"/>
        <v>577.49999999999989</v>
      </c>
      <c r="L3287" s="11">
        <v>0.3</v>
      </c>
      <c r="N3287" s="16"/>
      <c r="O3287" s="14"/>
      <c r="P3287" s="12"/>
      <c r="Q3287" s="13"/>
    </row>
    <row r="3288" spans="1:17" ht="15.75" customHeight="1">
      <c r="A3288" s="6" t="s">
        <v>14</v>
      </c>
      <c r="B3288" s="6">
        <v>1185732</v>
      </c>
      <c r="C3288" s="7">
        <v>44429</v>
      </c>
      <c r="D3288" s="6" t="s">
        <v>15</v>
      </c>
      <c r="E3288" s="6" t="s">
        <v>113</v>
      </c>
      <c r="F3288" s="6" t="s">
        <v>88</v>
      </c>
      <c r="G3288" s="6" t="s">
        <v>17</v>
      </c>
      <c r="H3288" s="8">
        <v>0.49999999999999994</v>
      </c>
      <c r="I3288" s="9">
        <v>5000</v>
      </c>
      <c r="J3288" s="10">
        <f t="shared" si="0"/>
        <v>2499.9999999999995</v>
      </c>
      <c r="K3288" s="10">
        <f t="shared" si="1"/>
        <v>999.99999999999989</v>
      </c>
      <c r="L3288" s="11">
        <v>0.4</v>
      </c>
      <c r="N3288" s="16"/>
      <c r="O3288" s="14"/>
      <c r="P3288" s="12"/>
      <c r="Q3288" s="13"/>
    </row>
    <row r="3289" spans="1:17" ht="15.75" customHeight="1">
      <c r="A3289" s="6" t="s">
        <v>14</v>
      </c>
      <c r="B3289" s="6">
        <v>1185732</v>
      </c>
      <c r="C3289" s="7">
        <v>44429</v>
      </c>
      <c r="D3289" s="6" t="s">
        <v>15</v>
      </c>
      <c r="E3289" s="6" t="s">
        <v>113</v>
      </c>
      <c r="F3289" s="6" t="s">
        <v>88</v>
      </c>
      <c r="G3289" s="6" t="s">
        <v>18</v>
      </c>
      <c r="H3289" s="8">
        <v>0.45</v>
      </c>
      <c r="I3289" s="9">
        <v>2750</v>
      </c>
      <c r="J3289" s="10">
        <f t="shared" si="0"/>
        <v>1237.5</v>
      </c>
      <c r="K3289" s="10">
        <f t="shared" si="1"/>
        <v>433.125</v>
      </c>
      <c r="L3289" s="11">
        <v>0.35</v>
      </c>
      <c r="N3289" s="16"/>
      <c r="O3289" s="14"/>
      <c r="P3289" s="12"/>
      <c r="Q3289" s="13"/>
    </row>
    <row r="3290" spans="1:17" ht="15.75" customHeight="1">
      <c r="A3290" s="6" t="s">
        <v>14</v>
      </c>
      <c r="B3290" s="6">
        <v>1185732</v>
      </c>
      <c r="C3290" s="7">
        <v>44429</v>
      </c>
      <c r="D3290" s="6" t="s">
        <v>15</v>
      </c>
      <c r="E3290" s="6" t="s">
        <v>113</v>
      </c>
      <c r="F3290" s="6" t="s">
        <v>88</v>
      </c>
      <c r="G3290" s="6" t="s">
        <v>19</v>
      </c>
      <c r="H3290" s="8">
        <v>0.4</v>
      </c>
      <c r="I3290" s="9">
        <v>2000</v>
      </c>
      <c r="J3290" s="10">
        <f t="shared" si="0"/>
        <v>800</v>
      </c>
      <c r="K3290" s="10">
        <f t="shared" si="1"/>
        <v>280</v>
      </c>
      <c r="L3290" s="11">
        <v>0.35</v>
      </c>
      <c r="N3290" s="16"/>
      <c r="O3290" s="14"/>
      <c r="P3290" s="12"/>
      <c r="Q3290" s="13"/>
    </row>
    <row r="3291" spans="1:17" ht="15.75" customHeight="1">
      <c r="A3291" s="6" t="s">
        <v>14</v>
      </c>
      <c r="B3291" s="6">
        <v>1185732</v>
      </c>
      <c r="C3291" s="7">
        <v>44429</v>
      </c>
      <c r="D3291" s="6" t="s">
        <v>15</v>
      </c>
      <c r="E3291" s="6" t="s">
        <v>113</v>
      </c>
      <c r="F3291" s="6" t="s">
        <v>88</v>
      </c>
      <c r="G3291" s="6" t="s">
        <v>20</v>
      </c>
      <c r="H3291" s="8">
        <v>0.4</v>
      </c>
      <c r="I3291" s="9">
        <v>1500</v>
      </c>
      <c r="J3291" s="10">
        <f t="shared" si="0"/>
        <v>600</v>
      </c>
      <c r="K3291" s="10">
        <f t="shared" si="1"/>
        <v>210</v>
      </c>
      <c r="L3291" s="11">
        <v>0.35</v>
      </c>
      <c r="N3291" s="16"/>
      <c r="O3291" s="14"/>
      <c r="P3291" s="12"/>
      <c r="Q3291" s="13"/>
    </row>
    <row r="3292" spans="1:17" ht="15.75" customHeight="1">
      <c r="A3292" s="6" t="s">
        <v>14</v>
      </c>
      <c r="B3292" s="6">
        <v>1185732</v>
      </c>
      <c r="C3292" s="7">
        <v>44429</v>
      </c>
      <c r="D3292" s="6" t="s">
        <v>15</v>
      </c>
      <c r="E3292" s="6" t="s">
        <v>113</v>
      </c>
      <c r="F3292" s="6" t="s">
        <v>88</v>
      </c>
      <c r="G3292" s="6" t="s">
        <v>21</v>
      </c>
      <c r="H3292" s="8">
        <v>0.49999999999999994</v>
      </c>
      <c r="I3292" s="9">
        <v>1250</v>
      </c>
      <c r="J3292" s="10">
        <f t="shared" si="0"/>
        <v>624.99999999999989</v>
      </c>
      <c r="K3292" s="10">
        <f t="shared" si="1"/>
        <v>187.49999999999997</v>
      </c>
      <c r="L3292" s="11">
        <v>0.3</v>
      </c>
      <c r="N3292" s="16"/>
      <c r="O3292" s="14"/>
      <c r="P3292" s="12"/>
      <c r="Q3292" s="13"/>
    </row>
    <row r="3293" spans="1:17" ht="15.75" customHeight="1">
      <c r="A3293" s="6" t="s">
        <v>14</v>
      </c>
      <c r="B3293" s="6">
        <v>1185732</v>
      </c>
      <c r="C3293" s="7">
        <v>44429</v>
      </c>
      <c r="D3293" s="6" t="s">
        <v>15</v>
      </c>
      <c r="E3293" s="6" t="s">
        <v>113</v>
      </c>
      <c r="F3293" s="6" t="s">
        <v>88</v>
      </c>
      <c r="G3293" s="6" t="s">
        <v>22</v>
      </c>
      <c r="H3293" s="8">
        <v>0.54999999999999993</v>
      </c>
      <c r="I3293" s="9">
        <v>3000</v>
      </c>
      <c r="J3293" s="10">
        <f t="shared" si="0"/>
        <v>1649.9999999999998</v>
      </c>
      <c r="K3293" s="10">
        <f t="shared" si="1"/>
        <v>494.99999999999989</v>
      </c>
      <c r="L3293" s="11">
        <v>0.3</v>
      </c>
      <c r="N3293" s="16"/>
      <c r="O3293" s="14"/>
      <c r="P3293" s="12"/>
      <c r="Q3293" s="13"/>
    </row>
    <row r="3294" spans="1:17" ht="15.75" customHeight="1">
      <c r="A3294" s="6" t="s">
        <v>14</v>
      </c>
      <c r="B3294" s="6">
        <v>1185732</v>
      </c>
      <c r="C3294" s="7">
        <v>44459</v>
      </c>
      <c r="D3294" s="6" t="s">
        <v>15</v>
      </c>
      <c r="E3294" s="6" t="s">
        <v>113</v>
      </c>
      <c r="F3294" s="6" t="s">
        <v>88</v>
      </c>
      <c r="G3294" s="6" t="s">
        <v>17</v>
      </c>
      <c r="H3294" s="8">
        <v>0.49999999999999994</v>
      </c>
      <c r="I3294" s="9">
        <v>4250</v>
      </c>
      <c r="J3294" s="10">
        <f t="shared" si="0"/>
        <v>2124.9999999999995</v>
      </c>
      <c r="K3294" s="10">
        <f t="shared" si="1"/>
        <v>849.99999999999989</v>
      </c>
      <c r="L3294" s="11">
        <v>0.4</v>
      </c>
      <c r="N3294" s="16"/>
      <c r="O3294" s="14"/>
      <c r="P3294" s="12"/>
      <c r="Q3294" s="13"/>
    </row>
    <row r="3295" spans="1:17" ht="15.75" customHeight="1">
      <c r="A3295" s="6" t="s">
        <v>14</v>
      </c>
      <c r="B3295" s="6">
        <v>1185732</v>
      </c>
      <c r="C3295" s="7">
        <v>44459</v>
      </c>
      <c r="D3295" s="6" t="s">
        <v>15</v>
      </c>
      <c r="E3295" s="6" t="s">
        <v>113</v>
      </c>
      <c r="F3295" s="6" t="s">
        <v>88</v>
      </c>
      <c r="G3295" s="6" t="s">
        <v>18</v>
      </c>
      <c r="H3295" s="8">
        <v>0.45</v>
      </c>
      <c r="I3295" s="9">
        <v>2250</v>
      </c>
      <c r="J3295" s="10">
        <f t="shared" si="0"/>
        <v>1012.5</v>
      </c>
      <c r="K3295" s="10">
        <f t="shared" si="1"/>
        <v>354.375</v>
      </c>
      <c r="L3295" s="11">
        <v>0.35</v>
      </c>
      <c r="N3295" s="16"/>
      <c r="O3295" s="14"/>
      <c r="P3295" s="12"/>
      <c r="Q3295" s="13"/>
    </row>
    <row r="3296" spans="1:17" ht="15.75" customHeight="1">
      <c r="A3296" s="6" t="s">
        <v>14</v>
      </c>
      <c r="B3296" s="6">
        <v>1185732</v>
      </c>
      <c r="C3296" s="7">
        <v>44459</v>
      </c>
      <c r="D3296" s="6" t="s">
        <v>15</v>
      </c>
      <c r="E3296" s="6" t="s">
        <v>113</v>
      </c>
      <c r="F3296" s="6" t="s">
        <v>88</v>
      </c>
      <c r="G3296" s="6" t="s">
        <v>19</v>
      </c>
      <c r="H3296" s="8">
        <v>0.4</v>
      </c>
      <c r="I3296" s="9">
        <v>1250</v>
      </c>
      <c r="J3296" s="10">
        <f t="shared" si="0"/>
        <v>500</v>
      </c>
      <c r="K3296" s="10">
        <f t="shared" si="1"/>
        <v>175</v>
      </c>
      <c r="L3296" s="11">
        <v>0.35</v>
      </c>
      <c r="N3296" s="16"/>
      <c r="O3296" s="14"/>
      <c r="P3296" s="12"/>
      <c r="Q3296" s="13"/>
    </row>
    <row r="3297" spans="1:17" ht="15.75" customHeight="1">
      <c r="A3297" s="6" t="s">
        <v>14</v>
      </c>
      <c r="B3297" s="6">
        <v>1185732</v>
      </c>
      <c r="C3297" s="7">
        <v>44459</v>
      </c>
      <c r="D3297" s="6" t="s">
        <v>15</v>
      </c>
      <c r="E3297" s="6" t="s">
        <v>113</v>
      </c>
      <c r="F3297" s="6" t="s">
        <v>88</v>
      </c>
      <c r="G3297" s="6" t="s">
        <v>20</v>
      </c>
      <c r="H3297" s="8">
        <v>0.4</v>
      </c>
      <c r="I3297" s="9">
        <v>1000</v>
      </c>
      <c r="J3297" s="10">
        <f t="shared" si="0"/>
        <v>400</v>
      </c>
      <c r="K3297" s="10">
        <f t="shared" si="1"/>
        <v>140</v>
      </c>
      <c r="L3297" s="11">
        <v>0.35</v>
      </c>
      <c r="N3297" s="16"/>
      <c r="O3297" s="14"/>
      <c r="P3297" s="12"/>
      <c r="Q3297" s="13"/>
    </row>
    <row r="3298" spans="1:17" ht="15.75" customHeight="1">
      <c r="A3298" s="6" t="s">
        <v>14</v>
      </c>
      <c r="B3298" s="6">
        <v>1185732</v>
      </c>
      <c r="C3298" s="7">
        <v>44459</v>
      </c>
      <c r="D3298" s="6" t="s">
        <v>15</v>
      </c>
      <c r="E3298" s="6" t="s">
        <v>113</v>
      </c>
      <c r="F3298" s="6" t="s">
        <v>88</v>
      </c>
      <c r="G3298" s="6" t="s">
        <v>21</v>
      </c>
      <c r="H3298" s="8">
        <v>0.49999999999999994</v>
      </c>
      <c r="I3298" s="9">
        <v>1000</v>
      </c>
      <c r="J3298" s="10">
        <f t="shared" si="0"/>
        <v>499.99999999999994</v>
      </c>
      <c r="K3298" s="10">
        <f t="shared" si="1"/>
        <v>149.99999999999997</v>
      </c>
      <c r="L3298" s="11">
        <v>0.3</v>
      </c>
      <c r="N3298" s="16"/>
      <c r="O3298" s="14"/>
      <c r="P3298" s="12"/>
      <c r="Q3298" s="13"/>
    </row>
    <row r="3299" spans="1:17" ht="15.75" customHeight="1">
      <c r="A3299" s="6" t="s">
        <v>14</v>
      </c>
      <c r="B3299" s="6">
        <v>1185732</v>
      </c>
      <c r="C3299" s="7">
        <v>44459</v>
      </c>
      <c r="D3299" s="6" t="s">
        <v>15</v>
      </c>
      <c r="E3299" s="6" t="s">
        <v>113</v>
      </c>
      <c r="F3299" s="6" t="s">
        <v>88</v>
      </c>
      <c r="G3299" s="6" t="s">
        <v>22</v>
      </c>
      <c r="H3299" s="8">
        <v>0.54999999999999993</v>
      </c>
      <c r="I3299" s="9">
        <v>2000</v>
      </c>
      <c r="J3299" s="10">
        <f t="shared" si="0"/>
        <v>1099.9999999999998</v>
      </c>
      <c r="K3299" s="10">
        <f t="shared" si="1"/>
        <v>329.99999999999994</v>
      </c>
      <c r="L3299" s="11">
        <v>0.3</v>
      </c>
      <c r="N3299" s="16"/>
      <c r="O3299" s="14"/>
      <c r="P3299" s="12"/>
      <c r="Q3299" s="13"/>
    </row>
    <row r="3300" spans="1:17" ht="15.75" customHeight="1">
      <c r="A3300" s="6" t="s">
        <v>14</v>
      </c>
      <c r="B3300" s="6">
        <v>1185732</v>
      </c>
      <c r="C3300" s="7">
        <v>44491</v>
      </c>
      <c r="D3300" s="6" t="s">
        <v>15</v>
      </c>
      <c r="E3300" s="6" t="s">
        <v>113</v>
      </c>
      <c r="F3300" s="6" t="s">
        <v>88</v>
      </c>
      <c r="G3300" s="6" t="s">
        <v>17</v>
      </c>
      <c r="H3300" s="8">
        <v>0.54999999999999993</v>
      </c>
      <c r="I3300" s="9">
        <v>3750</v>
      </c>
      <c r="J3300" s="10">
        <f t="shared" si="0"/>
        <v>2062.4999999999995</v>
      </c>
      <c r="K3300" s="10">
        <f t="shared" si="1"/>
        <v>824.99999999999989</v>
      </c>
      <c r="L3300" s="11">
        <v>0.4</v>
      </c>
      <c r="N3300" s="16"/>
      <c r="O3300" s="14"/>
      <c r="P3300" s="12"/>
      <c r="Q3300" s="13"/>
    </row>
    <row r="3301" spans="1:17" ht="15.75" customHeight="1">
      <c r="A3301" s="6" t="s">
        <v>14</v>
      </c>
      <c r="B3301" s="6">
        <v>1185732</v>
      </c>
      <c r="C3301" s="7">
        <v>44491</v>
      </c>
      <c r="D3301" s="6" t="s">
        <v>15</v>
      </c>
      <c r="E3301" s="6" t="s">
        <v>113</v>
      </c>
      <c r="F3301" s="6" t="s">
        <v>88</v>
      </c>
      <c r="G3301" s="6" t="s">
        <v>18</v>
      </c>
      <c r="H3301" s="8">
        <v>0.5</v>
      </c>
      <c r="I3301" s="9">
        <v>2000</v>
      </c>
      <c r="J3301" s="10">
        <f t="shared" si="0"/>
        <v>1000</v>
      </c>
      <c r="K3301" s="10">
        <f t="shared" si="1"/>
        <v>350</v>
      </c>
      <c r="L3301" s="11">
        <v>0.35</v>
      </c>
      <c r="N3301" s="16"/>
      <c r="O3301" s="14"/>
      <c r="P3301" s="12"/>
      <c r="Q3301" s="13"/>
    </row>
    <row r="3302" spans="1:17" ht="15.75" customHeight="1">
      <c r="A3302" s="6" t="s">
        <v>14</v>
      </c>
      <c r="B3302" s="6">
        <v>1185732</v>
      </c>
      <c r="C3302" s="7">
        <v>44491</v>
      </c>
      <c r="D3302" s="6" t="s">
        <v>15</v>
      </c>
      <c r="E3302" s="6" t="s">
        <v>113</v>
      </c>
      <c r="F3302" s="6" t="s">
        <v>88</v>
      </c>
      <c r="G3302" s="6" t="s">
        <v>19</v>
      </c>
      <c r="H3302" s="8">
        <v>0.5</v>
      </c>
      <c r="I3302" s="9">
        <v>1000</v>
      </c>
      <c r="J3302" s="10">
        <f t="shared" si="0"/>
        <v>500</v>
      </c>
      <c r="K3302" s="10">
        <f t="shared" si="1"/>
        <v>175</v>
      </c>
      <c r="L3302" s="11">
        <v>0.35</v>
      </c>
      <c r="N3302" s="16"/>
      <c r="O3302" s="14"/>
      <c r="P3302" s="12"/>
      <c r="Q3302" s="13"/>
    </row>
    <row r="3303" spans="1:17" ht="15.75" customHeight="1">
      <c r="A3303" s="6" t="s">
        <v>14</v>
      </c>
      <c r="B3303" s="6">
        <v>1185732</v>
      </c>
      <c r="C3303" s="7">
        <v>44491</v>
      </c>
      <c r="D3303" s="6" t="s">
        <v>15</v>
      </c>
      <c r="E3303" s="6" t="s">
        <v>113</v>
      </c>
      <c r="F3303" s="6" t="s">
        <v>88</v>
      </c>
      <c r="G3303" s="6" t="s">
        <v>20</v>
      </c>
      <c r="H3303" s="8">
        <v>0.5</v>
      </c>
      <c r="I3303" s="9">
        <v>750</v>
      </c>
      <c r="J3303" s="10">
        <f t="shared" si="0"/>
        <v>375</v>
      </c>
      <c r="K3303" s="10">
        <f t="shared" si="1"/>
        <v>131.25</v>
      </c>
      <c r="L3303" s="11">
        <v>0.35</v>
      </c>
      <c r="N3303" s="16"/>
      <c r="O3303" s="14"/>
      <c r="P3303" s="12"/>
      <c r="Q3303" s="13"/>
    </row>
    <row r="3304" spans="1:17" ht="15.75" customHeight="1">
      <c r="A3304" s="6" t="s">
        <v>14</v>
      </c>
      <c r="B3304" s="6">
        <v>1185732</v>
      </c>
      <c r="C3304" s="7">
        <v>44491</v>
      </c>
      <c r="D3304" s="6" t="s">
        <v>15</v>
      </c>
      <c r="E3304" s="6" t="s">
        <v>113</v>
      </c>
      <c r="F3304" s="6" t="s">
        <v>88</v>
      </c>
      <c r="G3304" s="6" t="s">
        <v>21</v>
      </c>
      <c r="H3304" s="8">
        <v>0.6</v>
      </c>
      <c r="I3304" s="9">
        <v>750</v>
      </c>
      <c r="J3304" s="10">
        <f t="shared" si="0"/>
        <v>450</v>
      </c>
      <c r="K3304" s="10">
        <f t="shared" si="1"/>
        <v>135</v>
      </c>
      <c r="L3304" s="11">
        <v>0.3</v>
      </c>
      <c r="N3304" s="16"/>
      <c r="O3304" s="14"/>
      <c r="P3304" s="12"/>
      <c r="Q3304" s="13"/>
    </row>
    <row r="3305" spans="1:17" ht="15.75" customHeight="1">
      <c r="A3305" s="6" t="s">
        <v>14</v>
      </c>
      <c r="B3305" s="6">
        <v>1185732</v>
      </c>
      <c r="C3305" s="7">
        <v>44491</v>
      </c>
      <c r="D3305" s="6" t="s">
        <v>15</v>
      </c>
      <c r="E3305" s="6" t="s">
        <v>113</v>
      </c>
      <c r="F3305" s="6" t="s">
        <v>88</v>
      </c>
      <c r="G3305" s="6" t="s">
        <v>22</v>
      </c>
      <c r="H3305" s="8">
        <v>0.64999999999999991</v>
      </c>
      <c r="I3305" s="9">
        <v>2000</v>
      </c>
      <c r="J3305" s="10">
        <f t="shared" si="0"/>
        <v>1299.9999999999998</v>
      </c>
      <c r="K3305" s="10">
        <f t="shared" si="1"/>
        <v>389.99999999999994</v>
      </c>
      <c r="L3305" s="11">
        <v>0.3</v>
      </c>
      <c r="N3305" s="16"/>
      <c r="O3305" s="14"/>
      <c r="P3305" s="12"/>
      <c r="Q3305" s="13"/>
    </row>
    <row r="3306" spans="1:17" ht="15.75" customHeight="1">
      <c r="A3306" s="6" t="s">
        <v>14</v>
      </c>
      <c r="B3306" s="6">
        <v>1185732</v>
      </c>
      <c r="C3306" s="7">
        <v>44521</v>
      </c>
      <c r="D3306" s="6" t="s">
        <v>15</v>
      </c>
      <c r="E3306" s="6" t="s">
        <v>113</v>
      </c>
      <c r="F3306" s="6" t="s">
        <v>88</v>
      </c>
      <c r="G3306" s="6" t="s">
        <v>17</v>
      </c>
      <c r="H3306" s="8">
        <v>0.6</v>
      </c>
      <c r="I3306" s="9">
        <v>3500</v>
      </c>
      <c r="J3306" s="10">
        <f t="shared" si="0"/>
        <v>2100</v>
      </c>
      <c r="K3306" s="10">
        <f t="shared" si="1"/>
        <v>840</v>
      </c>
      <c r="L3306" s="11">
        <v>0.4</v>
      </c>
      <c r="N3306" s="16"/>
      <c r="O3306" s="14"/>
      <c r="P3306" s="12"/>
      <c r="Q3306" s="13"/>
    </row>
    <row r="3307" spans="1:17" ht="15.75" customHeight="1">
      <c r="A3307" s="6" t="s">
        <v>14</v>
      </c>
      <c r="B3307" s="6">
        <v>1185732</v>
      </c>
      <c r="C3307" s="7">
        <v>44521</v>
      </c>
      <c r="D3307" s="6" t="s">
        <v>15</v>
      </c>
      <c r="E3307" s="6" t="s">
        <v>113</v>
      </c>
      <c r="F3307" s="6" t="s">
        <v>88</v>
      </c>
      <c r="G3307" s="6" t="s">
        <v>18</v>
      </c>
      <c r="H3307" s="8">
        <v>0.5</v>
      </c>
      <c r="I3307" s="9">
        <v>1750</v>
      </c>
      <c r="J3307" s="10">
        <f t="shared" si="0"/>
        <v>875</v>
      </c>
      <c r="K3307" s="10">
        <f t="shared" si="1"/>
        <v>306.25</v>
      </c>
      <c r="L3307" s="11">
        <v>0.35</v>
      </c>
      <c r="N3307" s="16"/>
      <c r="O3307" s="14"/>
      <c r="P3307" s="12"/>
      <c r="Q3307" s="13"/>
    </row>
    <row r="3308" spans="1:17" ht="15.75" customHeight="1">
      <c r="A3308" s="6" t="s">
        <v>14</v>
      </c>
      <c r="B3308" s="6">
        <v>1185732</v>
      </c>
      <c r="C3308" s="7">
        <v>44521</v>
      </c>
      <c r="D3308" s="6" t="s">
        <v>15</v>
      </c>
      <c r="E3308" s="6" t="s">
        <v>113</v>
      </c>
      <c r="F3308" s="6" t="s">
        <v>88</v>
      </c>
      <c r="G3308" s="6" t="s">
        <v>19</v>
      </c>
      <c r="H3308" s="8">
        <v>0.5</v>
      </c>
      <c r="I3308" s="9">
        <v>1700</v>
      </c>
      <c r="J3308" s="10">
        <f t="shared" si="0"/>
        <v>850</v>
      </c>
      <c r="K3308" s="10">
        <f t="shared" si="1"/>
        <v>297.5</v>
      </c>
      <c r="L3308" s="11">
        <v>0.35</v>
      </c>
      <c r="N3308" s="16"/>
      <c r="O3308" s="14"/>
      <c r="P3308" s="12"/>
      <c r="Q3308" s="13"/>
    </row>
    <row r="3309" spans="1:17" ht="15.75" customHeight="1">
      <c r="A3309" s="6" t="s">
        <v>14</v>
      </c>
      <c r="B3309" s="6">
        <v>1185732</v>
      </c>
      <c r="C3309" s="7">
        <v>44521</v>
      </c>
      <c r="D3309" s="6" t="s">
        <v>15</v>
      </c>
      <c r="E3309" s="6" t="s">
        <v>113</v>
      </c>
      <c r="F3309" s="6" t="s">
        <v>88</v>
      </c>
      <c r="G3309" s="6" t="s">
        <v>20</v>
      </c>
      <c r="H3309" s="8">
        <v>0.5</v>
      </c>
      <c r="I3309" s="9">
        <v>1500</v>
      </c>
      <c r="J3309" s="10">
        <f t="shared" si="0"/>
        <v>750</v>
      </c>
      <c r="K3309" s="10">
        <f t="shared" si="1"/>
        <v>262.5</v>
      </c>
      <c r="L3309" s="11">
        <v>0.35</v>
      </c>
      <c r="N3309" s="16"/>
      <c r="O3309" s="14"/>
      <c r="P3309" s="12"/>
      <c r="Q3309" s="13"/>
    </row>
    <row r="3310" spans="1:17" ht="15.75" customHeight="1">
      <c r="A3310" s="6" t="s">
        <v>14</v>
      </c>
      <c r="B3310" s="6">
        <v>1185732</v>
      </c>
      <c r="C3310" s="7">
        <v>44521</v>
      </c>
      <c r="D3310" s="6" t="s">
        <v>15</v>
      </c>
      <c r="E3310" s="6" t="s">
        <v>113</v>
      </c>
      <c r="F3310" s="6" t="s">
        <v>88</v>
      </c>
      <c r="G3310" s="6" t="s">
        <v>21</v>
      </c>
      <c r="H3310" s="8">
        <v>0.6</v>
      </c>
      <c r="I3310" s="9">
        <v>1250</v>
      </c>
      <c r="J3310" s="10">
        <f t="shared" si="0"/>
        <v>750</v>
      </c>
      <c r="K3310" s="10">
        <f t="shared" si="1"/>
        <v>225</v>
      </c>
      <c r="L3310" s="11">
        <v>0.3</v>
      </c>
      <c r="N3310" s="16"/>
      <c r="O3310" s="14"/>
      <c r="P3310" s="12"/>
      <c r="Q3310" s="13"/>
    </row>
    <row r="3311" spans="1:17" ht="15.75" customHeight="1">
      <c r="A3311" s="6" t="s">
        <v>14</v>
      </c>
      <c r="B3311" s="6">
        <v>1185732</v>
      </c>
      <c r="C3311" s="7">
        <v>44521</v>
      </c>
      <c r="D3311" s="6" t="s">
        <v>15</v>
      </c>
      <c r="E3311" s="6" t="s">
        <v>113</v>
      </c>
      <c r="F3311" s="6" t="s">
        <v>88</v>
      </c>
      <c r="G3311" s="6" t="s">
        <v>22</v>
      </c>
      <c r="H3311" s="8">
        <v>0.64999999999999991</v>
      </c>
      <c r="I3311" s="9">
        <v>2250</v>
      </c>
      <c r="J3311" s="10">
        <f t="shared" si="0"/>
        <v>1462.4999999999998</v>
      </c>
      <c r="K3311" s="10">
        <f t="shared" si="1"/>
        <v>438.74999999999994</v>
      </c>
      <c r="L3311" s="11">
        <v>0.3</v>
      </c>
      <c r="N3311" s="16"/>
      <c r="O3311" s="14"/>
      <c r="P3311" s="12"/>
      <c r="Q3311" s="13"/>
    </row>
    <row r="3312" spans="1:17" ht="15.75" customHeight="1">
      <c r="A3312" s="6" t="s">
        <v>14</v>
      </c>
      <c r="B3312" s="6">
        <v>1185732</v>
      </c>
      <c r="C3312" s="7">
        <v>44550</v>
      </c>
      <c r="D3312" s="6" t="s">
        <v>15</v>
      </c>
      <c r="E3312" s="6" t="s">
        <v>113</v>
      </c>
      <c r="F3312" s="6" t="s">
        <v>88</v>
      </c>
      <c r="G3312" s="6" t="s">
        <v>17</v>
      </c>
      <c r="H3312" s="8">
        <v>0.6</v>
      </c>
      <c r="I3312" s="9">
        <v>4500</v>
      </c>
      <c r="J3312" s="10">
        <f t="shared" si="0"/>
        <v>2700</v>
      </c>
      <c r="K3312" s="10">
        <f t="shared" si="1"/>
        <v>1080</v>
      </c>
      <c r="L3312" s="11">
        <v>0.4</v>
      </c>
      <c r="N3312" s="16"/>
      <c r="O3312" s="14"/>
      <c r="P3312" s="12"/>
      <c r="Q3312" s="13"/>
    </row>
    <row r="3313" spans="1:17" ht="15.75" customHeight="1">
      <c r="A3313" s="6" t="s">
        <v>14</v>
      </c>
      <c r="B3313" s="6">
        <v>1185732</v>
      </c>
      <c r="C3313" s="7">
        <v>44550</v>
      </c>
      <c r="D3313" s="6" t="s">
        <v>15</v>
      </c>
      <c r="E3313" s="6" t="s">
        <v>113</v>
      </c>
      <c r="F3313" s="6" t="s">
        <v>88</v>
      </c>
      <c r="G3313" s="6" t="s">
        <v>18</v>
      </c>
      <c r="H3313" s="8">
        <v>0.5</v>
      </c>
      <c r="I3313" s="9">
        <v>2500</v>
      </c>
      <c r="J3313" s="10">
        <f t="shared" si="0"/>
        <v>1250</v>
      </c>
      <c r="K3313" s="10">
        <f t="shared" si="1"/>
        <v>437.5</v>
      </c>
      <c r="L3313" s="11">
        <v>0.35</v>
      </c>
      <c r="N3313" s="16"/>
      <c r="O3313" s="14"/>
      <c r="P3313" s="12"/>
      <c r="Q3313" s="13"/>
    </row>
    <row r="3314" spans="1:17" ht="15.75" customHeight="1">
      <c r="A3314" s="6" t="s">
        <v>14</v>
      </c>
      <c r="B3314" s="6">
        <v>1185732</v>
      </c>
      <c r="C3314" s="7">
        <v>44550</v>
      </c>
      <c r="D3314" s="6" t="s">
        <v>15</v>
      </c>
      <c r="E3314" s="6" t="s">
        <v>113</v>
      </c>
      <c r="F3314" s="6" t="s">
        <v>88</v>
      </c>
      <c r="G3314" s="6" t="s">
        <v>19</v>
      </c>
      <c r="H3314" s="8">
        <v>0.5</v>
      </c>
      <c r="I3314" s="9">
        <v>2250</v>
      </c>
      <c r="J3314" s="10">
        <f t="shared" si="0"/>
        <v>1125</v>
      </c>
      <c r="K3314" s="10">
        <f t="shared" si="1"/>
        <v>393.75</v>
      </c>
      <c r="L3314" s="11">
        <v>0.35</v>
      </c>
      <c r="N3314" s="16"/>
      <c r="O3314" s="14"/>
      <c r="P3314" s="12"/>
      <c r="Q3314" s="13"/>
    </row>
    <row r="3315" spans="1:17" ht="15.75" customHeight="1">
      <c r="A3315" s="6" t="s">
        <v>14</v>
      </c>
      <c r="B3315" s="6">
        <v>1185732</v>
      </c>
      <c r="C3315" s="7">
        <v>44550</v>
      </c>
      <c r="D3315" s="6" t="s">
        <v>15</v>
      </c>
      <c r="E3315" s="6" t="s">
        <v>113</v>
      </c>
      <c r="F3315" s="6" t="s">
        <v>88</v>
      </c>
      <c r="G3315" s="6" t="s">
        <v>20</v>
      </c>
      <c r="H3315" s="8">
        <v>0.5</v>
      </c>
      <c r="I3315" s="9">
        <v>1750</v>
      </c>
      <c r="J3315" s="10">
        <f t="shared" si="0"/>
        <v>875</v>
      </c>
      <c r="K3315" s="10">
        <f t="shared" si="1"/>
        <v>306.25</v>
      </c>
      <c r="L3315" s="11">
        <v>0.35</v>
      </c>
      <c r="N3315" s="16"/>
      <c r="O3315" s="14"/>
      <c r="P3315" s="12"/>
      <c r="Q3315" s="13"/>
    </row>
    <row r="3316" spans="1:17" ht="15.75" customHeight="1">
      <c r="A3316" s="6" t="s">
        <v>14</v>
      </c>
      <c r="B3316" s="6">
        <v>1185732</v>
      </c>
      <c r="C3316" s="7">
        <v>44550</v>
      </c>
      <c r="D3316" s="6" t="s">
        <v>15</v>
      </c>
      <c r="E3316" s="6" t="s">
        <v>113</v>
      </c>
      <c r="F3316" s="6" t="s">
        <v>88</v>
      </c>
      <c r="G3316" s="6" t="s">
        <v>21</v>
      </c>
      <c r="H3316" s="8">
        <v>0.6</v>
      </c>
      <c r="I3316" s="9">
        <v>1750</v>
      </c>
      <c r="J3316" s="10">
        <f t="shared" si="0"/>
        <v>1050</v>
      </c>
      <c r="K3316" s="10">
        <f t="shared" si="1"/>
        <v>315</v>
      </c>
      <c r="L3316" s="11">
        <v>0.3</v>
      </c>
      <c r="N3316" s="16"/>
      <c r="O3316" s="14"/>
      <c r="P3316" s="12"/>
      <c r="Q3316" s="13"/>
    </row>
    <row r="3317" spans="1:17" ht="15.75" customHeight="1">
      <c r="A3317" s="6" t="s">
        <v>14</v>
      </c>
      <c r="B3317" s="6">
        <v>1185732</v>
      </c>
      <c r="C3317" s="7">
        <v>44550</v>
      </c>
      <c r="D3317" s="6" t="s">
        <v>15</v>
      </c>
      <c r="E3317" s="6" t="s">
        <v>113</v>
      </c>
      <c r="F3317" s="6" t="s">
        <v>88</v>
      </c>
      <c r="G3317" s="6" t="s">
        <v>22</v>
      </c>
      <c r="H3317" s="8">
        <v>0.64999999999999991</v>
      </c>
      <c r="I3317" s="9">
        <v>2750</v>
      </c>
      <c r="J3317" s="10">
        <f t="shared" si="0"/>
        <v>1787.4999999999998</v>
      </c>
      <c r="K3317" s="10">
        <f t="shared" si="1"/>
        <v>536.24999999999989</v>
      </c>
      <c r="L3317" s="11">
        <v>0.3</v>
      </c>
      <c r="N3317" s="16"/>
      <c r="O3317" s="14"/>
      <c r="P3317" s="12"/>
      <c r="Q3317" s="13"/>
    </row>
    <row r="3318" spans="1:17" ht="15.75" customHeight="1">
      <c r="A3318" s="6" t="s">
        <v>14</v>
      </c>
      <c r="B3318" s="6">
        <v>1185732</v>
      </c>
      <c r="C3318" s="7">
        <v>44213</v>
      </c>
      <c r="D3318" s="6" t="s">
        <v>15</v>
      </c>
      <c r="E3318" s="6" t="s">
        <v>114</v>
      </c>
      <c r="F3318" s="6" t="s">
        <v>115</v>
      </c>
      <c r="G3318" s="6" t="s">
        <v>17</v>
      </c>
      <c r="H3318" s="8">
        <v>0.4</v>
      </c>
      <c r="I3318" s="9">
        <v>5250</v>
      </c>
      <c r="J3318" s="10">
        <f t="shared" si="0"/>
        <v>2100</v>
      </c>
      <c r="K3318" s="10">
        <f t="shared" si="1"/>
        <v>735</v>
      </c>
      <c r="L3318" s="11">
        <v>0.35</v>
      </c>
      <c r="N3318" s="16"/>
      <c r="O3318" s="14"/>
      <c r="P3318" s="12"/>
      <c r="Q3318" s="13"/>
    </row>
    <row r="3319" spans="1:17" ht="15.75" customHeight="1">
      <c r="A3319" s="6" t="s">
        <v>14</v>
      </c>
      <c r="B3319" s="6">
        <v>1185732</v>
      </c>
      <c r="C3319" s="7">
        <v>44213</v>
      </c>
      <c r="D3319" s="6" t="s">
        <v>15</v>
      </c>
      <c r="E3319" s="6" t="s">
        <v>114</v>
      </c>
      <c r="F3319" s="6" t="s">
        <v>115</v>
      </c>
      <c r="G3319" s="6" t="s">
        <v>18</v>
      </c>
      <c r="H3319" s="8">
        <v>0.4</v>
      </c>
      <c r="I3319" s="9">
        <v>3250</v>
      </c>
      <c r="J3319" s="10">
        <f t="shared" si="0"/>
        <v>1300</v>
      </c>
      <c r="K3319" s="10">
        <f t="shared" si="1"/>
        <v>454.99999999999994</v>
      </c>
      <c r="L3319" s="11">
        <v>0.35</v>
      </c>
      <c r="N3319" s="16"/>
      <c r="O3319" s="14"/>
      <c r="P3319" s="12"/>
      <c r="Q3319" s="13"/>
    </row>
    <row r="3320" spans="1:17" ht="15.75" customHeight="1">
      <c r="A3320" s="6" t="s">
        <v>14</v>
      </c>
      <c r="B3320" s="6">
        <v>1185732</v>
      </c>
      <c r="C3320" s="7">
        <v>44213</v>
      </c>
      <c r="D3320" s="6" t="s">
        <v>15</v>
      </c>
      <c r="E3320" s="6" t="s">
        <v>114</v>
      </c>
      <c r="F3320" s="6" t="s">
        <v>115</v>
      </c>
      <c r="G3320" s="6" t="s">
        <v>19</v>
      </c>
      <c r="H3320" s="8">
        <v>0.30000000000000004</v>
      </c>
      <c r="I3320" s="9">
        <v>3250</v>
      </c>
      <c r="J3320" s="10">
        <f t="shared" si="0"/>
        <v>975.00000000000011</v>
      </c>
      <c r="K3320" s="10">
        <f t="shared" si="1"/>
        <v>390.00000000000006</v>
      </c>
      <c r="L3320" s="11">
        <v>0.4</v>
      </c>
      <c r="N3320" s="16"/>
      <c r="O3320" s="14"/>
      <c r="P3320" s="12"/>
      <c r="Q3320" s="13"/>
    </row>
    <row r="3321" spans="1:17" ht="15.75" customHeight="1">
      <c r="A3321" s="6" t="s">
        <v>14</v>
      </c>
      <c r="B3321" s="6">
        <v>1185732</v>
      </c>
      <c r="C3321" s="7">
        <v>44213</v>
      </c>
      <c r="D3321" s="6" t="s">
        <v>15</v>
      </c>
      <c r="E3321" s="6" t="s">
        <v>114</v>
      </c>
      <c r="F3321" s="6" t="s">
        <v>115</v>
      </c>
      <c r="G3321" s="6" t="s">
        <v>20</v>
      </c>
      <c r="H3321" s="8">
        <v>0.35</v>
      </c>
      <c r="I3321" s="9">
        <v>1750</v>
      </c>
      <c r="J3321" s="10">
        <f t="shared" si="0"/>
        <v>612.5</v>
      </c>
      <c r="K3321" s="10">
        <f t="shared" si="1"/>
        <v>245</v>
      </c>
      <c r="L3321" s="11">
        <v>0.4</v>
      </c>
      <c r="N3321" s="16"/>
      <c r="O3321" s="14"/>
      <c r="P3321" s="12"/>
      <c r="Q3321" s="13"/>
    </row>
    <row r="3322" spans="1:17" ht="15.75" customHeight="1">
      <c r="A3322" s="6" t="s">
        <v>14</v>
      </c>
      <c r="B3322" s="6">
        <v>1185732</v>
      </c>
      <c r="C3322" s="7">
        <v>44213</v>
      </c>
      <c r="D3322" s="6" t="s">
        <v>15</v>
      </c>
      <c r="E3322" s="6" t="s">
        <v>114</v>
      </c>
      <c r="F3322" s="6" t="s">
        <v>115</v>
      </c>
      <c r="G3322" s="6" t="s">
        <v>21</v>
      </c>
      <c r="H3322" s="8">
        <v>0.5</v>
      </c>
      <c r="I3322" s="9">
        <v>2250</v>
      </c>
      <c r="J3322" s="10">
        <f t="shared" si="0"/>
        <v>1125</v>
      </c>
      <c r="K3322" s="10">
        <f t="shared" si="1"/>
        <v>337.5</v>
      </c>
      <c r="L3322" s="11">
        <v>0.3</v>
      </c>
      <c r="N3322" s="16"/>
      <c r="O3322" s="14"/>
      <c r="P3322" s="12"/>
      <c r="Q3322" s="13"/>
    </row>
    <row r="3323" spans="1:17" ht="15.75" customHeight="1">
      <c r="A3323" s="6" t="s">
        <v>14</v>
      </c>
      <c r="B3323" s="6">
        <v>1185732</v>
      </c>
      <c r="C3323" s="7">
        <v>44213</v>
      </c>
      <c r="D3323" s="6" t="s">
        <v>15</v>
      </c>
      <c r="E3323" s="6" t="s">
        <v>114</v>
      </c>
      <c r="F3323" s="6" t="s">
        <v>115</v>
      </c>
      <c r="G3323" s="6" t="s">
        <v>22</v>
      </c>
      <c r="H3323" s="8">
        <v>0.4</v>
      </c>
      <c r="I3323" s="9">
        <v>3250</v>
      </c>
      <c r="J3323" s="10">
        <f t="shared" si="0"/>
        <v>1300</v>
      </c>
      <c r="K3323" s="10">
        <f t="shared" si="1"/>
        <v>520</v>
      </c>
      <c r="L3323" s="11">
        <v>0.4</v>
      </c>
      <c r="N3323" s="16"/>
      <c r="O3323" s="14"/>
      <c r="P3323" s="12"/>
      <c r="Q3323" s="13"/>
    </row>
    <row r="3324" spans="1:17" ht="15.75" customHeight="1">
      <c r="A3324" s="6" t="s">
        <v>14</v>
      </c>
      <c r="B3324" s="6">
        <v>1185732</v>
      </c>
      <c r="C3324" s="7">
        <v>44242</v>
      </c>
      <c r="D3324" s="6" t="s">
        <v>15</v>
      </c>
      <c r="E3324" s="6" t="s">
        <v>114</v>
      </c>
      <c r="F3324" s="6" t="s">
        <v>115</v>
      </c>
      <c r="G3324" s="6" t="s">
        <v>17</v>
      </c>
      <c r="H3324" s="8">
        <v>0.4</v>
      </c>
      <c r="I3324" s="9">
        <v>5750</v>
      </c>
      <c r="J3324" s="10">
        <f t="shared" si="0"/>
        <v>2300</v>
      </c>
      <c r="K3324" s="10">
        <f t="shared" si="1"/>
        <v>805</v>
      </c>
      <c r="L3324" s="11">
        <v>0.35</v>
      </c>
      <c r="N3324" s="16"/>
      <c r="O3324" s="14"/>
      <c r="P3324" s="12"/>
      <c r="Q3324" s="13"/>
    </row>
    <row r="3325" spans="1:17" ht="15.75" customHeight="1">
      <c r="A3325" s="6" t="s">
        <v>14</v>
      </c>
      <c r="B3325" s="6">
        <v>1185732</v>
      </c>
      <c r="C3325" s="7">
        <v>44242</v>
      </c>
      <c r="D3325" s="6" t="s">
        <v>15</v>
      </c>
      <c r="E3325" s="6" t="s">
        <v>114</v>
      </c>
      <c r="F3325" s="6" t="s">
        <v>115</v>
      </c>
      <c r="G3325" s="6" t="s">
        <v>18</v>
      </c>
      <c r="H3325" s="8">
        <v>0.4</v>
      </c>
      <c r="I3325" s="9">
        <v>2250</v>
      </c>
      <c r="J3325" s="10">
        <f t="shared" si="0"/>
        <v>900</v>
      </c>
      <c r="K3325" s="10">
        <f t="shared" si="1"/>
        <v>315</v>
      </c>
      <c r="L3325" s="11">
        <v>0.35</v>
      </c>
      <c r="N3325" s="16"/>
      <c r="O3325" s="14"/>
      <c r="P3325" s="12"/>
      <c r="Q3325" s="13"/>
    </row>
    <row r="3326" spans="1:17" ht="15.75" customHeight="1">
      <c r="A3326" s="6" t="s">
        <v>14</v>
      </c>
      <c r="B3326" s="6">
        <v>1185732</v>
      </c>
      <c r="C3326" s="7">
        <v>44242</v>
      </c>
      <c r="D3326" s="6" t="s">
        <v>15</v>
      </c>
      <c r="E3326" s="6" t="s">
        <v>114</v>
      </c>
      <c r="F3326" s="6" t="s">
        <v>115</v>
      </c>
      <c r="G3326" s="6" t="s">
        <v>19</v>
      </c>
      <c r="H3326" s="8">
        <v>0.30000000000000004</v>
      </c>
      <c r="I3326" s="9">
        <v>2750</v>
      </c>
      <c r="J3326" s="10">
        <f t="shared" si="0"/>
        <v>825.00000000000011</v>
      </c>
      <c r="K3326" s="10">
        <f t="shared" si="1"/>
        <v>330.00000000000006</v>
      </c>
      <c r="L3326" s="11">
        <v>0.4</v>
      </c>
      <c r="N3326" s="16"/>
      <c r="O3326" s="14"/>
      <c r="P3326" s="12"/>
      <c r="Q3326" s="13"/>
    </row>
    <row r="3327" spans="1:17" ht="15.75" customHeight="1">
      <c r="A3327" s="6" t="s">
        <v>14</v>
      </c>
      <c r="B3327" s="6">
        <v>1185732</v>
      </c>
      <c r="C3327" s="7">
        <v>44242</v>
      </c>
      <c r="D3327" s="6" t="s">
        <v>15</v>
      </c>
      <c r="E3327" s="6" t="s">
        <v>114</v>
      </c>
      <c r="F3327" s="6" t="s">
        <v>115</v>
      </c>
      <c r="G3327" s="6" t="s">
        <v>20</v>
      </c>
      <c r="H3327" s="8">
        <v>0.35</v>
      </c>
      <c r="I3327" s="9">
        <v>1500</v>
      </c>
      <c r="J3327" s="10">
        <f t="shared" si="0"/>
        <v>525</v>
      </c>
      <c r="K3327" s="10">
        <f t="shared" si="1"/>
        <v>210</v>
      </c>
      <c r="L3327" s="11">
        <v>0.4</v>
      </c>
      <c r="N3327" s="16"/>
      <c r="O3327" s="14"/>
      <c r="P3327" s="12"/>
      <c r="Q3327" s="13"/>
    </row>
    <row r="3328" spans="1:17" ht="15.75" customHeight="1">
      <c r="A3328" s="6" t="s">
        <v>14</v>
      </c>
      <c r="B3328" s="6">
        <v>1185732</v>
      </c>
      <c r="C3328" s="7">
        <v>44242</v>
      </c>
      <c r="D3328" s="6" t="s">
        <v>15</v>
      </c>
      <c r="E3328" s="6" t="s">
        <v>114</v>
      </c>
      <c r="F3328" s="6" t="s">
        <v>115</v>
      </c>
      <c r="G3328" s="6" t="s">
        <v>21</v>
      </c>
      <c r="H3328" s="8">
        <v>0.5</v>
      </c>
      <c r="I3328" s="9">
        <v>2250</v>
      </c>
      <c r="J3328" s="10">
        <f t="shared" si="0"/>
        <v>1125</v>
      </c>
      <c r="K3328" s="10">
        <f t="shared" si="1"/>
        <v>337.5</v>
      </c>
      <c r="L3328" s="11">
        <v>0.3</v>
      </c>
      <c r="N3328" s="16"/>
      <c r="O3328" s="14"/>
      <c r="P3328" s="12"/>
      <c r="Q3328" s="13"/>
    </row>
    <row r="3329" spans="1:17" ht="15.75" customHeight="1">
      <c r="A3329" s="6" t="s">
        <v>14</v>
      </c>
      <c r="B3329" s="6">
        <v>1185732</v>
      </c>
      <c r="C3329" s="7">
        <v>44242</v>
      </c>
      <c r="D3329" s="6" t="s">
        <v>15</v>
      </c>
      <c r="E3329" s="6" t="s">
        <v>114</v>
      </c>
      <c r="F3329" s="6" t="s">
        <v>115</v>
      </c>
      <c r="G3329" s="6" t="s">
        <v>22</v>
      </c>
      <c r="H3329" s="8">
        <v>0.4</v>
      </c>
      <c r="I3329" s="9">
        <v>3250</v>
      </c>
      <c r="J3329" s="10">
        <f t="shared" si="0"/>
        <v>1300</v>
      </c>
      <c r="K3329" s="10">
        <f t="shared" si="1"/>
        <v>520</v>
      </c>
      <c r="L3329" s="11">
        <v>0.4</v>
      </c>
      <c r="N3329" s="16"/>
      <c r="O3329" s="14"/>
      <c r="P3329" s="12"/>
      <c r="Q3329" s="13"/>
    </row>
    <row r="3330" spans="1:17" ht="15.75" customHeight="1">
      <c r="A3330" s="6" t="s">
        <v>14</v>
      </c>
      <c r="B3330" s="6">
        <v>1185732</v>
      </c>
      <c r="C3330" s="7">
        <v>44268</v>
      </c>
      <c r="D3330" s="6" t="s">
        <v>15</v>
      </c>
      <c r="E3330" s="6" t="s">
        <v>114</v>
      </c>
      <c r="F3330" s="6" t="s">
        <v>115</v>
      </c>
      <c r="G3330" s="6" t="s">
        <v>17</v>
      </c>
      <c r="H3330" s="8">
        <v>0.4</v>
      </c>
      <c r="I3330" s="9">
        <v>5450</v>
      </c>
      <c r="J3330" s="10">
        <f t="shared" si="0"/>
        <v>2180</v>
      </c>
      <c r="K3330" s="10">
        <f t="shared" si="1"/>
        <v>763</v>
      </c>
      <c r="L3330" s="11">
        <v>0.35</v>
      </c>
      <c r="N3330" s="16"/>
      <c r="O3330" s="14"/>
      <c r="P3330" s="12"/>
      <c r="Q3330" s="13"/>
    </row>
    <row r="3331" spans="1:17" ht="15.75" customHeight="1">
      <c r="A3331" s="6" t="s">
        <v>14</v>
      </c>
      <c r="B3331" s="6">
        <v>1185732</v>
      </c>
      <c r="C3331" s="7">
        <v>44268</v>
      </c>
      <c r="D3331" s="6" t="s">
        <v>15</v>
      </c>
      <c r="E3331" s="6" t="s">
        <v>114</v>
      </c>
      <c r="F3331" s="6" t="s">
        <v>115</v>
      </c>
      <c r="G3331" s="6" t="s">
        <v>18</v>
      </c>
      <c r="H3331" s="8">
        <v>0.4</v>
      </c>
      <c r="I3331" s="9">
        <v>2500</v>
      </c>
      <c r="J3331" s="10">
        <f t="shared" si="0"/>
        <v>1000</v>
      </c>
      <c r="K3331" s="10">
        <f t="shared" si="1"/>
        <v>350</v>
      </c>
      <c r="L3331" s="11">
        <v>0.35</v>
      </c>
      <c r="N3331" s="16"/>
      <c r="O3331" s="14"/>
      <c r="P3331" s="12"/>
      <c r="Q3331" s="13"/>
    </row>
    <row r="3332" spans="1:17" ht="15.75" customHeight="1">
      <c r="A3332" s="6" t="s">
        <v>14</v>
      </c>
      <c r="B3332" s="6">
        <v>1185732</v>
      </c>
      <c r="C3332" s="7">
        <v>44268</v>
      </c>
      <c r="D3332" s="6" t="s">
        <v>15</v>
      </c>
      <c r="E3332" s="6" t="s">
        <v>114</v>
      </c>
      <c r="F3332" s="6" t="s">
        <v>115</v>
      </c>
      <c r="G3332" s="6" t="s">
        <v>19</v>
      </c>
      <c r="H3332" s="8">
        <v>0.30000000000000004</v>
      </c>
      <c r="I3332" s="9">
        <v>2750</v>
      </c>
      <c r="J3332" s="10">
        <f t="shared" si="0"/>
        <v>825.00000000000011</v>
      </c>
      <c r="K3332" s="10">
        <f t="shared" si="1"/>
        <v>330.00000000000006</v>
      </c>
      <c r="L3332" s="11">
        <v>0.4</v>
      </c>
      <c r="N3332" s="16"/>
      <c r="O3332" s="14"/>
      <c r="P3332" s="12"/>
      <c r="Q3332" s="13"/>
    </row>
    <row r="3333" spans="1:17" ht="15.75" customHeight="1">
      <c r="A3333" s="6" t="s">
        <v>14</v>
      </c>
      <c r="B3333" s="6">
        <v>1185732</v>
      </c>
      <c r="C3333" s="7">
        <v>44268</v>
      </c>
      <c r="D3333" s="6" t="s">
        <v>15</v>
      </c>
      <c r="E3333" s="6" t="s">
        <v>114</v>
      </c>
      <c r="F3333" s="6" t="s">
        <v>115</v>
      </c>
      <c r="G3333" s="6" t="s">
        <v>20</v>
      </c>
      <c r="H3333" s="8">
        <v>0.35</v>
      </c>
      <c r="I3333" s="9">
        <v>1250</v>
      </c>
      <c r="J3333" s="10">
        <f t="shared" si="0"/>
        <v>437.5</v>
      </c>
      <c r="K3333" s="10">
        <f t="shared" si="1"/>
        <v>175</v>
      </c>
      <c r="L3333" s="11">
        <v>0.4</v>
      </c>
      <c r="N3333" s="16"/>
      <c r="O3333" s="14"/>
      <c r="P3333" s="12"/>
      <c r="Q3333" s="13"/>
    </row>
    <row r="3334" spans="1:17" ht="15.75" customHeight="1">
      <c r="A3334" s="6" t="s">
        <v>14</v>
      </c>
      <c r="B3334" s="6">
        <v>1185732</v>
      </c>
      <c r="C3334" s="7">
        <v>44268</v>
      </c>
      <c r="D3334" s="6" t="s">
        <v>15</v>
      </c>
      <c r="E3334" s="6" t="s">
        <v>114</v>
      </c>
      <c r="F3334" s="6" t="s">
        <v>115</v>
      </c>
      <c r="G3334" s="6" t="s">
        <v>21</v>
      </c>
      <c r="H3334" s="8">
        <v>0.5</v>
      </c>
      <c r="I3334" s="9">
        <v>1750</v>
      </c>
      <c r="J3334" s="10">
        <f t="shared" si="0"/>
        <v>875</v>
      </c>
      <c r="K3334" s="10">
        <f t="shared" si="1"/>
        <v>262.5</v>
      </c>
      <c r="L3334" s="11">
        <v>0.3</v>
      </c>
      <c r="N3334" s="16"/>
      <c r="O3334" s="14"/>
      <c r="P3334" s="12"/>
      <c r="Q3334" s="13"/>
    </row>
    <row r="3335" spans="1:17" ht="15.75" customHeight="1">
      <c r="A3335" s="6" t="s">
        <v>14</v>
      </c>
      <c r="B3335" s="6">
        <v>1185732</v>
      </c>
      <c r="C3335" s="7">
        <v>44268</v>
      </c>
      <c r="D3335" s="6" t="s">
        <v>15</v>
      </c>
      <c r="E3335" s="6" t="s">
        <v>114</v>
      </c>
      <c r="F3335" s="6" t="s">
        <v>115</v>
      </c>
      <c r="G3335" s="6" t="s">
        <v>22</v>
      </c>
      <c r="H3335" s="8">
        <v>0.4</v>
      </c>
      <c r="I3335" s="9">
        <v>2750</v>
      </c>
      <c r="J3335" s="10">
        <f t="shared" si="0"/>
        <v>1100</v>
      </c>
      <c r="K3335" s="10">
        <f t="shared" si="1"/>
        <v>440</v>
      </c>
      <c r="L3335" s="11">
        <v>0.4</v>
      </c>
      <c r="N3335" s="16"/>
      <c r="O3335" s="14"/>
      <c r="P3335" s="12"/>
      <c r="Q3335" s="13"/>
    </row>
    <row r="3336" spans="1:17" ht="15.75" customHeight="1">
      <c r="A3336" s="6" t="s">
        <v>14</v>
      </c>
      <c r="B3336" s="6">
        <v>1185732</v>
      </c>
      <c r="C3336" s="7">
        <v>44300</v>
      </c>
      <c r="D3336" s="6" t="s">
        <v>15</v>
      </c>
      <c r="E3336" s="6" t="s">
        <v>114</v>
      </c>
      <c r="F3336" s="6" t="s">
        <v>115</v>
      </c>
      <c r="G3336" s="6" t="s">
        <v>17</v>
      </c>
      <c r="H3336" s="8">
        <v>0.4</v>
      </c>
      <c r="I3336" s="9">
        <v>5250</v>
      </c>
      <c r="J3336" s="10">
        <f t="shared" si="0"/>
        <v>2100</v>
      </c>
      <c r="K3336" s="10">
        <f t="shared" si="1"/>
        <v>735</v>
      </c>
      <c r="L3336" s="11">
        <v>0.35</v>
      </c>
      <c r="N3336" s="16"/>
      <c r="O3336" s="14"/>
      <c r="P3336" s="12"/>
      <c r="Q3336" s="13"/>
    </row>
    <row r="3337" spans="1:17" ht="15.75" customHeight="1">
      <c r="A3337" s="6" t="s">
        <v>14</v>
      </c>
      <c r="B3337" s="6">
        <v>1185732</v>
      </c>
      <c r="C3337" s="7">
        <v>44300</v>
      </c>
      <c r="D3337" s="6" t="s">
        <v>15</v>
      </c>
      <c r="E3337" s="6" t="s">
        <v>114</v>
      </c>
      <c r="F3337" s="6" t="s">
        <v>115</v>
      </c>
      <c r="G3337" s="6" t="s">
        <v>18</v>
      </c>
      <c r="H3337" s="8">
        <v>0.4</v>
      </c>
      <c r="I3337" s="9">
        <v>2250</v>
      </c>
      <c r="J3337" s="10">
        <f t="shared" si="0"/>
        <v>900</v>
      </c>
      <c r="K3337" s="10">
        <f t="shared" si="1"/>
        <v>315</v>
      </c>
      <c r="L3337" s="11">
        <v>0.35</v>
      </c>
      <c r="N3337" s="16"/>
      <c r="O3337" s="14"/>
      <c r="P3337" s="12"/>
      <c r="Q3337" s="13"/>
    </row>
    <row r="3338" spans="1:17" ht="15.75" customHeight="1">
      <c r="A3338" s="6" t="s">
        <v>14</v>
      </c>
      <c r="B3338" s="6">
        <v>1185732</v>
      </c>
      <c r="C3338" s="7">
        <v>44300</v>
      </c>
      <c r="D3338" s="6" t="s">
        <v>15</v>
      </c>
      <c r="E3338" s="6" t="s">
        <v>114</v>
      </c>
      <c r="F3338" s="6" t="s">
        <v>115</v>
      </c>
      <c r="G3338" s="6" t="s">
        <v>19</v>
      </c>
      <c r="H3338" s="8">
        <v>0.30000000000000004</v>
      </c>
      <c r="I3338" s="9">
        <v>2250</v>
      </c>
      <c r="J3338" s="10">
        <f t="shared" si="0"/>
        <v>675.00000000000011</v>
      </c>
      <c r="K3338" s="10">
        <f t="shared" si="1"/>
        <v>270.00000000000006</v>
      </c>
      <c r="L3338" s="11">
        <v>0.4</v>
      </c>
      <c r="N3338" s="16"/>
      <c r="O3338" s="14"/>
      <c r="P3338" s="12"/>
      <c r="Q3338" s="13"/>
    </row>
    <row r="3339" spans="1:17" ht="15.75" customHeight="1">
      <c r="A3339" s="6" t="s">
        <v>14</v>
      </c>
      <c r="B3339" s="6">
        <v>1185732</v>
      </c>
      <c r="C3339" s="7">
        <v>44300</v>
      </c>
      <c r="D3339" s="6" t="s">
        <v>15</v>
      </c>
      <c r="E3339" s="6" t="s">
        <v>114</v>
      </c>
      <c r="F3339" s="6" t="s">
        <v>115</v>
      </c>
      <c r="G3339" s="6" t="s">
        <v>20</v>
      </c>
      <c r="H3339" s="8">
        <v>0.35</v>
      </c>
      <c r="I3339" s="9">
        <v>1500</v>
      </c>
      <c r="J3339" s="10">
        <f t="shared" si="0"/>
        <v>525</v>
      </c>
      <c r="K3339" s="10">
        <f t="shared" si="1"/>
        <v>210</v>
      </c>
      <c r="L3339" s="11">
        <v>0.4</v>
      </c>
      <c r="N3339" s="16"/>
      <c r="O3339" s="14"/>
      <c r="P3339" s="12"/>
      <c r="Q3339" s="13"/>
    </row>
    <row r="3340" spans="1:17" ht="15.75" customHeight="1">
      <c r="A3340" s="6" t="s">
        <v>14</v>
      </c>
      <c r="B3340" s="6">
        <v>1185732</v>
      </c>
      <c r="C3340" s="7">
        <v>44300</v>
      </c>
      <c r="D3340" s="6" t="s">
        <v>15</v>
      </c>
      <c r="E3340" s="6" t="s">
        <v>114</v>
      </c>
      <c r="F3340" s="6" t="s">
        <v>115</v>
      </c>
      <c r="G3340" s="6" t="s">
        <v>21</v>
      </c>
      <c r="H3340" s="8">
        <v>0.5</v>
      </c>
      <c r="I3340" s="9">
        <v>1500</v>
      </c>
      <c r="J3340" s="10">
        <f t="shared" si="0"/>
        <v>750</v>
      </c>
      <c r="K3340" s="10">
        <f t="shared" si="1"/>
        <v>225</v>
      </c>
      <c r="L3340" s="11">
        <v>0.3</v>
      </c>
      <c r="N3340" s="16"/>
      <c r="O3340" s="14"/>
      <c r="P3340" s="12"/>
      <c r="Q3340" s="13"/>
    </row>
    <row r="3341" spans="1:17" ht="15.75" customHeight="1">
      <c r="A3341" s="6" t="s">
        <v>14</v>
      </c>
      <c r="B3341" s="6">
        <v>1185732</v>
      </c>
      <c r="C3341" s="7">
        <v>44300</v>
      </c>
      <c r="D3341" s="6" t="s">
        <v>15</v>
      </c>
      <c r="E3341" s="6" t="s">
        <v>114</v>
      </c>
      <c r="F3341" s="6" t="s">
        <v>115</v>
      </c>
      <c r="G3341" s="6" t="s">
        <v>22</v>
      </c>
      <c r="H3341" s="8">
        <v>0.4</v>
      </c>
      <c r="I3341" s="9">
        <v>3000</v>
      </c>
      <c r="J3341" s="10">
        <f t="shared" si="0"/>
        <v>1200</v>
      </c>
      <c r="K3341" s="10">
        <f t="shared" si="1"/>
        <v>480</v>
      </c>
      <c r="L3341" s="11">
        <v>0.4</v>
      </c>
      <c r="N3341" s="16"/>
      <c r="O3341" s="14"/>
      <c r="P3341" s="12"/>
      <c r="Q3341" s="13"/>
    </row>
    <row r="3342" spans="1:17" ht="15.75" customHeight="1">
      <c r="A3342" s="6" t="s">
        <v>14</v>
      </c>
      <c r="B3342" s="6">
        <v>1185732</v>
      </c>
      <c r="C3342" s="7">
        <v>44329</v>
      </c>
      <c r="D3342" s="6" t="s">
        <v>15</v>
      </c>
      <c r="E3342" s="6" t="s">
        <v>114</v>
      </c>
      <c r="F3342" s="6" t="s">
        <v>115</v>
      </c>
      <c r="G3342" s="6" t="s">
        <v>17</v>
      </c>
      <c r="H3342" s="8">
        <v>0.54999999999999993</v>
      </c>
      <c r="I3342" s="9">
        <v>5700</v>
      </c>
      <c r="J3342" s="10">
        <f t="shared" si="0"/>
        <v>3134.9999999999995</v>
      </c>
      <c r="K3342" s="10">
        <f t="shared" si="1"/>
        <v>1097.2499999999998</v>
      </c>
      <c r="L3342" s="11">
        <v>0.35</v>
      </c>
      <c r="N3342" s="16"/>
      <c r="O3342" s="14"/>
      <c r="P3342" s="12"/>
      <c r="Q3342" s="13"/>
    </row>
    <row r="3343" spans="1:17" ht="15.75" customHeight="1">
      <c r="A3343" s="6" t="s">
        <v>14</v>
      </c>
      <c r="B3343" s="6">
        <v>1185732</v>
      </c>
      <c r="C3343" s="7">
        <v>44329</v>
      </c>
      <c r="D3343" s="6" t="s">
        <v>15</v>
      </c>
      <c r="E3343" s="6" t="s">
        <v>114</v>
      </c>
      <c r="F3343" s="6" t="s">
        <v>115</v>
      </c>
      <c r="G3343" s="6" t="s">
        <v>18</v>
      </c>
      <c r="H3343" s="8">
        <v>0.5</v>
      </c>
      <c r="I3343" s="9">
        <v>2750</v>
      </c>
      <c r="J3343" s="10">
        <f t="shared" si="0"/>
        <v>1375</v>
      </c>
      <c r="K3343" s="10">
        <f t="shared" si="1"/>
        <v>481.24999999999994</v>
      </c>
      <c r="L3343" s="11">
        <v>0.35</v>
      </c>
      <c r="N3343" s="16"/>
      <c r="O3343" s="14"/>
      <c r="P3343" s="12"/>
      <c r="Q3343" s="13"/>
    </row>
    <row r="3344" spans="1:17" ht="15.75" customHeight="1">
      <c r="A3344" s="6" t="s">
        <v>14</v>
      </c>
      <c r="B3344" s="6">
        <v>1185732</v>
      </c>
      <c r="C3344" s="7">
        <v>44329</v>
      </c>
      <c r="D3344" s="6" t="s">
        <v>15</v>
      </c>
      <c r="E3344" s="6" t="s">
        <v>114</v>
      </c>
      <c r="F3344" s="6" t="s">
        <v>115</v>
      </c>
      <c r="G3344" s="6" t="s">
        <v>19</v>
      </c>
      <c r="H3344" s="8">
        <v>0.45</v>
      </c>
      <c r="I3344" s="9">
        <v>3000</v>
      </c>
      <c r="J3344" s="10">
        <f t="shared" si="0"/>
        <v>1350</v>
      </c>
      <c r="K3344" s="10">
        <f t="shared" si="1"/>
        <v>540</v>
      </c>
      <c r="L3344" s="11">
        <v>0.4</v>
      </c>
      <c r="N3344" s="16"/>
      <c r="O3344" s="14"/>
      <c r="P3344" s="12"/>
      <c r="Q3344" s="13"/>
    </row>
    <row r="3345" spans="1:17" ht="15.75" customHeight="1">
      <c r="A3345" s="6" t="s">
        <v>14</v>
      </c>
      <c r="B3345" s="6">
        <v>1185732</v>
      </c>
      <c r="C3345" s="7">
        <v>44329</v>
      </c>
      <c r="D3345" s="6" t="s">
        <v>15</v>
      </c>
      <c r="E3345" s="6" t="s">
        <v>114</v>
      </c>
      <c r="F3345" s="6" t="s">
        <v>115</v>
      </c>
      <c r="G3345" s="6" t="s">
        <v>20</v>
      </c>
      <c r="H3345" s="8">
        <v>0.45</v>
      </c>
      <c r="I3345" s="9">
        <v>2500</v>
      </c>
      <c r="J3345" s="10">
        <f t="shared" si="0"/>
        <v>1125</v>
      </c>
      <c r="K3345" s="10">
        <f t="shared" si="1"/>
        <v>450</v>
      </c>
      <c r="L3345" s="11">
        <v>0.4</v>
      </c>
      <c r="N3345" s="16"/>
      <c r="O3345" s="14"/>
      <c r="P3345" s="12"/>
      <c r="Q3345" s="13"/>
    </row>
    <row r="3346" spans="1:17" ht="15.75" customHeight="1">
      <c r="A3346" s="6" t="s">
        <v>14</v>
      </c>
      <c r="B3346" s="6">
        <v>1185732</v>
      </c>
      <c r="C3346" s="7">
        <v>44329</v>
      </c>
      <c r="D3346" s="6" t="s">
        <v>15</v>
      </c>
      <c r="E3346" s="6" t="s">
        <v>114</v>
      </c>
      <c r="F3346" s="6" t="s">
        <v>115</v>
      </c>
      <c r="G3346" s="6" t="s">
        <v>21</v>
      </c>
      <c r="H3346" s="8">
        <v>0.54999999999999993</v>
      </c>
      <c r="I3346" s="9">
        <v>2750</v>
      </c>
      <c r="J3346" s="10">
        <f t="shared" si="0"/>
        <v>1512.4999999999998</v>
      </c>
      <c r="K3346" s="10">
        <f t="shared" si="1"/>
        <v>453.74999999999994</v>
      </c>
      <c r="L3346" s="11">
        <v>0.3</v>
      </c>
      <c r="N3346" s="16"/>
      <c r="O3346" s="14"/>
      <c r="P3346" s="12"/>
      <c r="Q3346" s="13"/>
    </row>
    <row r="3347" spans="1:17" ht="15.75" customHeight="1">
      <c r="A3347" s="6" t="s">
        <v>14</v>
      </c>
      <c r="B3347" s="6">
        <v>1185732</v>
      </c>
      <c r="C3347" s="7">
        <v>44329</v>
      </c>
      <c r="D3347" s="6" t="s">
        <v>15</v>
      </c>
      <c r="E3347" s="6" t="s">
        <v>114</v>
      </c>
      <c r="F3347" s="6" t="s">
        <v>115</v>
      </c>
      <c r="G3347" s="6" t="s">
        <v>22</v>
      </c>
      <c r="H3347" s="8">
        <v>0.6</v>
      </c>
      <c r="I3347" s="9">
        <v>4000</v>
      </c>
      <c r="J3347" s="10">
        <f t="shared" si="0"/>
        <v>2400</v>
      </c>
      <c r="K3347" s="10">
        <f t="shared" si="1"/>
        <v>960</v>
      </c>
      <c r="L3347" s="11">
        <v>0.4</v>
      </c>
      <c r="N3347" s="16"/>
      <c r="O3347" s="14"/>
      <c r="P3347" s="12"/>
      <c r="Q3347" s="13"/>
    </row>
    <row r="3348" spans="1:17" ht="15.75" customHeight="1">
      <c r="A3348" s="6" t="s">
        <v>14</v>
      </c>
      <c r="B3348" s="6">
        <v>1185732</v>
      </c>
      <c r="C3348" s="7">
        <v>44362</v>
      </c>
      <c r="D3348" s="6" t="s">
        <v>15</v>
      </c>
      <c r="E3348" s="6" t="s">
        <v>114</v>
      </c>
      <c r="F3348" s="6" t="s">
        <v>115</v>
      </c>
      <c r="G3348" s="6" t="s">
        <v>17</v>
      </c>
      <c r="H3348" s="8">
        <v>0.54999999999999993</v>
      </c>
      <c r="I3348" s="9">
        <v>6500</v>
      </c>
      <c r="J3348" s="10">
        <f t="shared" si="0"/>
        <v>3574.9999999999995</v>
      </c>
      <c r="K3348" s="10">
        <f t="shared" si="1"/>
        <v>1251.2499999999998</v>
      </c>
      <c r="L3348" s="11">
        <v>0.35</v>
      </c>
      <c r="N3348" s="16"/>
      <c r="O3348" s="14"/>
      <c r="P3348" s="12"/>
      <c r="Q3348" s="13"/>
    </row>
    <row r="3349" spans="1:17" ht="15.75" customHeight="1">
      <c r="A3349" s="6" t="s">
        <v>14</v>
      </c>
      <c r="B3349" s="6">
        <v>1185732</v>
      </c>
      <c r="C3349" s="7">
        <v>44362</v>
      </c>
      <c r="D3349" s="6" t="s">
        <v>15</v>
      </c>
      <c r="E3349" s="6" t="s">
        <v>114</v>
      </c>
      <c r="F3349" s="6" t="s">
        <v>115</v>
      </c>
      <c r="G3349" s="6" t="s">
        <v>18</v>
      </c>
      <c r="H3349" s="8">
        <v>0.5</v>
      </c>
      <c r="I3349" s="9">
        <v>4000</v>
      </c>
      <c r="J3349" s="10">
        <f t="shared" si="0"/>
        <v>2000</v>
      </c>
      <c r="K3349" s="10">
        <f t="shared" si="1"/>
        <v>700</v>
      </c>
      <c r="L3349" s="11">
        <v>0.35</v>
      </c>
      <c r="N3349" s="16"/>
      <c r="O3349" s="14"/>
      <c r="P3349" s="12"/>
      <c r="Q3349" s="13"/>
    </row>
    <row r="3350" spans="1:17" ht="15.75" customHeight="1">
      <c r="A3350" s="6" t="s">
        <v>14</v>
      </c>
      <c r="B3350" s="6">
        <v>1185732</v>
      </c>
      <c r="C3350" s="7">
        <v>44362</v>
      </c>
      <c r="D3350" s="6" t="s">
        <v>15</v>
      </c>
      <c r="E3350" s="6" t="s">
        <v>114</v>
      </c>
      <c r="F3350" s="6" t="s">
        <v>115</v>
      </c>
      <c r="G3350" s="6" t="s">
        <v>19</v>
      </c>
      <c r="H3350" s="8">
        <v>0.45</v>
      </c>
      <c r="I3350" s="9">
        <v>3250</v>
      </c>
      <c r="J3350" s="10">
        <f t="shared" si="0"/>
        <v>1462.5</v>
      </c>
      <c r="K3350" s="10">
        <f t="shared" si="1"/>
        <v>585</v>
      </c>
      <c r="L3350" s="11">
        <v>0.4</v>
      </c>
      <c r="N3350" s="16"/>
      <c r="O3350" s="14"/>
      <c r="P3350" s="12"/>
      <c r="Q3350" s="13"/>
    </row>
    <row r="3351" spans="1:17" ht="15.75" customHeight="1">
      <c r="A3351" s="6" t="s">
        <v>14</v>
      </c>
      <c r="B3351" s="6">
        <v>1185732</v>
      </c>
      <c r="C3351" s="7">
        <v>44362</v>
      </c>
      <c r="D3351" s="6" t="s">
        <v>15</v>
      </c>
      <c r="E3351" s="6" t="s">
        <v>114</v>
      </c>
      <c r="F3351" s="6" t="s">
        <v>115</v>
      </c>
      <c r="G3351" s="6" t="s">
        <v>20</v>
      </c>
      <c r="H3351" s="8">
        <v>0.45</v>
      </c>
      <c r="I3351" s="9">
        <v>3000</v>
      </c>
      <c r="J3351" s="10">
        <f t="shared" si="0"/>
        <v>1350</v>
      </c>
      <c r="K3351" s="10">
        <f t="shared" si="1"/>
        <v>540</v>
      </c>
      <c r="L3351" s="11">
        <v>0.4</v>
      </c>
      <c r="N3351" s="16"/>
      <c r="O3351" s="14"/>
      <c r="P3351" s="12"/>
      <c r="Q3351" s="13"/>
    </row>
    <row r="3352" spans="1:17" ht="15.75" customHeight="1">
      <c r="A3352" s="6" t="s">
        <v>14</v>
      </c>
      <c r="B3352" s="6">
        <v>1185732</v>
      </c>
      <c r="C3352" s="7">
        <v>44362</v>
      </c>
      <c r="D3352" s="6" t="s">
        <v>15</v>
      </c>
      <c r="E3352" s="6" t="s">
        <v>114</v>
      </c>
      <c r="F3352" s="6" t="s">
        <v>115</v>
      </c>
      <c r="G3352" s="6" t="s">
        <v>21</v>
      </c>
      <c r="H3352" s="8">
        <v>0.54999999999999993</v>
      </c>
      <c r="I3352" s="9">
        <v>3000</v>
      </c>
      <c r="J3352" s="10">
        <f t="shared" si="0"/>
        <v>1649.9999999999998</v>
      </c>
      <c r="K3352" s="10">
        <f t="shared" si="1"/>
        <v>494.99999999999989</v>
      </c>
      <c r="L3352" s="11">
        <v>0.3</v>
      </c>
      <c r="N3352" s="16"/>
      <c r="O3352" s="14"/>
      <c r="P3352" s="12"/>
      <c r="Q3352" s="13"/>
    </row>
    <row r="3353" spans="1:17" ht="15.75" customHeight="1">
      <c r="A3353" s="6" t="s">
        <v>14</v>
      </c>
      <c r="B3353" s="6">
        <v>1185732</v>
      </c>
      <c r="C3353" s="7">
        <v>44362</v>
      </c>
      <c r="D3353" s="6" t="s">
        <v>15</v>
      </c>
      <c r="E3353" s="6" t="s">
        <v>114</v>
      </c>
      <c r="F3353" s="6" t="s">
        <v>115</v>
      </c>
      <c r="G3353" s="6" t="s">
        <v>22</v>
      </c>
      <c r="H3353" s="8">
        <v>0.6</v>
      </c>
      <c r="I3353" s="9">
        <v>4500</v>
      </c>
      <c r="J3353" s="10">
        <f t="shared" si="0"/>
        <v>2700</v>
      </c>
      <c r="K3353" s="10">
        <f t="shared" si="1"/>
        <v>1080</v>
      </c>
      <c r="L3353" s="11">
        <v>0.4</v>
      </c>
      <c r="N3353" s="16"/>
      <c r="O3353" s="14"/>
      <c r="P3353" s="12"/>
      <c r="Q3353" s="13"/>
    </row>
    <row r="3354" spans="1:17" ht="15.75" customHeight="1">
      <c r="A3354" s="6" t="s">
        <v>14</v>
      </c>
      <c r="B3354" s="6">
        <v>1185732</v>
      </c>
      <c r="C3354" s="7">
        <v>44390</v>
      </c>
      <c r="D3354" s="6" t="s">
        <v>15</v>
      </c>
      <c r="E3354" s="6" t="s">
        <v>114</v>
      </c>
      <c r="F3354" s="6" t="s">
        <v>115</v>
      </c>
      <c r="G3354" s="6" t="s">
        <v>17</v>
      </c>
      <c r="H3354" s="8">
        <v>0.54999999999999993</v>
      </c>
      <c r="I3354" s="9">
        <v>6750</v>
      </c>
      <c r="J3354" s="10">
        <f t="shared" si="0"/>
        <v>3712.4999999999995</v>
      </c>
      <c r="K3354" s="10">
        <f t="shared" si="1"/>
        <v>1299.3749999999998</v>
      </c>
      <c r="L3354" s="11">
        <v>0.35</v>
      </c>
      <c r="N3354" s="16"/>
      <c r="O3354" s="14"/>
      <c r="P3354" s="12"/>
      <c r="Q3354" s="13"/>
    </row>
    <row r="3355" spans="1:17" ht="15.75" customHeight="1">
      <c r="A3355" s="6" t="s">
        <v>14</v>
      </c>
      <c r="B3355" s="6">
        <v>1185732</v>
      </c>
      <c r="C3355" s="7">
        <v>44390</v>
      </c>
      <c r="D3355" s="6" t="s">
        <v>15</v>
      </c>
      <c r="E3355" s="6" t="s">
        <v>114</v>
      </c>
      <c r="F3355" s="6" t="s">
        <v>115</v>
      </c>
      <c r="G3355" s="6" t="s">
        <v>18</v>
      </c>
      <c r="H3355" s="8">
        <v>0.5</v>
      </c>
      <c r="I3355" s="9">
        <v>4250</v>
      </c>
      <c r="J3355" s="10">
        <f t="shared" si="0"/>
        <v>2125</v>
      </c>
      <c r="K3355" s="10">
        <f t="shared" si="1"/>
        <v>743.75</v>
      </c>
      <c r="L3355" s="11">
        <v>0.35</v>
      </c>
      <c r="N3355" s="16"/>
      <c r="O3355" s="14"/>
      <c r="P3355" s="12"/>
      <c r="Q3355" s="13"/>
    </row>
    <row r="3356" spans="1:17" ht="15.75" customHeight="1">
      <c r="A3356" s="6" t="s">
        <v>14</v>
      </c>
      <c r="B3356" s="6">
        <v>1185732</v>
      </c>
      <c r="C3356" s="7">
        <v>44390</v>
      </c>
      <c r="D3356" s="6" t="s">
        <v>15</v>
      </c>
      <c r="E3356" s="6" t="s">
        <v>114</v>
      </c>
      <c r="F3356" s="6" t="s">
        <v>115</v>
      </c>
      <c r="G3356" s="6" t="s">
        <v>19</v>
      </c>
      <c r="H3356" s="8">
        <v>0.45</v>
      </c>
      <c r="I3356" s="9">
        <v>3500</v>
      </c>
      <c r="J3356" s="10">
        <f t="shared" si="0"/>
        <v>1575</v>
      </c>
      <c r="K3356" s="10">
        <f t="shared" si="1"/>
        <v>630</v>
      </c>
      <c r="L3356" s="11">
        <v>0.4</v>
      </c>
      <c r="N3356" s="16"/>
      <c r="O3356" s="14"/>
      <c r="P3356" s="12"/>
      <c r="Q3356" s="13"/>
    </row>
    <row r="3357" spans="1:17" ht="15.75" customHeight="1">
      <c r="A3357" s="6" t="s">
        <v>14</v>
      </c>
      <c r="B3357" s="6">
        <v>1185732</v>
      </c>
      <c r="C3357" s="7">
        <v>44390</v>
      </c>
      <c r="D3357" s="6" t="s">
        <v>15</v>
      </c>
      <c r="E3357" s="6" t="s">
        <v>114</v>
      </c>
      <c r="F3357" s="6" t="s">
        <v>115</v>
      </c>
      <c r="G3357" s="6" t="s">
        <v>20</v>
      </c>
      <c r="H3357" s="8">
        <v>0.45</v>
      </c>
      <c r="I3357" s="9">
        <v>3000</v>
      </c>
      <c r="J3357" s="10">
        <f t="shared" si="0"/>
        <v>1350</v>
      </c>
      <c r="K3357" s="10">
        <f t="shared" si="1"/>
        <v>540</v>
      </c>
      <c r="L3357" s="11">
        <v>0.4</v>
      </c>
      <c r="N3357" s="16"/>
      <c r="O3357" s="14"/>
      <c r="P3357" s="12"/>
      <c r="Q3357" s="13"/>
    </row>
    <row r="3358" spans="1:17" ht="15.75" customHeight="1">
      <c r="A3358" s="6" t="s">
        <v>14</v>
      </c>
      <c r="B3358" s="6">
        <v>1185732</v>
      </c>
      <c r="C3358" s="7">
        <v>44390</v>
      </c>
      <c r="D3358" s="6" t="s">
        <v>15</v>
      </c>
      <c r="E3358" s="6" t="s">
        <v>114</v>
      </c>
      <c r="F3358" s="6" t="s">
        <v>115</v>
      </c>
      <c r="G3358" s="6" t="s">
        <v>21</v>
      </c>
      <c r="H3358" s="8">
        <v>0.54999999999999993</v>
      </c>
      <c r="I3358" s="9">
        <v>3250</v>
      </c>
      <c r="J3358" s="10">
        <f t="shared" si="0"/>
        <v>1787.4999999999998</v>
      </c>
      <c r="K3358" s="10">
        <f t="shared" si="1"/>
        <v>536.24999999999989</v>
      </c>
      <c r="L3358" s="11">
        <v>0.3</v>
      </c>
      <c r="N3358" s="16"/>
      <c r="O3358" s="14"/>
      <c r="P3358" s="12"/>
      <c r="Q3358" s="13"/>
    </row>
    <row r="3359" spans="1:17" ht="15.75" customHeight="1">
      <c r="A3359" s="6" t="s">
        <v>14</v>
      </c>
      <c r="B3359" s="6">
        <v>1185732</v>
      </c>
      <c r="C3359" s="7">
        <v>44390</v>
      </c>
      <c r="D3359" s="6" t="s">
        <v>15</v>
      </c>
      <c r="E3359" s="6" t="s">
        <v>114</v>
      </c>
      <c r="F3359" s="6" t="s">
        <v>115</v>
      </c>
      <c r="G3359" s="6" t="s">
        <v>22</v>
      </c>
      <c r="H3359" s="8">
        <v>0.6</v>
      </c>
      <c r="I3359" s="9">
        <v>5000</v>
      </c>
      <c r="J3359" s="10">
        <f t="shared" si="0"/>
        <v>3000</v>
      </c>
      <c r="K3359" s="10">
        <f t="shared" si="1"/>
        <v>1200</v>
      </c>
      <c r="L3359" s="11">
        <v>0.4</v>
      </c>
      <c r="N3359" s="16"/>
      <c r="O3359" s="14"/>
      <c r="P3359" s="12"/>
      <c r="Q3359" s="13"/>
    </row>
    <row r="3360" spans="1:17" ht="15.75" customHeight="1">
      <c r="A3360" s="6" t="s">
        <v>14</v>
      </c>
      <c r="B3360" s="6">
        <v>1185732</v>
      </c>
      <c r="C3360" s="7">
        <v>44422</v>
      </c>
      <c r="D3360" s="6" t="s">
        <v>15</v>
      </c>
      <c r="E3360" s="6" t="s">
        <v>114</v>
      </c>
      <c r="F3360" s="6" t="s">
        <v>115</v>
      </c>
      <c r="G3360" s="6" t="s">
        <v>17</v>
      </c>
      <c r="H3360" s="8">
        <v>0.54999999999999993</v>
      </c>
      <c r="I3360" s="9">
        <v>6500</v>
      </c>
      <c r="J3360" s="10">
        <f t="shared" si="0"/>
        <v>3574.9999999999995</v>
      </c>
      <c r="K3360" s="10">
        <f t="shared" si="1"/>
        <v>1251.2499999999998</v>
      </c>
      <c r="L3360" s="11">
        <v>0.35</v>
      </c>
      <c r="N3360" s="16"/>
      <c r="O3360" s="14"/>
      <c r="P3360" s="12"/>
      <c r="Q3360" s="13"/>
    </row>
    <row r="3361" spans="1:17" ht="15.75" customHeight="1">
      <c r="A3361" s="6" t="s">
        <v>14</v>
      </c>
      <c r="B3361" s="6">
        <v>1185732</v>
      </c>
      <c r="C3361" s="7">
        <v>44422</v>
      </c>
      <c r="D3361" s="6" t="s">
        <v>15</v>
      </c>
      <c r="E3361" s="6" t="s">
        <v>114</v>
      </c>
      <c r="F3361" s="6" t="s">
        <v>115</v>
      </c>
      <c r="G3361" s="6" t="s">
        <v>18</v>
      </c>
      <c r="H3361" s="8">
        <v>0.5</v>
      </c>
      <c r="I3361" s="9">
        <v>4250</v>
      </c>
      <c r="J3361" s="10">
        <f t="shared" si="0"/>
        <v>2125</v>
      </c>
      <c r="K3361" s="10">
        <f t="shared" si="1"/>
        <v>743.75</v>
      </c>
      <c r="L3361" s="11">
        <v>0.35</v>
      </c>
      <c r="N3361" s="16"/>
      <c r="O3361" s="14"/>
      <c r="P3361" s="12"/>
      <c r="Q3361" s="13"/>
    </row>
    <row r="3362" spans="1:17" ht="15.75" customHeight="1">
      <c r="A3362" s="6" t="s">
        <v>14</v>
      </c>
      <c r="B3362" s="6">
        <v>1185732</v>
      </c>
      <c r="C3362" s="7">
        <v>44422</v>
      </c>
      <c r="D3362" s="6" t="s">
        <v>15</v>
      </c>
      <c r="E3362" s="6" t="s">
        <v>114</v>
      </c>
      <c r="F3362" s="6" t="s">
        <v>115</v>
      </c>
      <c r="G3362" s="6" t="s">
        <v>19</v>
      </c>
      <c r="H3362" s="8">
        <v>0.45</v>
      </c>
      <c r="I3362" s="9">
        <v>3500</v>
      </c>
      <c r="J3362" s="10">
        <f t="shared" si="0"/>
        <v>1575</v>
      </c>
      <c r="K3362" s="10">
        <f t="shared" si="1"/>
        <v>630</v>
      </c>
      <c r="L3362" s="11">
        <v>0.4</v>
      </c>
      <c r="N3362" s="16"/>
      <c r="O3362" s="14"/>
      <c r="P3362" s="12"/>
      <c r="Q3362" s="13"/>
    </row>
    <row r="3363" spans="1:17" ht="15.75" customHeight="1">
      <c r="A3363" s="6" t="s">
        <v>14</v>
      </c>
      <c r="B3363" s="6">
        <v>1185732</v>
      </c>
      <c r="C3363" s="7">
        <v>44422</v>
      </c>
      <c r="D3363" s="6" t="s">
        <v>15</v>
      </c>
      <c r="E3363" s="6" t="s">
        <v>114</v>
      </c>
      <c r="F3363" s="6" t="s">
        <v>115</v>
      </c>
      <c r="G3363" s="6" t="s">
        <v>20</v>
      </c>
      <c r="H3363" s="8">
        <v>0.45</v>
      </c>
      <c r="I3363" s="9">
        <v>2500</v>
      </c>
      <c r="J3363" s="10">
        <f t="shared" si="0"/>
        <v>1125</v>
      </c>
      <c r="K3363" s="10">
        <f t="shared" si="1"/>
        <v>450</v>
      </c>
      <c r="L3363" s="11">
        <v>0.4</v>
      </c>
      <c r="N3363" s="16"/>
      <c r="O3363" s="14"/>
      <c r="P3363" s="12"/>
      <c r="Q3363" s="13"/>
    </row>
    <row r="3364" spans="1:17" ht="15.75" customHeight="1">
      <c r="A3364" s="6" t="s">
        <v>14</v>
      </c>
      <c r="B3364" s="6">
        <v>1185732</v>
      </c>
      <c r="C3364" s="7">
        <v>44422</v>
      </c>
      <c r="D3364" s="6" t="s">
        <v>15</v>
      </c>
      <c r="E3364" s="6" t="s">
        <v>114</v>
      </c>
      <c r="F3364" s="6" t="s">
        <v>115</v>
      </c>
      <c r="G3364" s="6" t="s">
        <v>21</v>
      </c>
      <c r="H3364" s="8">
        <v>0.54999999999999993</v>
      </c>
      <c r="I3364" s="9">
        <v>2250</v>
      </c>
      <c r="J3364" s="10">
        <f t="shared" si="0"/>
        <v>1237.4999999999998</v>
      </c>
      <c r="K3364" s="10">
        <f t="shared" si="1"/>
        <v>371.24999999999994</v>
      </c>
      <c r="L3364" s="11">
        <v>0.3</v>
      </c>
      <c r="N3364" s="16"/>
      <c r="O3364" s="14"/>
      <c r="P3364" s="12"/>
      <c r="Q3364" s="13"/>
    </row>
    <row r="3365" spans="1:17" ht="15.75" customHeight="1">
      <c r="A3365" s="6" t="s">
        <v>14</v>
      </c>
      <c r="B3365" s="6">
        <v>1185732</v>
      </c>
      <c r="C3365" s="7">
        <v>44422</v>
      </c>
      <c r="D3365" s="6" t="s">
        <v>15</v>
      </c>
      <c r="E3365" s="6" t="s">
        <v>114</v>
      </c>
      <c r="F3365" s="6" t="s">
        <v>115</v>
      </c>
      <c r="G3365" s="6" t="s">
        <v>22</v>
      </c>
      <c r="H3365" s="8">
        <v>0.6</v>
      </c>
      <c r="I3365" s="9">
        <v>4000</v>
      </c>
      <c r="J3365" s="10">
        <f t="shared" si="0"/>
        <v>2400</v>
      </c>
      <c r="K3365" s="10">
        <f t="shared" si="1"/>
        <v>960</v>
      </c>
      <c r="L3365" s="11">
        <v>0.4</v>
      </c>
      <c r="N3365" s="16"/>
      <c r="O3365" s="14"/>
      <c r="P3365" s="12"/>
      <c r="Q3365" s="13"/>
    </row>
    <row r="3366" spans="1:17" ht="15.75" customHeight="1">
      <c r="A3366" s="6" t="s">
        <v>14</v>
      </c>
      <c r="B3366" s="6">
        <v>1185732</v>
      </c>
      <c r="C3366" s="7">
        <v>44452</v>
      </c>
      <c r="D3366" s="6" t="s">
        <v>15</v>
      </c>
      <c r="E3366" s="6" t="s">
        <v>114</v>
      </c>
      <c r="F3366" s="6" t="s">
        <v>115</v>
      </c>
      <c r="G3366" s="6" t="s">
        <v>17</v>
      </c>
      <c r="H3366" s="8">
        <v>0.54999999999999993</v>
      </c>
      <c r="I3366" s="9">
        <v>5250</v>
      </c>
      <c r="J3366" s="10">
        <f t="shared" si="0"/>
        <v>2887.4999999999995</v>
      </c>
      <c r="K3366" s="10">
        <f t="shared" si="1"/>
        <v>1010.6249999999998</v>
      </c>
      <c r="L3366" s="11">
        <v>0.35</v>
      </c>
      <c r="N3366" s="16"/>
      <c r="O3366" s="14"/>
      <c r="P3366" s="12"/>
      <c r="Q3366" s="13"/>
    </row>
    <row r="3367" spans="1:17" ht="15.75" customHeight="1">
      <c r="A3367" s="6" t="s">
        <v>14</v>
      </c>
      <c r="B3367" s="6">
        <v>1185732</v>
      </c>
      <c r="C3367" s="7">
        <v>44452</v>
      </c>
      <c r="D3367" s="6" t="s">
        <v>15</v>
      </c>
      <c r="E3367" s="6" t="s">
        <v>114</v>
      </c>
      <c r="F3367" s="6" t="s">
        <v>115</v>
      </c>
      <c r="G3367" s="6" t="s">
        <v>18</v>
      </c>
      <c r="H3367" s="8">
        <v>0.5</v>
      </c>
      <c r="I3367" s="9">
        <v>3250</v>
      </c>
      <c r="J3367" s="10">
        <f t="shared" si="0"/>
        <v>1625</v>
      </c>
      <c r="K3367" s="10">
        <f t="shared" si="1"/>
        <v>568.75</v>
      </c>
      <c r="L3367" s="11">
        <v>0.35</v>
      </c>
      <c r="N3367" s="16"/>
      <c r="O3367" s="14"/>
      <c r="P3367" s="12"/>
      <c r="Q3367" s="13"/>
    </row>
    <row r="3368" spans="1:17" ht="15.75" customHeight="1">
      <c r="A3368" s="6" t="s">
        <v>14</v>
      </c>
      <c r="B3368" s="6">
        <v>1185732</v>
      </c>
      <c r="C3368" s="7">
        <v>44452</v>
      </c>
      <c r="D3368" s="6" t="s">
        <v>15</v>
      </c>
      <c r="E3368" s="6" t="s">
        <v>114</v>
      </c>
      <c r="F3368" s="6" t="s">
        <v>115</v>
      </c>
      <c r="G3368" s="6" t="s">
        <v>19</v>
      </c>
      <c r="H3368" s="8">
        <v>0.45</v>
      </c>
      <c r="I3368" s="9">
        <v>2250</v>
      </c>
      <c r="J3368" s="10">
        <f t="shared" si="0"/>
        <v>1012.5</v>
      </c>
      <c r="K3368" s="10">
        <f t="shared" si="1"/>
        <v>405</v>
      </c>
      <c r="L3368" s="11">
        <v>0.4</v>
      </c>
      <c r="N3368" s="16"/>
      <c r="O3368" s="14"/>
      <c r="P3368" s="12"/>
      <c r="Q3368" s="13"/>
    </row>
    <row r="3369" spans="1:17" ht="15.75" customHeight="1">
      <c r="A3369" s="6" t="s">
        <v>14</v>
      </c>
      <c r="B3369" s="6">
        <v>1185732</v>
      </c>
      <c r="C3369" s="7">
        <v>44452</v>
      </c>
      <c r="D3369" s="6" t="s">
        <v>15</v>
      </c>
      <c r="E3369" s="6" t="s">
        <v>114</v>
      </c>
      <c r="F3369" s="6" t="s">
        <v>115</v>
      </c>
      <c r="G3369" s="6" t="s">
        <v>20</v>
      </c>
      <c r="H3369" s="8">
        <v>0.45</v>
      </c>
      <c r="I3369" s="9">
        <v>2000</v>
      </c>
      <c r="J3369" s="10">
        <f t="shared" si="0"/>
        <v>900</v>
      </c>
      <c r="K3369" s="10">
        <f t="shared" si="1"/>
        <v>360</v>
      </c>
      <c r="L3369" s="11">
        <v>0.4</v>
      </c>
      <c r="N3369" s="16"/>
      <c r="O3369" s="14"/>
      <c r="P3369" s="12"/>
      <c r="Q3369" s="13"/>
    </row>
    <row r="3370" spans="1:17" ht="15.75" customHeight="1">
      <c r="A3370" s="6" t="s">
        <v>14</v>
      </c>
      <c r="B3370" s="6">
        <v>1185732</v>
      </c>
      <c r="C3370" s="7">
        <v>44452</v>
      </c>
      <c r="D3370" s="6" t="s">
        <v>15</v>
      </c>
      <c r="E3370" s="6" t="s">
        <v>114</v>
      </c>
      <c r="F3370" s="6" t="s">
        <v>115</v>
      </c>
      <c r="G3370" s="6" t="s">
        <v>21</v>
      </c>
      <c r="H3370" s="8">
        <v>0.54999999999999993</v>
      </c>
      <c r="I3370" s="9">
        <v>2000</v>
      </c>
      <c r="J3370" s="10">
        <f t="shared" si="0"/>
        <v>1099.9999999999998</v>
      </c>
      <c r="K3370" s="10">
        <f t="shared" si="1"/>
        <v>329.99999999999994</v>
      </c>
      <c r="L3370" s="11">
        <v>0.3</v>
      </c>
      <c r="N3370" s="16"/>
      <c r="O3370" s="14"/>
      <c r="P3370" s="12"/>
      <c r="Q3370" s="13"/>
    </row>
    <row r="3371" spans="1:17" ht="15.75" customHeight="1">
      <c r="A3371" s="6" t="s">
        <v>14</v>
      </c>
      <c r="B3371" s="6">
        <v>1185732</v>
      </c>
      <c r="C3371" s="7">
        <v>44452</v>
      </c>
      <c r="D3371" s="6" t="s">
        <v>15</v>
      </c>
      <c r="E3371" s="6" t="s">
        <v>114</v>
      </c>
      <c r="F3371" s="6" t="s">
        <v>115</v>
      </c>
      <c r="G3371" s="6" t="s">
        <v>22</v>
      </c>
      <c r="H3371" s="8">
        <v>0.6</v>
      </c>
      <c r="I3371" s="9">
        <v>3000</v>
      </c>
      <c r="J3371" s="10">
        <f t="shared" si="0"/>
        <v>1800</v>
      </c>
      <c r="K3371" s="10">
        <f t="shared" si="1"/>
        <v>720</v>
      </c>
      <c r="L3371" s="11">
        <v>0.4</v>
      </c>
      <c r="N3371" s="16"/>
      <c r="O3371" s="14"/>
      <c r="P3371" s="12"/>
      <c r="Q3371" s="13"/>
    </row>
    <row r="3372" spans="1:17" ht="15.75" customHeight="1">
      <c r="A3372" s="6" t="s">
        <v>14</v>
      </c>
      <c r="B3372" s="6">
        <v>1185732</v>
      </c>
      <c r="C3372" s="7">
        <v>44484</v>
      </c>
      <c r="D3372" s="6" t="s">
        <v>15</v>
      </c>
      <c r="E3372" s="6" t="s">
        <v>114</v>
      </c>
      <c r="F3372" s="6" t="s">
        <v>115</v>
      </c>
      <c r="G3372" s="6" t="s">
        <v>17</v>
      </c>
      <c r="H3372" s="8">
        <v>0.6</v>
      </c>
      <c r="I3372" s="9">
        <v>4750</v>
      </c>
      <c r="J3372" s="10">
        <f t="shared" si="0"/>
        <v>2850</v>
      </c>
      <c r="K3372" s="10">
        <f t="shared" si="1"/>
        <v>997.49999999999989</v>
      </c>
      <c r="L3372" s="11">
        <v>0.35</v>
      </c>
      <c r="N3372" s="16"/>
      <c r="O3372" s="14"/>
      <c r="P3372" s="12"/>
      <c r="Q3372" s="13"/>
    </row>
    <row r="3373" spans="1:17" ht="15.75" customHeight="1">
      <c r="A3373" s="6" t="s">
        <v>14</v>
      </c>
      <c r="B3373" s="6">
        <v>1185732</v>
      </c>
      <c r="C3373" s="7">
        <v>44484</v>
      </c>
      <c r="D3373" s="6" t="s">
        <v>15</v>
      </c>
      <c r="E3373" s="6" t="s">
        <v>114</v>
      </c>
      <c r="F3373" s="6" t="s">
        <v>115</v>
      </c>
      <c r="G3373" s="6" t="s">
        <v>18</v>
      </c>
      <c r="H3373" s="8">
        <v>0.55000000000000004</v>
      </c>
      <c r="I3373" s="9">
        <v>3000</v>
      </c>
      <c r="J3373" s="10">
        <f t="shared" si="0"/>
        <v>1650.0000000000002</v>
      </c>
      <c r="K3373" s="10">
        <f t="shared" si="1"/>
        <v>577.5</v>
      </c>
      <c r="L3373" s="11">
        <v>0.35</v>
      </c>
      <c r="N3373" s="16"/>
      <c r="O3373" s="14"/>
      <c r="P3373" s="12"/>
      <c r="Q3373" s="13"/>
    </row>
    <row r="3374" spans="1:17" ht="15.75" customHeight="1">
      <c r="A3374" s="6" t="s">
        <v>14</v>
      </c>
      <c r="B3374" s="6">
        <v>1185732</v>
      </c>
      <c r="C3374" s="7">
        <v>44484</v>
      </c>
      <c r="D3374" s="6" t="s">
        <v>15</v>
      </c>
      <c r="E3374" s="6" t="s">
        <v>114</v>
      </c>
      <c r="F3374" s="6" t="s">
        <v>115</v>
      </c>
      <c r="G3374" s="6" t="s">
        <v>19</v>
      </c>
      <c r="H3374" s="8">
        <v>0.55000000000000004</v>
      </c>
      <c r="I3374" s="9">
        <v>2000</v>
      </c>
      <c r="J3374" s="10">
        <f t="shared" si="0"/>
        <v>1100</v>
      </c>
      <c r="K3374" s="10">
        <f t="shared" si="1"/>
        <v>440</v>
      </c>
      <c r="L3374" s="11">
        <v>0.4</v>
      </c>
      <c r="N3374" s="16"/>
      <c r="O3374" s="14"/>
      <c r="P3374" s="12"/>
      <c r="Q3374" s="13"/>
    </row>
    <row r="3375" spans="1:17" ht="15.75" customHeight="1">
      <c r="A3375" s="6" t="s">
        <v>14</v>
      </c>
      <c r="B3375" s="6">
        <v>1185732</v>
      </c>
      <c r="C3375" s="7">
        <v>44484</v>
      </c>
      <c r="D3375" s="6" t="s">
        <v>15</v>
      </c>
      <c r="E3375" s="6" t="s">
        <v>114</v>
      </c>
      <c r="F3375" s="6" t="s">
        <v>115</v>
      </c>
      <c r="G3375" s="6" t="s">
        <v>20</v>
      </c>
      <c r="H3375" s="8">
        <v>0.55000000000000004</v>
      </c>
      <c r="I3375" s="9">
        <v>1750</v>
      </c>
      <c r="J3375" s="10">
        <f t="shared" si="0"/>
        <v>962.50000000000011</v>
      </c>
      <c r="K3375" s="10">
        <f t="shared" si="1"/>
        <v>385.00000000000006</v>
      </c>
      <c r="L3375" s="11">
        <v>0.4</v>
      </c>
      <c r="N3375" s="16"/>
      <c r="O3375" s="14"/>
      <c r="P3375" s="12"/>
      <c r="Q3375" s="13"/>
    </row>
    <row r="3376" spans="1:17" ht="15.75" customHeight="1">
      <c r="A3376" s="6" t="s">
        <v>14</v>
      </c>
      <c r="B3376" s="6">
        <v>1185732</v>
      </c>
      <c r="C3376" s="7">
        <v>44484</v>
      </c>
      <c r="D3376" s="6" t="s">
        <v>15</v>
      </c>
      <c r="E3376" s="6" t="s">
        <v>114</v>
      </c>
      <c r="F3376" s="6" t="s">
        <v>115</v>
      </c>
      <c r="G3376" s="6" t="s">
        <v>21</v>
      </c>
      <c r="H3376" s="8">
        <v>0.65</v>
      </c>
      <c r="I3376" s="9">
        <v>1750</v>
      </c>
      <c r="J3376" s="10">
        <f t="shared" si="0"/>
        <v>1137.5</v>
      </c>
      <c r="K3376" s="10">
        <f t="shared" si="1"/>
        <v>341.25</v>
      </c>
      <c r="L3376" s="11">
        <v>0.3</v>
      </c>
      <c r="N3376" s="16"/>
      <c r="O3376" s="14"/>
      <c r="P3376" s="12"/>
      <c r="Q3376" s="13"/>
    </row>
    <row r="3377" spans="1:17" ht="15.75" customHeight="1">
      <c r="A3377" s="6" t="s">
        <v>14</v>
      </c>
      <c r="B3377" s="6">
        <v>1185732</v>
      </c>
      <c r="C3377" s="7">
        <v>44484</v>
      </c>
      <c r="D3377" s="6" t="s">
        <v>15</v>
      </c>
      <c r="E3377" s="6" t="s">
        <v>114</v>
      </c>
      <c r="F3377" s="6" t="s">
        <v>115</v>
      </c>
      <c r="G3377" s="6" t="s">
        <v>22</v>
      </c>
      <c r="H3377" s="8">
        <v>0.7</v>
      </c>
      <c r="I3377" s="9">
        <v>3000</v>
      </c>
      <c r="J3377" s="10">
        <f t="shared" si="0"/>
        <v>2100</v>
      </c>
      <c r="K3377" s="10">
        <f t="shared" si="1"/>
        <v>840</v>
      </c>
      <c r="L3377" s="11">
        <v>0.4</v>
      </c>
      <c r="N3377" s="16"/>
      <c r="O3377" s="14"/>
      <c r="P3377" s="12"/>
      <c r="Q3377" s="13"/>
    </row>
    <row r="3378" spans="1:17" ht="15.75" customHeight="1">
      <c r="A3378" s="6" t="s">
        <v>14</v>
      </c>
      <c r="B3378" s="6">
        <v>1185732</v>
      </c>
      <c r="C3378" s="7">
        <v>44514</v>
      </c>
      <c r="D3378" s="6" t="s">
        <v>15</v>
      </c>
      <c r="E3378" s="6" t="s">
        <v>114</v>
      </c>
      <c r="F3378" s="6" t="s">
        <v>115</v>
      </c>
      <c r="G3378" s="6" t="s">
        <v>17</v>
      </c>
      <c r="H3378" s="8">
        <v>0.65</v>
      </c>
      <c r="I3378" s="9">
        <v>4500</v>
      </c>
      <c r="J3378" s="10">
        <f t="shared" si="0"/>
        <v>2925</v>
      </c>
      <c r="K3378" s="10">
        <f t="shared" si="1"/>
        <v>1023.7499999999999</v>
      </c>
      <c r="L3378" s="11">
        <v>0.35</v>
      </c>
      <c r="N3378" s="16"/>
      <c r="O3378" s="14"/>
      <c r="P3378" s="12"/>
      <c r="Q3378" s="13"/>
    </row>
    <row r="3379" spans="1:17" ht="15.75" customHeight="1">
      <c r="A3379" s="6" t="s">
        <v>14</v>
      </c>
      <c r="B3379" s="6">
        <v>1185732</v>
      </c>
      <c r="C3379" s="7">
        <v>44514</v>
      </c>
      <c r="D3379" s="6" t="s">
        <v>15</v>
      </c>
      <c r="E3379" s="6" t="s">
        <v>114</v>
      </c>
      <c r="F3379" s="6" t="s">
        <v>115</v>
      </c>
      <c r="G3379" s="6" t="s">
        <v>18</v>
      </c>
      <c r="H3379" s="8">
        <v>0.55000000000000004</v>
      </c>
      <c r="I3379" s="9">
        <v>3250</v>
      </c>
      <c r="J3379" s="10">
        <f t="shared" si="0"/>
        <v>1787.5000000000002</v>
      </c>
      <c r="K3379" s="10">
        <f t="shared" si="1"/>
        <v>625.625</v>
      </c>
      <c r="L3379" s="11">
        <v>0.35</v>
      </c>
      <c r="N3379" s="16"/>
      <c r="O3379" s="14"/>
      <c r="P3379" s="12"/>
      <c r="Q3379" s="13"/>
    </row>
    <row r="3380" spans="1:17" ht="15.75" customHeight="1">
      <c r="A3380" s="6" t="s">
        <v>14</v>
      </c>
      <c r="B3380" s="6">
        <v>1185732</v>
      </c>
      <c r="C3380" s="7">
        <v>44514</v>
      </c>
      <c r="D3380" s="6" t="s">
        <v>15</v>
      </c>
      <c r="E3380" s="6" t="s">
        <v>114</v>
      </c>
      <c r="F3380" s="6" t="s">
        <v>115</v>
      </c>
      <c r="G3380" s="6" t="s">
        <v>19</v>
      </c>
      <c r="H3380" s="8">
        <v>0.55000000000000004</v>
      </c>
      <c r="I3380" s="9">
        <v>3200</v>
      </c>
      <c r="J3380" s="10">
        <f t="shared" si="0"/>
        <v>1760.0000000000002</v>
      </c>
      <c r="K3380" s="10">
        <f t="shared" si="1"/>
        <v>704.00000000000011</v>
      </c>
      <c r="L3380" s="11">
        <v>0.4</v>
      </c>
      <c r="N3380" s="16"/>
      <c r="O3380" s="14"/>
      <c r="P3380" s="12"/>
      <c r="Q3380" s="13"/>
    </row>
    <row r="3381" spans="1:17" ht="15.75" customHeight="1">
      <c r="A3381" s="6" t="s">
        <v>14</v>
      </c>
      <c r="B3381" s="6">
        <v>1185732</v>
      </c>
      <c r="C3381" s="7">
        <v>44514</v>
      </c>
      <c r="D3381" s="6" t="s">
        <v>15</v>
      </c>
      <c r="E3381" s="6" t="s">
        <v>114</v>
      </c>
      <c r="F3381" s="6" t="s">
        <v>115</v>
      </c>
      <c r="G3381" s="6" t="s">
        <v>20</v>
      </c>
      <c r="H3381" s="8">
        <v>0.55000000000000004</v>
      </c>
      <c r="I3381" s="9">
        <v>3000</v>
      </c>
      <c r="J3381" s="10">
        <f t="shared" si="0"/>
        <v>1650.0000000000002</v>
      </c>
      <c r="K3381" s="10">
        <f t="shared" si="1"/>
        <v>660.00000000000011</v>
      </c>
      <c r="L3381" s="11">
        <v>0.4</v>
      </c>
      <c r="N3381" s="16"/>
      <c r="O3381" s="14"/>
      <c r="P3381" s="12"/>
      <c r="Q3381" s="13"/>
    </row>
    <row r="3382" spans="1:17" ht="15.75" customHeight="1">
      <c r="A3382" s="6" t="s">
        <v>14</v>
      </c>
      <c r="B3382" s="6">
        <v>1185732</v>
      </c>
      <c r="C3382" s="7">
        <v>44514</v>
      </c>
      <c r="D3382" s="6" t="s">
        <v>15</v>
      </c>
      <c r="E3382" s="6" t="s">
        <v>114</v>
      </c>
      <c r="F3382" s="6" t="s">
        <v>115</v>
      </c>
      <c r="G3382" s="6" t="s">
        <v>21</v>
      </c>
      <c r="H3382" s="8">
        <v>0.65</v>
      </c>
      <c r="I3382" s="9">
        <v>2750</v>
      </c>
      <c r="J3382" s="10">
        <f t="shared" si="0"/>
        <v>1787.5</v>
      </c>
      <c r="K3382" s="10">
        <f t="shared" si="1"/>
        <v>536.25</v>
      </c>
      <c r="L3382" s="11">
        <v>0.3</v>
      </c>
      <c r="N3382" s="16"/>
      <c r="O3382" s="14"/>
      <c r="P3382" s="12"/>
      <c r="Q3382" s="13"/>
    </row>
    <row r="3383" spans="1:17" ht="15.75" customHeight="1">
      <c r="A3383" s="6" t="s">
        <v>14</v>
      </c>
      <c r="B3383" s="6">
        <v>1185732</v>
      </c>
      <c r="C3383" s="7">
        <v>44514</v>
      </c>
      <c r="D3383" s="6" t="s">
        <v>15</v>
      </c>
      <c r="E3383" s="6" t="s">
        <v>114</v>
      </c>
      <c r="F3383" s="6" t="s">
        <v>115</v>
      </c>
      <c r="G3383" s="6" t="s">
        <v>22</v>
      </c>
      <c r="H3383" s="8">
        <v>0.7</v>
      </c>
      <c r="I3383" s="9">
        <v>3750</v>
      </c>
      <c r="J3383" s="10">
        <f t="shared" si="0"/>
        <v>2625</v>
      </c>
      <c r="K3383" s="10">
        <f t="shared" si="1"/>
        <v>1050</v>
      </c>
      <c r="L3383" s="11">
        <v>0.4</v>
      </c>
      <c r="N3383" s="16"/>
      <c r="O3383" s="14"/>
      <c r="P3383" s="12"/>
      <c r="Q3383" s="13"/>
    </row>
    <row r="3384" spans="1:17" ht="15.75" customHeight="1">
      <c r="A3384" s="6" t="s">
        <v>14</v>
      </c>
      <c r="B3384" s="6">
        <v>1185732</v>
      </c>
      <c r="C3384" s="7">
        <v>44543</v>
      </c>
      <c r="D3384" s="6" t="s">
        <v>15</v>
      </c>
      <c r="E3384" s="6" t="s">
        <v>114</v>
      </c>
      <c r="F3384" s="6" t="s">
        <v>115</v>
      </c>
      <c r="G3384" s="6" t="s">
        <v>17</v>
      </c>
      <c r="H3384" s="8">
        <v>0.65</v>
      </c>
      <c r="I3384" s="9">
        <v>6000</v>
      </c>
      <c r="J3384" s="10">
        <f t="shared" si="0"/>
        <v>3900</v>
      </c>
      <c r="K3384" s="10">
        <f t="shared" si="1"/>
        <v>1365</v>
      </c>
      <c r="L3384" s="11">
        <v>0.35</v>
      </c>
      <c r="N3384" s="16"/>
      <c r="O3384" s="14"/>
      <c r="P3384" s="12"/>
      <c r="Q3384" s="13"/>
    </row>
    <row r="3385" spans="1:17" ht="15.75" customHeight="1">
      <c r="A3385" s="6" t="s">
        <v>14</v>
      </c>
      <c r="B3385" s="6">
        <v>1185732</v>
      </c>
      <c r="C3385" s="7">
        <v>44543</v>
      </c>
      <c r="D3385" s="6" t="s">
        <v>15</v>
      </c>
      <c r="E3385" s="6" t="s">
        <v>114</v>
      </c>
      <c r="F3385" s="6" t="s">
        <v>115</v>
      </c>
      <c r="G3385" s="6" t="s">
        <v>18</v>
      </c>
      <c r="H3385" s="8">
        <v>0.55000000000000004</v>
      </c>
      <c r="I3385" s="9">
        <v>4000</v>
      </c>
      <c r="J3385" s="10">
        <f t="shared" si="0"/>
        <v>2200</v>
      </c>
      <c r="K3385" s="10">
        <f t="shared" si="1"/>
        <v>770</v>
      </c>
      <c r="L3385" s="11">
        <v>0.35</v>
      </c>
      <c r="N3385" s="16"/>
      <c r="O3385" s="14"/>
      <c r="P3385" s="12"/>
      <c r="Q3385" s="13"/>
    </row>
    <row r="3386" spans="1:17" ht="15.75" customHeight="1">
      <c r="A3386" s="6" t="s">
        <v>14</v>
      </c>
      <c r="B3386" s="6">
        <v>1185732</v>
      </c>
      <c r="C3386" s="7">
        <v>44543</v>
      </c>
      <c r="D3386" s="6" t="s">
        <v>15</v>
      </c>
      <c r="E3386" s="6" t="s">
        <v>114</v>
      </c>
      <c r="F3386" s="6" t="s">
        <v>115</v>
      </c>
      <c r="G3386" s="6" t="s">
        <v>19</v>
      </c>
      <c r="H3386" s="8">
        <v>0.55000000000000004</v>
      </c>
      <c r="I3386" s="9">
        <v>3750</v>
      </c>
      <c r="J3386" s="10">
        <f t="shared" si="0"/>
        <v>2062.5</v>
      </c>
      <c r="K3386" s="10">
        <f t="shared" si="1"/>
        <v>825</v>
      </c>
      <c r="L3386" s="11">
        <v>0.4</v>
      </c>
      <c r="N3386" s="16"/>
      <c r="O3386" s="14"/>
      <c r="P3386" s="12"/>
      <c r="Q3386" s="13"/>
    </row>
    <row r="3387" spans="1:17" ht="15.75" customHeight="1">
      <c r="A3387" s="6" t="s">
        <v>14</v>
      </c>
      <c r="B3387" s="6">
        <v>1185732</v>
      </c>
      <c r="C3387" s="7">
        <v>44543</v>
      </c>
      <c r="D3387" s="6" t="s">
        <v>15</v>
      </c>
      <c r="E3387" s="6" t="s">
        <v>114</v>
      </c>
      <c r="F3387" s="6" t="s">
        <v>115</v>
      </c>
      <c r="G3387" s="6" t="s">
        <v>20</v>
      </c>
      <c r="H3387" s="8">
        <v>0.55000000000000004</v>
      </c>
      <c r="I3387" s="9">
        <v>3250</v>
      </c>
      <c r="J3387" s="10">
        <f t="shared" si="0"/>
        <v>1787.5000000000002</v>
      </c>
      <c r="K3387" s="10">
        <f t="shared" si="1"/>
        <v>715.00000000000011</v>
      </c>
      <c r="L3387" s="11">
        <v>0.4</v>
      </c>
      <c r="N3387" s="16"/>
      <c r="O3387" s="14"/>
      <c r="P3387" s="12"/>
      <c r="Q3387" s="13"/>
    </row>
    <row r="3388" spans="1:17" ht="15.75" customHeight="1">
      <c r="A3388" s="6" t="s">
        <v>14</v>
      </c>
      <c r="B3388" s="6">
        <v>1185732</v>
      </c>
      <c r="C3388" s="7">
        <v>44543</v>
      </c>
      <c r="D3388" s="6" t="s">
        <v>15</v>
      </c>
      <c r="E3388" s="6" t="s">
        <v>114</v>
      </c>
      <c r="F3388" s="6" t="s">
        <v>115</v>
      </c>
      <c r="G3388" s="6" t="s">
        <v>21</v>
      </c>
      <c r="H3388" s="8">
        <v>0.65</v>
      </c>
      <c r="I3388" s="9">
        <v>3250</v>
      </c>
      <c r="J3388" s="10">
        <f t="shared" si="0"/>
        <v>2112.5</v>
      </c>
      <c r="K3388" s="10">
        <f t="shared" si="1"/>
        <v>633.75</v>
      </c>
      <c r="L3388" s="11">
        <v>0.3</v>
      </c>
      <c r="N3388" s="16"/>
      <c r="O3388" s="14"/>
      <c r="P3388" s="12"/>
      <c r="Q3388" s="13"/>
    </row>
    <row r="3389" spans="1:17" ht="15.75" customHeight="1">
      <c r="A3389" s="6" t="s">
        <v>14</v>
      </c>
      <c r="B3389" s="6">
        <v>1185732</v>
      </c>
      <c r="C3389" s="7">
        <v>44543</v>
      </c>
      <c r="D3389" s="6" t="s">
        <v>15</v>
      </c>
      <c r="E3389" s="6" t="s">
        <v>114</v>
      </c>
      <c r="F3389" s="6" t="s">
        <v>115</v>
      </c>
      <c r="G3389" s="6" t="s">
        <v>22</v>
      </c>
      <c r="H3389" s="8">
        <v>0.7</v>
      </c>
      <c r="I3389" s="9">
        <v>4250</v>
      </c>
      <c r="J3389" s="10">
        <f t="shared" si="0"/>
        <v>2975</v>
      </c>
      <c r="K3389" s="10">
        <f t="shared" si="1"/>
        <v>1190</v>
      </c>
      <c r="L3389" s="11">
        <v>0.4</v>
      </c>
      <c r="N3389" s="16"/>
      <c r="O3389" s="14"/>
      <c r="P3389" s="12"/>
      <c r="Q3389" s="13"/>
    </row>
    <row r="3390" spans="1:17" ht="15.75" customHeight="1">
      <c r="A3390" s="6" t="s">
        <v>14</v>
      </c>
      <c r="B3390" s="6">
        <v>1185732</v>
      </c>
      <c r="C3390" s="7">
        <v>44206</v>
      </c>
      <c r="D3390" s="6" t="s">
        <v>15</v>
      </c>
      <c r="E3390" s="6" t="s">
        <v>116</v>
      </c>
      <c r="F3390" s="6" t="s">
        <v>117</v>
      </c>
      <c r="G3390" s="6" t="s">
        <v>17</v>
      </c>
      <c r="H3390" s="8">
        <v>0.35000000000000003</v>
      </c>
      <c r="I3390" s="9">
        <v>4750</v>
      </c>
      <c r="J3390" s="10">
        <f t="shared" si="0"/>
        <v>1662.5000000000002</v>
      </c>
      <c r="K3390" s="10">
        <f t="shared" si="1"/>
        <v>581.875</v>
      </c>
      <c r="L3390" s="11">
        <v>0.35</v>
      </c>
      <c r="N3390" s="16"/>
      <c r="O3390" s="14"/>
      <c r="P3390" s="12"/>
      <c r="Q3390" s="13"/>
    </row>
    <row r="3391" spans="1:17" ht="15.75" customHeight="1">
      <c r="A3391" s="6" t="s">
        <v>14</v>
      </c>
      <c r="B3391" s="6">
        <v>1185732</v>
      </c>
      <c r="C3391" s="7">
        <v>44206</v>
      </c>
      <c r="D3391" s="6" t="s">
        <v>15</v>
      </c>
      <c r="E3391" s="6" t="s">
        <v>116</v>
      </c>
      <c r="F3391" s="6" t="s">
        <v>117</v>
      </c>
      <c r="G3391" s="6" t="s">
        <v>18</v>
      </c>
      <c r="H3391" s="8">
        <v>0.35000000000000003</v>
      </c>
      <c r="I3391" s="9">
        <v>2750</v>
      </c>
      <c r="J3391" s="10">
        <f t="shared" si="0"/>
        <v>962.50000000000011</v>
      </c>
      <c r="K3391" s="10">
        <f t="shared" si="1"/>
        <v>336.875</v>
      </c>
      <c r="L3391" s="11">
        <v>0.35</v>
      </c>
      <c r="N3391" s="16"/>
      <c r="O3391" s="14"/>
      <c r="P3391" s="12"/>
      <c r="Q3391" s="13"/>
    </row>
    <row r="3392" spans="1:17" ht="15.75" customHeight="1">
      <c r="A3392" s="6" t="s">
        <v>14</v>
      </c>
      <c r="B3392" s="6">
        <v>1185732</v>
      </c>
      <c r="C3392" s="7">
        <v>44206</v>
      </c>
      <c r="D3392" s="6" t="s">
        <v>15</v>
      </c>
      <c r="E3392" s="6" t="s">
        <v>116</v>
      </c>
      <c r="F3392" s="6" t="s">
        <v>117</v>
      </c>
      <c r="G3392" s="6" t="s">
        <v>19</v>
      </c>
      <c r="H3392" s="8">
        <v>0.25000000000000006</v>
      </c>
      <c r="I3392" s="9">
        <v>2750</v>
      </c>
      <c r="J3392" s="10">
        <f t="shared" si="0"/>
        <v>687.50000000000011</v>
      </c>
      <c r="K3392" s="10">
        <f t="shared" si="1"/>
        <v>275.00000000000006</v>
      </c>
      <c r="L3392" s="11">
        <v>0.4</v>
      </c>
      <c r="N3392" s="16"/>
      <c r="O3392" s="14"/>
      <c r="P3392" s="12"/>
      <c r="Q3392" s="13"/>
    </row>
    <row r="3393" spans="1:17" ht="15.75" customHeight="1">
      <c r="A3393" s="6" t="s">
        <v>14</v>
      </c>
      <c r="B3393" s="6">
        <v>1185732</v>
      </c>
      <c r="C3393" s="7">
        <v>44206</v>
      </c>
      <c r="D3393" s="6" t="s">
        <v>15</v>
      </c>
      <c r="E3393" s="6" t="s">
        <v>116</v>
      </c>
      <c r="F3393" s="6" t="s">
        <v>117</v>
      </c>
      <c r="G3393" s="6" t="s">
        <v>20</v>
      </c>
      <c r="H3393" s="8">
        <v>0.3</v>
      </c>
      <c r="I3393" s="9">
        <v>1250</v>
      </c>
      <c r="J3393" s="10">
        <f t="shared" si="0"/>
        <v>375</v>
      </c>
      <c r="K3393" s="10">
        <f t="shared" si="1"/>
        <v>150</v>
      </c>
      <c r="L3393" s="11">
        <v>0.4</v>
      </c>
      <c r="N3393" s="16"/>
      <c r="O3393" s="14"/>
      <c r="P3393" s="12"/>
      <c r="Q3393" s="13"/>
    </row>
    <row r="3394" spans="1:17" ht="15.75" customHeight="1">
      <c r="A3394" s="6" t="s">
        <v>14</v>
      </c>
      <c r="B3394" s="6">
        <v>1185732</v>
      </c>
      <c r="C3394" s="7">
        <v>44206</v>
      </c>
      <c r="D3394" s="6" t="s">
        <v>15</v>
      </c>
      <c r="E3394" s="6" t="s">
        <v>116</v>
      </c>
      <c r="F3394" s="6" t="s">
        <v>117</v>
      </c>
      <c r="G3394" s="6" t="s">
        <v>21</v>
      </c>
      <c r="H3394" s="8">
        <v>0.45</v>
      </c>
      <c r="I3394" s="9">
        <v>1750</v>
      </c>
      <c r="J3394" s="10">
        <f t="shared" si="0"/>
        <v>787.5</v>
      </c>
      <c r="K3394" s="10">
        <f t="shared" si="1"/>
        <v>236.25</v>
      </c>
      <c r="L3394" s="11">
        <v>0.3</v>
      </c>
      <c r="N3394" s="16"/>
      <c r="O3394" s="14"/>
      <c r="P3394" s="12"/>
      <c r="Q3394" s="13"/>
    </row>
    <row r="3395" spans="1:17" ht="15.75" customHeight="1">
      <c r="A3395" s="6" t="s">
        <v>14</v>
      </c>
      <c r="B3395" s="6">
        <v>1185732</v>
      </c>
      <c r="C3395" s="7">
        <v>44206</v>
      </c>
      <c r="D3395" s="6" t="s">
        <v>15</v>
      </c>
      <c r="E3395" s="6" t="s">
        <v>116</v>
      </c>
      <c r="F3395" s="6" t="s">
        <v>117</v>
      </c>
      <c r="G3395" s="6" t="s">
        <v>22</v>
      </c>
      <c r="H3395" s="8">
        <v>0.35000000000000003</v>
      </c>
      <c r="I3395" s="9">
        <v>2750</v>
      </c>
      <c r="J3395" s="10">
        <f t="shared" si="0"/>
        <v>962.50000000000011</v>
      </c>
      <c r="K3395" s="10">
        <f t="shared" si="1"/>
        <v>385.00000000000006</v>
      </c>
      <c r="L3395" s="11">
        <v>0.4</v>
      </c>
      <c r="N3395" s="16"/>
      <c r="O3395" s="14"/>
      <c r="P3395" s="12"/>
      <c r="Q3395" s="13"/>
    </row>
    <row r="3396" spans="1:17" ht="15.75" customHeight="1">
      <c r="A3396" s="6" t="s">
        <v>14</v>
      </c>
      <c r="B3396" s="6">
        <v>1185732</v>
      </c>
      <c r="C3396" s="7">
        <v>44235</v>
      </c>
      <c r="D3396" s="6" t="s">
        <v>15</v>
      </c>
      <c r="E3396" s="6" t="s">
        <v>116</v>
      </c>
      <c r="F3396" s="6" t="s">
        <v>117</v>
      </c>
      <c r="G3396" s="6" t="s">
        <v>17</v>
      </c>
      <c r="H3396" s="8">
        <v>0.35000000000000003</v>
      </c>
      <c r="I3396" s="9">
        <v>5250</v>
      </c>
      <c r="J3396" s="10">
        <f t="shared" si="0"/>
        <v>1837.5000000000002</v>
      </c>
      <c r="K3396" s="10">
        <f t="shared" si="1"/>
        <v>643.125</v>
      </c>
      <c r="L3396" s="11">
        <v>0.35</v>
      </c>
      <c r="N3396" s="16"/>
      <c r="O3396" s="14"/>
      <c r="P3396" s="12"/>
      <c r="Q3396" s="13"/>
    </row>
    <row r="3397" spans="1:17" ht="15.75" customHeight="1">
      <c r="A3397" s="6" t="s">
        <v>14</v>
      </c>
      <c r="B3397" s="6">
        <v>1185732</v>
      </c>
      <c r="C3397" s="7">
        <v>44235</v>
      </c>
      <c r="D3397" s="6" t="s">
        <v>15</v>
      </c>
      <c r="E3397" s="6" t="s">
        <v>116</v>
      </c>
      <c r="F3397" s="6" t="s">
        <v>117</v>
      </c>
      <c r="G3397" s="6" t="s">
        <v>18</v>
      </c>
      <c r="H3397" s="8">
        <v>0.35000000000000003</v>
      </c>
      <c r="I3397" s="9">
        <v>1750</v>
      </c>
      <c r="J3397" s="10">
        <f t="shared" si="0"/>
        <v>612.50000000000011</v>
      </c>
      <c r="K3397" s="10">
        <f t="shared" si="1"/>
        <v>214.37500000000003</v>
      </c>
      <c r="L3397" s="11">
        <v>0.35</v>
      </c>
      <c r="N3397" s="16"/>
      <c r="O3397" s="14"/>
      <c r="P3397" s="12"/>
      <c r="Q3397" s="13"/>
    </row>
    <row r="3398" spans="1:17" ht="15.75" customHeight="1">
      <c r="A3398" s="6" t="s">
        <v>14</v>
      </c>
      <c r="B3398" s="6">
        <v>1185732</v>
      </c>
      <c r="C3398" s="7">
        <v>44235</v>
      </c>
      <c r="D3398" s="6" t="s">
        <v>15</v>
      </c>
      <c r="E3398" s="6" t="s">
        <v>116</v>
      </c>
      <c r="F3398" s="6" t="s">
        <v>117</v>
      </c>
      <c r="G3398" s="6" t="s">
        <v>19</v>
      </c>
      <c r="H3398" s="8">
        <v>0.25000000000000006</v>
      </c>
      <c r="I3398" s="9">
        <v>2250</v>
      </c>
      <c r="J3398" s="10">
        <f t="shared" si="0"/>
        <v>562.50000000000011</v>
      </c>
      <c r="K3398" s="10">
        <f t="shared" si="1"/>
        <v>225.00000000000006</v>
      </c>
      <c r="L3398" s="11">
        <v>0.4</v>
      </c>
      <c r="N3398" s="16"/>
      <c r="O3398" s="14"/>
      <c r="P3398" s="12"/>
      <c r="Q3398" s="13"/>
    </row>
    <row r="3399" spans="1:17" ht="15.75" customHeight="1">
      <c r="A3399" s="6" t="s">
        <v>14</v>
      </c>
      <c r="B3399" s="6">
        <v>1185732</v>
      </c>
      <c r="C3399" s="7">
        <v>44235</v>
      </c>
      <c r="D3399" s="6" t="s">
        <v>15</v>
      </c>
      <c r="E3399" s="6" t="s">
        <v>116</v>
      </c>
      <c r="F3399" s="6" t="s">
        <v>117</v>
      </c>
      <c r="G3399" s="6" t="s">
        <v>20</v>
      </c>
      <c r="H3399" s="8">
        <v>0.3</v>
      </c>
      <c r="I3399" s="9">
        <v>1000</v>
      </c>
      <c r="J3399" s="10">
        <f t="shared" si="0"/>
        <v>300</v>
      </c>
      <c r="K3399" s="10">
        <f t="shared" si="1"/>
        <v>120</v>
      </c>
      <c r="L3399" s="11">
        <v>0.4</v>
      </c>
      <c r="N3399" s="16"/>
      <c r="O3399" s="14"/>
      <c r="P3399" s="12"/>
      <c r="Q3399" s="13"/>
    </row>
    <row r="3400" spans="1:17" ht="15.75" customHeight="1">
      <c r="A3400" s="6" t="s">
        <v>14</v>
      </c>
      <c r="B3400" s="6">
        <v>1185732</v>
      </c>
      <c r="C3400" s="7">
        <v>44235</v>
      </c>
      <c r="D3400" s="6" t="s">
        <v>15</v>
      </c>
      <c r="E3400" s="6" t="s">
        <v>116</v>
      </c>
      <c r="F3400" s="6" t="s">
        <v>117</v>
      </c>
      <c r="G3400" s="6" t="s">
        <v>21</v>
      </c>
      <c r="H3400" s="8">
        <v>0.45</v>
      </c>
      <c r="I3400" s="9">
        <v>1750</v>
      </c>
      <c r="J3400" s="10">
        <f t="shared" si="0"/>
        <v>787.5</v>
      </c>
      <c r="K3400" s="10">
        <f t="shared" si="1"/>
        <v>236.25</v>
      </c>
      <c r="L3400" s="11">
        <v>0.3</v>
      </c>
      <c r="N3400" s="16"/>
      <c r="O3400" s="14"/>
      <c r="P3400" s="12"/>
      <c r="Q3400" s="13"/>
    </row>
    <row r="3401" spans="1:17" ht="15.75" customHeight="1">
      <c r="A3401" s="6" t="s">
        <v>14</v>
      </c>
      <c r="B3401" s="6">
        <v>1185732</v>
      </c>
      <c r="C3401" s="7">
        <v>44235</v>
      </c>
      <c r="D3401" s="6" t="s">
        <v>15</v>
      </c>
      <c r="E3401" s="6" t="s">
        <v>116</v>
      </c>
      <c r="F3401" s="6" t="s">
        <v>117</v>
      </c>
      <c r="G3401" s="6" t="s">
        <v>22</v>
      </c>
      <c r="H3401" s="8">
        <v>0.35000000000000003</v>
      </c>
      <c r="I3401" s="9">
        <v>2750</v>
      </c>
      <c r="J3401" s="10">
        <f t="shared" si="0"/>
        <v>962.50000000000011</v>
      </c>
      <c r="K3401" s="10">
        <f t="shared" si="1"/>
        <v>385.00000000000006</v>
      </c>
      <c r="L3401" s="11">
        <v>0.4</v>
      </c>
      <c r="N3401" s="16"/>
      <c r="O3401" s="14"/>
      <c r="P3401" s="12"/>
      <c r="Q3401" s="13"/>
    </row>
    <row r="3402" spans="1:17" ht="15.75" customHeight="1">
      <c r="A3402" s="6" t="s">
        <v>14</v>
      </c>
      <c r="B3402" s="6">
        <v>1185732</v>
      </c>
      <c r="C3402" s="7">
        <v>44261</v>
      </c>
      <c r="D3402" s="6" t="s">
        <v>15</v>
      </c>
      <c r="E3402" s="6" t="s">
        <v>116</v>
      </c>
      <c r="F3402" s="6" t="s">
        <v>117</v>
      </c>
      <c r="G3402" s="6" t="s">
        <v>17</v>
      </c>
      <c r="H3402" s="8">
        <v>0.35000000000000003</v>
      </c>
      <c r="I3402" s="9">
        <v>4950</v>
      </c>
      <c r="J3402" s="10">
        <f t="shared" si="0"/>
        <v>1732.5000000000002</v>
      </c>
      <c r="K3402" s="10">
        <f t="shared" si="1"/>
        <v>606.375</v>
      </c>
      <c r="L3402" s="11">
        <v>0.35</v>
      </c>
      <c r="N3402" s="16"/>
      <c r="O3402" s="14"/>
      <c r="P3402" s="12"/>
      <c r="Q3402" s="13"/>
    </row>
    <row r="3403" spans="1:17" ht="15.75" customHeight="1">
      <c r="A3403" s="6" t="s">
        <v>14</v>
      </c>
      <c r="B3403" s="6">
        <v>1185732</v>
      </c>
      <c r="C3403" s="7">
        <v>44261</v>
      </c>
      <c r="D3403" s="6" t="s">
        <v>15</v>
      </c>
      <c r="E3403" s="6" t="s">
        <v>116</v>
      </c>
      <c r="F3403" s="6" t="s">
        <v>117</v>
      </c>
      <c r="G3403" s="6" t="s">
        <v>18</v>
      </c>
      <c r="H3403" s="8">
        <v>0.35000000000000003</v>
      </c>
      <c r="I3403" s="9">
        <v>2000</v>
      </c>
      <c r="J3403" s="10">
        <f t="shared" si="0"/>
        <v>700.00000000000011</v>
      </c>
      <c r="K3403" s="10">
        <f t="shared" si="1"/>
        <v>245.00000000000003</v>
      </c>
      <c r="L3403" s="11">
        <v>0.35</v>
      </c>
      <c r="N3403" s="16"/>
      <c r="O3403" s="14"/>
      <c r="P3403" s="12"/>
      <c r="Q3403" s="13"/>
    </row>
    <row r="3404" spans="1:17" ht="15.75" customHeight="1">
      <c r="A3404" s="6" t="s">
        <v>14</v>
      </c>
      <c r="B3404" s="6">
        <v>1185732</v>
      </c>
      <c r="C3404" s="7">
        <v>44261</v>
      </c>
      <c r="D3404" s="6" t="s">
        <v>15</v>
      </c>
      <c r="E3404" s="6" t="s">
        <v>116</v>
      </c>
      <c r="F3404" s="6" t="s">
        <v>117</v>
      </c>
      <c r="G3404" s="6" t="s">
        <v>19</v>
      </c>
      <c r="H3404" s="8">
        <v>0.25000000000000006</v>
      </c>
      <c r="I3404" s="9">
        <v>2250</v>
      </c>
      <c r="J3404" s="10">
        <f t="shared" si="0"/>
        <v>562.50000000000011</v>
      </c>
      <c r="K3404" s="10">
        <f t="shared" si="1"/>
        <v>225.00000000000006</v>
      </c>
      <c r="L3404" s="11">
        <v>0.4</v>
      </c>
      <c r="N3404" s="16"/>
      <c r="O3404" s="14"/>
      <c r="P3404" s="12"/>
      <c r="Q3404" s="13"/>
    </row>
    <row r="3405" spans="1:17" ht="15.75" customHeight="1">
      <c r="A3405" s="6" t="s">
        <v>14</v>
      </c>
      <c r="B3405" s="6">
        <v>1185732</v>
      </c>
      <c r="C3405" s="7">
        <v>44261</v>
      </c>
      <c r="D3405" s="6" t="s">
        <v>15</v>
      </c>
      <c r="E3405" s="6" t="s">
        <v>116</v>
      </c>
      <c r="F3405" s="6" t="s">
        <v>117</v>
      </c>
      <c r="G3405" s="6" t="s">
        <v>20</v>
      </c>
      <c r="H3405" s="8">
        <v>0.3</v>
      </c>
      <c r="I3405" s="9">
        <v>750</v>
      </c>
      <c r="J3405" s="10">
        <f t="shared" si="0"/>
        <v>225</v>
      </c>
      <c r="K3405" s="10">
        <f t="shared" si="1"/>
        <v>90</v>
      </c>
      <c r="L3405" s="11">
        <v>0.4</v>
      </c>
      <c r="N3405" s="16"/>
      <c r="O3405" s="14"/>
      <c r="P3405" s="12"/>
      <c r="Q3405" s="13"/>
    </row>
    <row r="3406" spans="1:17" ht="15.75" customHeight="1">
      <c r="A3406" s="6" t="s">
        <v>14</v>
      </c>
      <c r="B3406" s="6">
        <v>1185732</v>
      </c>
      <c r="C3406" s="7">
        <v>44261</v>
      </c>
      <c r="D3406" s="6" t="s">
        <v>15</v>
      </c>
      <c r="E3406" s="6" t="s">
        <v>116</v>
      </c>
      <c r="F3406" s="6" t="s">
        <v>117</v>
      </c>
      <c r="G3406" s="6" t="s">
        <v>21</v>
      </c>
      <c r="H3406" s="8">
        <v>0.45</v>
      </c>
      <c r="I3406" s="9">
        <v>1250</v>
      </c>
      <c r="J3406" s="10">
        <f t="shared" si="0"/>
        <v>562.5</v>
      </c>
      <c r="K3406" s="10">
        <f t="shared" si="1"/>
        <v>168.75</v>
      </c>
      <c r="L3406" s="11">
        <v>0.3</v>
      </c>
      <c r="N3406" s="16"/>
      <c r="O3406" s="14"/>
      <c r="P3406" s="12"/>
      <c r="Q3406" s="13"/>
    </row>
    <row r="3407" spans="1:17" ht="15.75" customHeight="1">
      <c r="A3407" s="6" t="s">
        <v>14</v>
      </c>
      <c r="B3407" s="6">
        <v>1185732</v>
      </c>
      <c r="C3407" s="7">
        <v>44261</v>
      </c>
      <c r="D3407" s="6" t="s">
        <v>15</v>
      </c>
      <c r="E3407" s="6" t="s">
        <v>116</v>
      </c>
      <c r="F3407" s="6" t="s">
        <v>117</v>
      </c>
      <c r="G3407" s="6" t="s">
        <v>22</v>
      </c>
      <c r="H3407" s="8">
        <v>0.35000000000000003</v>
      </c>
      <c r="I3407" s="9">
        <v>2250</v>
      </c>
      <c r="J3407" s="10">
        <f t="shared" si="0"/>
        <v>787.50000000000011</v>
      </c>
      <c r="K3407" s="10">
        <f t="shared" si="1"/>
        <v>315.00000000000006</v>
      </c>
      <c r="L3407" s="11">
        <v>0.4</v>
      </c>
      <c r="N3407" s="16"/>
      <c r="O3407" s="14"/>
      <c r="P3407" s="12"/>
      <c r="Q3407" s="13"/>
    </row>
    <row r="3408" spans="1:17" ht="15.75" customHeight="1">
      <c r="A3408" s="6" t="s">
        <v>14</v>
      </c>
      <c r="B3408" s="6">
        <v>1185732</v>
      </c>
      <c r="C3408" s="7">
        <v>44293</v>
      </c>
      <c r="D3408" s="6" t="s">
        <v>15</v>
      </c>
      <c r="E3408" s="6" t="s">
        <v>116</v>
      </c>
      <c r="F3408" s="6" t="s">
        <v>117</v>
      </c>
      <c r="G3408" s="6" t="s">
        <v>17</v>
      </c>
      <c r="H3408" s="8">
        <v>0.35000000000000003</v>
      </c>
      <c r="I3408" s="9">
        <v>4750</v>
      </c>
      <c r="J3408" s="10">
        <f t="shared" si="0"/>
        <v>1662.5000000000002</v>
      </c>
      <c r="K3408" s="10">
        <f t="shared" si="1"/>
        <v>581.875</v>
      </c>
      <c r="L3408" s="11">
        <v>0.35</v>
      </c>
      <c r="N3408" s="16"/>
      <c r="O3408" s="14"/>
      <c r="P3408" s="12"/>
      <c r="Q3408" s="13"/>
    </row>
    <row r="3409" spans="1:17" ht="15.75" customHeight="1">
      <c r="A3409" s="6" t="s">
        <v>14</v>
      </c>
      <c r="B3409" s="6">
        <v>1185732</v>
      </c>
      <c r="C3409" s="7">
        <v>44293</v>
      </c>
      <c r="D3409" s="6" t="s">
        <v>15</v>
      </c>
      <c r="E3409" s="6" t="s">
        <v>116</v>
      </c>
      <c r="F3409" s="6" t="s">
        <v>117</v>
      </c>
      <c r="G3409" s="6" t="s">
        <v>18</v>
      </c>
      <c r="H3409" s="8">
        <v>0.35000000000000003</v>
      </c>
      <c r="I3409" s="9">
        <v>1750</v>
      </c>
      <c r="J3409" s="10">
        <f t="shared" si="0"/>
        <v>612.50000000000011</v>
      </c>
      <c r="K3409" s="10">
        <f t="shared" si="1"/>
        <v>214.37500000000003</v>
      </c>
      <c r="L3409" s="11">
        <v>0.35</v>
      </c>
      <c r="N3409" s="16"/>
      <c r="O3409" s="14"/>
      <c r="P3409" s="12"/>
      <c r="Q3409" s="13"/>
    </row>
    <row r="3410" spans="1:17" ht="15.75" customHeight="1">
      <c r="A3410" s="6" t="s">
        <v>14</v>
      </c>
      <c r="B3410" s="6">
        <v>1185732</v>
      </c>
      <c r="C3410" s="7">
        <v>44293</v>
      </c>
      <c r="D3410" s="6" t="s">
        <v>15</v>
      </c>
      <c r="E3410" s="6" t="s">
        <v>116</v>
      </c>
      <c r="F3410" s="6" t="s">
        <v>117</v>
      </c>
      <c r="G3410" s="6" t="s">
        <v>19</v>
      </c>
      <c r="H3410" s="8">
        <v>0.25000000000000006</v>
      </c>
      <c r="I3410" s="9">
        <v>1750</v>
      </c>
      <c r="J3410" s="10">
        <f t="shared" si="0"/>
        <v>437.50000000000011</v>
      </c>
      <c r="K3410" s="10">
        <f t="shared" si="1"/>
        <v>175.00000000000006</v>
      </c>
      <c r="L3410" s="11">
        <v>0.4</v>
      </c>
      <c r="N3410" s="16"/>
      <c r="O3410" s="14"/>
      <c r="P3410" s="12"/>
      <c r="Q3410" s="13"/>
    </row>
    <row r="3411" spans="1:17" ht="15.75" customHeight="1">
      <c r="A3411" s="6" t="s">
        <v>14</v>
      </c>
      <c r="B3411" s="6">
        <v>1185732</v>
      </c>
      <c r="C3411" s="7">
        <v>44293</v>
      </c>
      <c r="D3411" s="6" t="s">
        <v>15</v>
      </c>
      <c r="E3411" s="6" t="s">
        <v>116</v>
      </c>
      <c r="F3411" s="6" t="s">
        <v>117</v>
      </c>
      <c r="G3411" s="6" t="s">
        <v>20</v>
      </c>
      <c r="H3411" s="8">
        <v>0.3</v>
      </c>
      <c r="I3411" s="9">
        <v>1000</v>
      </c>
      <c r="J3411" s="10">
        <f t="shared" si="0"/>
        <v>300</v>
      </c>
      <c r="K3411" s="10">
        <f t="shared" si="1"/>
        <v>120</v>
      </c>
      <c r="L3411" s="11">
        <v>0.4</v>
      </c>
      <c r="N3411" s="16"/>
      <c r="O3411" s="14"/>
      <c r="P3411" s="12"/>
      <c r="Q3411" s="13"/>
    </row>
    <row r="3412" spans="1:17" ht="15.75" customHeight="1">
      <c r="A3412" s="6" t="s">
        <v>14</v>
      </c>
      <c r="B3412" s="6">
        <v>1185732</v>
      </c>
      <c r="C3412" s="7">
        <v>44293</v>
      </c>
      <c r="D3412" s="6" t="s">
        <v>15</v>
      </c>
      <c r="E3412" s="6" t="s">
        <v>116</v>
      </c>
      <c r="F3412" s="6" t="s">
        <v>117</v>
      </c>
      <c r="G3412" s="6" t="s">
        <v>21</v>
      </c>
      <c r="H3412" s="8">
        <v>0.45</v>
      </c>
      <c r="I3412" s="9">
        <v>1000</v>
      </c>
      <c r="J3412" s="10">
        <f t="shared" si="0"/>
        <v>450</v>
      </c>
      <c r="K3412" s="10">
        <f t="shared" si="1"/>
        <v>135</v>
      </c>
      <c r="L3412" s="11">
        <v>0.3</v>
      </c>
      <c r="N3412" s="16"/>
      <c r="O3412" s="14"/>
      <c r="P3412" s="12"/>
      <c r="Q3412" s="13"/>
    </row>
    <row r="3413" spans="1:17" ht="15.75" customHeight="1">
      <c r="A3413" s="6" t="s">
        <v>14</v>
      </c>
      <c r="B3413" s="6">
        <v>1185732</v>
      </c>
      <c r="C3413" s="7">
        <v>44293</v>
      </c>
      <c r="D3413" s="6" t="s">
        <v>15</v>
      </c>
      <c r="E3413" s="6" t="s">
        <v>116</v>
      </c>
      <c r="F3413" s="6" t="s">
        <v>117</v>
      </c>
      <c r="G3413" s="6" t="s">
        <v>22</v>
      </c>
      <c r="H3413" s="8">
        <v>0.35000000000000003</v>
      </c>
      <c r="I3413" s="9">
        <v>2500</v>
      </c>
      <c r="J3413" s="10">
        <f t="shared" si="0"/>
        <v>875.00000000000011</v>
      </c>
      <c r="K3413" s="10">
        <f t="shared" si="1"/>
        <v>350.00000000000006</v>
      </c>
      <c r="L3413" s="11">
        <v>0.4</v>
      </c>
      <c r="N3413" s="16"/>
      <c r="O3413" s="14"/>
      <c r="P3413" s="12"/>
      <c r="Q3413" s="13"/>
    </row>
    <row r="3414" spans="1:17" ht="15.75" customHeight="1">
      <c r="A3414" s="6" t="s">
        <v>14</v>
      </c>
      <c r="B3414" s="6">
        <v>1185732</v>
      </c>
      <c r="C3414" s="7">
        <v>44322</v>
      </c>
      <c r="D3414" s="6" t="s">
        <v>15</v>
      </c>
      <c r="E3414" s="6" t="s">
        <v>116</v>
      </c>
      <c r="F3414" s="6" t="s">
        <v>117</v>
      </c>
      <c r="G3414" s="6" t="s">
        <v>17</v>
      </c>
      <c r="H3414" s="8">
        <v>0.49999999999999994</v>
      </c>
      <c r="I3414" s="9">
        <v>5200</v>
      </c>
      <c r="J3414" s="10">
        <f t="shared" si="0"/>
        <v>2599.9999999999995</v>
      </c>
      <c r="K3414" s="10">
        <f t="shared" si="1"/>
        <v>909.99999999999977</v>
      </c>
      <c r="L3414" s="11">
        <v>0.35</v>
      </c>
      <c r="N3414" s="16"/>
      <c r="O3414" s="14"/>
      <c r="P3414" s="12"/>
      <c r="Q3414" s="13"/>
    </row>
    <row r="3415" spans="1:17" ht="15.75" customHeight="1">
      <c r="A3415" s="6" t="s">
        <v>14</v>
      </c>
      <c r="B3415" s="6">
        <v>1185732</v>
      </c>
      <c r="C3415" s="7">
        <v>44322</v>
      </c>
      <c r="D3415" s="6" t="s">
        <v>15</v>
      </c>
      <c r="E3415" s="6" t="s">
        <v>116</v>
      </c>
      <c r="F3415" s="6" t="s">
        <v>117</v>
      </c>
      <c r="G3415" s="6" t="s">
        <v>18</v>
      </c>
      <c r="H3415" s="8">
        <v>0.45</v>
      </c>
      <c r="I3415" s="9">
        <v>2250</v>
      </c>
      <c r="J3415" s="10">
        <f t="shared" si="0"/>
        <v>1012.5</v>
      </c>
      <c r="K3415" s="10">
        <f t="shared" si="1"/>
        <v>354.375</v>
      </c>
      <c r="L3415" s="11">
        <v>0.35</v>
      </c>
      <c r="N3415" s="16"/>
      <c r="O3415" s="14"/>
      <c r="P3415" s="12"/>
      <c r="Q3415" s="13"/>
    </row>
    <row r="3416" spans="1:17" ht="15.75" customHeight="1">
      <c r="A3416" s="6" t="s">
        <v>14</v>
      </c>
      <c r="B3416" s="6">
        <v>1185732</v>
      </c>
      <c r="C3416" s="7">
        <v>44322</v>
      </c>
      <c r="D3416" s="6" t="s">
        <v>15</v>
      </c>
      <c r="E3416" s="6" t="s">
        <v>116</v>
      </c>
      <c r="F3416" s="6" t="s">
        <v>117</v>
      </c>
      <c r="G3416" s="6" t="s">
        <v>19</v>
      </c>
      <c r="H3416" s="8">
        <v>0.4</v>
      </c>
      <c r="I3416" s="9">
        <v>2500</v>
      </c>
      <c r="J3416" s="10">
        <f t="shared" si="0"/>
        <v>1000</v>
      </c>
      <c r="K3416" s="10">
        <f t="shared" si="1"/>
        <v>400</v>
      </c>
      <c r="L3416" s="11">
        <v>0.4</v>
      </c>
      <c r="N3416" s="16"/>
      <c r="O3416" s="14"/>
      <c r="P3416" s="12"/>
      <c r="Q3416" s="13"/>
    </row>
    <row r="3417" spans="1:17" ht="15.75" customHeight="1">
      <c r="A3417" s="6" t="s">
        <v>14</v>
      </c>
      <c r="B3417" s="6">
        <v>1185732</v>
      </c>
      <c r="C3417" s="7">
        <v>44322</v>
      </c>
      <c r="D3417" s="6" t="s">
        <v>15</v>
      </c>
      <c r="E3417" s="6" t="s">
        <v>116</v>
      </c>
      <c r="F3417" s="6" t="s">
        <v>117</v>
      </c>
      <c r="G3417" s="6" t="s">
        <v>20</v>
      </c>
      <c r="H3417" s="8">
        <v>0.4</v>
      </c>
      <c r="I3417" s="9">
        <v>2000</v>
      </c>
      <c r="J3417" s="10">
        <f t="shared" si="0"/>
        <v>800</v>
      </c>
      <c r="K3417" s="10">
        <f t="shared" si="1"/>
        <v>320</v>
      </c>
      <c r="L3417" s="11">
        <v>0.4</v>
      </c>
      <c r="N3417" s="16"/>
      <c r="O3417" s="14"/>
      <c r="P3417" s="12"/>
      <c r="Q3417" s="13"/>
    </row>
    <row r="3418" spans="1:17" ht="15.75" customHeight="1">
      <c r="A3418" s="6" t="s">
        <v>14</v>
      </c>
      <c r="B3418" s="6">
        <v>1185732</v>
      </c>
      <c r="C3418" s="7">
        <v>44322</v>
      </c>
      <c r="D3418" s="6" t="s">
        <v>15</v>
      </c>
      <c r="E3418" s="6" t="s">
        <v>116</v>
      </c>
      <c r="F3418" s="6" t="s">
        <v>117</v>
      </c>
      <c r="G3418" s="6" t="s">
        <v>21</v>
      </c>
      <c r="H3418" s="8">
        <v>0.49999999999999994</v>
      </c>
      <c r="I3418" s="9">
        <v>2250</v>
      </c>
      <c r="J3418" s="10">
        <f t="shared" si="0"/>
        <v>1124.9999999999998</v>
      </c>
      <c r="K3418" s="10">
        <f t="shared" si="1"/>
        <v>337.49999999999994</v>
      </c>
      <c r="L3418" s="11">
        <v>0.3</v>
      </c>
      <c r="N3418" s="16"/>
      <c r="O3418" s="14"/>
      <c r="P3418" s="12"/>
      <c r="Q3418" s="13"/>
    </row>
    <row r="3419" spans="1:17" ht="15.75" customHeight="1">
      <c r="A3419" s="6" t="s">
        <v>14</v>
      </c>
      <c r="B3419" s="6">
        <v>1185732</v>
      </c>
      <c r="C3419" s="7">
        <v>44322</v>
      </c>
      <c r="D3419" s="6" t="s">
        <v>15</v>
      </c>
      <c r="E3419" s="6" t="s">
        <v>116</v>
      </c>
      <c r="F3419" s="6" t="s">
        <v>117</v>
      </c>
      <c r="G3419" s="6" t="s">
        <v>22</v>
      </c>
      <c r="H3419" s="8">
        <v>0.54999999999999993</v>
      </c>
      <c r="I3419" s="9">
        <v>3500</v>
      </c>
      <c r="J3419" s="10">
        <f t="shared" si="0"/>
        <v>1924.9999999999998</v>
      </c>
      <c r="K3419" s="10">
        <f t="shared" si="1"/>
        <v>770</v>
      </c>
      <c r="L3419" s="11">
        <v>0.4</v>
      </c>
      <c r="N3419" s="16"/>
      <c r="O3419" s="14"/>
      <c r="P3419" s="12"/>
      <c r="Q3419" s="13"/>
    </row>
    <row r="3420" spans="1:17" ht="15.75" customHeight="1">
      <c r="A3420" s="6" t="s">
        <v>14</v>
      </c>
      <c r="B3420" s="6">
        <v>1185732</v>
      </c>
      <c r="C3420" s="7">
        <v>44355</v>
      </c>
      <c r="D3420" s="6" t="s">
        <v>15</v>
      </c>
      <c r="E3420" s="6" t="s">
        <v>116</v>
      </c>
      <c r="F3420" s="6" t="s">
        <v>117</v>
      </c>
      <c r="G3420" s="6" t="s">
        <v>17</v>
      </c>
      <c r="H3420" s="8">
        <v>0.49999999999999994</v>
      </c>
      <c r="I3420" s="9">
        <v>6000</v>
      </c>
      <c r="J3420" s="10">
        <f t="shared" si="0"/>
        <v>2999.9999999999995</v>
      </c>
      <c r="K3420" s="10">
        <f t="shared" si="1"/>
        <v>1049.9999999999998</v>
      </c>
      <c r="L3420" s="11">
        <v>0.35</v>
      </c>
      <c r="N3420" s="16"/>
      <c r="O3420" s="14"/>
      <c r="P3420" s="12"/>
      <c r="Q3420" s="13"/>
    </row>
    <row r="3421" spans="1:17" ht="15.75" customHeight="1">
      <c r="A3421" s="6" t="s">
        <v>14</v>
      </c>
      <c r="B3421" s="6">
        <v>1185732</v>
      </c>
      <c r="C3421" s="7">
        <v>44355</v>
      </c>
      <c r="D3421" s="6" t="s">
        <v>15</v>
      </c>
      <c r="E3421" s="6" t="s">
        <v>116</v>
      </c>
      <c r="F3421" s="6" t="s">
        <v>117</v>
      </c>
      <c r="G3421" s="6" t="s">
        <v>18</v>
      </c>
      <c r="H3421" s="8">
        <v>0.45</v>
      </c>
      <c r="I3421" s="9">
        <v>3500</v>
      </c>
      <c r="J3421" s="10">
        <f t="shared" si="0"/>
        <v>1575</v>
      </c>
      <c r="K3421" s="10">
        <f t="shared" si="1"/>
        <v>551.25</v>
      </c>
      <c r="L3421" s="11">
        <v>0.35</v>
      </c>
      <c r="N3421" s="16"/>
      <c r="O3421" s="14"/>
      <c r="P3421" s="12"/>
      <c r="Q3421" s="13"/>
    </row>
    <row r="3422" spans="1:17" ht="15.75" customHeight="1">
      <c r="A3422" s="6" t="s">
        <v>14</v>
      </c>
      <c r="B3422" s="6">
        <v>1185732</v>
      </c>
      <c r="C3422" s="7">
        <v>44355</v>
      </c>
      <c r="D3422" s="6" t="s">
        <v>15</v>
      </c>
      <c r="E3422" s="6" t="s">
        <v>116</v>
      </c>
      <c r="F3422" s="6" t="s">
        <v>117</v>
      </c>
      <c r="G3422" s="6" t="s">
        <v>19</v>
      </c>
      <c r="H3422" s="8">
        <v>0.4</v>
      </c>
      <c r="I3422" s="9">
        <v>2750</v>
      </c>
      <c r="J3422" s="10">
        <f t="shared" si="0"/>
        <v>1100</v>
      </c>
      <c r="K3422" s="10">
        <f t="shared" si="1"/>
        <v>440</v>
      </c>
      <c r="L3422" s="11">
        <v>0.4</v>
      </c>
      <c r="N3422" s="16"/>
      <c r="O3422" s="14"/>
      <c r="P3422" s="12"/>
      <c r="Q3422" s="13"/>
    </row>
    <row r="3423" spans="1:17" ht="15.75" customHeight="1">
      <c r="A3423" s="6" t="s">
        <v>14</v>
      </c>
      <c r="B3423" s="6">
        <v>1185732</v>
      </c>
      <c r="C3423" s="7">
        <v>44355</v>
      </c>
      <c r="D3423" s="6" t="s">
        <v>15</v>
      </c>
      <c r="E3423" s="6" t="s">
        <v>116</v>
      </c>
      <c r="F3423" s="6" t="s">
        <v>117</v>
      </c>
      <c r="G3423" s="6" t="s">
        <v>20</v>
      </c>
      <c r="H3423" s="8">
        <v>0.4</v>
      </c>
      <c r="I3423" s="9">
        <v>2500</v>
      </c>
      <c r="J3423" s="10">
        <f t="shared" si="0"/>
        <v>1000</v>
      </c>
      <c r="K3423" s="10">
        <f t="shared" si="1"/>
        <v>400</v>
      </c>
      <c r="L3423" s="11">
        <v>0.4</v>
      </c>
      <c r="N3423" s="16"/>
      <c r="O3423" s="14"/>
      <c r="P3423" s="12"/>
      <c r="Q3423" s="13"/>
    </row>
    <row r="3424" spans="1:17" ht="15.75" customHeight="1">
      <c r="A3424" s="6" t="s">
        <v>14</v>
      </c>
      <c r="B3424" s="6">
        <v>1185732</v>
      </c>
      <c r="C3424" s="7">
        <v>44355</v>
      </c>
      <c r="D3424" s="6" t="s">
        <v>15</v>
      </c>
      <c r="E3424" s="6" t="s">
        <v>116</v>
      </c>
      <c r="F3424" s="6" t="s">
        <v>117</v>
      </c>
      <c r="G3424" s="6" t="s">
        <v>21</v>
      </c>
      <c r="H3424" s="8">
        <v>0.49999999999999994</v>
      </c>
      <c r="I3424" s="9">
        <v>2500</v>
      </c>
      <c r="J3424" s="10">
        <f t="shared" si="0"/>
        <v>1249.9999999999998</v>
      </c>
      <c r="K3424" s="10">
        <f t="shared" si="1"/>
        <v>374.99999999999994</v>
      </c>
      <c r="L3424" s="11">
        <v>0.3</v>
      </c>
      <c r="N3424" s="16"/>
      <c r="O3424" s="14"/>
      <c r="P3424" s="12"/>
      <c r="Q3424" s="13"/>
    </row>
    <row r="3425" spans="1:17" ht="15.75" customHeight="1">
      <c r="A3425" s="6" t="s">
        <v>14</v>
      </c>
      <c r="B3425" s="6">
        <v>1185732</v>
      </c>
      <c r="C3425" s="7">
        <v>44355</v>
      </c>
      <c r="D3425" s="6" t="s">
        <v>15</v>
      </c>
      <c r="E3425" s="6" t="s">
        <v>116</v>
      </c>
      <c r="F3425" s="6" t="s">
        <v>117</v>
      </c>
      <c r="G3425" s="6" t="s">
        <v>22</v>
      </c>
      <c r="H3425" s="8">
        <v>0.54999999999999993</v>
      </c>
      <c r="I3425" s="9">
        <v>4000</v>
      </c>
      <c r="J3425" s="10">
        <f t="shared" si="0"/>
        <v>2199.9999999999995</v>
      </c>
      <c r="K3425" s="10">
        <f t="shared" si="1"/>
        <v>879.99999999999989</v>
      </c>
      <c r="L3425" s="11">
        <v>0.4</v>
      </c>
      <c r="N3425" s="16"/>
      <c r="O3425" s="14"/>
      <c r="P3425" s="12"/>
      <c r="Q3425" s="13"/>
    </row>
    <row r="3426" spans="1:17" ht="15.75" customHeight="1">
      <c r="A3426" s="6" t="s">
        <v>14</v>
      </c>
      <c r="B3426" s="6">
        <v>1185732</v>
      </c>
      <c r="C3426" s="7">
        <v>44383</v>
      </c>
      <c r="D3426" s="6" t="s">
        <v>15</v>
      </c>
      <c r="E3426" s="6" t="s">
        <v>116</v>
      </c>
      <c r="F3426" s="6" t="s">
        <v>117</v>
      </c>
      <c r="G3426" s="6" t="s">
        <v>17</v>
      </c>
      <c r="H3426" s="8">
        <v>0.49999999999999994</v>
      </c>
      <c r="I3426" s="9">
        <v>6250</v>
      </c>
      <c r="J3426" s="10">
        <f t="shared" si="0"/>
        <v>3124.9999999999995</v>
      </c>
      <c r="K3426" s="10">
        <f t="shared" si="1"/>
        <v>1093.7499999999998</v>
      </c>
      <c r="L3426" s="11">
        <v>0.35</v>
      </c>
      <c r="N3426" s="16"/>
      <c r="O3426" s="14"/>
      <c r="P3426" s="12"/>
      <c r="Q3426" s="13"/>
    </row>
    <row r="3427" spans="1:17" ht="15.75" customHeight="1">
      <c r="A3427" s="6" t="s">
        <v>14</v>
      </c>
      <c r="B3427" s="6">
        <v>1185732</v>
      </c>
      <c r="C3427" s="7">
        <v>44383</v>
      </c>
      <c r="D3427" s="6" t="s">
        <v>15</v>
      </c>
      <c r="E3427" s="6" t="s">
        <v>116</v>
      </c>
      <c r="F3427" s="6" t="s">
        <v>117</v>
      </c>
      <c r="G3427" s="6" t="s">
        <v>18</v>
      </c>
      <c r="H3427" s="8">
        <v>0.45</v>
      </c>
      <c r="I3427" s="9">
        <v>3750</v>
      </c>
      <c r="J3427" s="10">
        <f t="shared" si="0"/>
        <v>1687.5</v>
      </c>
      <c r="K3427" s="10">
        <f t="shared" si="1"/>
        <v>590.625</v>
      </c>
      <c r="L3427" s="11">
        <v>0.35</v>
      </c>
      <c r="N3427" s="16"/>
      <c r="O3427" s="14"/>
      <c r="P3427" s="12"/>
      <c r="Q3427" s="13"/>
    </row>
    <row r="3428" spans="1:17" ht="15.75" customHeight="1">
      <c r="A3428" s="6" t="s">
        <v>14</v>
      </c>
      <c r="B3428" s="6">
        <v>1185732</v>
      </c>
      <c r="C3428" s="7">
        <v>44383</v>
      </c>
      <c r="D3428" s="6" t="s">
        <v>15</v>
      </c>
      <c r="E3428" s="6" t="s">
        <v>116</v>
      </c>
      <c r="F3428" s="6" t="s">
        <v>117</v>
      </c>
      <c r="G3428" s="6" t="s">
        <v>19</v>
      </c>
      <c r="H3428" s="8">
        <v>0.4</v>
      </c>
      <c r="I3428" s="9">
        <v>3000</v>
      </c>
      <c r="J3428" s="10">
        <f t="shared" si="0"/>
        <v>1200</v>
      </c>
      <c r="K3428" s="10">
        <f t="shared" si="1"/>
        <v>480</v>
      </c>
      <c r="L3428" s="11">
        <v>0.4</v>
      </c>
      <c r="N3428" s="16"/>
      <c r="O3428" s="14"/>
      <c r="P3428" s="12"/>
      <c r="Q3428" s="13"/>
    </row>
    <row r="3429" spans="1:17" ht="15.75" customHeight="1">
      <c r="A3429" s="6" t="s">
        <v>14</v>
      </c>
      <c r="B3429" s="6">
        <v>1185732</v>
      </c>
      <c r="C3429" s="7">
        <v>44383</v>
      </c>
      <c r="D3429" s="6" t="s">
        <v>15</v>
      </c>
      <c r="E3429" s="6" t="s">
        <v>116</v>
      </c>
      <c r="F3429" s="6" t="s">
        <v>117</v>
      </c>
      <c r="G3429" s="6" t="s">
        <v>20</v>
      </c>
      <c r="H3429" s="8">
        <v>0.4</v>
      </c>
      <c r="I3429" s="9">
        <v>2500</v>
      </c>
      <c r="J3429" s="10">
        <f t="shared" si="0"/>
        <v>1000</v>
      </c>
      <c r="K3429" s="10">
        <f t="shared" si="1"/>
        <v>400</v>
      </c>
      <c r="L3429" s="11">
        <v>0.4</v>
      </c>
      <c r="N3429" s="16"/>
      <c r="O3429" s="14"/>
      <c r="P3429" s="12"/>
      <c r="Q3429" s="13"/>
    </row>
    <row r="3430" spans="1:17" ht="15.75" customHeight="1">
      <c r="A3430" s="6" t="s">
        <v>14</v>
      </c>
      <c r="B3430" s="6">
        <v>1185732</v>
      </c>
      <c r="C3430" s="7">
        <v>44383</v>
      </c>
      <c r="D3430" s="6" t="s">
        <v>15</v>
      </c>
      <c r="E3430" s="6" t="s">
        <v>116</v>
      </c>
      <c r="F3430" s="6" t="s">
        <v>117</v>
      </c>
      <c r="G3430" s="6" t="s">
        <v>21</v>
      </c>
      <c r="H3430" s="8">
        <v>0.49999999999999994</v>
      </c>
      <c r="I3430" s="9">
        <v>2750</v>
      </c>
      <c r="J3430" s="10">
        <f t="shared" si="0"/>
        <v>1374.9999999999998</v>
      </c>
      <c r="K3430" s="10">
        <f t="shared" si="1"/>
        <v>412.49999999999994</v>
      </c>
      <c r="L3430" s="11">
        <v>0.3</v>
      </c>
      <c r="N3430" s="16"/>
      <c r="O3430" s="14"/>
      <c r="P3430" s="12"/>
      <c r="Q3430" s="13"/>
    </row>
    <row r="3431" spans="1:17" ht="15.75" customHeight="1">
      <c r="A3431" s="6" t="s">
        <v>14</v>
      </c>
      <c r="B3431" s="6">
        <v>1185732</v>
      </c>
      <c r="C3431" s="7">
        <v>44383</v>
      </c>
      <c r="D3431" s="6" t="s">
        <v>15</v>
      </c>
      <c r="E3431" s="6" t="s">
        <v>116</v>
      </c>
      <c r="F3431" s="6" t="s">
        <v>117</v>
      </c>
      <c r="G3431" s="6" t="s">
        <v>22</v>
      </c>
      <c r="H3431" s="8">
        <v>0.54999999999999993</v>
      </c>
      <c r="I3431" s="9">
        <v>4500</v>
      </c>
      <c r="J3431" s="10">
        <f t="shared" si="0"/>
        <v>2474.9999999999995</v>
      </c>
      <c r="K3431" s="10">
        <f t="shared" si="1"/>
        <v>989.99999999999989</v>
      </c>
      <c r="L3431" s="11">
        <v>0.4</v>
      </c>
      <c r="N3431" s="16"/>
      <c r="O3431" s="14"/>
      <c r="P3431" s="12"/>
      <c r="Q3431" s="13"/>
    </row>
    <row r="3432" spans="1:17" ht="15.75" customHeight="1">
      <c r="A3432" s="6" t="s">
        <v>14</v>
      </c>
      <c r="B3432" s="6">
        <v>1185732</v>
      </c>
      <c r="C3432" s="7">
        <v>44415</v>
      </c>
      <c r="D3432" s="6" t="s">
        <v>15</v>
      </c>
      <c r="E3432" s="6" t="s">
        <v>116</v>
      </c>
      <c r="F3432" s="6" t="s">
        <v>117</v>
      </c>
      <c r="G3432" s="6" t="s">
        <v>17</v>
      </c>
      <c r="H3432" s="8">
        <v>0.49999999999999994</v>
      </c>
      <c r="I3432" s="9">
        <v>6000</v>
      </c>
      <c r="J3432" s="10">
        <f t="shared" si="0"/>
        <v>2999.9999999999995</v>
      </c>
      <c r="K3432" s="10">
        <f t="shared" si="1"/>
        <v>1049.9999999999998</v>
      </c>
      <c r="L3432" s="11">
        <v>0.35</v>
      </c>
      <c r="N3432" s="16"/>
      <c r="O3432" s="14"/>
      <c r="P3432" s="12"/>
      <c r="Q3432" s="13"/>
    </row>
    <row r="3433" spans="1:17" ht="15.75" customHeight="1">
      <c r="A3433" s="6" t="s">
        <v>14</v>
      </c>
      <c r="B3433" s="6">
        <v>1185732</v>
      </c>
      <c r="C3433" s="7">
        <v>44415</v>
      </c>
      <c r="D3433" s="6" t="s">
        <v>15</v>
      </c>
      <c r="E3433" s="6" t="s">
        <v>116</v>
      </c>
      <c r="F3433" s="6" t="s">
        <v>117</v>
      </c>
      <c r="G3433" s="6" t="s">
        <v>18</v>
      </c>
      <c r="H3433" s="8">
        <v>0.45</v>
      </c>
      <c r="I3433" s="9">
        <v>3750</v>
      </c>
      <c r="J3433" s="10">
        <f t="shared" si="0"/>
        <v>1687.5</v>
      </c>
      <c r="K3433" s="10">
        <f t="shared" si="1"/>
        <v>590.625</v>
      </c>
      <c r="L3433" s="11">
        <v>0.35</v>
      </c>
      <c r="N3433" s="16"/>
      <c r="O3433" s="14"/>
      <c r="P3433" s="12"/>
      <c r="Q3433" s="13"/>
    </row>
    <row r="3434" spans="1:17" ht="15.75" customHeight="1">
      <c r="A3434" s="6" t="s">
        <v>14</v>
      </c>
      <c r="B3434" s="6">
        <v>1185732</v>
      </c>
      <c r="C3434" s="7">
        <v>44415</v>
      </c>
      <c r="D3434" s="6" t="s">
        <v>15</v>
      </c>
      <c r="E3434" s="6" t="s">
        <v>116</v>
      </c>
      <c r="F3434" s="6" t="s">
        <v>117</v>
      </c>
      <c r="G3434" s="6" t="s">
        <v>19</v>
      </c>
      <c r="H3434" s="8">
        <v>0.4</v>
      </c>
      <c r="I3434" s="9">
        <v>3000</v>
      </c>
      <c r="J3434" s="10">
        <f t="shared" si="0"/>
        <v>1200</v>
      </c>
      <c r="K3434" s="10">
        <f t="shared" si="1"/>
        <v>480</v>
      </c>
      <c r="L3434" s="11">
        <v>0.4</v>
      </c>
      <c r="N3434" s="16"/>
      <c r="O3434" s="14"/>
      <c r="P3434" s="12"/>
      <c r="Q3434" s="13"/>
    </row>
    <row r="3435" spans="1:17" ht="15.75" customHeight="1">
      <c r="A3435" s="6" t="s">
        <v>14</v>
      </c>
      <c r="B3435" s="6">
        <v>1185732</v>
      </c>
      <c r="C3435" s="7">
        <v>44415</v>
      </c>
      <c r="D3435" s="6" t="s">
        <v>15</v>
      </c>
      <c r="E3435" s="6" t="s">
        <v>116</v>
      </c>
      <c r="F3435" s="6" t="s">
        <v>117</v>
      </c>
      <c r="G3435" s="6" t="s">
        <v>20</v>
      </c>
      <c r="H3435" s="8">
        <v>0.4</v>
      </c>
      <c r="I3435" s="9">
        <v>2000</v>
      </c>
      <c r="J3435" s="10">
        <f t="shared" si="0"/>
        <v>800</v>
      </c>
      <c r="K3435" s="10">
        <f t="shared" si="1"/>
        <v>320</v>
      </c>
      <c r="L3435" s="11">
        <v>0.4</v>
      </c>
      <c r="N3435" s="16"/>
      <c r="O3435" s="14"/>
      <c r="P3435" s="12"/>
      <c r="Q3435" s="13"/>
    </row>
    <row r="3436" spans="1:17" ht="15.75" customHeight="1">
      <c r="A3436" s="6" t="s">
        <v>14</v>
      </c>
      <c r="B3436" s="6">
        <v>1185732</v>
      </c>
      <c r="C3436" s="7">
        <v>44415</v>
      </c>
      <c r="D3436" s="6" t="s">
        <v>15</v>
      </c>
      <c r="E3436" s="6" t="s">
        <v>116</v>
      </c>
      <c r="F3436" s="6" t="s">
        <v>117</v>
      </c>
      <c r="G3436" s="6" t="s">
        <v>21</v>
      </c>
      <c r="H3436" s="8">
        <v>0.49999999999999994</v>
      </c>
      <c r="I3436" s="9">
        <v>1750</v>
      </c>
      <c r="J3436" s="10">
        <f t="shared" si="0"/>
        <v>874.99999999999989</v>
      </c>
      <c r="K3436" s="10">
        <f t="shared" si="1"/>
        <v>262.49999999999994</v>
      </c>
      <c r="L3436" s="11">
        <v>0.3</v>
      </c>
      <c r="N3436" s="16"/>
      <c r="O3436" s="14"/>
      <c r="P3436" s="12"/>
      <c r="Q3436" s="13"/>
    </row>
    <row r="3437" spans="1:17" ht="15.75" customHeight="1">
      <c r="A3437" s="6" t="s">
        <v>14</v>
      </c>
      <c r="B3437" s="6">
        <v>1185732</v>
      </c>
      <c r="C3437" s="7">
        <v>44415</v>
      </c>
      <c r="D3437" s="6" t="s">
        <v>15</v>
      </c>
      <c r="E3437" s="6" t="s">
        <v>116</v>
      </c>
      <c r="F3437" s="6" t="s">
        <v>117</v>
      </c>
      <c r="G3437" s="6" t="s">
        <v>22</v>
      </c>
      <c r="H3437" s="8">
        <v>0.54999999999999993</v>
      </c>
      <c r="I3437" s="9">
        <v>3500</v>
      </c>
      <c r="J3437" s="10">
        <f t="shared" si="0"/>
        <v>1924.9999999999998</v>
      </c>
      <c r="K3437" s="10">
        <f t="shared" si="1"/>
        <v>770</v>
      </c>
      <c r="L3437" s="11">
        <v>0.4</v>
      </c>
      <c r="N3437" s="16"/>
      <c r="O3437" s="14"/>
      <c r="P3437" s="12"/>
      <c r="Q3437" s="13"/>
    </row>
    <row r="3438" spans="1:17" ht="15.75" customHeight="1">
      <c r="A3438" s="6" t="s">
        <v>14</v>
      </c>
      <c r="B3438" s="6">
        <v>1185732</v>
      </c>
      <c r="C3438" s="7">
        <v>44445</v>
      </c>
      <c r="D3438" s="6" t="s">
        <v>15</v>
      </c>
      <c r="E3438" s="6" t="s">
        <v>116</v>
      </c>
      <c r="F3438" s="6" t="s">
        <v>117</v>
      </c>
      <c r="G3438" s="6" t="s">
        <v>17</v>
      </c>
      <c r="H3438" s="8">
        <v>0.49999999999999994</v>
      </c>
      <c r="I3438" s="9">
        <v>4750</v>
      </c>
      <c r="J3438" s="10">
        <f t="shared" si="0"/>
        <v>2374.9999999999995</v>
      </c>
      <c r="K3438" s="10">
        <f t="shared" si="1"/>
        <v>831.24999999999977</v>
      </c>
      <c r="L3438" s="11">
        <v>0.35</v>
      </c>
      <c r="N3438" s="16"/>
      <c r="O3438" s="14"/>
      <c r="P3438" s="12"/>
      <c r="Q3438" s="13"/>
    </row>
    <row r="3439" spans="1:17" ht="15.75" customHeight="1">
      <c r="A3439" s="6" t="s">
        <v>14</v>
      </c>
      <c r="B3439" s="6">
        <v>1185732</v>
      </c>
      <c r="C3439" s="7">
        <v>44445</v>
      </c>
      <c r="D3439" s="6" t="s">
        <v>15</v>
      </c>
      <c r="E3439" s="6" t="s">
        <v>116</v>
      </c>
      <c r="F3439" s="6" t="s">
        <v>117</v>
      </c>
      <c r="G3439" s="6" t="s">
        <v>18</v>
      </c>
      <c r="H3439" s="8">
        <v>0.45</v>
      </c>
      <c r="I3439" s="9">
        <v>2750</v>
      </c>
      <c r="J3439" s="10">
        <f t="shared" si="0"/>
        <v>1237.5</v>
      </c>
      <c r="K3439" s="10">
        <f t="shared" si="1"/>
        <v>433.125</v>
      </c>
      <c r="L3439" s="11">
        <v>0.35</v>
      </c>
      <c r="N3439" s="16"/>
      <c r="O3439" s="14"/>
      <c r="P3439" s="12"/>
      <c r="Q3439" s="13"/>
    </row>
    <row r="3440" spans="1:17" ht="15.75" customHeight="1">
      <c r="A3440" s="6" t="s">
        <v>14</v>
      </c>
      <c r="B3440" s="6">
        <v>1185732</v>
      </c>
      <c r="C3440" s="7">
        <v>44445</v>
      </c>
      <c r="D3440" s="6" t="s">
        <v>15</v>
      </c>
      <c r="E3440" s="6" t="s">
        <v>116</v>
      </c>
      <c r="F3440" s="6" t="s">
        <v>117</v>
      </c>
      <c r="G3440" s="6" t="s">
        <v>19</v>
      </c>
      <c r="H3440" s="8">
        <v>0.4</v>
      </c>
      <c r="I3440" s="9">
        <v>1750</v>
      </c>
      <c r="J3440" s="10">
        <f t="shared" si="0"/>
        <v>700</v>
      </c>
      <c r="K3440" s="10">
        <f t="shared" si="1"/>
        <v>280</v>
      </c>
      <c r="L3440" s="11">
        <v>0.4</v>
      </c>
      <c r="N3440" s="16"/>
      <c r="O3440" s="14"/>
      <c r="P3440" s="12"/>
      <c r="Q3440" s="13"/>
    </row>
    <row r="3441" spans="1:17" ht="15.75" customHeight="1">
      <c r="A3441" s="6" t="s">
        <v>14</v>
      </c>
      <c r="B3441" s="6">
        <v>1185732</v>
      </c>
      <c r="C3441" s="7">
        <v>44445</v>
      </c>
      <c r="D3441" s="6" t="s">
        <v>15</v>
      </c>
      <c r="E3441" s="6" t="s">
        <v>116</v>
      </c>
      <c r="F3441" s="6" t="s">
        <v>117</v>
      </c>
      <c r="G3441" s="6" t="s">
        <v>20</v>
      </c>
      <c r="H3441" s="8">
        <v>0.4</v>
      </c>
      <c r="I3441" s="9">
        <v>1500</v>
      </c>
      <c r="J3441" s="10">
        <f t="shared" si="0"/>
        <v>600</v>
      </c>
      <c r="K3441" s="10">
        <f t="shared" si="1"/>
        <v>240</v>
      </c>
      <c r="L3441" s="11">
        <v>0.4</v>
      </c>
      <c r="N3441" s="16"/>
      <c r="O3441" s="14"/>
      <c r="P3441" s="12"/>
      <c r="Q3441" s="13"/>
    </row>
    <row r="3442" spans="1:17" ht="15.75" customHeight="1">
      <c r="A3442" s="6" t="s">
        <v>14</v>
      </c>
      <c r="B3442" s="6">
        <v>1185732</v>
      </c>
      <c r="C3442" s="7">
        <v>44445</v>
      </c>
      <c r="D3442" s="6" t="s">
        <v>15</v>
      </c>
      <c r="E3442" s="6" t="s">
        <v>116</v>
      </c>
      <c r="F3442" s="6" t="s">
        <v>117</v>
      </c>
      <c r="G3442" s="6" t="s">
        <v>21</v>
      </c>
      <c r="H3442" s="8">
        <v>0.49999999999999994</v>
      </c>
      <c r="I3442" s="9">
        <v>1500</v>
      </c>
      <c r="J3442" s="10">
        <f t="shared" si="0"/>
        <v>749.99999999999989</v>
      </c>
      <c r="K3442" s="10">
        <f t="shared" si="1"/>
        <v>224.99999999999997</v>
      </c>
      <c r="L3442" s="11">
        <v>0.3</v>
      </c>
      <c r="N3442" s="16"/>
      <c r="O3442" s="14"/>
      <c r="P3442" s="12"/>
      <c r="Q3442" s="13"/>
    </row>
    <row r="3443" spans="1:17" ht="15.75" customHeight="1">
      <c r="A3443" s="6" t="s">
        <v>14</v>
      </c>
      <c r="B3443" s="6">
        <v>1185732</v>
      </c>
      <c r="C3443" s="7">
        <v>44445</v>
      </c>
      <c r="D3443" s="6" t="s">
        <v>15</v>
      </c>
      <c r="E3443" s="6" t="s">
        <v>116</v>
      </c>
      <c r="F3443" s="6" t="s">
        <v>117</v>
      </c>
      <c r="G3443" s="6" t="s">
        <v>22</v>
      </c>
      <c r="H3443" s="8">
        <v>0.54999999999999993</v>
      </c>
      <c r="I3443" s="9">
        <v>2500</v>
      </c>
      <c r="J3443" s="10">
        <f t="shared" si="0"/>
        <v>1374.9999999999998</v>
      </c>
      <c r="K3443" s="10">
        <f t="shared" si="1"/>
        <v>549.99999999999989</v>
      </c>
      <c r="L3443" s="11">
        <v>0.4</v>
      </c>
      <c r="N3443" s="16"/>
      <c r="O3443" s="14"/>
      <c r="P3443" s="12"/>
      <c r="Q3443" s="13"/>
    </row>
    <row r="3444" spans="1:17" ht="15.75" customHeight="1">
      <c r="A3444" s="6" t="s">
        <v>14</v>
      </c>
      <c r="B3444" s="6">
        <v>1185732</v>
      </c>
      <c r="C3444" s="7">
        <v>44477</v>
      </c>
      <c r="D3444" s="6" t="s">
        <v>15</v>
      </c>
      <c r="E3444" s="6" t="s">
        <v>116</v>
      </c>
      <c r="F3444" s="6" t="s">
        <v>117</v>
      </c>
      <c r="G3444" s="6" t="s">
        <v>17</v>
      </c>
      <c r="H3444" s="8">
        <v>0.54999999999999993</v>
      </c>
      <c r="I3444" s="9">
        <v>4250</v>
      </c>
      <c r="J3444" s="10">
        <f t="shared" si="0"/>
        <v>2337.4999999999995</v>
      </c>
      <c r="K3444" s="10">
        <f t="shared" si="1"/>
        <v>818.12499999999977</v>
      </c>
      <c r="L3444" s="11">
        <v>0.35</v>
      </c>
      <c r="N3444" s="16"/>
      <c r="O3444" s="14"/>
      <c r="P3444" s="12"/>
      <c r="Q3444" s="13"/>
    </row>
    <row r="3445" spans="1:17" ht="15.75" customHeight="1">
      <c r="A3445" s="6" t="s">
        <v>14</v>
      </c>
      <c r="B3445" s="6">
        <v>1185732</v>
      </c>
      <c r="C3445" s="7">
        <v>44477</v>
      </c>
      <c r="D3445" s="6" t="s">
        <v>15</v>
      </c>
      <c r="E3445" s="6" t="s">
        <v>116</v>
      </c>
      <c r="F3445" s="6" t="s">
        <v>117</v>
      </c>
      <c r="G3445" s="6" t="s">
        <v>18</v>
      </c>
      <c r="H3445" s="8">
        <v>0.5</v>
      </c>
      <c r="I3445" s="9">
        <v>2500</v>
      </c>
      <c r="J3445" s="10">
        <f t="shared" si="0"/>
        <v>1250</v>
      </c>
      <c r="K3445" s="10">
        <f t="shared" si="1"/>
        <v>437.5</v>
      </c>
      <c r="L3445" s="11">
        <v>0.35</v>
      </c>
      <c r="N3445" s="16"/>
      <c r="O3445" s="14"/>
      <c r="P3445" s="12"/>
      <c r="Q3445" s="13"/>
    </row>
    <row r="3446" spans="1:17" ht="15.75" customHeight="1">
      <c r="A3446" s="6" t="s">
        <v>14</v>
      </c>
      <c r="B3446" s="6">
        <v>1185732</v>
      </c>
      <c r="C3446" s="7">
        <v>44477</v>
      </c>
      <c r="D3446" s="6" t="s">
        <v>15</v>
      </c>
      <c r="E3446" s="6" t="s">
        <v>116</v>
      </c>
      <c r="F3446" s="6" t="s">
        <v>117</v>
      </c>
      <c r="G3446" s="6" t="s">
        <v>19</v>
      </c>
      <c r="H3446" s="8">
        <v>0.5</v>
      </c>
      <c r="I3446" s="9">
        <v>1500</v>
      </c>
      <c r="J3446" s="10">
        <f t="shared" si="0"/>
        <v>750</v>
      </c>
      <c r="K3446" s="10">
        <f t="shared" si="1"/>
        <v>300</v>
      </c>
      <c r="L3446" s="11">
        <v>0.4</v>
      </c>
      <c r="N3446" s="16"/>
      <c r="O3446" s="14"/>
      <c r="P3446" s="12"/>
      <c r="Q3446" s="13"/>
    </row>
    <row r="3447" spans="1:17" ht="15.75" customHeight="1">
      <c r="A3447" s="6" t="s">
        <v>14</v>
      </c>
      <c r="B3447" s="6">
        <v>1185732</v>
      </c>
      <c r="C3447" s="7">
        <v>44477</v>
      </c>
      <c r="D3447" s="6" t="s">
        <v>15</v>
      </c>
      <c r="E3447" s="6" t="s">
        <v>116</v>
      </c>
      <c r="F3447" s="6" t="s">
        <v>117</v>
      </c>
      <c r="G3447" s="6" t="s">
        <v>20</v>
      </c>
      <c r="H3447" s="8">
        <v>0.5</v>
      </c>
      <c r="I3447" s="9">
        <v>1250</v>
      </c>
      <c r="J3447" s="10">
        <f t="shared" si="0"/>
        <v>625</v>
      </c>
      <c r="K3447" s="10">
        <f t="shared" si="1"/>
        <v>250</v>
      </c>
      <c r="L3447" s="11">
        <v>0.4</v>
      </c>
      <c r="N3447" s="16"/>
      <c r="O3447" s="14"/>
      <c r="P3447" s="12"/>
      <c r="Q3447" s="13"/>
    </row>
    <row r="3448" spans="1:17" ht="15.75" customHeight="1">
      <c r="A3448" s="6" t="s">
        <v>14</v>
      </c>
      <c r="B3448" s="6">
        <v>1185732</v>
      </c>
      <c r="C3448" s="7">
        <v>44477</v>
      </c>
      <c r="D3448" s="6" t="s">
        <v>15</v>
      </c>
      <c r="E3448" s="6" t="s">
        <v>116</v>
      </c>
      <c r="F3448" s="6" t="s">
        <v>117</v>
      </c>
      <c r="G3448" s="6" t="s">
        <v>21</v>
      </c>
      <c r="H3448" s="8">
        <v>0.6</v>
      </c>
      <c r="I3448" s="9">
        <v>1250</v>
      </c>
      <c r="J3448" s="10">
        <f t="shared" si="0"/>
        <v>750</v>
      </c>
      <c r="K3448" s="10">
        <f t="shared" si="1"/>
        <v>225</v>
      </c>
      <c r="L3448" s="11">
        <v>0.3</v>
      </c>
      <c r="N3448" s="16"/>
      <c r="O3448" s="14"/>
      <c r="P3448" s="12"/>
      <c r="Q3448" s="13"/>
    </row>
    <row r="3449" spans="1:17" ht="15.75" customHeight="1">
      <c r="A3449" s="6" t="s">
        <v>14</v>
      </c>
      <c r="B3449" s="6">
        <v>1185732</v>
      </c>
      <c r="C3449" s="7">
        <v>44477</v>
      </c>
      <c r="D3449" s="6" t="s">
        <v>15</v>
      </c>
      <c r="E3449" s="6" t="s">
        <v>116</v>
      </c>
      <c r="F3449" s="6" t="s">
        <v>117</v>
      </c>
      <c r="G3449" s="6" t="s">
        <v>22</v>
      </c>
      <c r="H3449" s="8">
        <v>0.64999999999999991</v>
      </c>
      <c r="I3449" s="9">
        <v>2500</v>
      </c>
      <c r="J3449" s="10">
        <f t="shared" si="0"/>
        <v>1624.9999999999998</v>
      </c>
      <c r="K3449" s="10">
        <f t="shared" si="1"/>
        <v>650</v>
      </c>
      <c r="L3449" s="11">
        <v>0.4</v>
      </c>
      <c r="N3449" s="16"/>
      <c r="O3449" s="14"/>
      <c r="P3449" s="12"/>
      <c r="Q3449" s="13"/>
    </row>
    <row r="3450" spans="1:17" ht="15.75" customHeight="1">
      <c r="A3450" s="6" t="s">
        <v>14</v>
      </c>
      <c r="B3450" s="6">
        <v>1185732</v>
      </c>
      <c r="C3450" s="7">
        <v>44507</v>
      </c>
      <c r="D3450" s="6" t="s">
        <v>15</v>
      </c>
      <c r="E3450" s="6" t="s">
        <v>116</v>
      </c>
      <c r="F3450" s="6" t="s">
        <v>117</v>
      </c>
      <c r="G3450" s="6" t="s">
        <v>17</v>
      </c>
      <c r="H3450" s="8">
        <v>0.6</v>
      </c>
      <c r="I3450" s="9">
        <v>4000</v>
      </c>
      <c r="J3450" s="10">
        <f t="shared" si="0"/>
        <v>2400</v>
      </c>
      <c r="K3450" s="10">
        <f t="shared" si="1"/>
        <v>840</v>
      </c>
      <c r="L3450" s="11">
        <v>0.35</v>
      </c>
      <c r="N3450" s="16"/>
      <c r="O3450" s="14"/>
      <c r="P3450" s="12"/>
      <c r="Q3450" s="13"/>
    </row>
    <row r="3451" spans="1:17" ht="15.75" customHeight="1">
      <c r="A3451" s="6" t="s">
        <v>14</v>
      </c>
      <c r="B3451" s="6">
        <v>1185732</v>
      </c>
      <c r="C3451" s="7">
        <v>44507</v>
      </c>
      <c r="D3451" s="6" t="s">
        <v>15</v>
      </c>
      <c r="E3451" s="6" t="s">
        <v>116</v>
      </c>
      <c r="F3451" s="6" t="s">
        <v>117</v>
      </c>
      <c r="G3451" s="6" t="s">
        <v>18</v>
      </c>
      <c r="H3451" s="8">
        <v>0.5</v>
      </c>
      <c r="I3451" s="9">
        <v>2750</v>
      </c>
      <c r="J3451" s="10">
        <f t="shared" si="0"/>
        <v>1375</v>
      </c>
      <c r="K3451" s="10">
        <f t="shared" si="1"/>
        <v>481.24999999999994</v>
      </c>
      <c r="L3451" s="11">
        <v>0.35</v>
      </c>
      <c r="N3451" s="16"/>
      <c r="O3451" s="14"/>
      <c r="P3451" s="12"/>
      <c r="Q3451" s="13"/>
    </row>
    <row r="3452" spans="1:17" ht="15.75" customHeight="1">
      <c r="A3452" s="6" t="s">
        <v>14</v>
      </c>
      <c r="B3452" s="6">
        <v>1185732</v>
      </c>
      <c r="C3452" s="7">
        <v>44507</v>
      </c>
      <c r="D3452" s="6" t="s">
        <v>15</v>
      </c>
      <c r="E3452" s="6" t="s">
        <v>116</v>
      </c>
      <c r="F3452" s="6" t="s">
        <v>117</v>
      </c>
      <c r="G3452" s="6" t="s">
        <v>19</v>
      </c>
      <c r="H3452" s="8">
        <v>0.5</v>
      </c>
      <c r="I3452" s="9">
        <v>2700</v>
      </c>
      <c r="J3452" s="10">
        <f t="shared" si="0"/>
        <v>1350</v>
      </c>
      <c r="K3452" s="10">
        <f t="shared" si="1"/>
        <v>540</v>
      </c>
      <c r="L3452" s="11">
        <v>0.4</v>
      </c>
      <c r="N3452" s="16"/>
      <c r="O3452" s="14"/>
      <c r="P3452" s="12"/>
      <c r="Q3452" s="13"/>
    </row>
    <row r="3453" spans="1:17" ht="15.75" customHeight="1">
      <c r="A3453" s="6" t="s">
        <v>14</v>
      </c>
      <c r="B3453" s="6">
        <v>1185732</v>
      </c>
      <c r="C3453" s="7">
        <v>44507</v>
      </c>
      <c r="D3453" s="6" t="s">
        <v>15</v>
      </c>
      <c r="E3453" s="6" t="s">
        <v>116</v>
      </c>
      <c r="F3453" s="6" t="s">
        <v>117</v>
      </c>
      <c r="G3453" s="6" t="s">
        <v>20</v>
      </c>
      <c r="H3453" s="8">
        <v>0.5</v>
      </c>
      <c r="I3453" s="9">
        <v>2500</v>
      </c>
      <c r="J3453" s="10">
        <f t="shared" si="0"/>
        <v>1250</v>
      </c>
      <c r="K3453" s="10">
        <f t="shared" si="1"/>
        <v>500</v>
      </c>
      <c r="L3453" s="11">
        <v>0.4</v>
      </c>
      <c r="N3453" s="16"/>
      <c r="O3453" s="14"/>
      <c r="P3453" s="12"/>
      <c r="Q3453" s="13"/>
    </row>
    <row r="3454" spans="1:17" ht="15.75" customHeight="1">
      <c r="A3454" s="6" t="s">
        <v>14</v>
      </c>
      <c r="B3454" s="6">
        <v>1185732</v>
      </c>
      <c r="C3454" s="7">
        <v>44507</v>
      </c>
      <c r="D3454" s="6" t="s">
        <v>15</v>
      </c>
      <c r="E3454" s="6" t="s">
        <v>116</v>
      </c>
      <c r="F3454" s="6" t="s">
        <v>117</v>
      </c>
      <c r="G3454" s="6" t="s">
        <v>21</v>
      </c>
      <c r="H3454" s="8">
        <v>0.6</v>
      </c>
      <c r="I3454" s="9">
        <v>2250</v>
      </c>
      <c r="J3454" s="10">
        <f t="shared" si="0"/>
        <v>1350</v>
      </c>
      <c r="K3454" s="10">
        <f t="shared" si="1"/>
        <v>405</v>
      </c>
      <c r="L3454" s="11">
        <v>0.3</v>
      </c>
      <c r="N3454" s="16"/>
      <c r="O3454" s="14"/>
      <c r="P3454" s="12"/>
      <c r="Q3454" s="13"/>
    </row>
    <row r="3455" spans="1:17" ht="15.75" customHeight="1">
      <c r="A3455" s="6" t="s">
        <v>14</v>
      </c>
      <c r="B3455" s="6">
        <v>1185732</v>
      </c>
      <c r="C3455" s="7">
        <v>44507</v>
      </c>
      <c r="D3455" s="6" t="s">
        <v>15</v>
      </c>
      <c r="E3455" s="6" t="s">
        <v>116</v>
      </c>
      <c r="F3455" s="6" t="s">
        <v>117</v>
      </c>
      <c r="G3455" s="6" t="s">
        <v>22</v>
      </c>
      <c r="H3455" s="8">
        <v>0.64999999999999991</v>
      </c>
      <c r="I3455" s="9">
        <v>3250</v>
      </c>
      <c r="J3455" s="10">
        <f t="shared" si="0"/>
        <v>2112.4999999999995</v>
      </c>
      <c r="K3455" s="10">
        <f t="shared" si="1"/>
        <v>844.99999999999989</v>
      </c>
      <c r="L3455" s="11">
        <v>0.4</v>
      </c>
      <c r="N3455" s="16"/>
      <c r="O3455" s="14"/>
      <c r="P3455" s="12"/>
      <c r="Q3455" s="13"/>
    </row>
    <row r="3456" spans="1:17" ht="15.75" customHeight="1">
      <c r="A3456" s="6" t="s">
        <v>14</v>
      </c>
      <c r="B3456" s="6">
        <v>1185732</v>
      </c>
      <c r="C3456" s="7">
        <v>44536</v>
      </c>
      <c r="D3456" s="6" t="s">
        <v>15</v>
      </c>
      <c r="E3456" s="6" t="s">
        <v>116</v>
      </c>
      <c r="F3456" s="6" t="s">
        <v>117</v>
      </c>
      <c r="G3456" s="6" t="s">
        <v>17</v>
      </c>
      <c r="H3456" s="8">
        <v>0.6</v>
      </c>
      <c r="I3456" s="9">
        <v>5500</v>
      </c>
      <c r="J3456" s="10">
        <f t="shared" si="0"/>
        <v>3300</v>
      </c>
      <c r="K3456" s="10">
        <f t="shared" si="1"/>
        <v>1155</v>
      </c>
      <c r="L3456" s="11">
        <v>0.35</v>
      </c>
      <c r="N3456" s="16"/>
      <c r="O3456" s="14"/>
      <c r="P3456" s="12"/>
      <c r="Q3456" s="13"/>
    </row>
    <row r="3457" spans="1:17" ht="15.75" customHeight="1">
      <c r="A3457" s="6" t="s">
        <v>14</v>
      </c>
      <c r="B3457" s="6">
        <v>1185732</v>
      </c>
      <c r="C3457" s="7">
        <v>44536</v>
      </c>
      <c r="D3457" s="6" t="s">
        <v>15</v>
      </c>
      <c r="E3457" s="6" t="s">
        <v>116</v>
      </c>
      <c r="F3457" s="6" t="s">
        <v>117</v>
      </c>
      <c r="G3457" s="6" t="s">
        <v>18</v>
      </c>
      <c r="H3457" s="8">
        <v>0.5</v>
      </c>
      <c r="I3457" s="9">
        <v>3500</v>
      </c>
      <c r="J3457" s="10">
        <f t="shared" si="0"/>
        <v>1750</v>
      </c>
      <c r="K3457" s="10">
        <f t="shared" si="1"/>
        <v>612.5</v>
      </c>
      <c r="L3457" s="11">
        <v>0.35</v>
      </c>
      <c r="N3457" s="16"/>
      <c r="O3457" s="14"/>
      <c r="P3457" s="12"/>
      <c r="Q3457" s="13"/>
    </row>
    <row r="3458" spans="1:17" ht="15.75" customHeight="1">
      <c r="A3458" s="6" t="s">
        <v>14</v>
      </c>
      <c r="B3458" s="6">
        <v>1185732</v>
      </c>
      <c r="C3458" s="7">
        <v>44536</v>
      </c>
      <c r="D3458" s="6" t="s">
        <v>15</v>
      </c>
      <c r="E3458" s="6" t="s">
        <v>116</v>
      </c>
      <c r="F3458" s="6" t="s">
        <v>117</v>
      </c>
      <c r="G3458" s="6" t="s">
        <v>19</v>
      </c>
      <c r="H3458" s="8">
        <v>0.5</v>
      </c>
      <c r="I3458" s="9">
        <v>3250</v>
      </c>
      <c r="J3458" s="10">
        <f t="shared" si="0"/>
        <v>1625</v>
      </c>
      <c r="K3458" s="10">
        <f t="shared" si="1"/>
        <v>650</v>
      </c>
      <c r="L3458" s="11">
        <v>0.4</v>
      </c>
      <c r="N3458" s="16"/>
      <c r="O3458" s="14"/>
      <c r="P3458" s="12"/>
      <c r="Q3458" s="13"/>
    </row>
    <row r="3459" spans="1:17" ht="15.75" customHeight="1">
      <c r="A3459" s="6" t="s">
        <v>14</v>
      </c>
      <c r="B3459" s="6">
        <v>1185732</v>
      </c>
      <c r="C3459" s="7">
        <v>44536</v>
      </c>
      <c r="D3459" s="6" t="s">
        <v>15</v>
      </c>
      <c r="E3459" s="6" t="s">
        <v>116</v>
      </c>
      <c r="F3459" s="6" t="s">
        <v>117</v>
      </c>
      <c r="G3459" s="6" t="s">
        <v>20</v>
      </c>
      <c r="H3459" s="8">
        <v>0.5</v>
      </c>
      <c r="I3459" s="9">
        <v>2750</v>
      </c>
      <c r="J3459" s="10">
        <f t="shared" si="0"/>
        <v>1375</v>
      </c>
      <c r="K3459" s="10">
        <f t="shared" si="1"/>
        <v>550</v>
      </c>
      <c r="L3459" s="11">
        <v>0.4</v>
      </c>
      <c r="N3459" s="16"/>
      <c r="O3459" s="14"/>
      <c r="P3459" s="12"/>
      <c r="Q3459" s="13"/>
    </row>
    <row r="3460" spans="1:17" ht="15.75" customHeight="1">
      <c r="A3460" s="6" t="s">
        <v>14</v>
      </c>
      <c r="B3460" s="6">
        <v>1185732</v>
      </c>
      <c r="C3460" s="7">
        <v>44536</v>
      </c>
      <c r="D3460" s="6" t="s">
        <v>15</v>
      </c>
      <c r="E3460" s="6" t="s">
        <v>116</v>
      </c>
      <c r="F3460" s="6" t="s">
        <v>117</v>
      </c>
      <c r="G3460" s="6" t="s">
        <v>21</v>
      </c>
      <c r="H3460" s="8">
        <v>0.6</v>
      </c>
      <c r="I3460" s="9">
        <v>2750</v>
      </c>
      <c r="J3460" s="10">
        <f t="shared" si="0"/>
        <v>1650</v>
      </c>
      <c r="K3460" s="10">
        <f t="shared" si="1"/>
        <v>495</v>
      </c>
      <c r="L3460" s="11">
        <v>0.3</v>
      </c>
      <c r="N3460" s="16"/>
      <c r="O3460" s="14"/>
      <c r="P3460" s="12"/>
      <c r="Q3460" s="13"/>
    </row>
    <row r="3461" spans="1:17" ht="15.75" customHeight="1">
      <c r="A3461" s="6" t="s">
        <v>14</v>
      </c>
      <c r="B3461" s="6">
        <v>1185732</v>
      </c>
      <c r="C3461" s="7">
        <v>44536</v>
      </c>
      <c r="D3461" s="6" t="s">
        <v>15</v>
      </c>
      <c r="E3461" s="6" t="s">
        <v>116</v>
      </c>
      <c r="F3461" s="6" t="s">
        <v>117</v>
      </c>
      <c r="G3461" s="6" t="s">
        <v>22</v>
      </c>
      <c r="H3461" s="8">
        <v>0.64999999999999991</v>
      </c>
      <c r="I3461" s="9">
        <v>3750</v>
      </c>
      <c r="J3461" s="10">
        <f t="shared" si="0"/>
        <v>2437.4999999999995</v>
      </c>
      <c r="K3461" s="10">
        <f t="shared" si="1"/>
        <v>974.99999999999989</v>
      </c>
      <c r="L3461" s="11">
        <v>0.4</v>
      </c>
      <c r="N3461" s="16"/>
      <c r="O3461" s="14"/>
      <c r="P3461" s="12"/>
      <c r="Q3461" s="13"/>
    </row>
    <row r="3462" spans="1:17" ht="15.75" customHeight="1">
      <c r="A3462" s="6" t="s">
        <v>14</v>
      </c>
      <c r="B3462" s="6">
        <v>1185732</v>
      </c>
      <c r="C3462" s="7">
        <v>44203</v>
      </c>
      <c r="D3462" s="6" t="s">
        <v>15</v>
      </c>
      <c r="E3462" s="6" t="s">
        <v>118</v>
      </c>
      <c r="F3462" s="6" t="s">
        <v>119</v>
      </c>
      <c r="G3462" s="6" t="s">
        <v>17</v>
      </c>
      <c r="H3462" s="8">
        <v>0.4</v>
      </c>
      <c r="I3462" s="9">
        <v>5000</v>
      </c>
      <c r="J3462" s="10">
        <f t="shared" si="0"/>
        <v>2000</v>
      </c>
      <c r="K3462" s="10">
        <f t="shared" si="1"/>
        <v>800</v>
      </c>
      <c r="L3462" s="11">
        <v>0.4</v>
      </c>
      <c r="N3462" s="16"/>
      <c r="O3462" s="14"/>
      <c r="P3462" s="12"/>
      <c r="Q3462" s="13"/>
    </row>
    <row r="3463" spans="1:17" ht="15.75" customHeight="1">
      <c r="A3463" s="6" t="s">
        <v>14</v>
      </c>
      <c r="B3463" s="6">
        <v>1185732</v>
      </c>
      <c r="C3463" s="7">
        <v>44203</v>
      </c>
      <c r="D3463" s="6" t="s">
        <v>15</v>
      </c>
      <c r="E3463" s="6" t="s">
        <v>118</v>
      </c>
      <c r="F3463" s="6" t="s">
        <v>119</v>
      </c>
      <c r="G3463" s="6" t="s">
        <v>18</v>
      </c>
      <c r="H3463" s="8">
        <v>0.4</v>
      </c>
      <c r="I3463" s="9">
        <v>3000</v>
      </c>
      <c r="J3463" s="10">
        <f t="shared" si="0"/>
        <v>1200</v>
      </c>
      <c r="K3463" s="10">
        <f t="shared" si="1"/>
        <v>480</v>
      </c>
      <c r="L3463" s="11">
        <v>0.4</v>
      </c>
      <c r="N3463" s="16"/>
      <c r="O3463" s="14"/>
      <c r="P3463" s="12"/>
      <c r="Q3463" s="13"/>
    </row>
    <row r="3464" spans="1:17" ht="15.75" customHeight="1">
      <c r="A3464" s="6" t="s">
        <v>14</v>
      </c>
      <c r="B3464" s="6">
        <v>1185732</v>
      </c>
      <c r="C3464" s="7">
        <v>44203</v>
      </c>
      <c r="D3464" s="6" t="s">
        <v>15</v>
      </c>
      <c r="E3464" s="6" t="s">
        <v>118</v>
      </c>
      <c r="F3464" s="6" t="s">
        <v>119</v>
      </c>
      <c r="G3464" s="6" t="s">
        <v>19</v>
      </c>
      <c r="H3464" s="8">
        <v>0.30000000000000004</v>
      </c>
      <c r="I3464" s="9">
        <v>3000</v>
      </c>
      <c r="J3464" s="10">
        <f t="shared" si="0"/>
        <v>900.00000000000011</v>
      </c>
      <c r="K3464" s="10">
        <f t="shared" si="1"/>
        <v>270</v>
      </c>
      <c r="L3464" s="11">
        <v>0.3</v>
      </c>
      <c r="N3464" s="16"/>
      <c r="O3464" s="14"/>
      <c r="P3464" s="12"/>
      <c r="Q3464" s="13"/>
    </row>
    <row r="3465" spans="1:17" ht="15.75" customHeight="1">
      <c r="A3465" s="6" t="s">
        <v>14</v>
      </c>
      <c r="B3465" s="6">
        <v>1185732</v>
      </c>
      <c r="C3465" s="7">
        <v>44203</v>
      </c>
      <c r="D3465" s="6" t="s">
        <v>15</v>
      </c>
      <c r="E3465" s="6" t="s">
        <v>118</v>
      </c>
      <c r="F3465" s="6" t="s">
        <v>119</v>
      </c>
      <c r="G3465" s="6" t="s">
        <v>20</v>
      </c>
      <c r="H3465" s="8">
        <v>0.35</v>
      </c>
      <c r="I3465" s="9">
        <v>1500</v>
      </c>
      <c r="J3465" s="10">
        <f t="shared" si="0"/>
        <v>525</v>
      </c>
      <c r="K3465" s="10">
        <f t="shared" si="1"/>
        <v>157.5</v>
      </c>
      <c r="L3465" s="11">
        <v>0.3</v>
      </c>
      <c r="N3465" s="16"/>
      <c r="O3465" s="14"/>
      <c r="P3465" s="12"/>
      <c r="Q3465" s="13"/>
    </row>
    <row r="3466" spans="1:17" ht="15.75" customHeight="1">
      <c r="A3466" s="6" t="s">
        <v>14</v>
      </c>
      <c r="B3466" s="6">
        <v>1185732</v>
      </c>
      <c r="C3466" s="7">
        <v>44203</v>
      </c>
      <c r="D3466" s="6" t="s">
        <v>15</v>
      </c>
      <c r="E3466" s="6" t="s">
        <v>118</v>
      </c>
      <c r="F3466" s="6" t="s">
        <v>119</v>
      </c>
      <c r="G3466" s="6" t="s">
        <v>21</v>
      </c>
      <c r="H3466" s="8">
        <v>0.5</v>
      </c>
      <c r="I3466" s="9">
        <v>2000</v>
      </c>
      <c r="J3466" s="10">
        <f t="shared" si="0"/>
        <v>1000</v>
      </c>
      <c r="K3466" s="10">
        <f t="shared" si="1"/>
        <v>300</v>
      </c>
      <c r="L3466" s="11">
        <v>0.3</v>
      </c>
      <c r="N3466" s="16"/>
      <c r="O3466" s="14"/>
      <c r="P3466" s="12"/>
      <c r="Q3466" s="13"/>
    </row>
    <row r="3467" spans="1:17" ht="15.75" customHeight="1">
      <c r="A3467" s="6" t="s">
        <v>14</v>
      </c>
      <c r="B3467" s="6">
        <v>1185732</v>
      </c>
      <c r="C3467" s="7">
        <v>44203</v>
      </c>
      <c r="D3467" s="6" t="s">
        <v>15</v>
      </c>
      <c r="E3467" s="6" t="s">
        <v>118</v>
      </c>
      <c r="F3467" s="6" t="s">
        <v>119</v>
      </c>
      <c r="G3467" s="6" t="s">
        <v>22</v>
      </c>
      <c r="H3467" s="8">
        <v>0.4</v>
      </c>
      <c r="I3467" s="9">
        <v>3000</v>
      </c>
      <c r="J3467" s="10">
        <f t="shared" si="0"/>
        <v>1200</v>
      </c>
      <c r="K3467" s="10">
        <f t="shared" si="1"/>
        <v>420</v>
      </c>
      <c r="L3467" s="11">
        <v>0.35</v>
      </c>
      <c r="N3467" s="16"/>
      <c r="O3467" s="14"/>
      <c r="P3467" s="12"/>
      <c r="Q3467" s="13"/>
    </row>
    <row r="3468" spans="1:17" ht="15.75" customHeight="1">
      <c r="A3468" s="6" t="s">
        <v>14</v>
      </c>
      <c r="B3468" s="6">
        <v>1185732</v>
      </c>
      <c r="C3468" s="7">
        <v>44232</v>
      </c>
      <c r="D3468" s="6" t="s">
        <v>15</v>
      </c>
      <c r="E3468" s="6" t="s">
        <v>118</v>
      </c>
      <c r="F3468" s="6" t="s">
        <v>119</v>
      </c>
      <c r="G3468" s="6" t="s">
        <v>17</v>
      </c>
      <c r="H3468" s="8">
        <v>0.4</v>
      </c>
      <c r="I3468" s="9">
        <v>5500</v>
      </c>
      <c r="J3468" s="10">
        <f t="shared" si="0"/>
        <v>2200</v>
      </c>
      <c r="K3468" s="10">
        <f t="shared" si="1"/>
        <v>880</v>
      </c>
      <c r="L3468" s="11">
        <v>0.4</v>
      </c>
      <c r="N3468" s="16"/>
      <c r="O3468" s="14"/>
      <c r="P3468" s="12"/>
      <c r="Q3468" s="13"/>
    </row>
    <row r="3469" spans="1:17" ht="15.75" customHeight="1">
      <c r="A3469" s="6" t="s">
        <v>14</v>
      </c>
      <c r="B3469" s="6">
        <v>1185732</v>
      </c>
      <c r="C3469" s="7">
        <v>44232</v>
      </c>
      <c r="D3469" s="6" t="s">
        <v>15</v>
      </c>
      <c r="E3469" s="6" t="s">
        <v>118</v>
      </c>
      <c r="F3469" s="6" t="s">
        <v>119</v>
      </c>
      <c r="G3469" s="6" t="s">
        <v>18</v>
      </c>
      <c r="H3469" s="8">
        <v>0.4</v>
      </c>
      <c r="I3469" s="9">
        <v>2000</v>
      </c>
      <c r="J3469" s="10">
        <f t="shared" si="0"/>
        <v>800</v>
      </c>
      <c r="K3469" s="10">
        <f t="shared" si="1"/>
        <v>320</v>
      </c>
      <c r="L3469" s="11">
        <v>0.4</v>
      </c>
      <c r="N3469" s="16"/>
      <c r="O3469" s="14"/>
      <c r="P3469" s="12"/>
      <c r="Q3469" s="13"/>
    </row>
    <row r="3470" spans="1:17" ht="15.75" customHeight="1">
      <c r="A3470" s="6" t="s">
        <v>14</v>
      </c>
      <c r="B3470" s="6">
        <v>1185732</v>
      </c>
      <c r="C3470" s="7">
        <v>44232</v>
      </c>
      <c r="D3470" s="6" t="s">
        <v>15</v>
      </c>
      <c r="E3470" s="6" t="s">
        <v>118</v>
      </c>
      <c r="F3470" s="6" t="s">
        <v>119</v>
      </c>
      <c r="G3470" s="6" t="s">
        <v>19</v>
      </c>
      <c r="H3470" s="8">
        <v>0.30000000000000004</v>
      </c>
      <c r="I3470" s="9">
        <v>2500</v>
      </c>
      <c r="J3470" s="10">
        <f t="shared" si="0"/>
        <v>750.00000000000011</v>
      </c>
      <c r="K3470" s="10">
        <f t="shared" si="1"/>
        <v>225.00000000000003</v>
      </c>
      <c r="L3470" s="11">
        <v>0.3</v>
      </c>
      <c r="N3470" s="16"/>
      <c r="O3470" s="14"/>
      <c r="P3470" s="12"/>
      <c r="Q3470" s="13"/>
    </row>
    <row r="3471" spans="1:17" ht="15.75" customHeight="1">
      <c r="A3471" s="6" t="s">
        <v>14</v>
      </c>
      <c r="B3471" s="6">
        <v>1185732</v>
      </c>
      <c r="C3471" s="7">
        <v>44232</v>
      </c>
      <c r="D3471" s="6" t="s">
        <v>15</v>
      </c>
      <c r="E3471" s="6" t="s">
        <v>118</v>
      </c>
      <c r="F3471" s="6" t="s">
        <v>119</v>
      </c>
      <c r="G3471" s="6" t="s">
        <v>20</v>
      </c>
      <c r="H3471" s="8">
        <v>0.35</v>
      </c>
      <c r="I3471" s="9">
        <v>1250</v>
      </c>
      <c r="J3471" s="10">
        <f t="shared" si="0"/>
        <v>437.5</v>
      </c>
      <c r="K3471" s="10">
        <f t="shared" si="1"/>
        <v>131.25</v>
      </c>
      <c r="L3471" s="11">
        <v>0.3</v>
      </c>
      <c r="N3471" s="16"/>
      <c r="O3471" s="14"/>
      <c r="P3471" s="12"/>
      <c r="Q3471" s="13"/>
    </row>
    <row r="3472" spans="1:17" ht="15.75" customHeight="1">
      <c r="A3472" s="6" t="s">
        <v>14</v>
      </c>
      <c r="B3472" s="6">
        <v>1185732</v>
      </c>
      <c r="C3472" s="7">
        <v>44232</v>
      </c>
      <c r="D3472" s="6" t="s">
        <v>15</v>
      </c>
      <c r="E3472" s="6" t="s">
        <v>118</v>
      </c>
      <c r="F3472" s="6" t="s">
        <v>119</v>
      </c>
      <c r="G3472" s="6" t="s">
        <v>21</v>
      </c>
      <c r="H3472" s="8">
        <v>0.5</v>
      </c>
      <c r="I3472" s="9">
        <v>2000</v>
      </c>
      <c r="J3472" s="10">
        <f t="shared" si="0"/>
        <v>1000</v>
      </c>
      <c r="K3472" s="10">
        <f t="shared" si="1"/>
        <v>300</v>
      </c>
      <c r="L3472" s="11">
        <v>0.3</v>
      </c>
      <c r="N3472" s="16"/>
      <c r="O3472" s="14"/>
      <c r="P3472" s="12"/>
      <c r="Q3472" s="13"/>
    </row>
    <row r="3473" spans="1:17" ht="15.75" customHeight="1">
      <c r="A3473" s="6" t="s">
        <v>14</v>
      </c>
      <c r="B3473" s="6">
        <v>1185732</v>
      </c>
      <c r="C3473" s="7">
        <v>44232</v>
      </c>
      <c r="D3473" s="6" t="s">
        <v>15</v>
      </c>
      <c r="E3473" s="6" t="s">
        <v>118</v>
      </c>
      <c r="F3473" s="6" t="s">
        <v>119</v>
      </c>
      <c r="G3473" s="6" t="s">
        <v>22</v>
      </c>
      <c r="H3473" s="8">
        <v>0.4</v>
      </c>
      <c r="I3473" s="9">
        <v>3000</v>
      </c>
      <c r="J3473" s="10">
        <f t="shared" si="0"/>
        <v>1200</v>
      </c>
      <c r="K3473" s="10">
        <f t="shared" si="1"/>
        <v>420</v>
      </c>
      <c r="L3473" s="11">
        <v>0.35</v>
      </c>
      <c r="N3473" s="16"/>
      <c r="O3473" s="14"/>
      <c r="P3473" s="12"/>
      <c r="Q3473" s="13"/>
    </row>
    <row r="3474" spans="1:17" ht="15.75" customHeight="1">
      <c r="A3474" s="6" t="s">
        <v>14</v>
      </c>
      <c r="B3474" s="6">
        <v>1185732</v>
      </c>
      <c r="C3474" s="7">
        <v>44258</v>
      </c>
      <c r="D3474" s="6" t="s">
        <v>15</v>
      </c>
      <c r="E3474" s="6" t="s">
        <v>118</v>
      </c>
      <c r="F3474" s="6" t="s">
        <v>119</v>
      </c>
      <c r="G3474" s="6" t="s">
        <v>17</v>
      </c>
      <c r="H3474" s="8">
        <v>0.4</v>
      </c>
      <c r="I3474" s="9">
        <v>5200</v>
      </c>
      <c r="J3474" s="10">
        <f t="shared" si="0"/>
        <v>2080</v>
      </c>
      <c r="K3474" s="10">
        <f t="shared" si="1"/>
        <v>832</v>
      </c>
      <c r="L3474" s="11">
        <v>0.4</v>
      </c>
      <c r="N3474" s="16"/>
      <c r="O3474" s="14"/>
      <c r="P3474" s="12"/>
      <c r="Q3474" s="13"/>
    </row>
    <row r="3475" spans="1:17" ht="15.75" customHeight="1">
      <c r="A3475" s="6" t="s">
        <v>14</v>
      </c>
      <c r="B3475" s="6">
        <v>1185732</v>
      </c>
      <c r="C3475" s="7">
        <v>44258</v>
      </c>
      <c r="D3475" s="6" t="s">
        <v>15</v>
      </c>
      <c r="E3475" s="6" t="s">
        <v>118</v>
      </c>
      <c r="F3475" s="6" t="s">
        <v>119</v>
      </c>
      <c r="G3475" s="6" t="s">
        <v>18</v>
      </c>
      <c r="H3475" s="8">
        <v>0.4</v>
      </c>
      <c r="I3475" s="9">
        <v>2250</v>
      </c>
      <c r="J3475" s="10">
        <f t="shared" si="0"/>
        <v>900</v>
      </c>
      <c r="K3475" s="10">
        <f t="shared" si="1"/>
        <v>360</v>
      </c>
      <c r="L3475" s="11">
        <v>0.4</v>
      </c>
      <c r="N3475" s="16"/>
      <c r="O3475" s="14"/>
      <c r="P3475" s="12"/>
      <c r="Q3475" s="13"/>
    </row>
    <row r="3476" spans="1:17" ht="15.75" customHeight="1">
      <c r="A3476" s="6" t="s">
        <v>14</v>
      </c>
      <c r="B3476" s="6">
        <v>1185732</v>
      </c>
      <c r="C3476" s="7">
        <v>44258</v>
      </c>
      <c r="D3476" s="6" t="s">
        <v>15</v>
      </c>
      <c r="E3476" s="6" t="s">
        <v>118</v>
      </c>
      <c r="F3476" s="6" t="s">
        <v>119</v>
      </c>
      <c r="G3476" s="6" t="s">
        <v>19</v>
      </c>
      <c r="H3476" s="8">
        <v>0.30000000000000004</v>
      </c>
      <c r="I3476" s="9">
        <v>2500</v>
      </c>
      <c r="J3476" s="10">
        <f t="shared" si="0"/>
        <v>750.00000000000011</v>
      </c>
      <c r="K3476" s="10">
        <f t="shared" si="1"/>
        <v>225.00000000000003</v>
      </c>
      <c r="L3476" s="11">
        <v>0.3</v>
      </c>
      <c r="N3476" s="16"/>
      <c r="O3476" s="14"/>
      <c r="P3476" s="12"/>
      <c r="Q3476" s="13"/>
    </row>
    <row r="3477" spans="1:17" ht="15.75" customHeight="1">
      <c r="A3477" s="6" t="s">
        <v>14</v>
      </c>
      <c r="B3477" s="6">
        <v>1185732</v>
      </c>
      <c r="C3477" s="7">
        <v>44258</v>
      </c>
      <c r="D3477" s="6" t="s">
        <v>15</v>
      </c>
      <c r="E3477" s="6" t="s">
        <v>118</v>
      </c>
      <c r="F3477" s="6" t="s">
        <v>119</v>
      </c>
      <c r="G3477" s="6" t="s">
        <v>20</v>
      </c>
      <c r="H3477" s="8">
        <v>0.35</v>
      </c>
      <c r="I3477" s="9">
        <v>1000</v>
      </c>
      <c r="J3477" s="10">
        <f t="shared" si="0"/>
        <v>350</v>
      </c>
      <c r="K3477" s="10">
        <f t="shared" si="1"/>
        <v>105</v>
      </c>
      <c r="L3477" s="11">
        <v>0.3</v>
      </c>
      <c r="N3477" s="16"/>
      <c r="O3477" s="14"/>
      <c r="P3477" s="12"/>
      <c r="Q3477" s="13"/>
    </row>
    <row r="3478" spans="1:17" ht="15.75" customHeight="1">
      <c r="A3478" s="6" t="s">
        <v>14</v>
      </c>
      <c r="B3478" s="6">
        <v>1185732</v>
      </c>
      <c r="C3478" s="7">
        <v>44258</v>
      </c>
      <c r="D3478" s="6" t="s">
        <v>15</v>
      </c>
      <c r="E3478" s="6" t="s">
        <v>118</v>
      </c>
      <c r="F3478" s="6" t="s">
        <v>119</v>
      </c>
      <c r="G3478" s="6" t="s">
        <v>21</v>
      </c>
      <c r="H3478" s="8">
        <v>0.5</v>
      </c>
      <c r="I3478" s="9">
        <v>1500</v>
      </c>
      <c r="J3478" s="10">
        <f t="shared" si="0"/>
        <v>750</v>
      </c>
      <c r="K3478" s="10">
        <f t="shared" si="1"/>
        <v>225</v>
      </c>
      <c r="L3478" s="11">
        <v>0.3</v>
      </c>
      <c r="N3478" s="16"/>
      <c r="O3478" s="14"/>
      <c r="P3478" s="12"/>
      <c r="Q3478" s="13"/>
    </row>
    <row r="3479" spans="1:17" ht="15.75" customHeight="1">
      <c r="A3479" s="6" t="s">
        <v>14</v>
      </c>
      <c r="B3479" s="6">
        <v>1185732</v>
      </c>
      <c r="C3479" s="7">
        <v>44258</v>
      </c>
      <c r="D3479" s="6" t="s">
        <v>15</v>
      </c>
      <c r="E3479" s="6" t="s">
        <v>118</v>
      </c>
      <c r="F3479" s="6" t="s">
        <v>119</v>
      </c>
      <c r="G3479" s="6" t="s">
        <v>22</v>
      </c>
      <c r="H3479" s="8">
        <v>0.4</v>
      </c>
      <c r="I3479" s="9">
        <v>2500</v>
      </c>
      <c r="J3479" s="10">
        <f t="shared" si="0"/>
        <v>1000</v>
      </c>
      <c r="K3479" s="10">
        <f t="shared" si="1"/>
        <v>350</v>
      </c>
      <c r="L3479" s="11">
        <v>0.35</v>
      </c>
      <c r="N3479" s="16"/>
      <c r="O3479" s="14"/>
      <c r="P3479" s="12"/>
      <c r="Q3479" s="13"/>
    </row>
    <row r="3480" spans="1:17" ht="15.75" customHeight="1">
      <c r="A3480" s="6" t="s">
        <v>14</v>
      </c>
      <c r="B3480" s="6">
        <v>1185732</v>
      </c>
      <c r="C3480" s="7">
        <v>44290</v>
      </c>
      <c r="D3480" s="6" t="s">
        <v>15</v>
      </c>
      <c r="E3480" s="6" t="s">
        <v>118</v>
      </c>
      <c r="F3480" s="6" t="s">
        <v>119</v>
      </c>
      <c r="G3480" s="6" t="s">
        <v>17</v>
      </c>
      <c r="H3480" s="8">
        <v>0.4</v>
      </c>
      <c r="I3480" s="9">
        <v>5000</v>
      </c>
      <c r="J3480" s="10">
        <f t="shared" si="0"/>
        <v>2000</v>
      </c>
      <c r="K3480" s="10">
        <f t="shared" si="1"/>
        <v>800</v>
      </c>
      <c r="L3480" s="11">
        <v>0.4</v>
      </c>
      <c r="N3480" s="16"/>
      <c r="O3480" s="14"/>
      <c r="P3480" s="12"/>
      <c r="Q3480" s="13"/>
    </row>
    <row r="3481" spans="1:17" ht="15.75" customHeight="1">
      <c r="A3481" s="6" t="s">
        <v>14</v>
      </c>
      <c r="B3481" s="6">
        <v>1185732</v>
      </c>
      <c r="C3481" s="7">
        <v>44290</v>
      </c>
      <c r="D3481" s="6" t="s">
        <v>15</v>
      </c>
      <c r="E3481" s="6" t="s">
        <v>118</v>
      </c>
      <c r="F3481" s="6" t="s">
        <v>119</v>
      </c>
      <c r="G3481" s="6" t="s">
        <v>18</v>
      </c>
      <c r="H3481" s="8">
        <v>0.4</v>
      </c>
      <c r="I3481" s="9">
        <v>2000</v>
      </c>
      <c r="J3481" s="10">
        <f t="shared" si="0"/>
        <v>800</v>
      </c>
      <c r="K3481" s="10">
        <f t="shared" si="1"/>
        <v>320</v>
      </c>
      <c r="L3481" s="11">
        <v>0.4</v>
      </c>
      <c r="N3481" s="16"/>
      <c r="O3481" s="14"/>
      <c r="P3481" s="12"/>
      <c r="Q3481" s="13"/>
    </row>
    <row r="3482" spans="1:17" ht="15.75" customHeight="1">
      <c r="A3482" s="6" t="s">
        <v>14</v>
      </c>
      <c r="B3482" s="6">
        <v>1185732</v>
      </c>
      <c r="C3482" s="7">
        <v>44290</v>
      </c>
      <c r="D3482" s="6" t="s">
        <v>15</v>
      </c>
      <c r="E3482" s="6" t="s">
        <v>118</v>
      </c>
      <c r="F3482" s="6" t="s">
        <v>119</v>
      </c>
      <c r="G3482" s="6" t="s">
        <v>19</v>
      </c>
      <c r="H3482" s="8">
        <v>0.30000000000000004</v>
      </c>
      <c r="I3482" s="9">
        <v>2000</v>
      </c>
      <c r="J3482" s="10">
        <f t="shared" si="0"/>
        <v>600.00000000000011</v>
      </c>
      <c r="K3482" s="10">
        <f t="shared" si="1"/>
        <v>180.00000000000003</v>
      </c>
      <c r="L3482" s="11">
        <v>0.3</v>
      </c>
      <c r="N3482" s="16"/>
      <c r="O3482" s="14"/>
      <c r="P3482" s="12"/>
      <c r="Q3482" s="13"/>
    </row>
    <row r="3483" spans="1:17" ht="15.75" customHeight="1">
      <c r="A3483" s="6" t="s">
        <v>14</v>
      </c>
      <c r="B3483" s="6">
        <v>1185732</v>
      </c>
      <c r="C3483" s="7">
        <v>44290</v>
      </c>
      <c r="D3483" s="6" t="s">
        <v>15</v>
      </c>
      <c r="E3483" s="6" t="s">
        <v>118</v>
      </c>
      <c r="F3483" s="6" t="s">
        <v>119</v>
      </c>
      <c r="G3483" s="6" t="s">
        <v>20</v>
      </c>
      <c r="H3483" s="8">
        <v>0.35</v>
      </c>
      <c r="I3483" s="9">
        <v>1250</v>
      </c>
      <c r="J3483" s="10">
        <f t="shared" si="0"/>
        <v>437.5</v>
      </c>
      <c r="K3483" s="10">
        <f t="shared" si="1"/>
        <v>131.25</v>
      </c>
      <c r="L3483" s="11">
        <v>0.3</v>
      </c>
      <c r="N3483" s="16"/>
      <c r="O3483" s="14"/>
      <c r="P3483" s="12"/>
      <c r="Q3483" s="13"/>
    </row>
    <row r="3484" spans="1:17" ht="15.75" customHeight="1">
      <c r="A3484" s="6" t="s">
        <v>14</v>
      </c>
      <c r="B3484" s="6">
        <v>1185732</v>
      </c>
      <c r="C3484" s="7">
        <v>44290</v>
      </c>
      <c r="D3484" s="6" t="s">
        <v>15</v>
      </c>
      <c r="E3484" s="6" t="s">
        <v>118</v>
      </c>
      <c r="F3484" s="6" t="s">
        <v>119</v>
      </c>
      <c r="G3484" s="6" t="s">
        <v>21</v>
      </c>
      <c r="H3484" s="8">
        <v>0.5</v>
      </c>
      <c r="I3484" s="9">
        <v>1250</v>
      </c>
      <c r="J3484" s="10">
        <f t="shared" si="0"/>
        <v>625</v>
      </c>
      <c r="K3484" s="10">
        <f t="shared" si="1"/>
        <v>187.5</v>
      </c>
      <c r="L3484" s="11">
        <v>0.3</v>
      </c>
      <c r="N3484" s="16"/>
      <c r="O3484" s="14"/>
      <c r="P3484" s="12"/>
      <c r="Q3484" s="13"/>
    </row>
    <row r="3485" spans="1:17" ht="15.75" customHeight="1">
      <c r="A3485" s="6" t="s">
        <v>14</v>
      </c>
      <c r="B3485" s="6">
        <v>1185732</v>
      </c>
      <c r="C3485" s="7">
        <v>44290</v>
      </c>
      <c r="D3485" s="6" t="s">
        <v>15</v>
      </c>
      <c r="E3485" s="6" t="s">
        <v>118</v>
      </c>
      <c r="F3485" s="6" t="s">
        <v>119</v>
      </c>
      <c r="G3485" s="6" t="s">
        <v>22</v>
      </c>
      <c r="H3485" s="8">
        <v>0.4</v>
      </c>
      <c r="I3485" s="9">
        <v>2750</v>
      </c>
      <c r="J3485" s="10">
        <f t="shared" si="0"/>
        <v>1100</v>
      </c>
      <c r="K3485" s="10">
        <f t="shared" si="1"/>
        <v>385</v>
      </c>
      <c r="L3485" s="11">
        <v>0.35</v>
      </c>
      <c r="N3485" s="16"/>
      <c r="O3485" s="14"/>
      <c r="P3485" s="12"/>
      <c r="Q3485" s="13"/>
    </row>
    <row r="3486" spans="1:17" ht="15.75" customHeight="1">
      <c r="A3486" s="6" t="s">
        <v>14</v>
      </c>
      <c r="B3486" s="6">
        <v>1185732</v>
      </c>
      <c r="C3486" s="7">
        <v>44319</v>
      </c>
      <c r="D3486" s="6" t="s">
        <v>15</v>
      </c>
      <c r="E3486" s="6" t="s">
        <v>118</v>
      </c>
      <c r="F3486" s="6" t="s">
        <v>119</v>
      </c>
      <c r="G3486" s="6" t="s">
        <v>17</v>
      </c>
      <c r="H3486" s="8">
        <v>0.54999999999999993</v>
      </c>
      <c r="I3486" s="9">
        <v>5450</v>
      </c>
      <c r="J3486" s="10">
        <f t="shared" si="0"/>
        <v>2997.4999999999995</v>
      </c>
      <c r="K3486" s="10">
        <f t="shared" si="1"/>
        <v>1198.9999999999998</v>
      </c>
      <c r="L3486" s="11">
        <v>0.4</v>
      </c>
      <c r="N3486" s="16"/>
      <c r="O3486" s="14"/>
      <c r="P3486" s="12"/>
      <c r="Q3486" s="13"/>
    </row>
    <row r="3487" spans="1:17" ht="15.75" customHeight="1">
      <c r="A3487" s="6" t="s">
        <v>14</v>
      </c>
      <c r="B3487" s="6">
        <v>1185732</v>
      </c>
      <c r="C3487" s="7">
        <v>44319</v>
      </c>
      <c r="D3487" s="6" t="s">
        <v>15</v>
      </c>
      <c r="E3487" s="6" t="s">
        <v>118</v>
      </c>
      <c r="F3487" s="6" t="s">
        <v>119</v>
      </c>
      <c r="G3487" s="6" t="s">
        <v>18</v>
      </c>
      <c r="H3487" s="8">
        <v>0.5</v>
      </c>
      <c r="I3487" s="9">
        <v>2500</v>
      </c>
      <c r="J3487" s="10">
        <f t="shared" si="0"/>
        <v>1250</v>
      </c>
      <c r="K3487" s="10">
        <f t="shared" si="1"/>
        <v>500</v>
      </c>
      <c r="L3487" s="11">
        <v>0.4</v>
      </c>
      <c r="N3487" s="16"/>
      <c r="O3487" s="14"/>
      <c r="P3487" s="12"/>
      <c r="Q3487" s="13"/>
    </row>
    <row r="3488" spans="1:17" ht="15.75" customHeight="1">
      <c r="A3488" s="6" t="s">
        <v>14</v>
      </c>
      <c r="B3488" s="6">
        <v>1185732</v>
      </c>
      <c r="C3488" s="7">
        <v>44319</v>
      </c>
      <c r="D3488" s="6" t="s">
        <v>15</v>
      </c>
      <c r="E3488" s="6" t="s">
        <v>118</v>
      </c>
      <c r="F3488" s="6" t="s">
        <v>119</v>
      </c>
      <c r="G3488" s="6" t="s">
        <v>19</v>
      </c>
      <c r="H3488" s="8">
        <v>0.45</v>
      </c>
      <c r="I3488" s="9">
        <v>2750</v>
      </c>
      <c r="J3488" s="10">
        <f t="shared" si="0"/>
        <v>1237.5</v>
      </c>
      <c r="K3488" s="10">
        <f t="shared" si="1"/>
        <v>371.25</v>
      </c>
      <c r="L3488" s="11">
        <v>0.3</v>
      </c>
      <c r="N3488" s="16"/>
      <c r="O3488" s="14"/>
      <c r="P3488" s="12"/>
      <c r="Q3488" s="13"/>
    </row>
    <row r="3489" spans="1:17" ht="15.75" customHeight="1">
      <c r="A3489" s="6" t="s">
        <v>14</v>
      </c>
      <c r="B3489" s="6">
        <v>1185732</v>
      </c>
      <c r="C3489" s="7">
        <v>44319</v>
      </c>
      <c r="D3489" s="6" t="s">
        <v>15</v>
      </c>
      <c r="E3489" s="6" t="s">
        <v>118</v>
      </c>
      <c r="F3489" s="6" t="s">
        <v>119</v>
      </c>
      <c r="G3489" s="6" t="s">
        <v>20</v>
      </c>
      <c r="H3489" s="8">
        <v>0.45</v>
      </c>
      <c r="I3489" s="9">
        <v>2250</v>
      </c>
      <c r="J3489" s="10">
        <f t="shared" si="0"/>
        <v>1012.5</v>
      </c>
      <c r="K3489" s="10">
        <f t="shared" si="1"/>
        <v>303.75</v>
      </c>
      <c r="L3489" s="11">
        <v>0.3</v>
      </c>
      <c r="N3489" s="16"/>
      <c r="O3489" s="14"/>
      <c r="P3489" s="12"/>
      <c r="Q3489" s="13"/>
    </row>
    <row r="3490" spans="1:17" ht="15.75" customHeight="1">
      <c r="A3490" s="6" t="s">
        <v>14</v>
      </c>
      <c r="B3490" s="6">
        <v>1185732</v>
      </c>
      <c r="C3490" s="7">
        <v>44319</v>
      </c>
      <c r="D3490" s="6" t="s">
        <v>15</v>
      </c>
      <c r="E3490" s="6" t="s">
        <v>118</v>
      </c>
      <c r="F3490" s="6" t="s">
        <v>119</v>
      </c>
      <c r="G3490" s="6" t="s">
        <v>21</v>
      </c>
      <c r="H3490" s="8">
        <v>0.54999999999999993</v>
      </c>
      <c r="I3490" s="9">
        <v>2500</v>
      </c>
      <c r="J3490" s="10">
        <f t="shared" si="0"/>
        <v>1374.9999999999998</v>
      </c>
      <c r="K3490" s="10">
        <f t="shared" si="1"/>
        <v>412.49999999999994</v>
      </c>
      <c r="L3490" s="11">
        <v>0.3</v>
      </c>
      <c r="N3490" s="16"/>
      <c r="O3490" s="14"/>
      <c r="P3490" s="12"/>
      <c r="Q3490" s="13"/>
    </row>
    <row r="3491" spans="1:17" ht="15.75" customHeight="1">
      <c r="A3491" s="6" t="s">
        <v>14</v>
      </c>
      <c r="B3491" s="6">
        <v>1185732</v>
      </c>
      <c r="C3491" s="7">
        <v>44319</v>
      </c>
      <c r="D3491" s="6" t="s">
        <v>15</v>
      </c>
      <c r="E3491" s="6" t="s">
        <v>118</v>
      </c>
      <c r="F3491" s="6" t="s">
        <v>119</v>
      </c>
      <c r="G3491" s="6" t="s">
        <v>22</v>
      </c>
      <c r="H3491" s="8">
        <v>0.6</v>
      </c>
      <c r="I3491" s="9">
        <v>3750</v>
      </c>
      <c r="J3491" s="10">
        <f t="shared" si="0"/>
        <v>2250</v>
      </c>
      <c r="K3491" s="10">
        <f t="shared" si="1"/>
        <v>787.5</v>
      </c>
      <c r="L3491" s="11">
        <v>0.35</v>
      </c>
      <c r="N3491" s="16"/>
      <c r="O3491" s="14"/>
      <c r="P3491" s="12"/>
      <c r="Q3491" s="13"/>
    </row>
    <row r="3492" spans="1:17" ht="15.75" customHeight="1">
      <c r="A3492" s="6" t="s">
        <v>14</v>
      </c>
      <c r="B3492" s="6">
        <v>1185732</v>
      </c>
      <c r="C3492" s="7">
        <v>44352</v>
      </c>
      <c r="D3492" s="6" t="s">
        <v>15</v>
      </c>
      <c r="E3492" s="6" t="s">
        <v>118</v>
      </c>
      <c r="F3492" s="6" t="s">
        <v>119</v>
      </c>
      <c r="G3492" s="6" t="s">
        <v>17</v>
      </c>
      <c r="H3492" s="8">
        <v>0.54999999999999993</v>
      </c>
      <c r="I3492" s="9">
        <v>6250</v>
      </c>
      <c r="J3492" s="10">
        <f t="shared" si="0"/>
        <v>3437.4999999999995</v>
      </c>
      <c r="K3492" s="10">
        <f t="shared" si="1"/>
        <v>1375</v>
      </c>
      <c r="L3492" s="11">
        <v>0.4</v>
      </c>
      <c r="N3492" s="16"/>
      <c r="O3492" s="14"/>
      <c r="P3492" s="12"/>
      <c r="Q3492" s="13"/>
    </row>
    <row r="3493" spans="1:17" ht="15.75" customHeight="1">
      <c r="A3493" s="6" t="s">
        <v>14</v>
      </c>
      <c r="B3493" s="6">
        <v>1185732</v>
      </c>
      <c r="C3493" s="7">
        <v>44352</v>
      </c>
      <c r="D3493" s="6" t="s">
        <v>15</v>
      </c>
      <c r="E3493" s="6" t="s">
        <v>118</v>
      </c>
      <c r="F3493" s="6" t="s">
        <v>119</v>
      </c>
      <c r="G3493" s="6" t="s">
        <v>18</v>
      </c>
      <c r="H3493" s="8">
        <v>0.5</v>
      </c>
      <c r="I3493" s="9">
        <v>3750</v>
      </c>
      <c r="J3493" s="10">
        <f t="shared" si="0"/>
        <v>1875</v>
      </c>
      <c r="K3493" s="10">
        <f t="shared" si="1"/>
        <v>750</v>
      </c>
      <c r="L3493" s="11">
        <v>0.4</v>
      </c>
      <c r="N3493" s="16"/>
      <c r="O3493" s="14"/>
      <c r="P3493" s="12"/>
      <c r="Q3493" s="13"/>
    </row>
    <row r="3494" spans="1:17" ht="15.75" customHeight="1">
      <c r="A3494" s="6" t="s">
        <v>14</v>
      </c>
      <c r="B3494" s="6">
        <v>1185732</v>
      </c>
      <c r="C3494" s="7">
        <v>44352</v>
      </c>
      <c r="D3494" s="6" t="s">
        <v>15</v>
      </c>
      <c r="E3494" s="6" t="s">
        <v>118</v>
      </c>
      <c r="F3494" s="6" t="s">
        <v>119</v>
      </c>
      <c r="G3494" s="6" t="s">
        <v>19</v>
      </c>
      <c r="H3494" s="8">
        <v>0.45</v>
      </c>
      <c r="I3494" s="9">
        <v>3000</v>
      </c>
      <c r="J3494" s="10">
        <f t="shared" si="0"/>
        <v>1350</v>
      </c>
      <c r="K3494" s="10">
        <f t="shared" si="1"/>
        <v>405</v>
      </c>
      <c r="L3494" s="11">
        <v>0.3</v>
      </c>
      <c r="N3494" s="16"/>
      <c r="O3494" s="14"/>
      <c r="P3494" s="12"/>
      <c r="Q3494" s="13"/>
    </row>
    <row r="3495" spans="1:17" ht="15.75" customHeight="1">
      <c r="A3495" s="6" t="s">
        <v>14</v>
      </c>
      <c r="B3495" s="6">
        <v>1185732</v>
      </c>
      <c r="C3495" s="7">
        <v>44352</v>
      </c>
      <c r="D3495" s="6" t="s">
        <v>15</v>
      </c>
      <c r="E3495" s="6" t="s">
        <v>118</v>
      </c>
      <c r="F3495" s="6" t="s">
        <v>119</v>
      </c>
      <c r="G3495" s="6" t="s">
        <v>20</v>
      </c>
      <c r="H3495" s="8">
        <v>0.45</v>
      </c>
      <c r="I3495" s="9">
        <v>2750</v>
      </c>
      <c r="J3495" s="10">
        <f t="shared" si="0"/>
        <v>1237.5</v>
      </c>
      <c r="K3495" s="10">
        <f t="shared" si="1"/>
        <v>371.25</v>
      </c>
      <c r="L3495" s="11">
        <v>0.3</v>
      </c>
      <c r="N3495" s="16"/>
      <c r="O3495" s="14"/>
      <c r="P3495" s="12"/>
      <c r="Q3495" s="13"/>
    </row>
    <row r="3496" spans="1:17" ht="15.75" customHeight="1">
      <c r="A3496" s="6" t="s">
        <v>14</v>
      </c>
      <c r="B3496" s="6">
        <v>1185732</v>
      </c>
      <c r="C3496" s="7">
        <v>44352</v>
      </c>
      <c r="D3496" s="6" t="s">
        <v>15</v>
      </c>
      <c r="E3496" s="6" t="s">
        <v>118</v>
      </c>
      <c r="F3496" s="6" t="s">
        <v>119</v>
      </c>
      <c r="G3496" s="6" t="s">
        <v>21</v>
      </c>
      <c r="H3496" s="8">
        <v>0.54999999999999993</v>
      </c>
      <c r="I3496" s="9">
        <v>2750</v>
      </c>
      <c r="J3496" s="10">
        <f t="shared" si="0"/>
        <v>1512.4999999999998</v>
      </c>
      <c r="K3496" s="10">
        <f t="shared" si="1"/>
        <v>453.74999999999994</v>
      </c>
      <c r="L3496" s="11">
        <v>0.3</v>
      </c>
      <c r="N3496" s="16"/>
      <c r="O3496" s="14"/>
      <c r="P3496" s="12"/>
      <c r="Q3496" s="13"/>
    </row>
    <row r="3497" spans="1:17" ht="15.75" customHeight="1">
      <c r="A3497" s="6" t="s">
        <v>14</v>
      </c>
      <c r="B3497" s="6">
        <v>1185732</v>
      </c>
      <c r="C3497" s="7">
        <v>44352</v>
      </c>
      <c r="D3497" s="6" t="s">
        <v>15</v>
      </c>
      <c r="E3497" s="6" t="s">
        <v>118</v>
      </c>
      <c r="F3497" s="6" t="s">
        <v>119</v>
      </c>
      <c r="G3497" s="6" t="s">
        <v>22</v>
      </c>
      <c r="H3497" s="8">
        <v>0.6</v>
      </c>
      <c r="I3497" s="9">
        <v>4250</v>
      </c>
      <c r="J3497" s="10">
        <f t="shared" si="0"/>
        <v>2550</v>
      </c>
      <c r="K3497" s="10">
        <f t="shared" si="1"/>
        <v>892.5</v>
      </c>
      <c r="L3497" s="11">
        <v>0.35</v>
      </c>
      <c r="N3497" s="16"/>
      <c r="O3497" s="14"/>
      <c r="P3497" s="12"/>
      <c r="Q3497" s="13"/>
    </row>
    <row r="3498" spans="1:17" ht="15.75" customHeight="1">
      <c r="A3498" s="6" t="s">
        <v>14</v>
      </c>
      <c r="B3498" s="6">
        <v>1185732</v>
      </c>
      <c r="C3498" s="7">
        <v>44380</v>
      </c>
      <c r="D3498" s="6" t="s">
        <v>15</v>
      </c>
      <c r="E3498" s="6" t="s">
        <v>118</v>
      </c>
      <c r="F3498" s="6" t="s">
        <v>119</v>
      </c>
      <c r="G3498" s="6" t="s">
        <v>17</v>
      </c>
      <c r="H3498" s="8">
        <v>0.54999999999999993</v>
      </c>
      <c r="I3498" s="9">
        <v>6500</v>
      </c>
      <c r="J3498" s="10">
        <f t="shared" si="0"/>
        <v>3574.9999999999995</v>
      </c>
      <c r="K3498" s="10">
        <f t="shared" si="1"/>
        <v>1430</v>
      </c>
      <c r="L3498" s="11">
        <v>0.4</v>
      </c>
      <c r="N3498" s="16"/>
      <c r="O3498" s="14"/>
      <c r="P3498" s="12"/>
      <c r="Q3498" s="13"/>
    </row>
    <row r="3499" spans="1:17" ht="15.75" customHeight="1">
      <c r="A3499" s="6" t="s">
        <v>14</v>
      </c>
      <c r="B3499" s="6">
        <v>1185732</v>
      </c>
      <c r="C3499" s="7">
        <v>44380</v>
      </c>
      <c r="D3499" s="6" t="s">
        <v>15</v>
      </c>
      <c r="E3499" s="6" t="s">
        <v>118</v>
      </c>
      <c r="F3499" s="6" t="s">
        <v>119</v>
      </c>
      <c r="G3499" s="6" t="s">
        <v>18</v>
      </c>
      <c r="H3499" s="8">
        <v>0.5</v>
      </c>
      <c r="I3499" s="9">
        <v>4000</v>
      </c>
      <c r="J3499" s="10">
        <f t="shared" si="0"/>
        <v>2000</v>
      </c>
      <c r="K3499" s="10">
        <f t="shared" si="1"/>
        <v>800</v>
      </c>
      <c r="L3499" s="11">
        <v>0.4</v>
      </c>
      <c r="N3499" s="16"/>
      <c r="O3499" s="14"/>
      <c r="P3499" s="12"/>
      <c r="Q3499" s="13"/>
    </row>
    <row r="3500" spans="1:17" ht="15.75" customHeight="1">
      <c r="A3500" s="6" t="s">
        <v>14</v>
      </c>
      <c r="B3500" s="6">
        <v>1185732</v>
      </c>
      <c r="C3500" s="7">
        <v>44380</v>
      </c>
      <c r="D3500" s="6" t="s">
        <v>15</v>
      </c>
      <c r="E3500" s="6" t="s">
        <v>118</v>
      </c>
      <c r="F3500" s="6" t="s">
        <v>119</v>
      </c>
      <c r="G3500" s="6" t="s">
        <v>19</v>
      </c>
      <c r="H3500" s="8">
        <v>0.45</v>
      </c>
      <c r="I3500" s="9">
        <v>3250</v>
      </c>
      <c r="J3500" s="10">
        <f t="shared" si="0"/>
        <v>1462.5</v>
      </c>
      <c r="K3500" s="10">
        <f t="shared" si="1"/>
        <v>438.75</v>
      </c>
      <c r="L3500" s="11">
        <v>0.3</v>
      </c>
      <c r="N3500" s="16"/>
      <c r="O3500" s="14"/>
      <c r="P3500" s="12"/>
      <c r="Q3500" s="13"/>
    </row>
    <row r="3501" spans="1:17" ht="15.75" customHeight="1">
      <c r="A3501" s="6" t="s">
        <v>14</v>
      </c>
      <c r="B3501" s="6">
        <v>1185732</v>
      </c>
      <c r="C3501" s="7">
        <v>44380</v>
      </c>
      <c r="D3501" s="6" t="s">
        <v>15</v>
      </c>
      <c r="E3501" s="6" t="s">
        <v>118</v>
      </c>
      <c r="F3501" s="6" t="s">
        <v>119</v>
      </c>
      <c r="G3501" s="6" t="s">
        <v>20</v>
      </c>
      <c r="H3501" s="8">
        <v>0.45</v>
      </c>
      <c r="I3501" s="9">
        <v>2750</v>
      </c>
      <c r="J3501" s="10">
        <f t="shared" si="0"/>
        <v>1237.5</v>
      </c>
      <c r="K3501" s="10">
        <f t="shared" si="1"/>
        <v>371.25</v>
      </c>
      <c r="L3501" s="11">
        <v>0.3</v>
      </c>
      <c r="N3501" s="16"/>
      <c r="O3501" s="14"/>
      <c r="P3501" s="12"/>
      <c r="Q3501" s="13"/>
    </row>
    <row r="3502" spans="1:17" ht="15.75" customHeight="1">
      <c r="A3502" s="6" t="s">
        <v>14</v>
      </c>
      <c r="B3502" s="6">
        <v>1185732</v>
      </c>
      <c r="C3502" s="7">
        <v>44380</v>
      </c>
      <c r="D3502" s="6" t="s">
        <v>15</v>
      </c>
      <c r="E3502" s="6" t="s">
        <v>118</v>
      </c>
      <c r="F3502" s="6" t="s">
        <v>119</v>
      </c>
      <c r="G3502" s="6" t="s">
        <v>21</v>
      </c>
      <c r="H3502" s="8">
        <v>0.54999999999999993</v>
      </c>
      <c r="I3502" s="9">
        <v>3000</v>
      </c>
      <c r="J3502" s="10">
        <f t="shared" si="0"/>
        <v>1649.9999999999998</v>
      </c>
      <c r="K3502" s="10">
        <f t="shared" si="1"/>
        <v>494.99999999999989</v>
      </c>
      <c r="L3502" s="11">
        <v>0.3</v>
      </c>
      <c r="N3502" s="16"/>
      <c r="O3502" s="14"/>
      <c r="P3502" s="12"/>
      <c r="Q3502" s="13"/>
    </row>
    <row r="3503" spans="1:17" ht="15.75" customHeight="1">
      <c r="A3503" s="6" t="s">
        <v>14</v>
      </c>
      <c r="B3503" s="6">
        <v>1185732</v>
      </c>
      <c r="C3503" s="7">
        <v>44380</v>
      </c>
      <c r="D3503" s="6" t="s">
        <v>15</v>
      </c>
      <c r="E3503" s="6" t="s">
        <v>118</v>
      </c>
      <c r="F3503" s="6" t="s">
        <v>119</v>
      </c>
      <c r="G3503" s="6" t="s">
        <v>22</v>
      </c>
      <c r="H3503" s="8">
        <v>0.6</v>
      </c>
      <c r="I3503" s="9">
        <v>4750</v>
      </c>
      <c r="J3503" s="10">
        <f t="shared" si="0"/>
        <v>2850</v>
      </c>
      <c r="K3503" s="10">
        <f t="shared" si="1"/>
        <v>997.49999999999989</v>
      </c>
      <c r="L3503" s="11">
        <v>0.35</v>
      </c>
      <c r="N3503" s="16"/>
      <c r="O3503" s="14"/>
      <c r="P3503" s="12"/>
      <c r="Q3503" s="13"/>
    </row>
    <row r="3504" spans="1:17" ht="15.75" customHeight="1">
      <c r="A3504" s="6" t="s">
        <v>14</v>
      </c>
      <c r="B3504" s="6">
        <v>1185732</v>
      </c>
      <c r="C3504" s="7">
        <v>44412</v>
      </c>
      <c r="D3504" s="6" t="s">
        <v>15</v>
      </c>
      <c r="E3504" s="6" t="s">
        <v>118</v>
      </c>
      <c r="F3504" s="6" t="s">
        <v>119</v>
      </c>
      <c r="G3504" s="6" t="s">
        <v>17</v>
      </c>
      <c r="H3504" s="8">
        <v>0.54999999999999993</v>
      </c>
      <c r="I3504" s="9">
        <v>6250</v>
      </c>
      <c r="J3504" s="10">
        <f t="shared" si="0"/>
        <v>3437.4999999999995</v>
      </c>
      <c r="K3504" s="10">
        <f t="shared" si="1"/>
        <v>1375</v>
      </c>
      <c r="L3504" s="11">
        <v>0.4</v>
      </c>
      <c r="N3504" s="16"/>
      <c r="O3504" s="14"/>
      <c r="P3504" s="12"/>
      <c r="Q3504" s="13"/>
    </row>
    <row r="3505" spans="1:17" ht="15.75" customHeight="1">
      <c r="A3505" s="6" t="s">
        <v>14</v>
      </c>
      <c r="B3505" s="6">
        <v>1185732</v>
      </c>
      <c r="C3505" s="7">
        <v>44412</v>
      </c>
      <c r="D3505" s="6" t="s">
        <v>15</v>
      </c>
      <c r="E3505" s="6" t="s">
        <v>118</v>
      </c>
      <c r="F3505" s="6" t="s">
        <v>119</v>
      </c>
      <c r="G3505" s="6" t="s">
        <v>18</v>
      </c>
      <c r="H3505" s="8">
        <v>0.5</v>
      </c>
      <c r="I3505" s="9">
        <v>4000</v>
      </c>
      <c r="J3505" s="10">
        <f t="shared" si="0"/>
        <v>2000</v>
      </c>
      <c r="K3505" s="10">
        <f t="shared" si="1"/>
        <v>800</v>
      </c>
      <c r="L3505" s="11">
        <v>0.4</v>
      </c>
      <c r="N3505" s="16"/>
      <c r="O3505" s="14"/>
      <c r="P3505" s="12"/>
      <c r="Q3505" s="13"/>
    </row>
    <row r="3506" spans="1:17" ht="15.75" customHeight="1">
      <c r="A3506" s="6" t="s">
        <v>14</v>
      </c>
      <c r="B3506" s="6">
        <v>1185732</v>
      </c>
      <c r="C3506" s="7">
        <v>44412</v>
      </c>
      <c r="D3506" s="6" t="s">
        <v>15</v>
      </c>
      <c r="E3506" s="6" t="s">
        <v>118</v>
      </c>
      <c r="F3506" s="6" t="s">
        <v>119</v>
      </c>
      <c r="G3506" s="6" t="s">
        <v>19</v>
      </c>
      <c r="H3506" s="8">
        <v>0.45</v>
      </c>
      <c r="I3506" s="9">
        <v>3250</v>
      </c>
      <c r="J3506" s="10">
        <f t="shared" si="0"/>
        <v>1462.5</v>
      </c>
      <c r="K3506" s="10">
        <f t="shared" si="1"/>
        <v>438.75</v>
      </c>
      <c r="L3506" s="11">
        <v>0.3</v>
      </c>
      <c r="N3506" s="16"/>
      <c r="O3506" s="14"/>
      <c r="P3506" s="12"/>
      <c r="Q3506" s="13"/>
    </row>
    <row r="3507" spans="1:17" ht="15.75" customHeight="1">
      <c r="A3507" s="6" t="s">
        <v>14</v>
      </c>
      <c r="B3507" s="6">
        <v>1185732</v>
      </c>
      <c r="C3507" s="7">
        <v>44412</v>
      </c>
      <c r="D3507" s="6" t="s">
        <v>15</v>
      </c>
      <c r="E3507" s="6" t="s">
        <v>118</v>
      </c>
      <c r="F3507" s="6" t="s">
        <v>119</v>
      </c>
      <c r="G3507" s="6" t="s">
        <v>20</v>
      </c>
      <c r="H3507" s="8">
        <v>0.45</v>
      </c>
      <c r="I3507" s="9">
        <v>2250</v>
      </c>
      <c r="J3507" s="10">
        <f t="shared" si="0"/>
        <v>1012.5</v>
      </c>
      <c r="K3507" s="10">
        <f t="shared" si="1"/>
        <v>303.75</v>
      </c>
      <c r="L3507" s="11">
        <v>0.3</v>
      </c>
      <c r="N3507" s="16"/>
      <c r="O3507" s="14"/>
      <c r="P3507" s="12"/>
      <c r="Q3507" s="13"/>
    </row>
    <row r="3508" spans="1:17" ht="15.75" customHeight="1">
      <c r="A3508" s="6" t="s">
        <v>14</v>
      </c>
      <c r="B3508" s="6">
        <v>1185732</v>
      </c>
      <c r="C3508" s="7">
        <v>44412</v>
      </c>
      <c r="D3508" s="6" t="s">
        <v>15</v>
      </c>
      <c r="E3508" s="6" t="s">
        <v>118</v>
      </c>
      <c r="F3508" s="6" t="s">
        <v>119</v>
      </c>
      <c r="G3508" s="6" t="s">
        <v>21</v>
      </c>
      <c r="H3508" s="8">
        <v>0.54999999999999993</v>
      </c>
      <c r="I3508" s="9">
        <v>2000</v>
      </c>
      <c r="J3508" s="10">
        <f t="shared" si="0"/>
        <v>1099.9999999999998</v>
      </c>
      <c r="K3508" s="10">
        <f t="shared" si="1"/>
        <v>329.99999999999994</v>
      </c>
      <c r="L3508" s="11">
        <v>0.3</v>
      </c>
      <c r="N3508" s="16"/>
      <c r="O3508" s="14"/>
      <c r="P3508" s="12"/>
      <c r="Q3508" s="13"/>
    </row>
    <row r="3509" spans="1:17" ht="15.75" customHeight="1">
      <c r="A3509" s="6" t="s">
        <v>14</v>
      </c>
      <c r="B3509" s="6">
        <v>1185732</v>
      </c>
      <c r="C3509" s="7">
        <v>44412</v>
      </c>
      <c r="D3509" s="6" t="s">
        <v>15</v>
      </c>
      <c r="E3509" s="6" t="s">
        <v>118</v>
      </c>
      <c r="F3509" s="6" t="s">
        <v>119</v>
      </c>
      <c r="G3509" s="6" t="s">
        <v>22</v>
      </c>
      <c r="H3509" s="8">
        <v>0.6</v>
      </c>
      <c r="I3509" s="9">
        <v>3750</v>
      </c>
      <c r="J3509" s="10">
        <f t="shared" si="0"/>
        <v>2250</v>
      </c>
      <c r="K3509" s="10">
        <f t="shared" si="1"/>
        <v>787.5</v>
      </c>
      <c r="L3509" s="11">
        <v>0.35</v>
      </c>
      <c r="N3509" s="16"/>
      <c r="O3509" s="14"/>
      <c r="P3509" s="12"/>
      <c r="Q3509" s="13"/>
    </row>
    <row r="3510" spans="1:17" ht="15.75" customHeight="1">
      <c r="A3510" s="6" t="s">
        <v>14</v>
      </c>
      <c r="B3510" s="6">
        <v>1185732</v>
      </c>
      <c r="C3510" s="7">
        <v>44442</v>
      </c>
      <c r="D3510" s="6" t="s">
        <v>15</v>
      </c>
      <c r="E3510" s="6" t="s">
        <v>118</v>
      </c>
      <c r="F3510" s="6" t="s">
        <v>119</v>
      </c>
      <c r="G3510" s="6" t="s">
        <v>17</v>
      </c>
      <c r="H3510" s="8">
        <v>0.54999999999999993</v>
      </c>
      <c r="I3510" s="9">
        <v>5000</v>
      </c>
      <c r="J3510" s="10">
        <f t="shared" si="0"/>
        <v>2749.9999999999995</v>
      </c>
      <c r="K3510" s="10">
        <f t="shared" si="1"/>
        <v>1099.9999999999998</v>
      </c>
      <c r="L3510" s="11">
        <v>0.4</v>
      </c>
      <c r="N3510" s="16"/>
      <c r="O3510" s="14"/>
      <c r="P3510" s="12"/>
      <c r="Q3510" s="13"/>
    </row>
    <row r="3511" spans="1:17" ht="15.75" customHeight="1">
      <c r="A3511" s="6" t="s">
        <v>14</v>
      </c>
      <c r="B3511" s="6">
        <v>1185732</v>
      </c>
      <c r="C3511" s="7">
        <v>44442</v>
      </c>
      <c r="D3511" s="6" t="s">
        <v>15</v>
      </c>
      <c r="E3511" s="6" t="s">
        <v>118</v>
      </c>
      <c r="F3511" s="6" t="s">
        <v>119</v>
      </c>
      <c r="G3511" s="6" t="s">
        <v>18</v>
      </c>
      <c r="H3511" s="8">
        <v>0.5</v>
      </c>
      <c r="I3511" s="9">
        <v>3000</v>
      </c>
      <c r="J3511" s="10">
        <f t="shared" si="0"/>
        <v>1500</v>
      </c>
      <c r="K3511" s="10">
        <f t="shared" si="1"/>
        <v>600</v>
      </c>
      <c r="L3511" s="11">
        <v>0.4</v>
      </c>
      <c r="N3511" s="16"/>
      <c r="O3511" s="14"/>
      <c r="P3511" s="12"/>
      <c r="Q3511" s="13"/>
    </row>
    <row r="3512" spans="1:17" ht="15.75" customHeight="1">
      <c r="A3512" s="6" t="s">
        <v>14</v>
      </c>
      <c r="B3512" s="6">
        <v>1185732</v>
      </c>
      <c r="C3512" s="7">
        <v>44442</v>
      </c>
      <c r="D3512" s="6" t="s">
        <v>15</v>
      </c>
      <c r="E3512" s="6" t="s">
        <v>118</v>
      </c>
      <c r="F3512" s="6" t="s">
        <v>119</v>
      </c>
      <c r="G3512" s="6" t="s">
        <v>19</v>
      </c>
      <c r="H3512" s="8">
        <v>0.45</v>
      </c>
      <c r="I3512" s="9">
        <v>2000</v>
      </c>
      <c r="J3512" s="10">
        <f t="shared" si="0"/>
        <v>900</v>
      </c>
      <c r="K3512" s="10">
        <f t="shared" si="1"/>
        <v>270</v>
      </c>
      <c r="L3512" s="11">
        <v>0.3</v>
      </c>
      <c r="N3512" s="16"/>
      <c r="O3512" s="14"/>
      <c r="P3512" s="12"/>
      <c r="Q3512" s="13"/>
    </row>
    <row r="3513" spans="1:17" ht="15.75" customHeight="1">
      <c r="A3513" s="6" t="s">
        <v>14</v>
      </c>
      <c r="B3513" s="6">
        <v>1185732</v>
      </c>
      <c r="C3513" s="7">
        <v>44442</v>
      </c>
      <c r="D3513" s="6" t="s">
        <v>15</v>
      </c>
      <c r="E3513" s="6" t="s">
        <v>118</v>
      </c>
      <c r="F3513" s="6" t="s">
        <v>119</v>
      </c>
      <c r="G3513" s="6" t="s">
        <v>20</v>
      </c>
      <c r="H3513" s="8">
        <v>0.45</v>
      </c>
      <c r="I3513" s="9">
        <v>1750</v>
      </c>
      <c r="J3513" s="10">
        <f t="shared" si="0"/>
        <v>787.5</v>
      </c>
      <c r="K3513" s="10">
        <f t="shared" si="1"/>
        <v>236.25</v>
      </c>
      <c r="L3513" s="11">
        <v>0.3</v>
      </c>
      <c r="N3513" s="16"/>
      <c r="O3513" s="14"/>
      <c r="P3513" s="12"/>
      <c r="Q3513" s="13"/>
    </row>
    <row r="3514" spans="1:17" ht="15.75" customHeight="1">
      <c r="A3514" s="6" t="s">
        <v>14</v>
      </c>
      <c r="B3514" s="6">
        <v>1185732</v>
      </c>
      <c r="C3514" s="7">
        <v>44442</v>
      </c>
      <c r="D3514" s="6" t="s">
        <v>15</v>
      </c>
      <c r="E3514" s="6" t="s">
        <v>118</v>
      </c>
      <c r="F3514" s="6" t="s">
        <v>119</v>
      </c>
      <c r="G3514" s="6" t="s">
        <v>21</v>
      </c>
      <c r="H3514" s="8">
        <v>0.54999999999999993</v>
      </c>
      <c r="I3514" s="9">
        <v>1750</v>
      </c>
      <c r="J3514" s="10">
        <f t="shared" si="0"/>
        <v>962.49999999999989</v>
      </c>
      <c r="K3514" s="10">
        <f t="shared" si="1"/>
        <v>288.74999999999994</v>
      </c>
      <c r="L3514" s="11">
        <v>0.3</v>
      </c>
      <c r="N3514" s="16"/>
      <c r="O3514" s="14"/>
      <c r="P3514" s="12"/>
      <c r="Q3514" s="13"/>
    </row>
    <row r="3515" spans="1:17" ht="15.75" customHeight="1">
      <c r="A3515" s="6" t="s">
        <v>14</v>
      </c>
      <c r="B3515" s="6">
        <v>1185732</v>
      </c>
      <c r="C3515" s="7">
        <v>44442</v>
      </c>
      <c r="D3515" s="6" t="s">
        <v>15</v>
      </c>
      <c r="E3515" s="6" t="s">
        <v>118</v>
      </c>
      <c r="F3515" s="6" t="s">
        <v>119</v>
      </c>
      <c r="G3515" s="6" t="s">
        <v>22</v>
      </c>
      <c r="H3515" s="8">
        <v>0.6</v>
      </c>
      <c r="I3515" s="9">
        <v>2750</v>
      </c>
      <c r="J3515" s="10">
        <f t="shared" si="0"/>
        <v>1650</v>
      </c>
      <c r="K3515" s="10">
        <f t="shared" si="1"/>
        <v>577.5</v>
      </c>
      <c r="L3515" s="11">
        <v>0.35</v>
      </c>
      <c r="N3515" s="16"/>
      <c r="O3515" s="14"/>
      <c r="P3515" s="12"/>
      <c r="Q3515" s="13"/>
    </row>
    <row r="3516" spans="1:17" ht="15.75" customHeight="1">
      <c r="A3516" s="6" t="s">
        <v>14</v>
      </c>
      <c r="B3516" s="6">
        <v>1185732</v>
      </c>
      <c r="C3516" s="7">
        <v>44474</v>
      </c>
      <c r="D3516" s="6" t="s">
        <v>15</v>
      </c>
      <c r="E3516" s="6" t="s">
        <v>118</v>
      </c>
      <c r="F3516" s="6" t="s">
        <v>119</v>
      </c>
      <c r="G3516" s="6" t="s">
        <v>17</v>
      </c>
      <c r="H3516" s="8">
        <v>0.6</v>
      </c>
      <c r="I3516" s="9">
        <v>4500</v>
      </c>
      <c r="J3516" s="10">
        <f t="shared" si="0"/>
        <v>2700</v>
      </c>
      <c r="K3516" s="10">
        <f t="shared" si="1"/>
        <v>1080</v>
      </c>
      <c r="L3516" s="11">
        <v>0.4</v>
      </c>
      <c r="N3516" s="16"/>
      <c r="O3516" s="14"/>
      <c r="P3516" s="12"/>
      <c r="Q3516" s="13"/>
    </row>
    <row r="3517" spans="1:17" ht="15.75" customHeight="1">
      <c r="A3517" s="6" t="s">
        <v>14</v>
      </c>
      <c r="B3517" s="6">
        <v>1185732</v>
      </c>
      <c r="C3517" s="7">
        <v>44474</v>
      </c>
      <c r="D3517" s="6" t="s">
        <v>15</v>
      </c>
      <c r="E3517" s="6" t="s">
        <v>118</v>
      </c>
      <c r="F3517" s="6" t="s">
        <v>119</v>
      </c>
      <c r="G3517" s="6" t="s">
        <v>18</v>
      </c>
      <c r="H3517" s="8">
        <v>0.55000000000000004</v>
      </c>
      <c r="I3517" s="9">
        <v>2750</v>
      </c>
      <c r="J3517" s="10">
        <f t="shared" si="0"/>
        <v>1512.5000000000002</v>
      </c>
      <c r="K3517" s="10">
        <f t="shared" si="1"/>
        <v>605.00000000000011</v>
      </c>
      <c r="L3517" s="11">
        <v>0.4</v>
      </c>
      <c r="N3517" s="16"/>
      <c r="O3517" s="14"/>
      <c r="P3517" s="12"/>
      <c r="Q3517" s="13"/>
    </row>
    <row r="3518" spans="1:17" ht="15.75" customHeight="1">
      <c r="A3518" s="6" t="s">
        <v>14</v>
      </c>
      <c r="B3518" s="6">
        <v>1185732</v>
      </c>
      <c r="C3518" s="7">
        <v>44474</v>
      </c>
      <c r="D3518" s="6" t="s">
        <v>15</v>
      </c>
      <c r="E3518" s="6" t="s">
        <v>118</v>
      </c>
      <c r="F3518" s="6" t="s">
        <v>119</v>
      </c>
      <c r="G3518" s="6" t="s">
        <v>19</v>
      </c>
      <c r="H3518" s="8">
        <v>0.55000000000000004</v>
      </c>
      <c r="I3518" s="9">
        <v>1750</v>
      </c>
      <c r="J3518" s="10">
        <f t="shared" si="0"/>
        <v>962.50000000000011</v>
      </c>
      <c r="K3518" s="10">
        <f t="shared" si="1"/>
        <v>288.75</v>
      </c>
      <c r="L3518" s="11">
        <v>0.3</v>
      </c>
      <c r="N3518" s="16"/>
      <c r="O3518" s="14"/>
      <c r="P3518" s="12"/>
      <c r="Q3518" s="13"/>
    </row>
    <row r="3519" spans="1:17" ht="15.75" customHeight="1">
      <c r="A3519" s="6" t="s">
        <v>14</v>
      </c>
      <c r="B3519" s="6">
        <v>1185732</v>
      </c>
      <c r="C3519" s="7">
        <v>44474</v>
      </c>
      <c r="D3519" s="6" t="s">
        <v>15</v>
      </c>
      <c r="E3519" s="6" t="s">
        <v>118</v>
      </c>
      <c r="F3519" s="6" t="s">
        <v>119</v>
      </c>
      <c r="G3519" s="6" t="s">
        <v>20</v>
      </c>
      <c r="H3519" s="8">
        <v>0.55000000000000004</v>
      </c>
      <c r="I3519" s="9">
        <v>1500</v>
      </c>
      <c r="J3519" s="10">
        <f t="shared" si="0"/>
        <v>825.00000000000011</v>
      </c>
      <c r="K3519" s="10">
        <f t="shared" si="1"/>
        <v>247.50000000000003</v>
      </c>
      <c r="L3519" s="11">
        <v>0.3</v>
      </c>
      <c r="N3519" s="16"/>
      <c r="O3519" s="14"/>
      <c r="P3519" s="12"/>
      <c r="Q3519" s="13"/>
    </row>
    <row r="3520" spans="1:17" ht="15.75" customHeight="1">
      <c r="A3520" s="6" t="s">
        <v>14</v>
      </c>
      <c r="B3520" s="6">
        <v>1185732</v>
      </c>
      <c r="C3520" s="7">
        <v>44474</v>
      </c>
      <c r="D3520" s="6" t="s">
        <v>15</v>
      </c>
      <c r="E3520" s="6" t="s">
        <v>118</v>
      </c>
      <c r="F3520" s="6" t="s">
        <v>119</v>
      </c>
      <c r="G3520" s="6" t="s">
        <v>21</v>
      </c>
      <c r="H3520" s="8">
        <v>0.65</v>
      </c>
      <c r="I3520" s="9">
        <v>1500</v>
      </c>
      <c r="J3520" s="10">
        <f t="shared" si="0"/>
        <v>975</v>
      </c>
      <c r="K3520" s="10">
        <f t="shared" si="1"/>
        <v>292.5</v>
      </c>
      <c r="L3520" s="11">
        <v>0.3</v>
      </c>
      <c r="N3520" s="16"/>
      <c r="O3520" s="14"/>
      <c r="P3520" s="12"/>
      <c r="Q3520" s="13"/>
    </row>
    <row r="3521" spans="1:17" ht="15.75" customHeight="1">
      <c r="A3521" s="6" t="s">
        <v>14</v>
      </c>
      <c r="B3521" s="6">
        <v>1185732</v>
      </c>
      <c r="C3521" s="7">
        <v>44474</v>
      </c>
      <c r="D3521" s="6" t="s">
        <v>15</v>
      </c>
      <c r="E3521" s="6" t="s">
        <v>118</v>
      </c>
      <c r="F3521" s="6" t="s">
        <v>119</v>
      </c>
      <c r="G3521" s="6" t="s">
        <v>22</v>
      </c>
      <c r="H3521" s="8">
        <v>0.7</v>
      </c>
      <c r="I3521" s="9">
        <v>2750</v>
      </c>
      <c r="J3521" s="10">
        <f t="shared" si="0"/>
        <v>1924.9999999999998</v>
      </c>
      <c r="K3521" s="10">
        <f t="shared" si="1"/>
        <v>673.74999999999989</v>
      </c>
      <c r="L3521" s="11">
        <v>0.35</v>
      </c>
      <c r="N3521" s="16"/>
      <c r="O3521" s="14"/>
      <c r="P3521" s="12"/>
      <c r="Q3521" s="13"/>
    </row>
    <row r="3522" spans="1:17" ht="15.75" customHeight="1">
      <c r="A3522" s="6" t="s">
        <v>14</v>
      </c>
      <c r="B3522" s="6">
        <v>1185732</v>
      </c>
      <c r="C3522" s="7">
        <v>44504</v>
      </c>
      <c r="D3522" s="6" t="s">
        <v>15</v>
      </c>
      <c r="E3522" s="6" t="s">
        <v>118</v>
      </c>
      <c r="F3522" s="6" t="s">
        <v>119</v>
      </c>
      <c r="G3522" s="6" t="s">
        <v>17</v>
      </c>
      <c r="H3522" s="8">
        <v>0.65</v>
      </c>
      <c r="I3522" s="9">
        <v>4250</v>
      </c>
      <c r="J3522" s="10">
        <f t="shared" si="0"/>
        <v>2762.5</v>
      </c>
      <c r="K3522" s="10">
        <f t="shared" si="1"/>
        <v>1105</v>
      </c>
      <c r="L3522" s="11">
        <v>0.4</v>
      </c>
      <c r="N3522" s="16"/>
      <c r="O3522" s="14"/>
      <c r="P3522" s="12"/>
      <c r="Q3522" s="13"/>
    </row>
    <row r="3523" spans="1:17" ht="15.75" customHeight="1">
      <c r="A3523" s="6" t="s">
        <v>14</v>
      </c>
      <c r="B3523" s="6">
        <v>1185732</v>
      </c>
      <c r="C3523" s="7">
        <v>44504</v>
      </c>
      <c r="D3523" s="6" t="s">
        <v>15</v>
      </c>
      <c r="E3523" s="6" t="s">
        <v>118</v>
      </c>
      <c r="F3523" s="6" t="s">
        <v>119</v>
      </c>
      <c r="G3523" s="6" t="s">
        <v>18</v>
      </c>
      <c r="H3523" s="8">
        <v>0.55000000000000004</v>
      </c>
      <c r="I3523" s="9">
        <v>3000</v>
      </c>
      <c r="J3523" s="10">
        <f t="shared" si="0"/>
        <v>1650.0000000000002</v>
      </c>
      <c r="K3523" s="10">
        <f t="shared" si="1"/>
        <v>660.00000000000011</v>
      </c>
      <c r="L3523" s="11">
        <v>0.4</v>
      </c>
      <c r="N3523" s="16"/>
      <c r="O3523" s="14"/>
      <c r="P3523" s="12"/>
      <c r="Q3523" s="13"/>
    </row>
    <row r="3524" spans="1:17" ht="15.75" customHeight="1">
      <c r="A3524" s="6" t="s">
        <v>14</v>
      </c>
      <c r="B3524" s="6">
        <v>1185732</v>
      </c>
      <c r="C3524" s="7">
        <v>44504</v>
      </c>
      <c r="D3524" s="6" t="s">
        <v>15</v>
      </c>
      <c r="E3524" s="6" t="s">
        <v>118</v>
      </c>
      <c r="F3524" s="6" t="s">
        <v>119</v>
      </c>
      <c r="G3524" s="6" t="s">
        <v>19</v>
      </c>
      <c r="H3524" s="8">
        <v>0.55000000000000004</v>
      </c>
      <c r="I3524" s="9">
        <v>2950</v>
      </c>
      <c r="J3524" s="10">
        <f t="shared" si="0"/>
        <v>1622.5000000000002</v>
      </c>
      <c r="K3524" s="10">
        <f t="shared" si="1"/>
        <v>486.75000000000006</v>
      </c>
      <c r="L3524" s="11">
        <v>0.3</v>
      </c>
      <c r="N3524" s="16"/>
      <c r="O3524" s="14"/>
      <c r="P3524" s="12"/>
      <c r="Q3524" s="13"/>
    </row>
    <row r="3525" spans="1:17" ht="15.75" customHeight="1">
      <c r="A3525" s="6" t="s">
        <v>14</v>
      </c>
      <c r="B3525" s="6">
        <v>1185732</v>
      </c>
      <c r="C3525" s="7">
        <v>44504</v>
      </c>
      <c r="D3525" s="6" t="s">
        <v>15</v>
      </c>
      <c r="E3525" s="6" t="s">
        <v>118</v>
      </c>
      <c r="F3525" s="6" t="s">
        <v>119</v>
      </c>
      <c r="G3525" s="6" t="s">
        <v>20</v>
      </c>
      <c r="H3525" s="8">
        <v>0.55000000000000004</v>
      </c>
      <c r="I3525" s="9">
        <v>2750</v>
      </c>
      <c r="J3525" s="10">
        <f t="shared" si="0"/>
        <v>1512.5000000000002</v>
      </c>
      <c r="K3525" s="10">
        <f t="shared" si="1"/>
        <v>453.75000000000006</v>
      </c>
      <c r="L3525" s="11">
        <v>0.3</v>
      </c>
      <c r="N3525" s="16"/>
      <c r="O3525" s="14"/>
      <c r="P3525" s="12"/>
      <c r="Q3525" s="13"/>
    </row>
    <row r="3526" spans="1:17" ht="15.75" customHeight="1">
      <c r="A3526" s="6" t="s">
        <v>14</v>
      </c>
      <c r="B3526" s="6">
        <v>1185732</v>
      </c>
      <c r="C3526" s="7">
        <v>44504</v>
      </c>
      <c r="D3526" s="6" t="s">
        <v>15</v>
      </c>
      <c r="E3526" s="6" t="s">
        <v>118</v>
      </c>
      <c r="F3526" s="6" t="s">
        <v>119</v>
      </c>
      <c r="G3526" s="6" t="s">
        <v>21</v>
      </c>
      <c r="H3526" s="8">
        <v>0.65</v>
      </c>
      <c r="I3526" s="9">
        <v>2500</v>
      </c>
      <c r="J3526" s="10">
        <f t="shared" si="0"/>
        <v>1625</v>
      </c>
      <c r="K3526" s="10">
        <f t="shared" si="1"/>
        <v>487.5</v>
      </c>
      <c r="L3526" s="11">
        <v>0.3</v>
      </c>
      <c r="N3526" s="16"/>
      <c r="O3526" s="14"/>
      <c r="P3526" s="12"/>
      <c r="Q3526" s="13"/>
    </row>
    <row r="3527" spans="1:17" ht="15.75" customHeight="1">
      <c r="A3527" s="6" t="s">
        <v>14</v>
      </c>
      <c r="B3527" s="6">
        <v>1185732</v>
      </c>
      <c r="C3527" s="7">
        <v>44504</v>
      </c>
      <c r="D3527" s="6" t="s">
        <v>15</v>
      </c>
      <c r="E3527" s="6" t="s">
        <v>118</v>
      </c>
      <c r="F3527" s="6" t="s">
        <v>119</v>
      </c>
      <c r="G3527" s="6" t="s">
        <v>22</v>
      </c>
      <c r="H3527" s="8">
        <v>0.7</v>
      </c>
      <c r="I3527" s="9">
        <v>3500</v>
      </c>
      <c r="J3527" s="10">
        <f t="shared" si="0"/>
        <v>2450</v>
      </c>
      <c r="K3527" s="10">
        <f t="shared" si="1"/>
        <v>857.5</v>
      </c>
      <c r="L3527" s="11">
        <v>0.35</v>
      </c>
      <c r="N3527" s="16"/>
      <c r="O3527" s="14"/>
      <c r="P3527" s="12"/>
      <c r="Q3527" s="13"/>
    </row>
    <row r="3528" spans="1:17" ht="15.75" customHeight="1">
      <c r="A3528" s="6" t="s">
        <v>14</v>
      </c>
      <c r="B3528" s="6">
        <v>1185732</v>
      </c>
      <c r="C3528" s="7">
        <v>44533</v>
      </c>
      <c r="D3528" s="6" t="s">
        <v>15</v>
      </c>
      <c r="E3528" s="6" t="s">
        <v>118</v>
      </c>
      <c r="F3528" s="6" t="s">
        <v>119</v>
      </c>
      <c r="G3528" s="6" t="s">
        <v>17</v>
      </c>
      <c r="H3528" s="8">
        <v>0.65</v>
      </c>
      <c r="I3528" s="9">
        <v>5750</v>
      </c>
      <c r="J3528" s="10">
        <f t="shared" si="0"/>
        <v>3737.5</v>
      </c>
      <c r="K3528" s="10">
        <f t="shared" si="1"/>
        <v>1495</v>
      </c>
      <c r="L3528" s="11">
        <v>0.4</v>
      </c>
      <c r="N3528" s="16"/>
      <c r="O3528" s="14"/>
      <c r="P3528" s="12"/>
      <c r="Q3528" s="13"/>
    </row>
    <row r="3529" spans="1:17" ht="15.75" customHeight="1">
      <c r="A3529" s="6" t="s">
        <v>14</v>
      </c>
      <c r="B3529" s="6">
        <v>1185732</v>
      </c>
      <c r="C3529" s="7">
        <v>44533</v>
      </c>
      <c r="D3529" s="6" t="s">
        <v>15</v>
      </c>
      <c r="E3529" s="6" t="s">
        <v>118</v>
      </c>
      <c r="F3529" s="6" t="s">
        <v>119</v>
      </c>
      <c r="G3529" s="6" t="s">
        <v>18</v>
      </c>
      <c r="H3529" s="8">
        <v>0.55000000000000004</v>
      </c>
      <c r="I3529" s="9">
        <v>3750</v>
      </c>
      <c r="J3529" s="10">
        <f t="shared" si="0"/>
        <v>2062.5</v>
      </c>
      <c r="K3529" s="10">
        <f t="shared" si="1"/>
        <v>825</v>
      </c>
      <c r="L3529" s="11">
        <v>0.4</v>
      </c>
      <c r="N3529" s="16"/>
      <c r="O3529" s="14"/>
      <c r="P3529" s="12"/>
      <c r="Q3529" s="13"/>
    </row>
    <row r="3530" spans="1:17" ht="15.75" customHeight="1">
      <c r="A3530" s="6" t="s">
        <v>14</v>
      </c>
      <c r="B3530" s="6">
        <v>1185732</v>
      </c>
      <c r="C3530" s="7">
        <v>44533</v>
      </c>
      <c r="D3530" s="6" t="s">
        <v>15</v>
      </c>
      <c r="E3530" s="6" t="s">
        <v>118</v>
      </c>
      <c r="F3530" s="6" t="s">
        <v>119</v>
      </c>
      <c r="G3530" s="6" t="s">
        <v>19</v>
      </c>
      <c r="H3530" s="8">
        <v>0.55000000000000004</v>
      </c>
      <c r="I3530" s="9">
        <v>3500</v>
      </c>
      <c r="J3530" s="10">
        <f t="shared" si="0"/>
        <v>1925.0000000000002</v>
      </c>
      <c r="K3530" s="10">
        <f t="shared" si="1"/>
        <v>577.5</v>
      </c>
      <c r="L3530" s="11">
        <v>0.3</v>
      </c>
      <c r="N3530" s="16"/>
      <c r="O3530" s="14"/>
      <c r="P3530" s="12"/>
      <c r="Q3530" s="13"/>
    </row>
    <row r="3531" spans="1:17" ht="15.75" customHeight="1">
      <c r="A3531" s="6" t="s">
        <v>14</v>
      </c>
      <c r="B3531" s="6">
        <v>1185732</v>
      </c>
      <c r="C3531" s="7">
        <v>44533</v>
      </c>
      <c r="D3531" s="6" t="s">
        <v>15</v>
      </c>
      <c r="E3531" s="6" t="s">
        <v>118</v>
      </c>
      <c r="F3531" s="6" t="s">
        <v>119</v>
      </c>
      <c r="G3531" s="6" t="s">
        <v>20</v>
      </c>
      <c r="H3531" s="8">
        <v>0.55000000000000004</v>
      </c>
      <c r="I3531" s="9">
        <v>3000</v>
      </c>
      <c r="J3531" s="10">
        <f t="shared" si="0"/>
        <v>1650.0000000000002</v>
      </c>
      <c r="K3531" s="10">
        <f t="shared" si="1"/>
        <v>495.00000000000006</v>
      </c>
      <c r="L3531" s="11">
        <v>0.3</v>
      </c>
      <c r="N3531" s="16"/>
      <c r="O3531" s="14"/>
      <c r="P3531" s="12"/>
      <c r="Q3531" s="13"/>
    </row>
    <row r="3532" spans="1:17" ht="15.75" customHeight="1">
      <c r="A3532" s="6" t="s">
        <v>14</v>
      </c>
      <c r="B3532" s="6">
        <v>1185732</v>
      </c>
      <c r="C3532" s="7">
        <v>44533</v>
      </c>
      <c r="D3532" s="6" t="s">
        <v>15</v>
      </c>
      <c r="E3532" s="6" t="s">
        <v>118</v>
      </c>
      <c r="F3532" s="6" t="s">
        <v>119</v>
      </c>
      <c r="G3532" s="6" t="s">
        <v>21</v>
      </c>
      <c r="H3532" s="8">
        <v>0.65</v>
      </c>
      <c r="I3532" s="9">
        <v>3000</v>
      </c>
      <c r="J3532" s="10">
        <f t="shared" si="0"/>
        <v>1950</v>
      </c>
      <c r="K3532" s="10">
        <f t="shared" si="1"/>
        <v>585</v>
      </c>
      <c r="L3532" s="11">
        <v>0.3</v>
      </c>
      <c r="N3532" s="16"/>
      <c r="O3532" s="14"/>
      <c r="P3532" s="12"/>
      <c r="Q3532" s="13"/>
    </row>
    <row r="3533" spans="1:17" ht="15.75" customHeight="1">
      <c r="A3533" s="6" t="s">
        <v>14</v>
      </c>
      <c r="B3533" s="6">
        <v>1185732</v>
      </c>
      <c r="C3533" s="7">
        <v>44533</v>
      </c>
      <c r="D3533" s="6" t="s">
        <v>15</v>
      </c>
      <c r="E3533" s="6" t="s">
        <v>118</v>
      </c>
      <c r="F3533" s="6" t="s">
        <v>119</v>
      </c>
      <c r="G3533" s="6" t="s">
        <v>22</v>
      </c>
      <c r="H3533" s="8">
        <v>0.7</v>
      </c>
      <c r="I3533" s="9">
        <v>4000</v>
      </c>
      <c r="J3533" s="10">
        <f t="shared" si="0"/>
        <v>2800</v>
      </c>
      <c r="K3533" s="10">
        <f t="shared" si="1"/>
        <v>979.99999999999989</v>
      </c>
      <c r="L3533" s="11">
        <v>0.35</v>
      </c>
      <c r="N3533" s="16"/>
      <c r="O3533" s="14"/>
      <c r="P3533" s="12"/>
      <c r="Q3533" s="13"/>
    </row>
    <row r="3534" spans="1:17" ht="15.75" customHeight="1">
      <c r="A3534" s="6" t="s">
        <v>14</v>
      </c>
      <c r="B3534" s="6">
        <v>1185732</v>
      </c>
      <c r="C3534" s="7">
        <v>44206</v>
      </c>
      <c r="D3534" s="6" t="s">
        <v>15</v>
      </c>
      <c r="E3534" s="6" t="s">
        <v>120</v>
      </c>
      <c r="F3534" s="6" t="s">
        <v>121</v>
      </c>
      <c r="G3534" s="6" t="s">
        <v>17</v>
      </c>
      <c r="H3534" s="8">
        <v>0.35000000000000003</v>
      </c>
      <c r="I3534" s="9">
        <v>4250</v>
      </c>
      <c r="J3534" s="10">
        <f t="shared" si="0"/>
        <v>1487.5000000000002</v>
      </c>
      <c r="K3534" s="10">
        <f t="shared" si="1"/>
        <v>520.625</v>
      </c>
      <c r="L3534" s="11">
        <v>0.35</v>
      </c>
      <c r="N3534" s="16"/>
      <c r="O3534" s="14"/>
      <c r="P3534" s="12"/>
      <c r="Q3534" s="13"/>
    </row>
    <row r="3535" spans="1:17" ht="15.75" customHeight="1">
      <c r="A3535" s="6" t="s">
        <v>14</v>
      </c>
      <c r="B3535" s="6">
        <v>1185732</v>
      </c>
      <c r="C3535" s="7">
        <v>44206</v>
      </c>
      <c r="D3535" s="6" t="s">
        <v>15</v>
      </c>
      <c r="E3535" s="6" t="s">
        <v>120</v>
      </c>
      <c r="F3535" s="6" t="s">
        <v>121</v>
      </c>
      <c r="G3535" s="6" t="s">
        <v>18</v>
      </c>
      <c r="H3535" s="8">
        <v>0.35000000000000003</v>
      </c>
      <c r="I3535" s="9">
        <v>2250</v>
      </c>
      <c r="J3535" s="10">
        <f t="shared" si="0"/>
        <v>787.50000000000011</v>
      </c>
      <c r="K3535" s="10">
        <f t="shared" si="1"/>
        <v>275.625</v>
      </c>
      <c r="L3535" s="11">
        <v>0.35</v>
      </c>
      <c r="N3535" s="16"/>
      <c r="O3535" s="14"/>
      <c r="P3535" s="12"/>
      <c r="Q3535" s="13"/>
    </row>
    <row r="3536" spans="1:17" ht="15.75" customHeight="1">
      <c r="A3536" s="6" t="s">
        <v>14</v>
      </c>
      <c r="B3536" s="6">
        <v>1185732</v>
      </c>
      <c r="C3536" s="7">
        <v>44206</v>
      </c>
      <c r="D3536" s="6" t="s">
        <v>15</v>
      </c>
      <c r="E3536" s="6" t="s">
        <v>120</v>
      </c>
      <c r="F3536" s="6" t="s">
        <v>121</v>
      </c>
      <c r="G3536" s="6" t="s">
        <v>19</v>
      </c>
      <c r="H3536" s="8">
        <v>0.25000000000000006</v>
      </c>
      <c r="I3536" s="9">
        <v>2250</v>
      </c>
      <c r="J3536" s="10">
        <f t="shared" si="0"/>
        <v>562.50000000000011</v>
      </c>
      <c r="K3536" s="10">
        <f t="shared" si="1"/>
        <v>225.00000000000006</v>
      </c>
      <c r="L3536" s="11">
        <v>0.4</v>
      </c>
      <c r="N3536" s="16"/>
      <c r="O3536" s="14"/>
      <c r="P3536" s="12"/>
      <c r="Q3536" s="13"/>
    </row>
    <row r="3537" spans="1:17" ht="15.75" customHeight="1">
      <c r="A3537" s="6" t="s">
        <v>14</v>
      </c>
      <c r="B3537" s="6">
        <v>1185732</v>
      </c>
      <c r="C3537" s="7">
        <v>44206</v>
      </c>
      <c r="D3537" s="6" t="s">
        <v>15</v>
      </c>
      <c r="E3537" s="6" t="s">
        <v>120</v>
      </c>
      <c r="F3537" s="6" t="s">
        <v>121</v>
      </c>
      <c r="G3537" s="6" t="s">
        <v>20</v>
      </c>
      <c r="H3537" s="8">
        <v>0.3</v>
      </c>
      <c r="I3537" s="9">
        <v>750</v>
      </c>
      <c r="J3537" s="10">
        <f t="shared" si="0"/>
        <v>225</v>
      </c>
      <c r="K3537" s="10">
        <f t="shared" si="1"/>
        <v>90</v>
      </c>
      <c r="L3537" s="11">
        <v>0.4</v>
      </c>
      <c r="N3537" s="16"/>
      <c r="O3537" s="14"/>
      <c r="P3537" s="12"/>
      <c r="Q3537" s="13"/>
    </row>
    <row r="3538" spans="1:17" ht="15.75" customHeight="1">
      <c r="A3538" s="6" t="s">
        <v>14</v>
      </c>
      <c r="B3538" s="6">
        <v>1185732</v>
      </c>
      <c r="C3538" s="7">
        <v>44206</v>
      </c>
      <c r="D3538" s="6" t="s">
        <v>15</v>
      </c>
      <c r="E3538" s="6" t="s">
        <v>120</v>
      </c>
      <c r="F3538" s="6" t="s">
        <v>121</v>
      </c>
      <c r="G3538" s="6" t="s">
        <v>21</v>
      </c>
      <c r="H3538" s="8">
        <v>0.45</v>
      </c>
      <c r="I3538" s="9">
        <v>1250</v>
      </c>
      <c r="J3538" s="10">
        <f t="shared" si="0"/>
        <v>562.5</v>
      </c>
      <c r="K3538" s="10">
        <f t="shared" si="1"/>
        <v>168.75</v>
      </c>
      <c r="L3538" s="11">
        <v>0.3</v>
      </c>
      <c r="N3538" s="16"/>
      <c r="O3538" s="14"/>
      <c r="P3538" s="12"/>
      <c r="Q3538" s="13"/>
    </row>
    <row r="3539" spans="1:17" ht="15.75" customHeight="1">
      <c r="A3539" s="6" t="s">
        <v>14</v>
      </c>
      <c r="B3539" s="6">
        <v>1185732</v>
      </c>
      <c r="C3539" s="7">
        <v>44206</v>
      </c>
      <c r="D3539" s="6" t="s">
        <v>15</v>
      </c>
      <c r="E3539" s="6" t="s">
        <v>120</v>
      </c>
      <c r="F3539" s="6" t="s">
        <v>121</v>
      </c>
      <c r="G3539" s="6" t="s">
        <v>22</v>
      </c>
      <c r="H3539" s="8">
        <v>0.35000000000000003</v>
      </c>
      <c r="I3539" s="9">
        <v>2250</v>
      </c>
      <c r="J3539" s="10">
        <f t="shared" si="0"/>
        <v>787.50000000000011</v>
      </c>
      <c r="K3539" s="10">
        <f t="shared" si="1"/>
        <v>315.00000000000006</v>
      </c>
      <c r="L3539" s="11">
        <v>0.4</v>
      </c>
      <c r="N3539" s="16"/>
      <c r="O3539" s="14"/>
      <c r="P3539" s="12"/>
      <c r="Q3539" s="13"/>
    </row>
    <row r="3540" spans="1:17" ht="15.75" customHeight="1">
      <c r="A3540" s="6" t="s">
        <v>14</v>
      </c>
      <c r="B3540" s="6">
        <v>1185732</v>
      </c>
      <c r="C3540" s="7">
        <v>44235</v>
      </c>
      <c r="D3540" s="6" t="s">
        <v>15</v>
      </c>
      <c r="E3540" s="6" t="s">
        <v>120</v>
      </c>
      <c r="F3540" s="6" t="s">
        <v>121</v>
      </c>
      <c r="G3540" s="6" t="s">
        <v>17</v>
      </c>
      <c r="H3540" s="8">
        <v>0.35000000000000003</v>
      </c>
      <c r="I3540" s="9">
        <v>4750</v>
      </c>
      <c r="J3540" s="10">
        <f t="shared" si="0"/>
        <v>1662.5000000000002</v>
      </c>
      <c r="K3540" s="10">
        <f t="shared" si="1"/>
        <v>581.875</v>
      </c>
      <c r="L3540" s="11">
        <v>0.35</v>
      </c>
      <c r="N3540" s="16"/>
      <c r="O3540" s="14"/>
      <c r="P3540" s="12"/>
      <c r="Q3540" s="13"/>
    </row>
    <row r="3541" spans="1:17" ht="15.75" customHeight="1">
      <c r="A3541" s="6" t="s">
        <v>14</v>
      </c>
      <c r="B3541" s="6">
        <v>1185732</v>
      </c>
      <c r="C3541" s="7">
        <v>44235</v>
      </c>
      <c r="D3541" s="6" t="s">
        <v>15</v>
      </c>
      <c r="E3541" s="6" t="s">
        <v>120</v>
      </c>
      <c r="F3541" s="6" t="s">
        <v>121</v>
      </c>
      <c r="G3541" s="6" t="s">
        <v>18</v>
      </c>
      <c r="H3541" s="8">
        <v>0.35000000000000003</v>
      </c>
      <c r="I3541" s="9">
        <v>1250</v>
      </c>
      <c r="J3541" s="10">
        <f t="shared" si="0"/>
        <v>437.50000000000006</v>
      </c>
      <c r="K3541" s="10">
        <f t="shared" si="1"/>
        <v>153.125</v>
      </c>
      <c r="L3541" s="11">
        <v>0.35</v>
      </c>
      <c r="N3541" s="16"/>
      <c r="O3541" s="14"/>
      <c r="P3541" s="12"/>
      <c r="Q3541" s="13"/>
    </row>
    <row r="3542" spans="1:17" ht="15.75" customHeight="1">
      <c r="A3542" s="6" t="s">
        <v>14</v>
      </c>
      <c r="B3542" s="6">
        <v>1185732</v>
      </c>
      <c r="C3542" s="7">
        <v>44235</v>
      </c>
      <c r="D3542" s="6" t="s">
        <v>15</v>
      </c>
      <c r="E3542" s="6" t="s">
        <v>120</v>
      </c>
      <c r="F3542" s="6" t="s">
        <v>121</v>
      </c>
      <c r="G3542" s="6" t="s">
        <v>19</v>
      </c>
      <c r="H3542" s="8">
        <v>0.25000000000000006</v>
      </c>
      <c r="I3542" s="9">
        <v>1750</v>
      </c>
      <c r="J3542" s="10">
        <f t="shared" si="0"/>
        <v>437.50000000000011</v>
      </c>
      <c r="K3542" s="10">
        <f t="shared" si="1"/>
        <v>175.00000000000006</v>
      </c>
      <c r="L3542" s="11">
        <v>0.4</v>
      </c>
      <c r="N3542" s="16"/>
      <c r="O3542" s="14"/>
      <c r="P3542" s="12"/>
      <c r="Q3542" s="13"/>
    </row>
    <row r="3543" spans="1:17" ht="15.75" customHeight="1">
      <c r="A3543" s="6" t="s">
        <v>14</v>
      </c>
      <c r="B3543" s="6">
        <v>1185732</v>
      </c>
      <c r="C3543" s="7">
        <v>44235</v>
      </c>
      <c r="D3543" s="6" t="s">
        <v>15</v>
      </c>
      <c r="E3543" s="6" t="s">
        <v>120</v>
      </c>
      <c r="F3543" s="6" t="s">
        <v>121</v>
      </c>
      <c r="G3543" s="6" t="s">
        <v>20</v>
      </c>
      <c r="H3543" s="8">
        <v>0.3</v>
      </c>
      <c r="I3543" s="9">
        <v>500</v>
      </c>
      <c r="J3543" s="10">
        <f t="shared" si="0"/>
        <v>150</v>
      </c>
      <c r="K3543" s="10">
        <f t="shared" si="1"/>
        <v>60</v>
      </c>
      <c r="L3543" s="11">
        <v>0.4</v>
      </c>
      <c r="N3543" s="16"/>
      <c r="O3543" s="14"/>
      <c r="P3543" s="12"/>
      <c r="Q3543" s="13"/>
    </row>
    <row r="3544" spans="1:17" ht="15.75" customHeight="1">
      <c r="A3544" s="6" t="s">
        <v>14</v>
      </c>
      <c r="B3544" s="6">
        <v>1185732</v>
      </c>
      <c r="C3544" s="7">
        <v>44235</v>
      </c>
      <c r="D3544" s="6" t="s">
        <v>15</v>
      </c>
      <c r="E3544" s="6" t="s">
        <v>120</v>
      </c>
      <c r="F3544" s="6" t="s">
        <v>121</v>
      </c>
      <c r="G3544" s="6" t="s">
        <v>21</v>
      </c>
      <c r="H3544" s="8">
        <v>0.45</v>
      </c>
      <c r="I3544" s="9">
        <v>1250</v>
      </c>
      <c r="J3544" s="10">
        <f t="shared" si="0"/>
        <v>562.5</v>
      </c>
      <c r="K3544" s="10">
        <f t="shared" si="1"/>
        <v>168.75</v>
      </c>
      <c r="L3544" s="11">
        <v>0.3</v>
      </c>
      <c r="N3544" s="16"/>
      <c r="O3544" s="14"/>
      <c r="P3544" s="12"/>
      <c r="Q3544" s="13"/>
    </row>
    <row r="3545" spans="1:17" ht="15.75" customHeight="1">
      <c r="A3545" s="6" t="s">
        <v>14</v>
      </c>
      <c r="B3545" s="6">
        <v>1185732</v>
      </c>
      <c r="C3545" s="7">
        <v>44235</v>
      </c>
      <c r="D3545" s="6" t="s">
        <v>15</v>
      </c>
      <c r="E3545" s="6" t="s">
        <v>120</v>
      </c>
      <c r="F3545" s="6" t="s">
        <v>121</v>
      </c>
      <c r="G3545" s="6" t="s">
        <v>22</v>
      </c>
      <c r="H3545" s="8">
        <v>0.35000000000000003</v>
      </c>
      <c r="I3545" s="9">
        <v>2250</v>
      </c>
      <c r="J3545" s="10">
        <f t="shared" si="0"/>
        <v>787.50000000000011</v>
      </c>
      <c r="K3545" s="10">
        <f t="shared" si="1"/>
        <v>315.00000000000006</v>
      </c>
      <c r="L3545" s="11">
        <v>0.4</v>
      </c>
      <c r="N3545" s="16"/>
      <c r="O3545" s="14"/>
      <c r="P3545" s="12"/>
      <c r="Q3545" s="13"/>
    </row>
    <row r="3546" spans="1:17" ht="15.75" customHeight="1">
      <c r="A3546" s="6" t="s">
        <v>14</v>
      </c>
      <c r="B3546" s="6">
        <v>1185732</v>
      </c>
      <c r="C3546" s="7">
        <v>44261</v>
      </c>
      <c r="D3546" s="6" t="s">
        <v>15</v>
      </c>
      <c r="E3546" s="6" t="s">
        <v>120</v>
      </c>
      <c r="F3546" s="6" t="s">
        <v>121</v>
      </c>
      <c r="G3546" s="6" t="s">
        <v>17</v>
      </c>
      <c r="H3546" s="8">
        <v>0.35000000000000003</v>
      </c>
      <c r="I3546" s="9">
        <v>4450</v>
      </c>
      <c r="J3546" s="10">
        <f t="shared" si="0"/>
        <v>1557.5000000000002</v>
      </c>
      <c r="K3546" s="10">
        <f t="shared" si="1"/>
        <v>545.125</v>
      </c>
      <c r="L3546" s="11">
        <v>0.35</v>
      </c>
      <c r="N3546" s="16"/>
      <c r="O3546" s="14"/>
      <c r="P3546" s="12"/>
      <c r="Q3546" s="13"/>
    </row>
    <row r="3547" spans="1:17" ht="15.75" customHeight="1">
      <c r="A3547" s="6" t="s">
        <v>14</v>
      </c>
      <c r="B3547" s="6">
        <v>1185732</v>
      </c>
      <c r="C3547" s="7">
        <v>44261</v>
      </c>
      <c r="D3547" s="6" t="s">
        <v>15</v>
      </c>
      <c r="E3547" s="6" t="s">
        <v>120</v>
      </c>
      <c r="F3547" s="6" t="s">
        <v>121</v>
      </c>
      <c r="G3547" s="6" t="s">
        <v>18</v>
      </c>
      <c r="H3547" s="8">
        <v>0.35000000000000003</v>
      </c>
      <c r="I3547" s="9">
        <v>1500</v>
      </c>
      <c r="J3547" s="10">
        <f t="shared" si="0"/>
        <v>525</v>
      </c>
      <c r="K3547" s="10">
        <f t="shared" si="1"/>
        <v>183.75</v>
      </c>
      <c r="L3547" s="11">
        <v>0.35</v>
      </c>
      <c r="N3547" s="16"/>
      <c r="O3547" s="14"/>
      <c r="P3547" s="12"/>
      <c r="Q3547" s="13"/>
    </row>
    <row r="3548" spans="1:17" ht="15.75" customHeight="1">
      <c r="A3548" s="6" t="s">
        <v>14</v>
      </c>
      <c r="B3548" s="6">
        <v>1185732</v>
      </c>
      <c r="C3548" s="7">
        <v>44261</v>
      </c>
      <c r="D3548" s="6" t="s">
        <v>15</v>
      </c>
      <c r="E3548" s="6" t="s">
        <v>120</v>
      </c>
      <c r="F3548" s="6" t="s">
        <v>121</v>
      </c>
      <c r="G3548" s="6" t="s">
        <v>19</v>
      </c>
      <c r="H3548" s="8">
        <v>0.25000000000000006</v>
      </c>
      <c r="I3548" s="9">
        <v>1750</v>
      </c>
      <c r="J3548" s="10">
        <f t="shared" si="0"/>
        <v>437.50000000000011</v>
      </c>
      <c r="K3548" s="10">
        <f t="shared" si="1"/>
        <v>175.00000000000006</v>
      </c>
      <c r="L3548" s="11">
        <v>0.4</v>
      </c>
      <c r="N3548" s="16"/>
      <c r="O3548" s="14"/>
      <c r="P3548" s="12"/>
      <c r="Q3548" s="13"/>
    </row>
    <row r="3549" spans="1:17" ht="15.75" customHeight="1">
      <c r="A3549" s="6" t="s">
        <v>14</v>
      </c>
      <c r="B3549" s="6">
        <v>1185732</v>
      </c>
      <c r="C3549" s="7">
        <v>44261</v>
      </c>
      <c r="D3549" s="6" t="s">
        <v>15</v>
      </c>
      <c r="E3549" s="6" t="s">
        <v>120</v>
      </c>
      <c r="F3549" s="6" t="s">
        <v>121</v>
      </c>
      <c r="G3549" s="6" t="s">
        <v>20</v>
      </c>
      <c r="H3549" s="8">
        <v>0.3</v>
      </c>
      <c r="I3549" s="9">
        <v>250</v>
      </c>
      <c r="J3549" s="10">
        <f t="shared" si="0"/>
        <v>75</v>
      </c>
      <c r="K3549" s="10">
        <f t="shared" si="1"/>
        <v>30</v>
      </c>
      <c r="L3549" s="11">
        <v>0.4</v>
      </c>
      <c r="N3549" s="16"/>
      <c r="O3549" s="14"/>
      <c r="P3549" s="12"/>
      <c r="Q3549" s="13"/>
    </row>
    <row r="3550" spans="1:17" ht="15.75" customHeight="1">
      <c r="A3550" s="6" t="s">
        <v>14</v>
      </c>
      <c r="B3550" s="6">
        <v>1185732</v>
      </c>
      <c r="C3550" s="7">
        <v>44261</v>
      </c>
      <c r="D3550" s="6" t="s">
        <v>15</v>
      </c>
      <c r="E3550" s="6" t="s">
        <v>120</v>
      </c>
      <c r="F3550" s="6" t="s">
        <v>121</v>
      </c>
      <c r="G3550" s="6" t="s">
        <v>21</v>
      </c>
      <c r="H3550" s="8">
        <v>0.45</v>
      </c>
      <c r="I3550" s="9">
        <v>750</v>
      </c>
      <c r="J3550" s="10">
        <f t="shared" si="0"/>
        <v>337.5</v>
      </c>
      <c r="K3550" s="10">
        <f t="shared" si="1"/>
        <v>101.25</v>
      </c>
      <c r="L3550" s="11">
        <v>0.3</v>
      </c>
      <c r="N3550" s="16"/>
      <c r="O3550" s="14"/>
      <c r="P3550" s="12"/>
      <c r="Q3550" s="13"/>
    </row>
    <row r="3551" spans="1:17" ht="15.75" customHeight="1">
      <c r="A3551" s="6" t="s">
        <v>14</v>
      </c>
      <c r="B3551" s="6">
        <v>1185732</v>
      </c>
      <c r="C3551" s="7">
        <v>44261</v>
      </c>
      <c r="D3551" s="6" t="s">
        <v>15</v>
      </c>
      <c r="E3551" s="6" t="s">
        <v>120</v>
      </c>
      <c r="F3551" s="6" t="s">
        <v>121</v>
      </c>
      <c r="G3551" s="6" t="s">
        <v>22</v>
      </c>
      <c r="H3551" s="8">
        <v>0.35000000000000003</v>
      </c>
      <c r="I3551" s="9">
        <v>1750</v>
      </c>
      <c r="J3551" s="10">
        <f t="shared" si="0"/>
        <v>612.50000000000011</v>
      </c>
      <c r="K3551" s="10">
        <f t="shared" si="1"/>
        <v>245.00000000000006</v>
      </c>
      <c r="L3551" s="11">
        <v>0.4</v>
      </c>
      <c r="N3551" s="16"/>
      <c r="O3551" s="14"/>
      <c r="P3551" s="12"/>
      <c r="Q3551" s="13"/>
    </row>
    <row r="3552" spans="1:17" ht="15.75" customHeight="1">
      <c r="A3552" s="6" t="s">
        <v>14</v>
      </c>
      <c r="B3552" s="6">
        <v>1185732</v>
      </c>
      <c r="C3552" s="7">
        <v>44293</v>
      </c>
      <c r="D3552" s="6" t="s">
        <v>15</v>
      </c>
      <c r="E3552" s="6" t="s">
        <v>120</v>
      </c>
      <c r="F3552" s="6" t="s">
        <v>121</v>
      </c>
      <c r="G3552" s="6" t="s">
        <v>17</v>
      </c>
      <c r="H3552" s="8">
        <v>0.35000000000000003</v>
      </c>
      <c r="I3552" s="9">
        <v>4250</v>
      </c>
      <c r="J3552" s="10">
        <f t="shared" si="0"/>
        <v>1487.5000000000002</v>
      </c>
      <c r="K3552" s="10">
        <f t="shared" si="1"/>
        <v>520.625</v>
      </c>
      <c r="L3552" s="11">
        <v>0.35</v>
      </c>
      <c r="N3552" s="16"/>
      <c r="O3552" s="14"/>
      <c r="P3552" s="12"/>
      <c r="Q3552" s="13"/>
    </row>
    <row r="3553" spans="1:17" ht="15.75" customHeight="1">
      <c r="A3553" s="6" t="s">
        <v>14</v>
      </c>
      <c r="B3553" s="6">
        <v>1185732</v>
      </c>
      <c r="C3553" s="7">
        <v>44293</v>
      </c>
      <c r="D3553" s="6" t="s">
        <v>15</v>
      </c>
      <c r="E3553" s="6" t="s">
        <v>120</v>
      </c>
      <c r="F3553" s="6" t="s">
        <v>121</v>
      </c>
      <c r="G3553" s="6" t="s">
        <v>18</v>
      </c>
      <c r="H3553" s="8">
        <v>0.35000000000000003</v>
      </c>
      <c r="I3553" s="9">
        <v>1250</v>
      </c>
      <c r="J3553" s="10">
        <f t="shared" si="0"/>
        <v>437.50000000000006</v>
      </c>
      <c r="K3553" s="10">
        <f t="shared" si="1"/>
        <v>153.125</v>
      </c>
      <c r="L3553" s="11">
        <v>0.35</v>
      </c>
      <c r="N3553" s="16"/>
      <c r="O3553" s="14"/>
      <c r="P3553" s="12"/>
      <c r="Q3553" s="13"/>
    </row>
    <row r="3554" spans="1:17" ht="15.75" customHeight="1">
      <c r="A3554" s="6" t="s">
        <v>14</v>
      </c>
      <c r="B3554" s="6">
        <v>1185732</v>
      </c>
      <c r="C3554" s="7">
        <v>44293</v>
      </c>
      <c r="D3554" s="6" t="s">
        <v>15</v>
      </c>
      <c r="E3554" s="6" t="s">
        <v>120</v>
      </c>
      <c r="F3554" s="6" t="s">
        <v>121</v>
      </c>
      <c r="G3554" s="6" t="s">
        <v>19</v>
      </c>
      <c r="H3554" s="8">
        <v>0.25000000000000006</v>
      </c>
      <c r="I3554" s="9">
        <v>1250</v>
      </c>
      <c r="J3554" s="10">
        <f t="shared" si="0"/>
        <v>312.50000000000006</v>
      </c>
      <c r="K3554" s="10">
        <f t="shared" si="1"/>
        <v>125.00000000000003</v>
      </c>
      <c r="L3554" s="11">
        <v>0.4</v>
      </c>
      <c r="N3554" s="16"/>
      <c r="O3554" s="14"/>
      <c r="P3554" s="12"/>
      <c r="Q3554" s="13"/>
    </row>
    <row r="3555" spans="1:17" ht="15.75" customHeight="1">
      <c r="A3555" s="6" t="s">
        <v>14</v>
      </c>
      <c r="B3555" s="6">
        <v>1185732</v>
      </c>
      <c r="C3555" s="7">
        <v>44293</v>
      </c>
      <c r="D3555" s="6" t="s">
        <v>15</v>
      </c>
      <c r="E3555" s="6" t="s">
        <v>120</v>
      </c>
      <c r="F3555" s="6" t="s">
        <v>121</v>
      </c>
      <c r="G3555" s="6" t="s">
        <v>20</v>
      </c>
      <c r="H3555" s="8">
        <v>0.3</v>
      </c>
      <c r="I3555" s="9">
        <v>500</v>
      </c>
      <c r="J3555" s="10">
        <f t="shared" si="0"/>
        <v>150</v>
      </c>
      <c r="K3555" s="10">
        <f t="shared" si="1"/>
        <v>60</v>
      </c>
      <c r="L3555" s="11">
        <v>0.4</v>
      </c>
      <c r="N3555" s="16"/>
      <c r="O3555" s="14"/>
      <c r="P3555" s="12"/>
      <c r="Q3555" s="13"/>
    </row>
    <row r="3556" spans="1:17" ht="15.75" customHeight="1">
      <c r="A3556" s="6" t="s">
        <v>14</v>
      </c>
      <c r="B3556" s="6">
        <v>1185732</v>
      </c>
      <c r="C3556" s="7">
        <v>44293</v>
      </c>
      <c r="D3556" s="6" t="s">
        <v>15</v>
      </c>
      <c r="E3556" s="6" t="s">
        <v>120</v>
      </c>
      <c r="F3556" s="6" t="s">
        <v>121</v>
      </c>
      <c r="G3556" s="6" t="s">
        <v>21</v>
      </c>
      <c r="H3556" s="8">
        <v>0.45</v>
      </c>
      <c r="I3556" s="9">
        <v>500</v>
      </c>
      <c r="J3556" s="10">
        <f t="shared" si="0"/>
        <v>225</v>
      </c>
      <c r="K3556" s="10">
        <f t="shared" si="1"/>
        <v>67.5</v>
      </c>
      <c r="L3556" s="11">
        <v>0.3</v>
      </c>
      <c r="N3556" s="16"/>
      <c r="O3556" s="14"/>
      <c r="P3556" s="12"/>
      <c r="Q3556" s="13"/>
    </row>
    <row r="3557" spans="1:17" ht="15.75" customHeight="1">
      <c r="A3557" s="6" t="s">
        <v>14</v>
      </c>
      <c r="B3557" s="6">
        <v>1185732</v>
      </c>
      <c r="C3557" s="7">
        <v>44293</v>
      </c>
      <c r="D3557" s="6" t="s">
        <v>15</v>
      </c>
      <c r="E3557" s="6" t="s">
        <v>120</v>
      </c>
      <c r="F3557" s="6" t="s">
        <v>121</v>
      </c>
      <c r="G3557" s="6" t="s">
        <v>22</v>
      </c>
      <c r="H3557" s="8">
        <v>0.35000000000000003</v>
      </c>
      <c r="I3557" s="9">
        <v>2000</v>
      </c>
      <c r="J3557" s="10">
        <f t="shared" si="0"/>
        <v>700.00000000000011</v>
      </c>
      <c r="K3557" s="10">
        <f t="shared" si="1"/>
        <v>280.00000000000006</v>
      </c>
      <c r="L3557" s="11">
        <v>0.4</v>
      </c>
      <c r="N3557" s="16"/>
      <c r="O3557" s="14"/>
      <c r="P3557" s="12"/>
      <c r="Q3557" s="13"/>
    </row>
    <row r="3558" spans="1:17" ht="15.75" customHeight="1">
      <c r="A3558" s="6" t="s">
        <v>14</v>
      </c>
      <c r="B3558" s="6">
        <v>1185732</v>
      </c>
      <c r="C3558" s="7">
        <v>44322</v>
      </c>
      <c r="D3558" s="6" t="s">
        <v>15</v>
      </c>
      <c r="E3558" s="6" t="s">
        <v>120</v>
      </c>
      <c r="F3558" s="6" t="s">
        <v>121</v>
      </c>
      <c r="G3558" s="6" t="s">
        <v>17</v>
      </c>
      <c r="H3558" s="8">
        <v>0.49999999999999994</v>
      </c>
      <c r="I3558" s="9">
        <v>4700</v>
      </c>
      <c r="J3558" s="10">
        <f t="shared" si="0"/>
        <v>2349.9999999999995</v>
      </c>
      <c r="K3558" s="10">
        <f t="shared" si="1"/>
        <v>822.49999999999977</v>
      </c>
      <c r="L3558" s="11">
        <v>0.35</v>
      </c>
      <c r="N3558" s="16"/>
      <c r="O3558" s="14"/>
      <c r="P3558" s="12"/>
      <c r="Q3558" s="13"/>
    </row>
    <row r="3559" spans="1:17" ht="15.75" customHeight="1">
      <c r="A3559" s="6" t="s">
        <v>14</v>
      </c>
      <c r="B3559" s="6">
        <v>1185732</v>
      </c>
      <c r="C3559" s="7">
        <v>44322</v>
      </c>
      <c r="D3559" s="6" t="s">
        <v>15</v>
      </c>
      <c r="E3559" s="6" t="s">
        <v>120</v>
      </c>
      <c r="F3559" s="6" t="s">
        <v>121</v>
      </c>
      <c r="G3559" s="6" t="s">
        <v>18</v>
      </c>
      <c r="H3559" s="8">
        <v>0.45</v>
      </c>
      <c r="I3559" s="9">
        <v>1750</v>
      </c>
      <c r="J3559" s="10">
        <f t="shared" si="0"/>
        <v>787.5</v>
      </c>
      <c r="K3559" s="10">
        <f t="shared" si="1"/>
        <v>275.625</v>
      </c>
      <c r="L3559" s="11">
        <v>0.35</v>
      </c>
      <c r="N3559" s="16"/>
      <c r="O3559" s="14"/>
      <c r="P3559" s="12"/>
      <c r="Q3559" s="13"/>
    </row>
    <row r="3560" spans="1:17" ht="15.75" customHeight="1">
      <c r="A3560" s="6" t="s">
        <v>14</v>
      </c>
      <c r="B3560" s="6">
        <v>1185732</v>
      </c>
      <c r="C3560" s="7">
        <v>44322</v>
      </c>
      <c r="D3560" s="6" t="s">
        <v>15</v>
      </c>
      <c r="E3560" s="6" t="s">
        <v>120</v>
      </c>
      <c r="F3560" s="6" t="s">
        <v>121</v>
      </c>
      <c r="G3560" s="6" t="s">
        <v>19</v>
      </c>
      <c r="H3560" s="8">
        <v>0.4</v>
      </c>
      <c r="I3560" s="9">
        <v>2000</v>
      </c>
      <c r="J3560" s="10">
        <f t="shared" si="0"/>
        <v>800</v>
      </c>
      <c r="K3560" s="10">
        <f t="shared" si="1"/>
        <v>320</v>
      </c>
      <c r="L3560" s="11">
        <v>0.4</v>
      </c>
      <c r="N3560" s="16"/>
      <c r="O3560" s="14"/>
      <c r="P3560" s="12"/>
      <c r="Q3560" s="13"/>
    </row>
    <row r="3561" spans="1:17" ht="15.75" customHeight="1">
      <c r="A3561" s="6" t="s">
        <v>14</v>
      </c>
      <c r="B3561" s="6">
        <v>1185732</v>
      </c>
      <c r="C3561" s="7">
        <v>44322</v>
      </c>
      <c r="D3561" s="6" t="s">
        <v>15</v>
      </c>
      <c r="E3561" s="6" t="s">
        <v>120</v>
      </c>
      <c r="F3561" s="6" t="s">
        <v>121</v>
      </c>
      <c r="G3561" s="6" t="s">
        <v>20</v>
      </c>
      <c r="H3561" s="8">
        <v>0.4</v>
      </c>
      <c r="I3561" s="9">
        <v>1500</v>
      </c>
      <c r="J3561" s="10">
        <f t="shared" si="0"/>
        <v>600</v>
      </c>
      <c r="K3561" s="10">
        <f t="shared" si="1"/>
        <v>240</v>
      </c>
      <c r="L3561" s="11">
        <v>0.4</v>
      </c>
      <c r="N3561" s="16"/>
      <c r="O3561" s="14"/>
      <c r="P3561" s="12"/>
      <c r="Q3561" s="13"/>
    </row>
    <row r="3562" spans="1:17" ht="15.75" customHeight="1">
      <c r="A3562" s="6" t="s">
        <v>14</v>
      </c>
      <c r="B3562" s="6">
        <v>1185732</v>
      </c>
      <c r="C3562" s="7">
        <v>44322</v>
      </c>
      <c r="D3562" s="6" t="s">
        <v>15</v>
      </c>
      <c r="E3562" s="6" t="s">
        <v>120</v>
      </c>
      <c r="F3562" s="6" t="s">
        <v>121</v>
      </c>
      <c r="G3562" s="6" t="s">
        <v>21</v>
      </c>
      <c r="H3562" s="8">
        <v>0.49999999999999994</v>
      </c>
      <c r="I3562" s="9">
        <v>1750</v>
      </c>
      <c r="J3562" s="10">
        <f t="shared" si="0"/>
        <v>874.99999999999989</v>
      </c>
      <c r="K3562" s="10">
        <f t="shared" si="1"/>
        <v>262.49999999999994</v>
      </c>
      <c r="L3562" s="11">
        <v>0.3</v>
      </c>
      <c r="N3562" s="16"/>
      <c r="O3562" s="14"/>
      <c r="P3562" s="12"/>
      <c r="Q3562" s="13"/>
    </row>
    <row r="3563" spans="1:17" ht="15.75" customHeight="1">
      <c r="A3563" s="6" t="s">
        <v>14</v>
      </c>
      <c r="B3563" s="6">
        <v>1185732</v>
      </c>
      <c r="C3563" s="7">
        <v>44322</v>
      </c>
      <c r="D3563" s="6" t="s">
        <v>15</v>
      </c>
      <c r="E3563" s="6" t="s">
        <v>120</v>
      </c>
      <c r="F3563" s="6" t="s">
        <v>121</v>
      </c>
      <c r="G3563" s="6" t="s">
        <v>22</v>
      </c>
      <c r="H3563" s="8">
        <v>0.54999999999999993</v>
      </c>
      <c r="I3563" s="9">
        <v>3000</v>
      </c>
      <c r="J3563" s="10">
        <f t="shared" si="0"/>
        <v>1649.9999999999998</v>
      </c>
      <c r="K3563" s="10">
        <f t="shared" si="1"/>
        <v>660</v>
      </c>
      <c r="L3563" s="11">
        <v>0.4</v>
      </c>
      <c r="N3563" s="16"/>
      <c r="O3563" s="14"/>
      <c r="P3563" s="12"/>
      <c r="Q3563" s="13"/>
    </row>
    <row r="3564" spans="1:17" ht="15.75" customHeight="1">
      <c r="A3564" s="6" t="s">
        <v>14</v>
      </c>
      <c r="B3564" s="6">
        <v>1185732</v>
      </c>
      <c r="C3564" s="7">
        <v>44355</v>
      </c>
      <c r="D3564" s="6" t="s">
        <v>15</v>
      </c>
      <c r="E3564" s="6" t="s">
        <v>120</v>
      </c>
      <c r="F3564" s="6" t="s">
        <v>121</v>
      </c>
      <c r="G3564" s="6" t="s">
        <v>17</v>
      </c>
      <c r="H3564" s="8">
        <v>0.49999999999999994</v>
      </c>
      <c r="I3564" s="9">
        <v>5500</v>
      </c>
      <c r="J3564" s="10">
        <f t="shared" si="0"/>
        <v>2749.9999999999995</v>
      </c>
      <c r="K3564" s="10">
        <f t="shared" si="1"/>
        <v>962.49999999999977</v>
      </c>
      <c r="L3564" s="11">
        <v>0.35</v>
      </c>
      <c r="N3564" s="16"/>
      <c r="O3564" s="14"/>
      <c r="P3564" s="12"/>
      <c r="Q3564" s="13"/>
    </row>
    <row r="3565" spans="1:17" ht="15.75" customHeight="1">
      <c r="A3565" s="6" t="s">
        <v>14</v>
      </c>
      <c r="B3565" s="6">
        <v>1185732</v>
      </c>
      <c r="C3565" s="7">
        <v>44355</v>
      </c>
      <c r="D3565" s="6" t="s">
        <v>15</v>
      </c>
      <c r="E3565" s="6" t="s">
        <v>120</v>
      </c>
      <c r="F3565" s="6" t="s">
        <v>121</v>
      </c>
      <c r="G3565" s="6" t="s">
        <v>18</v>
      </c>
      <c r="H3565" s="8">
        <v>0.45</v>
      </c>
      <c r="I3565" s="9">
        <v>3000</v>
      </c>
      <c r="J3565" s="10">
        <f t="shared" si="0"/>
        <v>1350</v>
      </c>
      <c r="K3565" s="10">
        <f t="shared" si="1"/>
        <v>472.49999999999994</v>
      </c>
      <c r="L3565" s="11">
        <v>0.35</v>
      </c>
      <c r="N3565" s="16"/>
      <c r="O3565" s="14"/>
      <c r="P3565" s="12"/>
      <c r="Q3565" s="13"/>
    </row>
    <row r="3566" spans="1:17" ht="15.75" customHeight="1">
      <c r="A3566" s="6" t="s">
        <v>14</v>
      </c>
      <c r="B3566" s="6">
        <v>1185732</v>
      </c>
      <c r="C3566" s="7">
        <v>44355</v>
      </c>
      <c r="D3566" s="6" t="s">
        <v>15</v>
      </c>
      <c r="E3566" s="6" t="s">
        <v>120</v>
      </c>
      <c r="F3566" s="6" t="s">
        <v>121</v>
      </c>
      <c r="G3566" s="6" t="s">
        <v>19</v>
      </c>
      <c r="H3566" s="8">
        <v>0.4</v>
      </c>
      <c r="I3566" s="9">
        <v>2250</v>
      </c>
      <c r="J3566" s="10">
        <f t="shared" si="0"/>
        <v>900</v>
      </c>
      <c r="K3566" s="10">
        <f t="shared" si="1"/>
        <v>360</v>
      </c>
      <c r="L3566" s="11">
        <v>0.4</v>
      </c>
      <c r="N3566" s="16"/>
      <c r="O3566" s="14"/>
      <c r="P3566" s="12"/>
      <c r="Q3566" s="13"/>
    </row>
    <row r="3567" spans="1:17" ht="15.75" customHeight="1">
      <c r="A3567" s="6" t="s">
        <v>14</v>
      </c>
      <c r="B3567" s="6">
        <v>1185732</v>
      </c>
      <c r="C3567" s="7">
        <v>44355</v>
      </c>
      <c r="D3567" s="6" t="s">
        <v>15</v>
      </c>
      <c r="E3567" s="6" t="s">
        <v>120</v>
      </c>
      <c r="F3567" s="6" t="s">
        <v>121</v>
      </c>
      <c r="G3567" s="6" t="s">
        <v>20</v>
      </c>
      <c r="H3567" s="8">
        <v>0.4</v>
      </c>
      <c r="I3567" s="9">
        <v>2000</v>
      </c>
      <c r="J3567" s="10">
        <f t="shared" si="0"/>
        <v>800</v>
      </c>
      <c r="K3567" s="10">
        <f t="shared" si="1"/>
        <v>320</v>
      </c>
      <c r="L3567" s="11">
        <v>0.4</v>
      </c>
      <c r="N3567" s="16"/>
      <c r="O3567" s="14"/>
      <c r="P3567" s="12"/>
      <c r="Q3567" s="13"/>
    </row>
    <row r="3568" spans="1:17" ht="15.75" customHeight="1">
      <c r="A3568" s="6" t="s">
        <v>14</v>
      </c>
      <c r="B3568" s="6">
        <v>1185732</v>
      </c>
      <c r="C3568" s="7">
        <v>44355</v>
      </c>
      <c r="D3568" s="6" t="s">
        <v>15</v>
      </c>
      <c r="E3568" s="6" t="s">
        <v>120</v>
      </c>
      <c r="F3568" s="6" t="s">
        <v>121</v>
      </c>
      <c r="G3568" s="6" t="s">
        <v>21</v>
      </c>
      <c r="H3568" s="8">
        <v>0.49999999999999994</v>
      </c>
      <c r="I3568" s="9">
        <v>2000</v>
      </c>
      <c r="J3568" s="10">
        <f t="shared" si="0"/>
        <v>999.99999999999989</v>
      </c>
      <c r="K3568" s="10">
        <f t="shared" si="1"/>
        <v>299.99999999999994</v>
      </c>
      <c r="L3568" s="11">
        <v>0.3</v>
      </c>
      <c r="N3568" s="16"/>
      <c r="O3568" s="14"/>
      <c r="P3568" s="12"/>
      <c r="Q3568" s="13"/>
    </row>
    <row r="3569" spans="1:17" ht="15.75" customHeight="1">
      <c r="A3569" s="6" t="s">
        <v>14</v>
      </c>
      <c r="B3569" s="6">
        <v>1185732</v>
      </c>
      <c r="C3569" s="7">
        <v>44355</v>
      </c>
      <c r="D3569" s="6" t="s">
        <v>15</v>
      </c>
      <c r="E3569" s="6" t="s">
        <v>120</v>
      </c>
      <c r="F3569" s="6" t="s">
        <v>121</v>
      </c>
      <c r="G3569" s="6" t="s">
        <v>22</v>
      </c>
      <c r="H3569" s="8">
        <v>0.54999999999999993</v>
      </c>
      <c r="I3569" s="9">
        <v>3500</v>
      </c>
      <c r="J3569" s="10">
        <f t="shared" si="0"/>
        <v>1924.9999999999998</v>
      </c>
      <c r="K3569" s="10">
        <f t="shared" si="1"/>
        <v>770</v>
      </c>
      <c r="L3569" s="11">
        <v>0.4</v>
      </c>
      <c r="N3569" s="16"/>
      <c r="O3569" s="14"/>
      <c r="P3569" s="12"/>
      <c r="Q3569" s="13"/>
    </row>
    <row r="3570" spans="1:17" ht="15.75" customHeight="1">
      <c r="A3570" s="6" t="s">
        <v>14</v>
      </c>
      <c r="B3570" s="6">
        <v>1185732</v>
      </c>
      <c r="C3570" s="7">
        <v>44383</v>
      </c>
      <c r="D3570" s="6" t="s">
        <v>15</v>
      </c>
      <c r="E3570" s="6" t="s">
        <v>120</v>
      </c>
      <c r="F3570" s="6" t="s">
        <v>121</v>
      </c>
      <c r="G3570" s="6" t="s">
        <v>17</v>
      </c>
      <c r="H3570" s="8">
        <v>0.49999999999999994</v>
      </c>
      <c r="I3570" s="9">
        <v>5750</v>
      </c>
      <c r="J3570" s="10">
        <f t="shared" si="0"/>
        <v>2874.9999999999995</v>
      </c>
      <c r="K3570" s="10">
        <f t="shared" si="1"/>
        <v>1006.2499999999998</v>
      </c>
      <c r="L3570" s="11">
        <v>0.35</v>
      </c>
      <c r="N3570" s="16"/>
      <c r="O3570" s="14"/>
      <c r="P3570" s="12"/>
      <c r="Q3570" s="13"/>
    </row>
    <row r="3571" spans="1:17" ht="15.75" customHeight="1">
      <c r="A3571" s="6" t="s">
        <v>14</v>
      </c>
      <c r="B3571" s="6">
        <v>1185732</v>
      </c>
      <c r="C3571" s="7">
        <v>44383</v>
      </c>
      <c r="D3571" s="6" t="s">
        <v>15</v>
      </c>
      <c r="E3571" s="6" t="s">
        <v>120</v>
      </c>
      <c r="F3571" s="6" t="s">
        <v>121</v>
      </c>
      <c r="G3571" s="6" t="s">
        <v>18</v>
      </c>
      <c r="H3571" s="8">
        <v>0.45</v>
      </c>
      <c r="I3571" s="9">
        <v>3250</v>
      </c>
      <c r="J3571" s="10">
        <f t="shared" si="0"/>
        <v>1462.5</v>
      </c>
      <c r="K3571" s="10">
        <f t="shared" si="1"/>
        <v>511.87499999999994</v>
      </c>
      <c r="L3571" s="11">
        <v>0.35</v>
      </c>
      <c r="N3571" s="16"/>
      <c r="O3571" s="14"/>
      <c r="P3571" s="12"/>
      <c r="Q3571" s="13"/>
    </row>
    <row r="3572" spans="1:17" ht="15.75" customHeight="1">
      <c r="A3572" s="6" t="s">
        <v>14</v>
      </c>
      <c r="B3572" s="6">
        <v>1185732</v>
      </c>
      <c r="C3572" s="7">
        <v>44383</v>
      </c>
      <c r="D3572" s="6" t="s">
        <v>15</v>
      </c>
      <c r="E3572" s="6" t="s">
        <v>120</v>
      </c>
      <c r="F3572" s="6" t="s">
        <v>121</v>
      </c>
      <c r="G3572" s="6" t="s">
        <v>19</v>
      </c>
      <c r="H3572" s="8">
        <v>0.4</v>
      </c>
      <c r="I3572" s="9">
        <v>2500</v>
      </c>
      <c r="J3572" s="10">
        <f t="shared" si="0"/>
        <v>1000</v>
      </c>
      <c r="K3572" s="10">
        <f t="shared" si="1"/>
        <v>400</v>
      </c>
      <c r="L3572" s="11">
        <v>0.4</v>
      </c>
      <c r="N3572" s="16"/>
      <c r="O3572" s="14"/>
      <c r="P3572" s="12"/>
      <c r="Q3572" s="13"/>
    </row>
    <row r="3573" spans="1:17" ht="15.75" customHeight="1">
      <c r="A3573" s="6" t="s">
        <v>14</v>
      </c>
      <c r="B3573" s="6">
        <v>1185732</v>
      </c>
      <c r="C3573" s="7">
        <v>44383</v>
      </c>
      <c r="D3573" s="6" t="s">
        <v>15</v>
      </c>
      <c r="E3573" s="6" t="s">
        <v>120</v>
      </c>
      <c r="F3573" s="6" t="s">
        <v>121</v>
      </c>
      <c r="G3573" s="6" t="s">
        <v>20</v>
      </c>
      <c r="H3573" s="8">
        <v>0.4</v>
      </c>
      <c r="I3573" s="9">
        <v>2000</v>
      </c>
      <c r="J3573" s="10">
        <f t="shared" si="0"/>
        <v>800</v>
      </c>
      <c r="K3573" s="10">
        <f t="shared" si="1"/>
        <v>320</v>
      </c>
      <c r="L3573" s="11">
        <v>0.4</v>
      </c>
      <c r="N3573" s="16"/>
      <c r="O3573" s="14"/>
      <c r="P3573" s="12"/>
      <c r="Q3573" s="13"/>
    </row>
    <row r="3574" spans="1:17" ht="15.75" customHeight="1">
      <c r="A3574" s="6" t="s">
        <v>14</v>
      </c>
      <c r="B3574" s="6">
        <v>1185732</v>
      </c>
      <c r="C3574" s="7">
        <v>44383</v>
      </c>
      <c r="D3574" s="6" t="s">
        <v>15</v>
      </c>
      <c r="E3574" s="6" t="s">
        <v>120</v>
      </c>
      <c r="F3574" s="6" t="s">
        <v>121</v>
      </c>
      <c r="G3574" s="6" t="s">
        <v>21</v>
      </c>
      <c r="H3574" s="8">
        <v>0.49999999999999994</v>
      </c>
      <c r="I3574" s="9">
        <v>2250</v>
      </c>
      <c r="J3574" s="10">
        <f t="shared" si="0"/>
        <v>1124.9999999999998</v>
      </c>
      <c r="K3574" s="10">
        <f t="shared" si="1"/>
        <v>337.49999999999994</v>
      </c>
      <c r="L3574" s="11">
        <v>0.3</v>
      </c>
      <c r="N3574" s="16"/>
      <c r="O3574" s="14"/>
      <c r="P3574" s="12"/>
      <c r="Q3574" s="13"/>
    </row>
    <row r="3575" spans="1:17" ht="15.75" customHeight="1">
      <c r="A3575" s="6" t="s">
        <v>14</v>
      </c>
      <c r="B3575" s="6">
        <v>1185732</v>
      </c>
      <c r="C3575" s="7">
        <v>44383</v>
      </c>
      <c r="D3575" s="6" t="s">
        <v>15</v>
      </c>
      <c r="E3575" s="6" t="s">
        <v>120</v>
      </c>
      <c r="F3575" s="6" t="s">
        <v>121</v>
      </c>
      <c r="G3575" s="6" t="s">
        <v>22</v>
      </c>
      <c r="H3575" s="8">
        <v>0.54999999999999993</v>
      </c>
      <c r="I3575" s="9">
        <v>4000</v>
      </c>
      <c r="J3575" s="10">
        <f t="shared" si="0"/>
        <v>2199.9999999999995</v>
      </c>
      <c r="K3575" s="10">
        <f t="shared" si="1"/>
        <v>879.99999999999989</v>
      </c>
      <c r="L3575" s="11">
        <v>0.4</v>
      </c>
      <c r="N3575" s="16"/>
      <c r="O3575" s="14"/>
      <c r="P3575" s="12"/>
      <c r="Q3575" s="13"/>
    </row>
    <row r="3576" spans="1:17" ht="15.75" customHeight="1">
      <c r="A3576" s="6" t="s">
        <v>14</v>
      </c>
      <c r="B3576" s="6">
        <v>1185732</v>
      </c>
      <c r="C3576" s="7">
        <v>44415</v>
      </c>
      <c r="D3576" s="6" t="s">
        <v>15</v>
      </c>
      <c r="E3576" s="6" t="s">
        <v>120</v>
      </c>
      <c r="F3576" s="6" t="s">
        <v>121</v>
      </c>
      <c r="G3576" s="6" t="s">
        <v>17</v>
      </c>
      <c r="H3576" s="8">
        <v>0.49999999999999994</v>
      </c>
      <c r="I3576" s="9">
        <v>5500</v>
      </c>
      <c r="J3576" s="10">
        <f t="shared" si="0"/>
        <v>2749.9999999999995</v>
      </c>
      <c r="K3576" s="10">
        <f t="shared" si="1"/>
        <v>962.49999999999977</v>
      </c>
      <c r="L3576" s="11">
        <v>0.35</v>
      </c>
      <c r="N3576" s="16"/>
      <c r="O3576" s="14"/>
      <c r="P3576" s="12"/>
      <c r="Q3576" s="13"/>
    </row>
    <row r="3577" spans="1:17" ht="15.75" customHeight="1">
      <c r="A3577" s="6" t="s">
        <v>14</v>
      </c>
      <c r="B3577" s="6">
        <v>1185732</v>
      </c>
      <c r="C3577" s="7">
        <v>44415</v>
      </c>
      <c r="D3577" s="6" t="s">
        <v>15</v>
      </c>
      <c r="E3577" s="6" t="s">
        <v>120</v>
      </c>
      <c r="F3577" s="6" t="s">
        <v>121</v>
      </c>
      <c r="G3577" s="6" t="s">
        <v>18</v>
      </c>
      <c r="H3577" s="8">
        <v>0.45</v>
      </c>
      <c r="I3577" s="9">
        <v>3250</v>
      </c>
      <c r="J3577" s="10">
        <f t="shared" si="0"/>
        <v>1462.5</v>
      </c>
      <c r="K3577" s="10">
        <f t="shared" si="1"/>
        <v>511.87499999999994</v>
      </c>
      <c r="L3577" s="11">
        <v>0.35</v>
      </c>
      <c r="N3577" s="16"/>
      <c r="O3577" s="14"/>
      <c r="P3577" s="12"/>
      <c r="Q3577" s="13"/>
    </row>
    <row r="3578" spans="1:17" ht="15.75" customHeight="1">
      <c r="A3578" s="6" t="s">
        <v>14</v>
      </c>
      <c r="B3578" s="6">
        <v>1185732</v>
      </c>
      <c r="C3578" s="7">
        <v>44415</v>
      </c>
      <c r="D3578" s="6" t="s">
        <v>15</v>
      </c>
      <c r="E3578" s="6" t="s">
        <v>120</v>
      </c>
      <c r="F3578" s="6" t="s">
        <v>121</v>
      </c>
      <c r="G3578" s="6" t="s">
        <v>19</v>
      </c>
      <c r="H3578" s="8">
        <v>0.4</v>
      </c>
      <c r="I3578" s="9">
        <v>2500</v>
      </c>
      <c r="J3578" s="10">
        <f t="shared" si="0"/>
        <v>1000</v>
      </c>
      <c r="K3578" s="10">
        <f t="shared" si="1"/>
        <v>400</v>
      </c>
      <c r="L3578" s="11">
        <v>0.4</v>
      </c>
      <c r="N3578" s="16"/>
      <c r="O3578" s="14"/>
      <c r="P3578" s="12"/>
      <c r="Q3578" s="13"/>
    </row>
    <row r="3579" spans="1:17" ht="15.75" customHeight="1">
      <c r="A3579" s="6" t="s">
        <v>14</v>
      </c>
      <c r="B3579" s="6">
        <v>1185732</v>
      </c>
      <c r="C3579" s="7">
        <v>44415</v>
      </c>
      <c r="D3579" s="6" t="s">
        <v>15</v>
      </c>
      <c r="E3579" s="6" t="s">
        <v>120</v>
      </c>
      <c r="F3579" s="6" t="s">
        <v>121</v>
      </c>
      <c r="G3579" s="6" t="s">
        <v>20</v>
      </c>
      <c r="H3579" s="8">
        <v>0.4</v>
      </c>
      <c r="I3579" s="9">
        <v>1500</v>
      </c>
      <c r="J3579" s="10">
        <f t="shared" si="0"/>
        <v>600</v>
      </c>
      <c r="K3579" s="10">
        <f t="shared" si="1"/>
        <v>240</v>
      </c>
      <c r="L3579" s="11">
        <v>0.4</v>
      </c>
      <c r="N3579" s="16"/>
      <c r="O3579" s="14"/>
      <c r="P3579" s="12"/>
      <c r="Q3579" s="13"/>
    </row>
    <row r="3580" spans="1:17" ht="15.75" customHeight="1">
      <c r="A3580" s="6" t="s">
        <v>14</v>
      </c>
      <c r="B3580" s="6">
        <v>1185732</v>
      </c>
      <c r="C3580" s="7">
        <v>44415</v>
      </c>
      <c r="D3580" s="6" t="s">
        <v>15</v>
      </c>
      <c r="E3580" s="6" t="s">
        <v>120</v>
      </c>
      <c r="F3580" s="6" t="s">
        <v>121</v>
      </c>
      <c r="G3580" s="6" t="s">
        <v>21</v>
      </c>
      <c r="H3580" s="8">
        <v>0.49999999999999994</v>
      </c>
      <c r="I3580" s="9">
        <v>1250</v>
      </c>
      <c r="J3580" s="10">
        <f t="shared" si="0"/>
        <v>624.99999999999989</v>
      </c>
      <c r="K3580" s="10">
        <f t="shared" si="1"/>
        <v>187.49999999999997</v>
      </c>
      <c r="L3580" s="11">
        <v>0.3</v>
      </c>
      <c r="N3580" s="16"/>
      <c r="O3580" s="14"/>
      <c r="P3580" s="12"/>
      <c r="Q3580" s="13"/>
    </row>
    <row r="3581" spans="1:17" ht="15.75" customHeight="1">
      <c r="A3581" s="6" t="s">
        <v>14</v>
      </c>
      <c r="B3581" s="6">
        <v>1185732</v>
      </c>
      <c r="C3581" s="7">
        <v>44415</v>
      </c>
      <c r="D3581" s="6" t="s">
        <v>15</v>
      </c>
      <c r="E3581" s="6" t="s">
        <v>120</v>
      </c>
      <c r="F3581" s="6" t="s">
        <v>121</v>
      </c>
      <c r="G3581" s="6" t="s">
        <v>22</v>
      </c>
      <c r="H3581" s="8">
        <v>0.54999999999999993</v>
      </c>
      <c r="I3581" s="9">
        <v>3000</v>
      </c>
      <c r="J3581" s="10">
        <f t="shared" si="0"/>
        <v>1649.9999999999998</v>
      </c>
      <c r="K3581" s="10">
        <f t="shared" si="1"/>
        <v>660</v>
      </c>
      <c r="L3581" s="11">
        <v>0.4</v>
      </c>
      <c r="N3581" s="16"/>
      <c r="O3581" s="14"/>
      <c r="P3581" s="12"/>
      <c r="Q3581" s="13"/>
    </row>
    <row r="3582" spans="1:17" ht="15.75" customHeight="1">
      <c r="A3582" s="6" t="s">
        <v>14</v>
      </c>
      <c r="B3582" s="6">
        <v>1185732</v>
      </c>
      <c r="C3582" s="7">
        <v>44445</v>
      </c>
      <c r="D3582" s="6" t="s">
        <v>15</v>
      </c>
      <c r="E3582" s="6" t="s">
        <v>120</v>
      </c>
      <c r="F3582" s="6" t="s">
        <v>121</v>
      </c>
      <c r="G3582" s="6" t="s">
        <v>17</v>
      </c>
      <c r="H3582" s="8">
        <v>0.49999999999999994</v>
      </c>
      <c r="I3582" s="9">
        <v>4250</v>
      </c>
      <c r="J3582" s="10">
        <f t="shared" si="0"/>
        <v>2124.9999999999995</v>
      </c>
      <c r="K3582" s="10">
        <f t="shared" si="1"/>
        <v>743.74999999999977</v>
      </c>
      <c r="L3582" s="11">
        <v>0.35</v>
      </c>
      <c r="N3582" s="16"/>
      <c r="O3582" s="14"/>
      <c r="P3582" s="12"/>
      <c r="Q3582" s="13"/>
    </row>
    <row r="3583" spans="1:17" ht="15.75" customHeight="1">
      <c r="A3583" s="6" t="s">
        <v>14</v>
      </c>
      <c r="B3583" s="6">
        <v>1185732</v>
      </c>
      <c r="C3583" s="7">
        <v>44445</v>
      </c>
      <c r="D3583" s="6" t="s">
        <v>15</v>
      </c>
      <c r="E3583" s="6" t="s">
        <v>120</v>
      </c>
      <c r="F3583" s="6" t="s">
        <v>121</v>
      </c>
      <c r="G3583" s="6" t="s">
        <v>18</v>
      </c>
      <c r="H3583" s="8">
        <v>0.45</v>
      </c>
      <c r="I3583" s="9">
        <v>2250</v>
      </c>
      <c r="J3583" s="10">
        <f t="shared" si="0"/>
        <v>1012.5</v>
      </c>
      <c r="K3583" s="10">
        <f t="shared" si="1"/>
        <v>354.375</v>
      </c>
      <c r="L3583" s="11">
        <v>0.35</v>
      </c>
      <c r="N3583" s="16"/>
      <c r="O3583" s="14"/>
      <c r="P3583" s="12"/>
      <c r="Q3583" s="13"/>
    </row>
    <row r="3584" spans="1:17" ht="15.75" customHeight="1">
      <c r="A3584" s="6" t="s">
        <v>14</v>
      </c>
      <c r="B3584" s="6">
        <v>1185732</v>
      </c>
      <c r="C3584" s="7">
        <v>44445</v>
      </c>
      <c r="D3584" s="6" t="s">
        <v>15</v>
      </c>
      <c r="E3584" s="6" t="s">
        <v>120</v>
      </c>
      <c r="F3584" s="6" t="s">
        <v>121</v>
      </c>
      <c r="G3584" s="6" t="s">
        <v>19</v>
      </c>
      <c r="H3584" s="8">
        <v>0.4</v>
      </c>
      <c r="I3584" s="9">
        <v>1250</v>
      </c>
      <c r="J3584" s="10">
        <f t="shared" si="0"/>
        <v>500</v>
      </c>
      <c r="K3584" s="10">
        <f t="shared" si="1"/>
        <v>200</v>
      </c>
      <c r="L3584" s="11">
        <v>0.4</v>
      </c>
      <c r="N3584" s="16"/>
      <c r="O3584" s="14"/>
      <c r="P3584" s="12"/>
      <c r="Q3584" s="13"/>
    </row>
    <row r="3585" spans="1:17" ht="15.75" customHeight="1">
      <c r="A3585" s="6" t="s">
        <v>14</v>
      </c>
      <c r="B3585" s="6">
        <v>1185732</v>
      </c>
      <c r="C3585" s="7">
        <v>44445</v>
      </c>
      <c r="D3585" s="6" t="s">
        <v>15</v>
      </c>
      <c r="E3585" s="6" t="s">
        <v>120</v>
      </c>
      <c r="F3585" s="6" t="s">
        <v>121</v>
      </c>
      <c r="G3585" s="6" t="s">
        <v>20</v>
      </c>
      <c r="H3585" s="8">
        <v>0.4</v>
      </c>
      <c r="I3585" s="9">
        <v>1000</v>
      </c>
      <c r="J3585" s="10">
        <f t="shared" si="0"/>
        <v>400</v>
      </c>
      <c r="K3585" s="10">
        <f t="shared" si="1"/>
        <v>160</v>
      </c>
      <c r="L3585" s="11">
        <v>0.4</v>
      </c>
      <c r="N3585" s="16"/>
      <c r="O3585" s="14"/>
      <c r="P3585" s="12"/>
      <c r="Q3585" s="13"/>
    </row>
    <row r="3586" spans="1:17" ht="15.75" customHeight="1">
      <c r="A3586" s="6" t="s">
        <v>14</v>
      </c>
      <c r="B3586" s="6">
        <v>1185732</v>
      </c>
      <c r="C3586" s="7">
        <v>44445</v>
      </c>
      <c r="D3586" s="6" t="s">
        <v>15</v>
      </c>
      <c r="E3586" s="6" t="s">
        <v>120</v>
      </c>
      <c r="F3586" s="6" t="s">
        <v>121</v>
      </c>
      <c r="G3586" s="6" t="s">
        <v>21</v>
      </c>
      <c r="H3586" s="8">
        <v>0.49999999999999994</v>
      </c>
      <c r="I3586" s="9">
        <v>1000</v>
      </c>
      <c r="J3586" s="10">
        <f t="shared" si="0"/>
        <v>499.99999999999994</v>
      </c>
      <c r="K3586" s="10">
        <f t="shared" si="1"/>
        <v>149.99999999999997</v>
      </c>
      <c r="L3586" s="11">
        <v>0.3</v>
      </c>
      <c r="N3586" s="16"/>
      <c r="O3586" s="14"/>
      <c r="P3586" s="12"/>
      <c r="Q3586" s="13"/>
    </row>
    <row r="3587" spans="1:17" ht="15.75" customHeight="1">
      <c r="A3587" s="6" t="s">
        <v>14</v>
      </c>
      <c r="B3587" s="6">
        <v>1185732</v>
      </c>
      <c r="C3587" s="7">
        <v>44445</v>
      </c>
      <c r="D3587" s="6" t="s">
        <v>15</v>
      </c>
      <c r="E3587" s="6" t="s">
        <v>120</v>
      </c>
      <c r="F3587" s="6" t="s">
        <v>121</v>
      </c>
      <c r="G3587" s="6" t="s">
        <v>22</v>
      </c>
      <c r="H3587" s="8">
        <v>0.54999999999999993</v>
      </c>
      <c r="I3587" s="9">
        <v>2000</v>
      </c>
      <c r="J3587" s="10">
        <f t="shared" si="0"/>
        <v>1099.9999999999998</v>
      </c>
      <c r="K3587" s="10">
        <f t="shared" si="1"/>
        <v>439.99999999999994</v>
      </c>
      <c r="L3587" s="11">
        <v>0.4</v>
      </c>
      <c r="N3587" s="16"/>
      <c r="O3587" s="14"/>
      <c r="P3587" s="12"/>
      <c r="Q3587" s="13"/>
    </row>
    <row r="3588" spans="1:17" ht="15.75" customHeight="1">
      <c r="A3588" s="6" t="s">
        <v>14</v>
      </c>
      <c r="B3588" s="6">
        <v>1185732</v>
      </c>
      <c r="C3588" s="7">
        <v>44477</v>
      </c>
      <c r="D3588" s="6" t="s">
        <v>15</v>
      </c>
      <c r="E3588" s="6" t="s">
        <v>120</v>
      </c>
      <c r="F3588" s="6" t="s">
        <v>121</v>
      </c>
      <c r="G3588" s="6" t="s">
        <v>17</v>
      </c>
      <c r="H3588" s="8">
        <v>0.54999999999999993</v>
      </c>
      <c r="I3588" s="9">
        <v>3750</v>
      </c>
      <c r="J3588" s="10">
        <f t="shared" si="0"/>
        <v>2062.4999999999995</v>
      </c>
      <c r="K3588" s="10">
        <f t="shared" si="1"/>
        <v>721.87499999999977</v>
      </c>
      <c r="L3588" s="11">
        <v>0.35</v>
      </c>
      <c r="N3588" s="16"/>
      <c r="O3588" s="14"/>
      <c r="P3588" s="12"/>
      <c r="Q3588" s="13"/>
    </row>
    <row r="3589" spans="1:17" ht="15.75" customHeight="1">
      <c r="A3589" s="6" t="s">
        <v>14</v>
      </c>
      <c r="B3589" s="6">
        <v>1185732</v>
      </c>
      <c r="C3589" s="7">
        <v>44477</v>
      </c>
      <c r="D3589" s="6" t="s">
        <v>15</v>
      </c>
      <c r="E3589" s="6" t="s">
        <v>120</v>
      </c>
      <c r="F3589" s="6" t="s">
        <v>121</v>
      </c>
      <c r="G3589" s="6" t="s">
        <v>18</v>
      </c>
      <c r="H3589" s="8">
        <v>0.5</v>
      </c>
      <c r="I3589" s="9">
        <v>2000</v>
      </c>
      <c r="J3589" s="10">
        <f t="shared" si="0"/>
        <v>1000</v>
      </c>
      <c r="K3589" s="10">
        <f t="shared" si="1"/>
        <v>350</v>
      </c>
      <c r="L3589" s="11">
        <v>0.35</v>
      </c>
      <c r="N3589" s="16"/>
      <c r="O3589" s="14"/>
      <c r="P3589" s="12"/>
      <c r="Q3589" s="13"/>
    </row>
    <row r="3590" spans="1:17" ht="15.75" customHeight="1">
      <c r="A3590" s="6" t="s">
        <v>14</v>
      </c>
      <c r="B3590" s="6">
        <v>1185732</v>
      </c>
      <c r="C3590" s="7">
        <v>44477</v>
      </c>
      <c r="D3590" s="6" t="s">
        <v>15</v>
      </c>
      <c r="E3590" s="6" t="s">
        <v>120</v>
      </c>
      <c r="F3590" s="6" t="s">
        <v>121</v>
      </c>
      <c r="G3590" s="6" t="s">
        <v>19</v>
      </c>
      <c r="H3590" s="8">
        <v>0.5</v>
      </c>
      <c r="I3590" s="9">
        <v>1000</v>
      </c>
      <c r="J3590" s="10">
        <f t="shared" si="0"/>
        <v>500</v>
      </c>
      <c r="K3590" s="10">
        <f t="shared" si="1"/>
        <v>200</v>
      </c>
      <c r="L3590" s="11">
        <v>0.4</v>
      </c>
      <c r="N3590" s="16"/>
      <c r="O3590" s="14"/>
      <c r="P3590" s="12"/>
      <c r="Q3590" s="13"/>
    </row>
    <row r="3591" spans="1:17" ht="15.75" customHeight="1">
      <c r="A3591" s="6" t="s">
        <v>14</v>
      </c>
      <c r="B3591" s="6">
        <v>1185732</v>
      </c>
      <c r="C3591" s="7">
        <v>44477</v>
      </c>
      <c r="D3591" s="6" t="s">
        <v>15</v>
      </c>
      <c r="E3591" s="6" t="s">
        <v>120</v>
      </c>
      <c r="F3591" s="6" t="s">
        <v>121</v>
      </c>
      <c r="G3591" s="6" t="s">
        <v>20</v>
      </c>
      <c r="H3591" s="8">
        <v>0.5</v>
      </c>
      <c r="I3591" s="9">
        <v>750</v>
      </c>
      <c r="J3591" s="10">
        <f t="shared" si="0"/>
        <v>375</v>
      </c>
      <c r="K3591" s="10">
        <f t="shared" si="1"/>
        <v>150</v>
      </c>
      <c r="L3591" s="11">
        <v>0.4</v>
      </c>
      <c r="N3591" s="16"/>
      <c r="O3591" s="14"/>
      <c r="P3591" s="12"/>
      <c r="Q3591" s="13"/>
    </row>
    <row r="3592" spans="1:17" ht="15.75" customHeight="1">
      <c r="A3592" s="6" t="s">
        <v>14</v>
      </c>
      <c r="B3592" s="6">
        <v>1185732</v>
      </c>
      <c r="C3592" s="7">
        <v>44477</v>
      </c>
      <c r="D3592" s="6" t="s">
        <v>15</v>
      </c>
      <c r="E3592" s="6" t="s">
        <v>120</v>
      </c>
      <c r="F3592" s="6" t="s">
        <v>121</v>
      </c>
      <c r="G3592" s="6" t="s">
        <v>21</v>
      </c>
      <c r="H3592" s="8">
        <v>0.6</v>
      </c>
      <c r="I3592" s="9">
        <v>750</v>
      </c>
      <c r="J3592" s="10">
        <f t="shared" si="0"/>
        <v>450</v>
      </c>
      <c r="K3592" s="10">
        <f t="shared" si="1"/>
        <v>135</v>
      </c>
      <c r="L3592" s="11">
        <v>0.3</v>
      </c>
      <c r="N3592" s="16"/>
      <c r="O3592" s="14"/>
      <c r="P3592" s="12"/>
      <c r="Q3592" s="13"/>
    </row>
    <row r="3593" spans="1:17" ht="15.75" customHeight="1">
      <c r="A3593" s="6" t="s">
        <v>14</v>
      </c>
      <c r="B3593" s="6">
        <v>1185732</v>
      </c>
      <c r="C3593" s="7">
        <v>44477</v>
      </c>
      <c r="D3593" s="6" t="s">
        <v>15</v>
      </c>
      <c r="E3593" s="6" t="s">
        <v>120</v>
      </c>
      <c r="F3593" s="6" t="s">
        <v>121</v>
      </c>
      <c r="G3593" s="6" t="s">
        <v>22</v>
      </c>
      <c r="H3593" s="8">
        <v>0.64999999999999991</v>
      </c>
      <c r="I3593" s="9">
        <v>2000</v>
      </c>
      <c r="J3593" s="10">
        <f t="shared" si="0"/>
        <v>1299.9999999999998</v>
      </c>
      <c r="K3593" s="10">
        <f t="shared" si="1"/>
        <v>519.99999999999989</v>
      </c>
      <c r="L3593" s="11">
        <v>0.4</v>
      </c>
      <c r="N3593" s="16"/>
      <c r="O3593" s="14"/>
      <c r="P3593" s="12"/>
      <c r="Q3593" s="13"/>
    </row>
    <row r="3594" spans="1:17" ht="15.75" customHeight="1">
      <c r="A3594" s="6" t="s">
        <v>14</v>
      </c>
      <c r="B3594" s="6">
        <v>1185732</v>
      </c>
      <c r="C3594" s="7">
        <v>44507</v>
      </c>
      <c r="D3594" s="6" t="s">
        <v>15</v>
      </c>
      <c r="E3594" s="6" t="s">
        <v>120</v>
      </c>
      <c r="F3594" s="6" t="s">
        <v>121</v>
      </c>
      <c r="G3594" s="6" t="s">
        <v>17</v>
      </c>
      <c r="H3594" s="8">
        <v>0.6</v>
      </c>
      <c r="I3594" s="9">
        <v>3500</v>
      </c>
      <c r="J3594" s="10">
        <f t="shared" si="0"/>
        <v>2100</v>
      </c>
      <c r="K3594" s="10">
        <f t="shared" si="1"/>
        <v>735</v>
      </c>
      <c r="L3594" s="11">
        <v>0.35</v>
      </c>
      <c r="N3594" s="16"/>
      <c r="O3594" s="14"/>
      <c r="P3594" s="12"/>
      <c r="Q3594" s="13"/>
    </row>
    <row r="3595" spans="1:17" ht="15.75" customHeight="1">
      <c r="A3595" s="6" t="s">
        <v>14</v>
      </c>
      <c r="B3595" s="6">
        <v>1185732</v>
      </c>
      <c r="C3595" s="7">
        <v>44507</v>
      </c>
      <c r="D3595" s="6" t="s">
        <v>15</v>
      </c>
      <c r="E3595" s="6" t="s">
        <v>120</v>
      </c>
      <c r="F3595" s="6" t="s">
        <v>121</v>
      </c>
      <c r="G3595" s="6" t="s">
        <v>18</v>
      </c>
      <c r="H3595" s="8">
        <v>0.5</v>
      </c>
      <c r="I3595" s="9">
        <v>2250</v>
      </c>
      <c r="J3595" s="10">
        <f t="shared" si="0"/>
        <v>1125</v>
      </c>
      <c r="K3595" s="10">
        <f t="shared" si="1"/>
        <v>393.75</v>
      </c>
      <c r="L3595" s="11">
        <v>0.35</v>
      </c>
      <c r="N3595" s="16"/>
      <c r="O3595" s="14"/>
      <c r="P3595" s="12"/>
      <c r="Q3595" s="13"/>
    </row>
    <row r="3596" spans="1:17" ht="15.75" customHeight="1">
      <c r="A3596" s="6" t="s">
        <v>14</v>
      </c>
      <c r="B3596" s="6">
        <v>1185732</v>
      </c>
      <c r="C3596" s="7">
        <v>44507</v>
      </c>
      <c r="D3596" s="6" t="s">
        <v>15</v>
      </c>
      <c r="E3596" s="6" t="s">
        <v>120</v>
      </c>
      <c r="F3596" s="6" t="s">
        <v>121</v>
      </c>
      <c r="G3596" s="6" t="s">
        <v>19</v>
      </c>
      <c r="H3596" s="8">
        <v>0.5</v>
      </c>
      <c r="I3596" s="9">
        <v>2200</v>
      </c>
      <c r="J3596" s="10">
        <f t="shared" si="0"/>
        <v>1100</v>
      </c>
      <c r="K3596" s="10">
        <f t="shared" si="1"/>
        <v>440</v>
      </c>
      <c r="L3596" s="11">
        <v>0.4</v>
      </c>
      <c r="N3596" s="16"/>
      <c r="O3596" s="14"/>
      <c r="P3596" s="12"/>
      <c r="Q3596" s="13"/>
    </row>
    <row r="3597" spans="1:17" ht="15.75" customHeight="1">
      <c r="A3597" s="6" t="s">
        <v>14</v>
      </c>
      <c r="B3597" s="6">
        <v>1185732</v>
      </c>
      <c r="C3597" s="7">
        <v>44507</v>
      </c>
      <c r="D3597" s="6" t="s">
        <v>15</v>
      </c>
      <c r="E3597" s="6" t="s">
        <v>120</v>
      </c>
      <c r="F3597" s="6" t="s">
        <v>121</v>
      </c>
      <c r="G3597" s="6" t="s">
        <v>20</v>
      </c>
      <c r="H3597" s="8">
        <v>0.5</v>
      </c>
      <c r="I3597" s="9">
        <v>2000</v>
      </c>
      <c r="J3597" s="10">
        <f t="shared" si="0"/>
        <v>1000</v>
      </c>
      <c r="K3597" s="10">
        <f t="shared" si="1"/>
        <v>400</v>
      </c>
      <c r="L3597" s="11">
        <v>0.4</v>
      </c>
      <c r="N3597" s="16"/>
      <c r="O3597" s="14"/>
      <c r="P3597" s="12"/>
      <c r="Q3597" s="13"/>
    </row>
    <row r="3598" spans="1:17" ht="15.75" customHeight="1">
      <c r="A3598" s="6" t="s">
        <v>14</v>
      </c>
      <c r="B3598" s="6">
        <v>1185732</v>
      </c>
      <c r="C3598" s="7">
        <v>44507</v>
      </c>
      <c r="D3598" s="6" t="s">
        <v>15</v>
      </c>
      <c r="E3598" s="6" t="s">
        <v>120</v>
      </c>
      <c r="F3598" s="6" t="s">
        <v>121</v>
      </c>
      <c r="G3598" s="6" t="s">
        <v>21</v>
      </c>
      <c r="H3598" s="8">
        <v>0.6</v>
      </c>
      <c r="I3598" s="9">
        <v>1750</v>
      </c>
      <c r="J3598" s="10">
        <f t="shared" si="0"/>
        <v>1050</v>
      </c>
      <c r="K3598" s="10">
        <f t="shared" si="1"/>
        <v>315</v>
      </c>
      <c r="L3598" s="11">
        <v>0.3</v>
      </c>
      <c r="N3598" s="16"/>
      <c r="O3598" s="14"/>
      <c r="P3598" s="12"/>
      <c r="Q3598" s="13"/>
    </row>
    <row r="3599" spans="1:17" ht="15.75" customHeight="1">
      <c r="A3599" s="6" t="s">
        <v>14</v>
      </c>
      <c r="B3599" s="6">
        <v>1185732</v>
      </c>
      <c r="C3599" s="7">
        <v>44507</v>
      </c>
      <c r="D3599" s="6" t="s">
        <v>15</v>
      </c>
      <c r="E3599" s="6" t="s">
        <v>120</v>
      </c>
      <c r="F3599" s="6" t="s">
        <v>121</v>
      </c>
      <c r="G3599" s="6" t="s">
        <v>22</v>
      </c>
      <c r="H3599" s="8">
        <v>0.64999999999999991</v>
      </c>
      <c r="I3599" s="9">
        <v>2750</v>
      </c>
      <c r="J3599" s="10">
        <f t="shared" si="0"/>
        <v>1787.4999999999998</v>
      </c>
      <c r="K3599" s="10">
        <f t="shared" si="1"/>
        <v>715</v>
      </c>
      <c r="L3599" s="11">
        <v>0.4</v>
      </c>
      <c r="N3599" s="16"/>
      <c r="O3599" s="14"/>
      <c r="P3599" s="12"/>
      <c r="Q3599" s="13"/>
    </row>
    <row r="3600" spans="1:17" ht="15.75" customHeight="1">
      <c r="A3600" s="6" t="s">
        <v>14</v>
      </c>
      <c r="B3600" s="6">
        <v>1185732</v>
      </c>
      <c r="C3600" s="7">
        <v>44536</v>
      </c>
      <c r="D3600" s="6" t="s">
        <v>15</v>
      </c>
      <c r="E3600" s="6" t="s">
        <v>120</v>
      </c>
      <c r="F3600" s="6" t="s">
        <v>121</v>
      </c>
      <c r="G3600" s="6" t="s">
        <v>17</v>
      </c>
      <c r="H3600" s="8">
        <v>0.6</v>
      </c>
      <c r="I3600" s="9">
        <v>5000</v>
      </c>
      <c r="J3600" s="10">
        <f t="shared" si="0"/>
        <v>3000</v>
      </c>
      <c r="K3600" s="10">
        <f t="shared" si="1"/>
        <v>1050</v>
      </c>
      <c r="L3600" s="11">
        <v>0.35</v>
      </c>
      <c r="N3600" s="16"/>
      <c r="O3600" s="14"/>
      <c r="P3600" s="12"/>
      <c r="Q3600" s="13"/>
    </row>
    <row r="3601" spans="1:17" ht="15.75" customHeight="1">
      <c r="A3601" s="6" t="s">
        <v>14</v>
      </c>
      <c r="B3601" s="6">
        <v>1185732</v>
      </c>
      <c r="C3601" s="7">
        <v>44536</v>
      </c>
      <c r="D3601" s="6" t="s">
        <v>15</v>
      </c>
      <c r="E3601" s="6" t="s">
        <v>120</v>
      </c>
      <c r="F3601" s="6" t="s">
        <v>121</v>
      </c>
      <c r="G3601" s="6" t="s">
        <v>18</v>
      </c>
      <c r="H3601" s="8">
        <v>0.5</v>
      </c>
      <c r="I3601" s="9">
        <v>3000</v>
      </c>
      <c r="J3601" s="10">
        <f t="shared" si="0"/>
        <v>1500</v>
      </c>
      <c r="K3601" s="10">
        <f t="shared" si="1"/>
        <v>525</v>
      </c>
      <c r="L3601" s="11">
        <v>0.35</v>
      </c>
      <c r="N3601" s="16"/>
      <c r="O3601" s="14"/>
      <c r="P3601" s="12"/>
      <c r="Q3601" s="13"/>
    </row>
    <row r="3602" spans="1:17" ht="15.75" customHeight="1">
      <c r="A3602" s="6" t="s">
        <v>14</v>
      </c>
      <c r="B3602" s="6">
        <v>1185732</v>
      </c>
      <c r="C3602" s="7">
        <v>44536</v>
      </c>
      <c r="D3602" s="6" t="s">
        <v>15</v>
      </c>
      <c r="E3602" s="6" t="s">
        <v>120</v>
      </c>
      <c r="F3602" s="6" t="s">
        <v>121</v>
      </c>
      <c r="G3602" s="6" t="s">
        <v>19</v>
      </c>
      <c r="H3602" s="8">
        <v>0.5</v>
      </c>
      <c r="I3602" s="9">
        <v>2750</v>
      </c>
      <c r="J3602" s="10">
        <f t="shared" si="0"/>
        <v>1375</v>
      </c>
      <c r="K3602" s="10">
        <f t="shared" si="1"/>
        <v>550</v>
      </c>
      <c r="L3602" s="11">
        <v>0.4</v>
      </c>
      <c r="N3602" s="16"/>
      <c r="O3602" s="14"/>
      <c r="P3602" s="12"/>
      <c r="Q3602" s="13"/>
    </row>
    <row r="3603" spans="1:17" ht="15.75" customHeight="1">
      <c r="A3603" s="6" t="s">
        <v>14</v>
      </c>
      <c r="B3603" s="6">
        <v>1185732</v>
      </c>
      <c r="C3603" s="7">
        <v>44536</v>
      </c>
      <c r="D3603" s="6" t="s">
        <v>15</v>
      </c>
      <c r="E3603" s="6" t="s">
        <v>120</v>
      </c>
      <c r="F3603" s="6" t="s">
        <v>121</v>
      </c>
      <c r="G3603" s="6" t="s">
        <v>20</v>
      </c>
      <c r="H3603" s="8">
        <v>0.5</v>
      </c>
      <c r="I3603" s="9">
        <v>2250</v>
      </c>
      <c r="J3603" s="10">
        <f t="shared" si="0"/>
        <v>1125</v>
      </c>
      <c r="K3603" s="10">
        <f t="shared" si="1"/>
        <v>450</v>
      </c>
      <c r="L3603" s="11">
        <v>0.4</v>
      </c>
      <c r="N3603" s="16"/>
      <c r="O3603" s="14"/>
      <c r="P3603" s="12"/>
      <c r="Q3603" s="13"/>
    </row>
    <row r="3604" spans="1:17" ht="15.75" customHeight="1">
      <c r="A3604" s="6" t="s">
        <v>14</v>
      </c>
      <c r="B3604" s="6">
        <v>1185732</v>
      </c>
      <c r="C3604" s="7">
        <v>44536</v>
      </c>
      <c r="D3604" s="6" t="s">
        <v>15</v>
      </c>
      <c r="E3604" s="6" t="s">
        <v>120</v>
      </c>
      <c r="F3604" s="6" t="s">
        <v>121</v>
      </c>
      <c r="G3604" s="6" t="s">
        <v>21</v>
      </c>
      <c r="H3604" s="8">
        <v>0.6</v>
      </c>
      <c r="I3604" s="9">
        <v>2250</v>
      </c>
      <c r="J3604" s="10">
        <f t="shared" si="0"/>
        <v>1350</v>
      </c>
      <c r="K3604" s="10">
        <f t="shared" si="1"/>
        <v>405</v>
      </c>
      <c r="L3604" s="11">
        <v>0.3</v>
      </c>
      <c r="N3604" s="16"/>
      <c r="O3604" s="14"/>
      <c r="P3604" s="12"/>
      <c r="Q3604" s="13"/>
    </row>
    <row r="3605" spans="1:17" ht="15.75" customHeight="1">
      <c r="A3605" s="6" t="s">
        <v>14</v>
      </c>
      <c r="B3605" s="6">
        <v>1185732</v>
      </c>
      <c r="C3605" s="7">
        <v>44536</v>
      </c>
      <c r="D3605" s="6" t="s">
        <v>15</v>
      </c>
      <c r="E3605" s="6" t="s">
        <v>120</v>
      </c>
      <c r="F3605" s="6" t="s">
        <v>121</v>
      </c>
      <c r="G3605" s="6" t="s">
        <v>22</v>
      </c>
      <c r="H3605" s="8">
        <v>0.64999999999999991</v>
      </c>
      <c r="I3605" s="9">
        <v>3250</v>
      </c>
      <c r="J3605" s="10">
        <f t="shared" si="0"/>
        <v>2112.4999999999995</v>
      </c>
      <c r="K3605" s="10">
        <f t="shared" si="1"/>
        <v>844.99999999999989</v>
      </c>
      <c r="L3605" s="11">
        <v>0.4</v>
      </c>
      <c r="N3605" s="16"/>
      <c r="O3605" s="14"/>
      <c r="P3605" s="12"/>
      <c r="Q3605" s="13"/>
    </row>
    <row r="3606" spans="1:17" ht="15.75" customHeight="1">
      <c r="A3606" s="6" t="s">
        <v>14</v>
      </c>
      <c r="B3606" s="6">
        <v>1185732</v>
      </c>
      <c r="C3606" s="7">
        <v>44213</v>
      </c>
      <c r="D3606" s="6" t="s">
        <v>15</v>
      </c>
      <c r="E3606" s="6" t="s">
        <v>122</v>
      </c>
      <c r="F3606" s="6" t="s">
        <v>123</v>
      </c>
      <c r="G3606" s="6" t="s">
        <v>17</v>
      </c>
      <c r="H3606" s="8">
        <v>0.4</v>
      </c>
      <c r="I3606" s="9">
        <v>4500</v>
      </c>
      <c r="J3606" s="10">
        <f t="shared" si="0"/>
        <v>1800</v>
      </c>
      <c r="K3606" s="10">
        <f t="shared" si="1"/>
        <v>540</v>
      </c>
      <c r="L3606" s="11">
        <v>0.3</v>
      </c>
      <c r="N3606" s="16"/>
      <c r="O3606" s="14"/>
      <c r="P3606" s="12"/>
      <c r="Q3606" s="13"/>
    </row>
    <row r="3607" spans="1:17" ht="15.75" customHeight="1">
      <c r="A3607" s="6" t="s">
        <v>14</v>
      </c>
      <c r="B3607" s="6">
        <v>1185732</v>
      </c>
      <c r="C3607" s="7">
        <v>44213</v>
      </c>
      <c r="D3607" s="6" t="s">
        <v>15</v>
      </c>
      <c r="E3607" s="6" t="s">
        <v>122</v>
      </c>
      <c r="F3607" s="6" t="s">
        <v>123</v>
      </c>
      <c r="G3607" s="6" t="s">
        <v>18</v>
      </c>
      <c r="H3607" s="8">
        <v>0.4</v>
      </c>
      <c r="I3607" s="9">
        <v>2500</v>
      </c>
      <c r="J3607" s="10">
        <f t="shared" si="0"/>
        <v>1000</v>
      </c>
      <c r="K3607" s="10">
        <f t="shared" si="1"/>
        <v>300</v>
      </c>
      <c r="L3607" s="11">
        <v>0.3</v>
      </c>
      <c r="N3607" s="16"/>
      <c r="O3607" s="14"/>
      <c r="P3607" s="12"/>
      <c r="Q3607" s="13"/>
    </row>
    <row r="3608" spans="1:17" ht="15.75" customHeight="1">
      <c r="A3608" s="6" t="s">
        <v>14</v>
      </c>
      <c r="B3608" s="6">
        <v>1185732</v>
      </c>
      <c r="C3608" s="7">
        <v>44213</v>
      </c>
      <c r="D3608" s="6" t="s">
        <v>15</v>
      </c>
      <c r="E3608" s="6" t="s">
        <v>122</v>
      </c>
      <c r="F3608" s="6" t="s">
        <v>123</v>
      </c>
      <c r="G3608" s="6" t="s">
        <v>19</v>
      </c>
      <c r="H3608" s="8">
        <v>0.30000000000000004</v>
      </c>
      <c r="I3608" s="9">
        <v>2500</v>
      </c>
      <c r="J3608" s="10">
        <f t="shared" si="0"/>
        <v>750.00000000000011</v>
      </c>
      <c r="K3608" s="10">
        <f t="shared" si="1"/>
        <v>187.50000000000003</v>
      </c>
      <c r="L3608" s="11">
        <v>0.25</v>
      </c>
      <c r="N3608" s="16"/>
      <c r="O3608" s="14"/>
      <c r="P3608" s="12"/>
      <c r="Q3608" s="13"/>
    </row>
    <row r="3609" spans="1:17" ht="15.75" customHeight="1">
      <c r="A3609" s="6" t="s">
        <v>14</v>
      </c>
      <c r="B3609" s="6">
        <v>1185732</v>
      </c>
      <c r="C3609" s="7">
        <v>44213</v>
      </c>
      <c r="D3609" s="6" t="s">
        <v>15</v>
      </c>
      <c r="E3609" s="6" t="s">
        <v>122</v>
      </c>
      <c r="F3609" s="6" t="s">
        <v>123</v>
      </c>
      <c r="G3609" s="6" t="s">
        <v>20</v>
      </c>
      <c r="H3609" s="8">
        <v>0.35</v>
      </c>
      <c r="I3609" s="9">
        <v>1000</v>
      </c>
      <c r="J3609" s="10">
        <f t="shared" si="0"/>
        <v>350</v>
      </c>
      <c r="K3609" s="10">
        <f t="shared" si="1"/>
        <v>87.5</v>
      </c>
      <c r="L3609" s="11">
        <v>0.25</v>
      </c>
      <c r="N3609" s="16"/>
      <c r="O3609" s="14"/>
      <c r="P3609" s="12"/>
      <c r="Q3609" s="13"/>
    </row>
    <row r="3610" spans="1:17" ht="15.75" customHeight="1">
      <c r="A3610" s="6" t="s">
        <v>14</v>
      </c>
      <c r="B3610" s="6">
        <v>1185732</v>
      </c>
      <c r="C3610" s="7">
        <v>44213</v>
      </c>
      <c r="D3610" s="6" t="s">
        <v>15</v>
      </c>
      <c r="E3610" s="6" t="s">
        <v>122</v>
      </c>
      <c r="F3610" s="6" t="s">
        <v>123</v>
      </c>
      <c r="G3610" s="6" t="s">
        <v>21</v>
      </c>
      <c r="H3610" s="8">
        <v>0.5</v>
      </c>
      <c r="I3610" s="9">
        <v>1500</v>
      </c>
      <c r="J3610" s="10">
        <f t="shared" si="0"/>
        <v>750</v>
      </c>
      <c r="K3610" s="10">
        <f t="shared" si="1"/>
        <v>187.5</v>
      </c>
      <c r="L3610" s="11">
        <v>0.25</v>
      </c>
      <c r="N3610" s="16"/>
      <c r="O3610" s="14"/>
      <c r="P3610" s="12"/>
      <c r="Q3610" s="13"/>
    </row>
    <row r="3611" spans="1:17" ht="15.75" customHeight="1">
      <c r="A3611" s="6" t="s">
        <v>14</v>
      </c>
      <c r="B3611" s="6">
        <v>1185732</v>
      </c>
      <c r="C3611" s="7">
        <v>44213</v>
      </c>
      <c r="D3611" s="6" t="s">
        <v>15</v>
      </c>
      <c r="E3611" s="6" t="s">
        <v>122</v>
      </c>
      <c r="F3611" s="6" t="s">
        <v>123</v>
      </c>
      <c r="G3611" s="6" t="s">
        <v>22</v>
      </c>
      <c r="H3611" s="8">
        <v>0.4</v>
      </c>
      <c r="I3611" s="9">
        <v>2500</v>
      </c>
      <c r="J3611" s="10">
        <f t="shared" si="0"/>
        <v>1000</v>
      </c>
      <c r="K3611" s="10">
        <f t="shared" si="1"/>
        <v>300</v>
      </c>
      <c r="L3611" s="11">
        <v>0.3</v>
      </c>
      <c r="N3611" s="16"/>
      <c r="O3611" s="14"/>
      <c r="P3611" s="12"/>
      <c r="Q3611" s="13"/>
    </row>
    <row r="3612" spans="1:17" ht="15.75" customHeight="1">
      <c r="A3612" s="6" t="s">
        <v>14</v>
      </c>
      <c r="B3612" s="6">
        <v>1185732</v>
      </c>
      <c r="C3612" s="7">
        <v>44242</v>
      </c>
      <c r="D3612" s="6" t="s">
        <v>15</v>
      </c>
      <c r="E3612" s="6" t="s">
        <v>122</v>
      </c>
      <c r="F3612" s="6" t="s">
        <v>123</v>
      </c>
      <c r="G3612" s="6" t="s">
        <v>17</v>
      </c>
      <c r="H3612" s="8">
        <v>0.4</v>
      </c>
      <c r="I3612" s="9">
        <v>5000</v>
      </c>
      <c r="J3612" s="10">
        <f t="shared" si="0"/>
        <v>2000</v>
      </c>
      <c r="K3612" s="10">
        <f t="shared" si="1"/>
        <v>600</v>
      </c>
      <c r="L3612" s="11">
        <v>0.3</v>
      </c>
      <c r="N3612" s="16"/>
      <c r="O3612" s="14"/>
      <c r="P3612" s="12"/>
      <c r="Q3612" s="13"/>
    </row>
    <row r="3613" spans="1:17" ht="15.75" customHeight="1">
      <c r="A3613" s="6" t="s">
        <v>14</v>
      </c>
      <c r="B3613" s="6">
        <v>1185732</v>
      </c>
      <c r="C3613" s="7">
        <v>44242</v>
      </c>
      <c r="D3613" s="6" t="s">
        <v>15</v>
      </c>
      <c r="E3613" s="6" t="s">
        <v>122</v>
      </c>
      <c r="F3613" s="6" t="s">
        <v>123</v>
      </c>
      <c r="G3613" s="6" t="s">
        <v>18</v>
      </c>
      <c r="H3613" s="8">
        <v>0.4</v>
      </c>
      <c r="I3613" s="9">
        <v>1500</v>
      </c>
      <c r="J3613" s="10">
        <f t="shared" si="0"/>
        <v>600</v>
      </c>
      <c r="K3613" s="10">
        <f t="shared" si="1"/>
        <v>180</v>
      </c>
      <c r="L3613" s="11">
        <v>0.3</v>
      </c>
      <c r="N3613" s="16"/>
      <c r="O3613" s="14"/>
      <c r="P3613" s="12"/>
      <c r="Q3613" s="13"/>
    </row>
    <row r="3614" spans="1:17" ht="15.75" customHeight="1">
      <c r="A3614" s="6" t="s">
        <v>14</v>
      </c>
      <c r="B3614" s="6">
        <v>1185732</v>
      </c>
      <c r="C3614" s="7">
        <v>44242</v>
      </c>
      <c r="D3614" s="6" t="s">
        <v>15</v>
      </c>
      <c r="E3614" s="6" t="s">
        <v>122</v>
      </c>
      <c r="F3614" s="6" t="s">
        <v>123</v>
      </c>
      <c r="G3614" s="6" t="s">
        <v>19</v>
      </c>
      <c r="H3614" s="8">
        <v>0.30000000000000004</v>
      </c>
      <c r="I3614" s="9">
        <v>2000</v>
      </c>
      <c r="J3614" s="10">
        <f t="shared" si="0"/>
        <v>600.00000000000011</v>
      </c>
      <c r="K3614" s="10">
        <f t="shared" si="1"/>
        <v>150.00000000000003</v>
      </c>
      <c r="L3614" s="11">
        <v>0.25</v>
      </c>
      <c r="N3614" s="16"/>
      <c r="O3614" s="14"/>
      <c r="P3614" s="12"/>
      <c r="Q3614" s="13"/>
    </row>
    <row r="3615" spans="1:17" ht="15.75" customHeight="1">
      <c r="A3615" s="6" t="s">
        <v>14</v>
      </c>
      <c r="B3615" s="6">
        <v>1185732</v>
      </c>
      <c r="C3615" s="7">
        <v>44242</v>
      </c>
      <c r="D3615" s="6" t="s">
        <v>15</v>
      </c>
      <c r="E3615" s="6" t="s">
        <v>122</v>
      </c>
      <c r="F3615" s="6" t="s">
        <v>123</v>
      </c>
      <c r="G3615" s="6" t="s">
        <v>20</v>
      </c>
      <c r="H3615" s="8">
        <v>0.35</v>
      </c>
      <c r="I3615" s="9">
        <v>2500</v>
      </c>
      <c r="J3615" s="10">
        <f t="shared" si="0"/>
        <v>875</v>
      </c>
      <c r="K3615" s="10">
        <f t="shared" si="1"/>
        <v>218.75</v>
      </c>
      <c r="L3615" s="11">
        <v>0.25</v>
      </c>
      <c r="N3615" s="16"/>
      <c r="O3615" s="14"/>
      <c r="P3615" s="12"/>
      <c r="Q3615" s="13"/>
    </row>
    <row r="3616" spans="1:17" ht="15.75" customHeight="1">
      <c r="A3616" s="6" t="s">
        <v>14</v>
      </c>
      <c r="B3616" s="6">
        <v>1185732</v>
      </c>
      <c r="C3616" s="7">
        <v>44242</v>
      </c>
      <c r="D3616" s="6" t="s">
        <v>15</v>
      </c>
      <c r="E3616" s="6" t="s">
        <v>122</v>
      </c>
      <c r="F3616" s="6" t="s">
        <v>123</v>
      </c>
      <c r="G3616" s="6" t="s">
        <v>21</v>
      </c>
      <c r="H3616" s="8">
        <v>0.5</v>
      </c>
      <c r="I3616" s="9">
        <v>1500</v>
      </c>
      <c r="J3616" s="10">
        <f t="shared" si="0"/>
        <v>750</v>
      </c>
      <c r="K3616" s="10">
        <f t="shared" si="1"/>
        <v>187.5</v>
      </c>
      <c r="L3616" s="11">
        <v>0.25</v>
      </c>
      <c r="N3616" s="16"/>
      <c r="O3616" s="14"/>
      <c r="P3616" s="12"/>
      <c r="Q3616" s="13"/>
    </row>
    <row r="3617" spans="1:17" ht="15.75" customHeight="1">
      <c r="A3617" s="6" t="s">
        <v>14</v>
      </c>
      <c r="B3617" s="6">
        <v>1185732</v>
      </c>
      <c r="C3617" s="7">
        <v>44242</v>
      </c>
      <c r="D3617" s="6" t="s">
        <v>15</v>
      </c>
      <c r="E3617" s="6" t="s">
        <v>122</v>
      </c>
      <c r="F3617" s="6" t="s">
        <v>123</v>
      </c>
      <c r="G3617" s="6" t="s">
        <v>22</v>
      </c>
      <c r="H3617" s="8">
        <v>0.4</v>
      </c>
      <c r="I3617" s="9">
        <v>2500</v>
      </c>
      <c r="J3617" s="10">
        <f t="shared" si="0"/>
        <v>1000</v>
      </c>
      <c r="K3617" s="10">
        <f t="shared" si="1"/>
        <v>300</v>
      </c>
      <c r="L3617" s="11">
        <v>0.3</v>
      </c>
      <c r="N3617" s="16"/>
      <c r="O3617" s="14"/>
      <c r="P3617" s="12"/>
      <c r="Q3617" s="13"/>
    </row>
    <row r="3618" spans="1:17" ht="15.75" customHeight="1">
      <c r="A3618" s="6" t="s">
        <v>14</v>
      </c>
      <c r="B3618" s="6">
        <v>1185732</v>
      </c>
      <c r="C3618" s="7">
        <v>44268</v>
      </c>
      <c r="D3618" s="6" t="s">
        <v>15</v>
      </c>
      <c r="E3618" s="6" t="s">
        <v>122</v>
      </c>
      <c r="F3618" s="6" t="s">
        <v>123</v>
      </c>
      <c r="G3618" s="6" t="s">
        <v>17</v>
      </c>
      <c r="H3618" s="8">
        <v>0.4</v>
      </c>
      <c r="I3618" s="9">
        <v>4700</v>
      </c>
      <c r="J3618" s="10">
        <f t="shared" si="0"/>
        <v>1880</v>
      </c>
      <c r="K3618" s="10">
        <f t="shared" si="1"/>
        <v>564</v>
      </c>
      <c r="L3618" s="11">
        <v>0.3</v>
      </c>
      <c r="N3618" s="16"/>
      <c r="O3618" s="14"/>
      <c r="P3618" s="12"/>
      <c r="Q3618" s="13"/>
    </row>
    <row r="3619" spans="1:17" ht="15.75" customHeight="1">
      <c r="A3619" s="6" t="s">
        <v>14</v>
      </c>
      <c r="B3619" s="6">
        <v>1185732</v>
      </c>
      <c r="C3619" s="7">
        <v>44268</v>
      </c>
      <c r="D3619" s="6" t="s">
        <v>15</v>
      </c>
      <c r="E3619" s="6" t="s">
        <v>122</v>
      </c>
      <c r="F3619" s="6" t="s">
        <v>123</v>
      </c>
      <c r="G3619" s="6" t="s">
        <v>18</v>
      </c>
      <c r="H3619" s="8">
        <v>0.4</v>
      </c>
      <c r="I3619" s="9">
        <v>1750</v>
      </c>
      <c r="J3619" s="10">
        <f t="shared" si="0"/>
        <v>700</v>
      </c>
      <c r="K3619" s="10">
        <f t="shared" si="1"/>
        <v>210</v>
      </c>
      <c r="L3619" s="11">
        <v>0.3</v>
      </c>
      <c r="N3619" s="16"/>
      <c r="O3619" s="14"/>
      <c r="P3619" s="12"/>
      <c r="Q3619" s="13"/>
    </row>
    <row r="3620" spans="1:17" ht="15.75" customHeight="1">
      <c r="A3620" s="6" t="s">
        <v>14</v>
      </c>
      <c r="B3620" s="6">
        <v>1185732</v>
      </c>
      <c r="C3620" s="7">
        <v>44268</v>
      </c>
      <c r="D3620" s="6" t="s">
        <v>15</v>
      </c>
      <c r="E3620" s="6" t="s">
        <v>122</v>
      </c>
      <c r="F3620" s="6" t="s">
        <v>123</v>
      </c>
      <c r="G3620" s="6" t="s">
        <v>19</v>
      </c>
      <c r="H3620" s="8">
        <v>0.30000000000000004</v>
      </c>
      <c r="I3620" s="9">
        <v>2000</v>
      </c>
      <c r="J3620" s="10">
        <f t="shared" si="0"/>
        <v>600.00000000000011</v>
      </c>
      <c r="K3620" s="10">
        <f t="shared" si="1"/>
        <v>150.00000000000003</v>
      </c>
      <c r="L3620" s="11">
        <v>0.25</v>
      </c>
      <c r="N3620" s="16"/>
      <c r="O3620" s="14"/>
      <c r="P3620" s="12"/>
      <c r="Q3620" s="13"/>
    </row>
    <row r="3621" spans="1:17" ht="15.75" customHeight="1">
      <c r="A3621" s="6" t="s">
        <v>14</v>
      </c>
      <c r="B3621" s="6">
        <v>1185732</v>
      </c>
      <c r="C3621" s="7">
        <v>44268</v>
      </c>
      <c r="D3621" s="6" t="s">
        <v>15</v>
      </c>
      <c r="E3621" s="6" t="s">
        <v>122</v>
      </c>
      <c r="F3621" s="6" t="s">
        <v>123</v>
      </c>
      <c r="G3621" s="6" t="s">
        <v>20</v>
      </c>
      <c r="H3621" s="8">
        <v>0.35</v>
      </c>
      <c r="I3621" s="9">
        <v>3000</v>
      </c>
      <c r="J3621" s="10">
        <f t="shared" si="0"/>
        <v>1050</v>
      </c>
      <c r="K3621" s="10">
        <f t="shared" si="1"/>
        <v>262.5</v>
      </c>
      <c r="L3621" s="11">
        <v>0.25</v>
      </c>
      <c r="N3621" s="16"/>
      <c r="O3621" s="14"/>
      <c r="P3621" s="12"/>
      <c r="Q3621" s="13"/>
    </row>
    <row r="3622" spans="1:17" ht="15.75" customHeight="1">
      <c r="A3622" s="6" t="s">
        <v>14</v>
      </c>
      <c r="B3622" s="6">
        <v>1185732</v>
      </c>
      <c r="C3622" s="7">
        <v>44268</v>
      </c>
      <c r="D3622" s="6" t="s">
        <v>15</v>
      </c>
      <c r="E3622" s="6" t="s">
        <v>122</v>
      </c>
      <c r="F3622" s="6" t="s">
        <v>123</v>
      </c>
      <c r="G3622" s="6" t="s">
        <v>21</v>
      </c>
      <c r="H3622" s="8">
        <v>0.5</v>
      </c>
      <c r="I3622" s="9">
        <v>1000</v>
      </c>
      <c r="J3622" s="10">
        <f t="shared" si="0"/>
        <v>500</v>
      </c>
      <c r="K3622" s="10">
        <f t="shared" si="1"/>
        <v>125</v>
      </c>
      <c r="L3622" s="11">
        <v>0.25</v>
      </c>
      <c r="N3622" s="16"/>
      <c r="O3622" s="14"/>
      <c r="P3622" s="12"/>
      <c r="Q3622" s="13"/>
    </row>
    <row r="3623" spans="1:17" ht="15.75" customHeight="1">
      <c r="A3623" s="6" t="s">
        <v>14</v>
      </c>
      <c r="B3623" s="6">
        <v>1185732</v>
      </c>
      <c r="C3623" s="7">
        <v>44268</v>
      </c>
      <c r="D3623" s="6" t="s">
        <v>15</v>
      </c>
      <c r="E3623" s="6" t="s">
        <v>122</v>
      </c>
      <c r="F3623" s="6" t="s">
        <v>123</v>
      </c>
      <c r="G3623" s="6" t="s">
        <v>22</v>
      </c>
      <c r="H3623" s="8">
        <v>0.4</v>
      </c>
      <c r="I3623" s="9">
        <v>2000</v>
      </c>
      <c r="J3623" s="10">
        <f t="shared" si="0"/>
        <v>800</v>
      </c>
      <c r="K3623" s="10">
        <f t="shared" si="1"/>
        <v>240</v>
      </c>
      <c r="L3623" s="11">
        <v>0.3</v>
      </c>
      <c r="N3623" s="16"/>
      <c r="O3623" s="14"/>
      <c r="P3623" s="12"/>
      <c r="Q3623" s="13"/>
    </row>
    <row r="3624" spans="1:17" ht="15.75" customHeight="1">
      <c r="A3624" s="6" t="s">
        <v>14</v>
      </c>
      <c r="B3624" s="6">
        <v>1185732</v>
      </c>
      <c r="C3624" s="7">
        <v>44300</v>
      </c>
      <c r="D3624" s="6" t="s">
        <v>15</v>
      </c>
      <c r="E3624" s="6" t="s">
        <v>122</v>
      </c>
      <c r="F3624" s="6" t="s">
        <v>123</v>
      </c>
      <c r="G3624" s="6" t="s">
        <v>17</v>
      </c>
      <c r="H3624" s="8">
        <v>0.4</v>
      </c>
      <c r="I3624" s="9">
        <v>4500</v>
      </c>
      <c r="J3624" s="10">
        <f t="shared" si="0"/>
        <v>1800</v>
      </c>
      <c r="K3624" s="10">
        <f t="shared" si="1"/>
        <v>540</v>
      </c>
      <c r="L3624" s="11">
        <v>0.3</v>
      </c>
      <c r="N3624" s="16"/>
      <c r="O3624" s="14"/>
      <c r="P3624" s="12"/>
      <c r="Q3624" s="13"/>
    </row>
    <row r="3625" spans="1:17" ht="15.75" customHeight="1">
      <c r="A3625" s="6" t="s">
        <v>14</v>
      </c>
      <c r="B3625" s="6">
        <v>1185732</v>
      </c>
      <c r="C3625" s="7">
        <v>44300</v>
      </c>
      <c r="D3625" s="6" t="s">
        <v>15</v>
      </c>
      <c r="E3625" s="6" t="s">
        <v>122</v>
      </c>
      <c r="F3625" s="6" t="s">
        <v>123</v>
      </c>
      <c r="G3625" s="6" t="s">
        <v>18</v>
      </c>
      <c r="H3625" s="8">
        <v>0.4</v>
      </c>
      <c r="I3625" s="9">
        <v>1500</v>
      </c>
      <c r="J3625" s="10">
        <f t="shared" si="0"/>
        <v>600</v>
      </c>
      <c r="K3625" s="10">
        <f t="shared" si="1"/>
        <v>180</v>
      </c>
      <c r="L3625" s="11">
        <v>0.3</v>
      </c>
      <c r="N3625" s="16"/>
      <c r="O3625" s="14"/>
      <c r="P3625" s="12"/>
      <c r="Q3625" s="13"/>
    </row>
    <row r="3626" spans="1:17" ht="15.75" customHeight="1">
      <c r="A3626" s="6" t="s">
        <v>14</v>
      </c>
      <c r="B3626" s="6">
        <v>1185732</v>
      </c>
      <c r="C3626" s="7">
        <v>44300</v>
      </c>
      <c r="D3626" s="6" t="s">
        <v>15</v>
      </c>
      <c r="E3626" s="6" t="s">
        <v>122</v>
      </c>
      <c r="F3626" s="6" t="s">
        <v>123</v>
      </c>
      <c r="G3626" s="6" t="s">
        <v>19</v>
      </c>
      <c r="H3626" s="8">
        <v>0.30000000000000004</v>
      </c>
      <c r="I3626" s="9">
        <v>1500</v>
      </c>
      <c r="J3626" s="10">
        <f t="shared" si="0"/>
        <v>450.00000000000006</v>
      </c>
      <c r="K3626" s="10">
        <f t="shared" si="1"/>
        <v>112.50000000000001</v>
      </c>
      <c r="L3626" s="11">
        <v>0.25</v>
      </c>
      <c r="N3626" s="16"/>
      <c r="O3626" s="14"/>
      <c r="P3626" s="12"/>
      <c r="Q3626" s="13"/>
    </row>
    <row r="3627" spans="1:17" ht="15.75" customHeight="1">
      <c r="A3627" s="6" t="s">
        <v>14</v>
      </c>
      <c r="B3627" s="6">
        <v>1185732</v>
      </c>
      <c r="C3627" s="7">
        <v>44300</v>
      </c>
      <c r="D3627" s="6" t="s">
        <v>15</v>
      </c>
      <c r="E3627" s="6" t="s">
        <v>122</v>
      </c>
      <c r="F3627" s="6" t="s">
        <v>123</v>
      </c>
      <c r="G3627" s="6" t="s">
        <v>20</v>
      </c>
      <c r="H3627" s="8">
        <v>0.35</v>
      </c>
      <c r="I3627" s="9">
        <v>1250</v>
      </c>
      <c r="J3627" s="10">
        <f t="shared" si="0"/>
        <v>437.5</v>
      </c>
      <c r="K3627" s="10">
        <f t="shared" si="1"/>
        <v>109.375</v>
      </c>
      <c r="L3627" s="11">
        <v>0.25</v>
      </c>
      <c r="N3627" s="16"/>
      <c r="O3627" s="14"/>
      <c r="P3627" s="12"/>
      <c r="Q3627" s="13"/>
    </row>
    <row r="3628" spans="1:17" ht="15.75" customHeight="1">
      <c r="A3628" s="6" t="s">
        <v>14</v>
      </c>
      <c r="B3628" s="6">
        <v>1185732</v>
      </c>
      <c r="C3628" s="7">
        <v>44300</v>
      </c>
      <c r="D3628" s="6" t="s">
        <v>15</v>
      </c>
      <c r="E3628" s="6" t="s">
        <v>122</v>
      </c>
      <c r="F3628" s="6" t="s">
        <v>123</v>
      </c>
      <c r="G3628" s="6" t="s">
        <v>21</v>
      </c>
      <c r="H3628" s="8">
        <v>0.5</v>
      </c>
      <c r="I3628" s="9">
        <v>1250</v>
      </c>
      <c r="J3628" s="10">
        <f t="shared" si="0"/>
        <v>625</v>
      </c>
      <c r="K3628" s="10">
        <f t="shared" si="1"/>
        <v>156.25</v>
      </c>
      <c r="L3628" s="11">
        <v>0.25</v>
      </c>
      <c r="N3628" s="16"/>
      <c r="O3628" s="14"/>
      <c r="P3628" s="12"/>
      <c r="Q3628" s="13"/>
    </row>
    <row r="3629" spans="1:17" ht="15.75" customHeight="1">
      <c r="A3629" s="6" t="s">
        <v>14</v>
      </c>
      <c r="B3629" s="6">
        <v>1185732</v>
      </c>
      <c r="C3629" s="7">
        <v>44300</v>
      </c>
      <c r="D3629" s="6" t="s">
        <v>15</v>
      </c>
      <c r="E3629" s="6" t="s">
        <v>122</v>
      </c>
      <c r="F3629" s="6" t="s">
        <v>123</v>
      </c>
      <c r="G3629" s="6" t="s">
        <v>22</v>
      </c>
      <c r="H3629" s="8">
        <v>0.4</v>
      </c>
      <c r="I3629" s="9">
        <v>2750</v>
      </c>
      <c r="J3629" s="10">
        <f t="shared" si="0"/>
        <v>1100</v>
      </c>
      <c r="K3629" s="10">
        <f t="shared" si="1"/>
        <v>330</v>
      </c>
      <c r="L3629" s="11">
        <v>0.3</v>
      </c>
      <c r="N3629" s="16"/>
      <c r="O3629" s="14"/>
      <c r="P3629" s="12"/>
      <c r="Q3629" s="13"/>
    </row>
    <row r="3630" spans="1:17" ht="15.75" customHeight="1">
      <c r="A3630" s="6" t="s">
        <v>14</v>
      </c>
      <c r="B3630" s="6">
        <v>1185732</v>
      </c>
      <c r="C3630" s="7">
        <v>44329</v>
      </c>
      <c r="D3630" s="6" t="s">
        <v>15</v>
      </c>
      <c r="E3630" s="6" t="s">
        <v>122</v>
      </c>
      <c r="F3630" s="6" t="s">
        <v>123</v>
      </c>
      <c r="G3630" s="6" t="s">
        <v>17</v>
      </c>
      <c r="H3630" s="8">
        <v>0.54999999999999993</v>
      </c>
      <c r="I3630" s="9">
        <v>4950</v>
      </c>
      <c r="J3630" s="10">
        <f t="shared" si="0"/>
        <v>2722.4999999999995</v>
      </c>
      <c r="K3630" s="10">
        <f t="shared" si="1"/>
        <v>816.74999999999989</v>
      </c>
      <c r="L3630" s="11">
        <v>0.3</v>
      </c>
      <c r="N3630" s="16"/>
      <c r="O3630" s="14"/>
      <c r="P3630" s="12"/>
      <c r="Q3630" s="13"/>
    </row>
    <row r="3631" spans="1:17" ht="15.75" customHeight="1">
      <c r="A3631" s="6" t="s">
        <v>14</v>
      </c>
      <c r="B3631" s="6">
        <v>1185732</v>
      </c>
      <c r="C3631" s="7">
        <v>44329</v>
      </c>
      <c r="D3631" s="6" t="s">
        <v>15</v>
      </c>
      <c r="E3631" s="6" t="s">
        <v>122</v>
      </c>
      <c r="F3631" s="6" t="s">
        <v>123</v>
      </c>
      <c r="G3631" s="6" t="s">
        <v>18</v>
      </c>
      <c r="H3631" s="8">
        <v>0.5</v>
      </c>
      <c r="I3631" s="9">
        <v>2000</v>
      </c>
      <c r="J3631" s="10">
        <f t="shared" si="0"/>
        <v>1000</v>
      </c>
      <c r="K3631" s="10">
        <f t="shared" si="1"/>
        <v>300</v>
      </c>
      <c r="L3631" s="11">
        <v>0.3</v>
      </c>
      <c r="N3631" s="16"/>
      <c r="O3631" s="14"/>
      <c r="P3631" s="12"/>
      <c r="Q3631" s="13"/>
    </row>
    <row r="3632" spans="1:17" ht="15.75" customHeight="1">
      <c r="A3632" s="6" t="s">
        <v>14</v>
      </c>
      <c r="B3632" s="6">
        <v>1185732</v>
      </c>
      <c r="C3632" s="7">
        <v>44329</v>
      </c>
      <c r="D3632" s="6" t="s">
        <v>15</v>
      </c>
      <c r="E3632" s="6" t="s">
        <v>122</v>
      </c>
      <c r="F3632" s="6" t="s">
        <v>123</v>
      </c>
      <c r="G3632" s="6" t="s">
        <v>19</v>
      </c>
      <c r="H3632" s="8">
        <v>0.45</v>
      </c>
      <c r="I3632" s="9">
        <v>2250</v>
      </c>
      <c r="J3632" s="10">
        <f t="shared" si="0"/>
        <v>1012.5</v>
      </c>
      <c r="K3632" s="10">
        <f t="shared" si="1"/>
        <v>253.125</v>
      </c>
      <c r="L3632" s="11">
        <v>0.25</v>
      </c>
      <c r="N3632" s="16"/>
      <c r="O3632" s="14"/>
      <c r="P3632" s="12"/>
      <c r="Q3632" s="13"/>
    </row>
    <row r="3633" spans="1:17" ht="15.75" customHeight="1">
      <c r="A3633" s="6" t="s">
        <v>14</v>
      </c>
      <c r="B3633" s="6">
        <v>1185732</v>
      </c>
      <c r="C3633" s="7">
        <v>44329</v>
      </c>
      <c r="D3633" s="6" t="s">
        <v>15</v>
      </c>
      <c r="E3633" s="6" t="s">
        <v>122</v>
      </c>
      <c r="F3633" s="6" t="s">
        <v>123</v>
      </c>
      <c r="G3633" s="6" t="s">
        <v>20</v>
      </c>
      <c r="H3633" s="8">
        <v>0.45</v>
      </c>
      <c r="I3633" s="9">
        <v>1750</v>
      </c>
      <c r="J3633" s="10">
        <f t="shared" si="0"/>
        <v>787.5</v>
      </c>
      <c r="K3633" s="10">
        <f t="shared" si="1"/>
        <v>196.875</v>
      </c>
      <c r="L3633" s="11">
        <v>0.25</v>
      </c>
      <c r="N3633" s="16"/>
      <c r="O3633" s="14"/>
      <c r="P3633" s="12"/>
      <c r="Q3633" s="13"/>
    </row>
    <row r="3634" spans="1:17" ht="15.75" customHeight="1">
      <c r="A3634" s="6" t="s">
        <v>14</v>
      </c>
      <c r="B3634" s="6">
        <v>1185732</v>
      </c>
      <c r="C3634" s="7">
        <v>44329</v>
      </c>
      <c r="D3634" s="6" t="s">
        <v>15</v>
      </c>
      <c r="E3634" s="6" t="s">
        <v>122</v>
      </c>
      <c r="F3634" s="6" t="s">
        <v>123</v>
      </c>
      <c r="G3634" s="6" t="s">
        <v>21</v>
      </c>
      <c r="H3634" s="8">
        <v>0.54999999999999993</v>
      </c>
      <c r="I3634" s="9">
        <v>2000</v>
      </c>
      <c r="J3634" s="10">
        <f t="shared" si="0"/>
        <v>1099.9999999999998</v>
      </c>
      <c r="K3634" s="10">
        <f t="shared" si="1"/>
        <v>274.99999999999994</v>
      </c>
      <c r="L3634" s="11">
        <v>0.25</v>
      </c>
      <c r="N3634" s="16"/>
      <c r="O3634" s="14"/>
      <c r="P3634" s="12"/>
      <c r="Q3634" s="13"/>
    </row>
    <row r="3635" spans="1:17" ht="15.75" customHeight="1">
      <c r="A3635" s="6" t="s">
        <v>14</v>
      </c>
      <c r="B3635" s="6">
        <v>1185732</v>
      </c>
      <c r="C3635" s="7">
        <v>44329</v>
      </c>
      <c r="D3635" s="6" t="s">
        <v>15</v>
      </c>
      <c r="E3635" s="6" t="s">
        <v>122</v>
      </c>
      <c r="F3635" s="6" t="s">
        <v>123</v>
      </c>
      <c r="G3635" s="6" t="s">
        <v>22</v>
      </c>
      <c r="H3635" s="8">
        <v>0.6</v>
      </c>
      <c r="I3635" s="9">
        <v>3250</v>
      </c>
      <c r="J3635" s="10">
        <f t="shared" si="0"/>
        <v>1950</v>
      </c>
      <c r="K3635" s="10">
        <f t="shared" si="1"/>
        <v>585</v>
      </c>
      <c r="L3635" s="11">
        <v>0.3</v>
      </c>
      <c r="N3635" s="16"/>
      <c r="O3635" s="14"/>
      <c r="P3635" s="12"/>
      <c r="Q3635" s="13"/>
    </row>
    <row r="3636" spans="1:17" ht="15.75" customHeight="1">
      <c r="A3636" s="6" t="s">
        <v>14</v>
      </c>
      <c r="B3636" s="6">
        <v>1185732</v>
      </c>
      <c r="C3636" s="7">
        <v>44362</v>
      </c>
      <c r="D3636" s="6" t="s">
        <v>15</v>
      </c>
      <c r="E3636" s="6" t="s">
        <v>122</v>
      </c>
      <c r="F3636" s="6" t="s">
        <v>123</v>
      </c>
      <c r="G3636" s="6" t="s">
        <v>17</v>
      </c>
      <c r="H3636" s="8">
        <v>0.54999999999999993</v>
      </c>
      <c r="I3636" s="9">
        <v>5750</v>
      </c>
      <c r="J3636" s="10">
        <f t="shared" si="0"/>
        <v>3162.4999999999995</v>
      </c>
      <c r="K3636" s="10">
        <f t="shared" si="1"/>
        <v>948.74999999999977</v>
      </c>
      <c r="L3636" s="11">
        <v>0.3</v>
      </c>
      <c r="N3636" s="16"/>
      <c r="O3636" s="14"/>
      <c r="P3636" s="12"/>
      <c r="Q3636" s="13"/>
    </row>
    <row r="3637" spans="1:17" ht="15.75" customHeight="1">
      <c r="A3637" s="6" t="s">
        <v>14</v>
      </c>
      <c r="B3637" s="6">
        <v>1185732</v>
      </c>
      <c r="C3637" s="7">
        <v>44362</v>
      </c>
      <c r="D3637" s="6" t="s">
        <v>15</v>
      </c>
      <c r="E3637" s="6" t="s">
        <v>122</v>
      </c>
      <c r="F3637" s="6" t="s">
        <v>123</v>
      </c>
      <c r="G3637" s="6" t="s">
        <v>18</v>
      </c>
      <c r="H3637" s="8">
        <v>0.5</v>
      </c>
      <c r="I3637" s="9">
        <v>3250</v>
      </c>
      <c r="J3637" s="10">
        <f t="shared" si="0"/>
        <v>1625</v>
      </c>
      <c r="K3637" s="10">
        <f t="shared" si="1"/>
        <v>487.5</v>
      </c>
      <c r="L3637" s="11">
        <v>0.3</v>
      </c>
      <c r="N3637" s="16"/>
      <c r="O3637" s="14"/>
      <c r="P3637" s="12"/>
      <c r="Q3637" s="13"/>
    </row>
    <row r="3638" spans="1:17" ht="15.75" customHeight="1">
      <c r="A3638" s="6" t="s">
        <v>14</v>
      </c>
      <c r="B3638" s="6">
        <v>1185732</v>
      </c>
      <c r="C3638" s="7">
        <v>44362</v>
      </c>
      <c r="D3638" s="6" t="s">
        <v>15</v>
      </c>
      <c r="E3638" s="6" t="s">
        <v>122</v>
      </c>
      <c r="F3638" s="6" t="s">
        <v>123</v>
      </c>
      <c r="G3638" s="6" t="s">
        <v>19</v>
      </c>
      <c r="H3638" s="8">
        <v>0.45</v>
      </c>
      <c r="I3638" s="9">
        <v>2500</v>
      </c>
      <c r="J3638" s="10">
        <f t="shared" si="0"/>
        <v>1125</v>
      </c>
      <c r="K3638" s="10">
        <f t="shared" si="1"/>
        <v>281.25</v>
      </c>
      <c r="L3638" s="11">
        <v>0.25</v>
      </c>
      <c r="N3638" s="16"/>
      <c r="O3638" s="14"/>
      <c r="P3638" s="12"/>
      <c r="Q3638" s="13"/>
    </row>
    <row r="3639" spans="1:17" ht="15.75" customHeight="1">
      <c r="A3639" s="6" t="s">
        <v>14</v>
      </c>
      <c r="B3639" s="6">
        <v>1185732</v>
      </c>
      <c r="C3639" s="7">
        <v>44362</v>
      </c>
      <c r="D3639" s="6" t="s">
        <v>15</v>
      </c>
      <c r="E3639" s="6" t="s">
        <v>122</v>
      </c>
      <c r="F3639" s="6" t="s">
        <v>123</v>
      </c>
      <c r="G3639" s="6" t="s">
        <v>20</v>
      </c>
      <c r="H3639" s="8">
        <v>0.45</v>
      </c>
      <c r="I3639" s="9">
        <v>2250</v>
      </c>
      <c r="J3639" s="10">
        <f t="shared" si="0"/>
        <v>1012.5</v>
      </c>
      <c r="K3639" s="10">
        <f t="shared" si="1"/>
        <v>253.125</v>
      </c>
      <c r="L3639" s="11">
        <v>0.25</v>
      </c>
      <c r="N3639" s="16"/>
      <c r="O3639" s="14"/>
      <c r="P3639" s="12"/>
      <c r="Q3639" s="13"/>
    </row>
    <row r="3640" spans="1:17" ht="15.75" customHeight="1">
      <c r="A3640" s="6" t="s">
        <v>14</v>
      </c>
      <c r="B3640" s="6">
        <v>1185732</v>
      </c>
      <c r="C3640" s="7">
        <v>44362</v>
      </c>
      <c r="D3640" s="6" t="s">
        <v>15</v>
      </c>
      <c r="E3640" s="6" t="s">
        <v>122</v>
      </c>
      <c r="F3640" s="6" t="s">
        <v>123</v>
      </c>
      <c r="G3640" s="6" t="s">
        <v>21</v>
      </c>
      <c r="H3640" s="8">
        <v>0.54999999999999993</v>
      </c>
      <c r="I3640" s="9">
        <v>2250</v>
      </c>
      <c r="J3640" s="10">
        <f t="shared" si="0"/>
        <v>1237.4999999999998</v>
      </c>
      <c r="K3640" s="10">
        <f t="shared" si="1"/>
        <v>309.37499999999994</v>
      </c>
      <c r="L3640" s="11">
        <v>0.25</v>
      </c>
      <c r="N3640" s="16"/>
      <c r="O3640" s="14"/>
      <c r="P3640" s="12"/>
      <c r="Q3640" s="13"/>
    </row>
    <row r="3641" spans="1:17" ht="15.75" customHeight="1">
      <c r="A3641" s="6" t="s">
        <v>14</v>
      </c>
      <c r="B3641" s="6">
        <v>1185732</v>
      </c>
      <c r="C3641" s="7">
        <v>44362</v>
      </c>
      <c r="D3641" s="6" t="s">
        <v>15</v>
      </c>
      <c r="E3641" s="6" t="s">
        <v>122</v>
      </c>
      <c r="F3641" s="6" t="s">
        <v>123</v>
      </c>
      <c r="G3641" s="6" t="s">
        <v>22</v>
      </c>
      <c r="H3641" s="8">
        <v>0.6</v>
      </c>
      <c r="I3641" s="9">
        <v>3750</v>
      </c>
      <c r="J3641" s="10">
        <f t="shared" si="0"/>
        <v>2250</v>
      </c>
      <c r="K3641" s="10">
        <f t="shared" si="1"/>
        <v>675</v>
      </c>
      <c r="L3641" s="11">
        <v>0.3</v>
      </c>
      <c r="N3641" s="16"/>
      <c r="O3641" s="14"/>
      <c r="P3641" s="12"/>
      <c r="Q3641" s="13"/>
    </row>
    <row r="3642" spans="1:17" ht="15.75" customHeight="1">
      <c r="A3642" s="6" t="s">
        <v>14</v>
      </c>
      <c r="B3642" s="6">
        <v>1185732</v>
      </c>
      <c r="C3642" s="7">
        <v>44390</v>
      </c>
      <c r="D3642" s="6" t="s">
        <v>15</v>
      </c>
      <c r="E3642" s="6" t="s">
        <v>122</v>
      </c>
      <c r="F3642" s="6" t="s">
        <v>123</v>
      </c>
      <c r="G3642" s="6" t="s">
        <v>17</v>
      </c>
      <c r="H3642" s="8">
        <v>0.54999999999999993</v>
      </c>
      <c r="I3642" s="9">
        <v>6000</v>
      </c>
      <c r="J3642" s="10">
        <f t="shared" si="0"/>
        <v>3299.9999999999995</v>
      </c>
      <c r="K3642" s="10">
        <f t="shared" si="1"/>
        <v>989.99999999999977</v>
      </c>
      <c r="L3642" s="11">
        <v>0.3</v>
      </c>
      <c r="N3642" s="16"/>
      <c r="O3642" s="14"/>
      <c r="P3642" s="12"/>
      <c r="Q3642" s="13"/>
    </row>
    <row r="3643" spans="1:17" ht="15.75" customHeight="1">
      <c r="A3643" s="6" t="s">
        <v>14</v>
      </c>
      <c r="B3643" s="6">
        <v>1185732</v>
      </c>
      <c r="C3643" s="7">
        <v>44390</v>
      </c>
      <c r="D3643" s="6" t="s">
        <v>15</v>
      </c>
      <c r="E3643" s="6" t="s">
        <v>122</v>
      </c>
      <c r="F3643" s="6" t="s">
        <v>123</v>
      </c>
      <c r="G3643" s="6" t="s">
        <v>18</v>
      </c>
      <c r="H3643" s="8">
        <v>0.5</v>
      </c>
      <c r="I3643" s="9">
        <v>3500</v>
      </c>
      <c r="J3643" s="10">
        <f t="shared" si="0"/>
        <v>1750</v>
      </c>
      <c r="K3643" s="10">
        <f t="shared" si="1"/>
        <v>525</v>
      </c>
      <c r="L3643" s="11">
        <v>0.3</v>
      </c>
      <c r="N3643" s="16"/>
      <c r="O3643" s="14"/>
      <c r="P3643" s="12"/>
      <c r="Q3643" s="13"/>
    </row>
    <row r="3644" spans="1:17" ht="15.75" customHeight="1">
      <c r="A3644" s="6" t="s">
        <v>14</v>
      </c>
      <c r="B3644" s="6">
        <v>1185732</v>
      </c>
      <c r="C3644" s="7">
        <v>44390</v>
      </c>
      <c r="D3644" s="6" t="s">
        <v>15</v>
      </c>
      <c r="E3644" s="6" t="s">
        <v>122</v>
      </c>
      <c r="F3644" s="6" t="s">
        <v>123</v>
      </c>
      <c r="G3644" s="6" t="s">
        <v>19</v>
      </c>
      <c r="H3644" s="8">
        <v>0.45</v>
      </c>
      <c r="I3644" s="9">
        <v>2750</v>
      </c>
      <c r="J3644" s="10">
        <f t="shared" si="0"/>
        <v>1237.5</v>
      </c>
      <c r="K3644" s="10">
        <f t="shared" si="1"/>
        <v>309.375</v>
      </c>
      <c r="L3644" s="11">
        <v>0.25</v>
      </c>
      <c r="N3644" s="16"/>
      <c r="O3644" s="14"/>
      <c r="P3644" s="12"/>
      <c r="Q3644" s="13"/>
    </row>
    <row r="3645" spans="1:17" ht="15.75" customHeight="1">
      <c r="A3645" s="6" t="s">
        <v>14</v>
      </c>
      <c r="B3645" s="6">
        <v>1185732</v>
      </c>
      <c r="C3645" s="7">
        <v>44390</v>
      </c>
      <c r="D3645" s="6" t="s">
        <v>15</v>
      </c>
      <c r="E3645" s="6" t="s">
        <v>122</v>
      </c>
      <c r="F3645" s="6" t="s">
        <v>123</v>
      </c>
      <c r="G3645" s="6" t="s">
        <v>20</v>
      </c>
      <c r="H3645" s="8">
        <v>0.45</v>
      </c>
      <c r="I3645" s="9">
        <v>2250</v>
      </c>
      <c r="J3645" s="10">
        <f t="shared" si="0"/>
        <v>1012.5</v>
      </c>
      <c r="K3645" s="10">
        <f t="shared" si="1"/>
        <v>253.125</v>
      </c>
      <c r="L3645" s="11">
        <v>0.25</v>
      </c>
      <c r="N3645" s="16"/>
      <c r="O3645" s="14"/>
      <c r="P3645" s="12"/>
      <c r="Q3645" s="13"/>
    </row>
    <row r="3646" spans="1:17" ht="15.75" customHeight="1">
      <c r="A3646" s="6" t="s">
        <v>14</v>
      </c>
      <c r="B3646" s="6">
        <v>1185732</v>
      </c>
      <c r="C3646" s="7">
        <v>44390</v>
      </c>
      <c r="D3646" s="6" t="s">
        <v>15</v>
      </c>
      <c r="E3646" s="6" t="s">
        <v>122</v>
      </c>
      <c r="F3646" s="6" t="s">
        <v>123</v>
      </c>
      <c r="G3646" s="6" t="s">
        <v>21</v>
      </c>
      <c r="H3646" s="8">
        <v>0.54999999999999993</v>
      </c>
      <c r="I3646" s="9">
        <v>2500</v>
      </c>
      <c r="J3646" s="10">
        <f t="shared" si="0"/>
        <v>1374.9999999999998</v>
      </c>
      <c r="K3646" s="10">
        <f t="shared" si="1"/>
        <v>343.74999999999994</v>
      </c>
      <c r="L3646" s="11">
        <v>0.25</v>
      </c>
      <c r="N3646" s="16"/>
      <c r="O3646" s="14"/>
      <c r="P3646" s="12"/>
      <c r="Q3646" s="13"/>
    </row>
    <row r="3647" spans="1:17" ht="15.75" customHeight="1">
      <c r="A3647" s="6" t="s">
        <v>14</v>
      </c>
      <c r="B3647" s="6">
        <v>1185732</v>
      </c>
      <c r="C3647" s="7">
        <v>44390</v>
      </c>
      <c r="D3647" s="6" t="s">
        <v>15</v>
      </c>
      <c r="E3647" s="6" t="s">
        <v>122</v>
      </c>
      <c r="F3647" s="6" t="s">
        <v>123</v>
      </c>
      <c r="G3647" s="6" t="s">
        <v>22</v>
      </c>
      <c r="H3647" s="8">
        <v>0.6</v>
      </c>
      <c r="I3647" s="9">
        <v>4250</v>
      </c>
      <c r="J3647" s="10">
        <f t="shared" si="0"/>
        <v>2550</v>
      </c>
      <c r="K3647" s="10">
        <f t="shared" si="1"/>
        <v>765</v>
      </c>
      <c r="L3647" s="11">
        <v>0.3</v>
      </c>
      <c r="N3647" s="16"/>
      <c r="O3647" s="14"/>
      <c r="P3647" s="12"/>
      <c r="Q3647" s="13"/>
    </row>
    <row r="3648" spans="1:17" ht="15.75" customHeight="1">
      <c r="A3648" s="6" t="s">
        <v>14</v>
      </c>
      <c r="B3648" s="6">
        <v>1185732</v>
      </c>
      <c r="C3648" s="7">
        <v>44422</v>
      </c>
      <c r="D3648" s="6" t="s">
        <v>15</v>
      </c>
      <c r="E3648" s="6" t="s">
        <v>122</v>
      </c>
      <c r="F3648" s="6" t="s">
        <v>123</v>
      </c>
      <c r="G3648" s="6" t="s">
        <v>17</v>
      </c>
      <c r="H3648" s="8">
        <v>0.54999999999999993</v>
      </c>
      <c r="I3648" s="9">
        <v>5750</v>
      </c>
      <c r="J3648" s="10">
        <f t="shared" si="0"/>
        <v>3162.4999999999995</v>
      </c>
      <c r="K3648" s="10">
        <f t="shared" si="1"/>
        <v>948.74999999999977</v>
      </c>
      <c r="L3648" s="11">
        <v>0.3</v>
      </c>
      <c r="N3648" s="16"/>
      <c r="O3648" s="14"/>
      <c r="P3648" s="12"/>
      <c r="Q3648" s="13"/>
    </row>
    <row r="3649" spans="1:17" ht="15.75" customHeight="1">
      <c r="A3649" s="6" t="s">
        <v>14</v>
      </c>
      <c r="B3649" s="6">
        <v>1185732</v>
      </c>
      <c r="C3649" s="7">
        <v>44422</v>
      </c>
      <c r="D3649" s="6" t="s">
        <v>15</v>
      </c>
      <c r="E3649" s="6" t="s">
        <v>122</v>
      </c>
      <c r="F3649" s="6" t="s">
        <v>123</v>
      </c>
      <c r="G3649" s="6" t="s">
        <v>18</v>
      </c>
      <c r="H3649" s="8">
        <v>0.5</v>
      </c>
      <c r="I3649" s="9">
        <v>3500</v>
      </c>
      <c r="J3649" s="10">
        <f t="shared" si="0"/>
        <v>1750</v>
      </c>
      <c r="K3649" s="10">
        <f t="shared" si="1"/>
        <v>525</v>
      </c>
      <c r="L3649" s="11">
        <v>0.3</v>
      </c>
      <c r="N3649" s="16"/>
      <c r="O3649" s="14"/>
      <c r="P3649" s="12"/>
      <c r="Q3649" s="13"/>
    </row>
    <row r="3650" spans="1:17" ht="15.75" customHeight="1">
      <c r="A3650" s="6" t="s">
        <v>14</v>
      </c>
      <c r="B3650" s="6">
        <v>1185732</v>
      </c>
      <c r="C3650" s="7">
        <v>44422</v>
      </c>
      <c r="D3650" s="6" t="s">
        <v>15</v>
      </c>
      <c r="E3650" s="6" t="s">
        <v>122</v>
      </c>
      <c r="F3650" s="6" t="s">
        <v>123</v>
      </c>
      <c r="G3650" s="6" t="s">
        <v>19</v>
      </c>
      <c r="H3650" s="8">
        <v>0.45</v>
      </c>
      <c r="I3650" s="9">
        <v>2750</v>
      </c>
      <c r="J3650" s="10">
        <f t="shared" si="0"/>
        <v>1237.5</v>
      </c>
      <c r="K3650" s="10">
        <f t="shared" si="1"/>
        <v>309.375</v>
      </c>
      <c r="L3650" s="11">
        <v>0.25</v>
      </c>
      <c r="N3650" s="16"/>
      <c r="O3650" s="14"/>
      <c r="P3650" s="12"/>
      <c r="Q3650" s="13"/>
    </row>
    <row r="3651" spans="1:17" ht="15.75" customHeight="1">
      <c r="A3651" s="6" t="s">
        <v>14</v>
      </c>
      <c r="B3651" s="6">
        <v>1185732</v>
      </c>
      <c r="C3651" s="7">
        <v>44422</v>
      </c>
      <c r="D3651" s="6" t="s">
        <v>15</v>
      </c>
      <c r="E3651" s="6" t="s">
        <v>122</v>
      </c>
      <c r="F3651" s="6" t="s">
        <v>123</v>
      </c>
      <c r="G3651" s="6" t="s">
        <v>20</v>
      </c>
      <c r="H3651" s="8">
        <v>0.45</v>
      </c>
      <c r="I3651" s="9">
        <v>1750</v>
      </c>
      <c r="J3651" s="10">
        <f t="shared" si="0"/>
        <v>787.5</v>
      </c>
      <c r="K3651" s="10">
        <f t="shared" si="1"/>
        <v>196.875</v>
      </c>
      <c r="L3651" s="11">
        <v>0.25</v>
      </c>
      <c r="N3651" s="16"/>
      <c r="O3651" s="14"/>
      <c r="P3651" s="12"/>
      <c r="Q3651" s="13"/>
    </row>
    <row r="3652" spans="1:17" ht="15.75" customHeight="1">
      <c r="A3652" s="6" t="s">
        <v>14</v>
      </c>
      <c r="B3652" s="6">
        <v>1185732</v>
      </c>
      <c r="C3652" s="7">
        <v>44422</v>
      </c>
      <c r="D3652" s="6" t="s">
        <v>15</v>
      </c>
      <c r="E3652" s="6" t="s">
        <v>122</v>
      </c>
      <c r="F3652" s="6" t="s">
        <v>123</v>
      </c>
      <c r="G3652" s="6" t="s">
        <v>21</v>
      </c>
      <c r="H3652" s="8">
        <v>0.54999999999999993</v>
      </c>
      <c r="I3652" s="9">
        <v>1500</v>
      </c>
      <c r="J3652" s="10">
        <f t="shared" si="0"/>
        <v>824.99999999999989</v>
      </c>
      <c r="K3652" s="10">
        <f t="shared" si="1"/>
        <v>206.24999999999997</v>
      </c>
      <c r="L3652" s="11">
        <v>0.25</v>
      </c>
      <c r="N3652" s="16"/>
      <c r="O3652" s="14"/>
      <c r="P3652" s="12"/>
      <c r="Q3652" s="13"/>
    </row>
    <row r="3653" spans="1:17" ht="15.75" customHeight="1">
      <c r="A3653" s="6" t="s">
        <v>14</v>
      </c>
      <c r="B3653" s="6">
        <v>1185732</v>
      </c>
      <c r="C3653" s="7">
        <v>44422</v>
      </c>
      <c r="D3653" s="6" t="s">
        <v>15</v>
      </c>
      <c r="E3653" s="6" t="s">
        <v>122</v>
      </c>
      <c r="F3653" s="6" t="s">
        <v>123</v>
      </c>
      <c r="G3653" s="6" t="s">
        <v>22</v>
      </c>
      <c r="H3653" s="8">
        <v>0.6</v>
      </c>
      <c r="I3653" s="9">
        <v>3250</v>
      </c>
      <c r="J3653" s="10">
        <f t="shared" si="0"/>
        <v>1950</v>
      </c>
      <c r="K3653" s="10">
        <f t="shared" si="1"/>
        <v>585</v>
      </c>
      <c r="L3653" s="11">
        <v>0.3</v>
      </c>
      <c r="N3653" s="16"/>
      <c r="O3653" s="14"/>
      <c r="P3653" s="12"/>
      <c r="Q3653" s="13"/>
    </row>
    <row r="3654" spans="1:17" ht="15.75" customHeight="1">
      <c r="A3654" s="6" t="s">
        <v>14</v>
      </c>
      <c r="B3654" s="6">
        <v>1185732</v>
      </c>
      <c r="C3654" s="7">
        <v>44452</v>
      </c>
      <c r="D3654" s="6" t="s">
        <v>15</v>
      </c>
      <c r="E3654" s="6" t="s">
        <v>122</v>
      </c>
      <c r="F3654" s="6" t="s">
        <v>123</v>
      </c>
      <c r="G3654" s="6" t="s">
        <v>17</v>
      </c>
      <c r="H3654" s="8">
        <v>0.54999999999999993</v>
      </c>
      <c r="I3654" s="9">
        <v>4500</v>
      </c>
      <c r="J3654" s="10">
        <f t="shared" si="0"/>
        <v>2474.9999999999995</v>
      </c>
      <c r="K3654" s="10">
        <f t="shared" si="1"/>
        <v>742.49999999999989</v>
      </c>
      <c r="L3654" s="11">
        <v>0.3</v>
      </c>
      <c r="N3654" s="16"/>
      <c r="O3654" s="14"/>
      <c r="P3654" s="12"/>
      <c r="Q3654" s="13"/>
    </row>
    <row r="3655" spans="1:17" ht="15.75" customHeight="1">
      <c r="A3655" s="6" t="s">
        <v>14</v>
      </c>
      <c r="B3655" s="6">
        <v>1185732</v>
      </c>
      <c r="C3655" s="7">
        <v>44452</v>
      </c>
      <c r="D3655" s="6" t="s">
        <v>15</v>
      </c>
      <c r="E3655" s="6" t="s">
        <v>122</v>
      </c>
      <c r="F3655" s="6" t="s">
        <v>123</v>
      </c>
      <c r="G3655" s="6" t="s">
        <v>18</v>
      </c>
      <c r="H3655" s="8">
        <v>0.5</v>
      </c>
      <c r="I3655" s="9">
        <v>2500</v>
      </c>
      <c r="J3655" s="10">
        <f t="shared" si="0"/>
        <v>1250</v>
      </c>
      <c r="K3655" s="10">
        <f t="shared" si="1"/>
        <v>375</v>
      </c>
      <c r="L3655" s="11">
        <v>0.3</v>
      </c>
      <c r="N3655" s="16"/>
      <c r="O3655" s="14"/>
      <c r="P3655" s="12"/>
      <c r="Q3655" s="13"/>
    </row>
    <row r="3656" spans="1:17" ht="15.75" customHeight="1">
      <c r="A3656" s="6" t="s">
        <v>14</v>
      </c>
      <c r="B3656" s="6">
        <v>1185732</v>
      </c>
      <c r="C3656" s="7">
        <v>44452</v>
      </c>
      <c r="D3656" s="6" t="s">
        <v>15</v>
      </c>
      <c r="E3656" s="6" t="s">
        <v>122</v>
      </c>
      <c r="F3656" s="6" t="s">
        <v>123</v>
      </c>
      <c r="G3656" s="6" t="s">
        <v>19</v>
      </c>
      <c r="H3656" s="8">
        <v>0.45</v>
      </c>
      <c r="I3656" s="9">
        <v>1500</v>
      </c>
      <c r="J3656" s="10">
        <f t="shared" si="0"/>
        <v>675</v>
      </c>
      <c r="K3656" s="10">
        <f t="shared" si="1"/>
        <v>168.75</v>
      </c>
      <c r="L3656" s="11">
        <v>0.25</v>
      </c>
      <c r="N3656" s="16"/>
      <c r="O3656" s="14"/>
      <c r="P3656" s="12"/>
      <c r="Q3656" s="13"/>
    </row>
    <row r="3657" spans="1:17" ht="15.75" customHeight="1">
      <c r="A3657" s="6" t="s">
        <v>14</v>
      </c>
      <c r="B3657" s="6">
        <v>1185732</v>
      </c>
      <c r="C3657" s="7">
        <v>44452</v>
      </c>
      <c r="D3657" s="6" t="s">
        <v>15</v>
      </c>
      <c r="E3657" s="6" t="s">
        <v>122</v>
      </c>
      <c r="F3657" s="6" t="s">
        <v>123</v>
      </c>
      <c r="G3657" s="6" t="s">
        <v>20</v>
      </c>
      <c r="H3657" s="8">
        <v>0.45</v>
      </c>
      <c r="I3657" s="9">
        <v>1250</v>
      </c>
      <c r="J3657" s="10">
        <f t="shared" si="0"/>
        <v>562.5</v>
      </c>
      <c r="K3657" s="10">
        <f t="shared" si="1"/>
        <v>140.625</v>
      </c>
      <c r="L3657" s="11">
        <v>0.25</v>
      </c>
      <c r="N3657" s="16"/>
      <c r="O3657" s="14"/>
      <c r="P3657" s="12"/>
      <c r="Q3657" s="13"/>
    </row>
    <row r="3658" spans="1:17" ht="15.75" customHeight="1">
      <c r="A3658" s="6" t="s">
        <v>14</v>
      </c>
      <c r="B3658" s="6">
        <v>1185732</v>
      </c>
      <c r="C3658" s="7">
        <v>44452</v>
      </c>
      <c r="D3658" s="6" t="s">
        <v>15</v>
      </c>
      <c r="E3658" s="6" t="s">
        <v>122</v>
      </c>
      <c r="F3658" s="6" t="s">
        <v>123</v>
      </c>
      <c r="G3658" s="6" t="s">
        <v>21</v>
      </c>
      <c r="H3658" s="8">
        <v>0.54999999999999993</v>
      </c>
      <c r="I3658" s="9">
        <v>1250</v>
      </c>
      <c r="J3658" s="10">
        <f t="shared" si="0"/>
        <v>687.49999999999989</v>
      </c>
      <c r="K3658" s="10">
        <f t="shared" si="1"/>
        <v>171.87499999999997</v>
      </c>
      <c r="L3658" s="11">
        <v>0.25</v>
      </c>
      <c r="N3658" s="16"/>
      <c r="O3658" s="14"/>
      <c r="P3658" s="12"/>
      <c r="Q3658" s="13"/>
    </row>
    <row r="3659" spans="1:17" ht="15.75" customHeight="1">
      <c r="A3659" s="6" t="s">
        <v>14</v>
      </c>
      <c r="B3659" s="6">
        <v>1185732</v>
      </c>
      <c r="C3659" s="7">
        <v>44452</v>
      </c>
      <c r="D3659" s="6" t="s">
        <v>15</v>
      </c>
      <c r="E3659" s="6" t="s">
        <v>122</v>
      </c>
      <c r="F3659" s="6" t="s">
        <v>123</v>
      </c>
      <c r="G3659" s="6" t="s">
        <v>22</v>
      </c>
      <c r="H3659" s="8">
        <v>0.6</v>
      </c>
      <c r="I3659" s="9">
        <v>2250</v>
      </c>
      <c r="J3659" s="10">
        <f t="shared" si="0"/>
        <v>1350</v>
      </c>
      <c r="K3659" s="10">
        <f t="shared" si="1"/>
        <v>405</v>
      </c>
      <c r="L3659" s="11">
        <v>0.3</v>
      </c>
      <c r="N3659" s="16"/>
      <c r="O3659" s="14"/>
      <c r="P3659" s="12"/>
      <c r="Q3659" s="13"/>
    </row>
    <row r="3660" spans="1:17" ht="15.75" customHeight="1">
      <c r="A3660" s="6" t="s">
        <v>14</v>
      </c>
      <c r="B3660" s="6">
        <v>1185732</v>
      </c>
      <c r="C3660" s="7">
        <v>44484</v>
      </c>
      <c r="D3660" s="6" t="s">
        <v>15</v>
      </c>
      <c r="E3660" s="6" t="s">
        <v>122</v>
      </c>
      <c r="F3660" s="6" t="s">
        <v>123</v>
      </c>
      <c r="G3660" s="6" t="s">
        <v>17</v>
      </c>
      <c r="H3660" s="8">
        <v>0.6</v>
      </c>
      <c r="I3660" s="9">
        <v>4000</v>
      </c>
      <c r="J3660" s="10">
        <f t="shared" si="0"/>
        <v>2400</v>
      </c>
      <c r="K3660" s="10">
        <f t="shared" si="1"/>
        <v>720</v>
      </c>
      <c r="L3660" s="11">
        <v>0.3</v>
      </c>
      <c r="N3660" s="16"/>
      <c r="O3660" s="14"/>
      <c r="P3660" s="12"/>
      <c r="Q3660" s="13"/>
    </row>
    <row r="3661" spans="1:17" ht="15.75" customHeight="1">
      <c r="A3661" s="6" t="s">
        <v>14</v>
      </c>
      <c r="B3661" s="6">
        <v>1185732</v>
      </c>
      <c r="C3661" s="7">
        <v>44484</v>
      </c>
      <c r="D3661" s="6" t="s">
        <v>15</v>
      </c>
      <c r="E3661" s="6" t="s">
        <v>122</v>
      </c>
      <c r="F3661" s="6" t="s">
        <v>123</v>
      </c>
      <c r="G3661" s="6" t="s">
        <v>18</v>
      </c>
      <c r="H3661" s="8">
        <v>0.55000000000000004</v>
      </c>
      <c r="I3661" s="9">
        <v>2250</v>
      </c>
      <c r="J3661" s="10">
        <f t="shared" si="0"/>
        <v>1237.5</v>
      </c>
      <c r="K3661" s="10">
        <f t="shared" si="1"/>
        <v>371.25</v>
      </c>
      <c r="L3661" s="11">
        <v>0.3</v>
      </c>
      <c r="N3661" s="16"/>
      <c r="O3661" s="14"/>
      <c r="P3661" s="12"/>
      <c r="Q3661" s="13"/>
    </row>
    <row r="3662" spans="1:17" ht="15.75" customHeight="1">
      <c r="A3662" s="6" t="s">
        <v>14</v>
      </c>
      <c r="B3662" s="6">
        <v>1185732</v>
      </c>
      <c r="C3662" s="7">
        <v>44484</v>
      </c>
      <c r="D3662" s="6" t="s">
        <v>15</v>
      </c>
      <c r="E3662" s="6" t="s">
        <v>122</v>
      </c>
      <c r="F3662" s="6" t="s">
        <v>123</v>
      </c>
      <c r="G3662" s="6" t="s">
        <v>19</v>
      </c>
      <c r="H3662" s="8">
        <v>0.55000000000000004</v>
      </c>
      <c r="I3662" s="9">
        <v>1250</v>
      </c>
      <c r="J3662" s="10">
        <f t="shared" si="0"/>
        <v>687.5</v>
      </c>
      <c r="K3662" s="10">
        <f t="shared" si="1"/>
        <v>171.875</v>
      </c>
      <c r="L3662" s="11">
        <v>0.25</v>
      </c>
      <c r="N3662" s="16"/>
      <c r="O3662" s="14"/>
      <c r="P3662" s="12"/>
      <c r="Q3662" s="13"/>
    </row>
    <row r="3663" spans="1:17" ht="15.75" customHeight="1">
      <c r="A3663" s="6" t="s">
        <v>14</v>
      </c>
      <c r="B3663" s="6">
        <v>1185732</v>
      </c>
      <c r="C3663" s="7">
        <v>44484</v>
      </c>
      <c r="D3663" s="6" t="s">
        <v>15</v>
      </c>
      <c r="E3663" s="6" t="s">
        <v>122</v>
      </c>
      <c r="F3663" s="6" t="s">
        <v>123</v>
      </c>
      <c r="G3663" s="6" t="s">
        <v>20</v>
      </c>
      <c r="H3663" s="8">
        <v>0.55000000000000004</v>
      </c>
      <c r="I3663" s="9">
        <v>1000</v>
      </c>
      <c r="J3663" s="10">
        <f t="shared" si="0"/>
        <v>550</v>
      </c>
      <c r="K3663" s="10">
        <f t="shared" si="1"/>
        <v>137.5</v>
      </c>
      <c r="L3663" s="11">
        <v>0.25</v>
      </c>
      <c r="N3663" s="16"/>
      <c r="O3663" s="14"/>
      <c r="P3663" s="12"/>
      <c r="Q3663" s="13"/>
    </row>
    <row r="3664" spans="1:17" ht="15.75" customHeight="1">
      <c r="A3664" s="6" t="s">
        <v>14</v>
      </c>
      <c r="B3664" s="6">
        <v>1185732</v>
      </c>
      <c r="C3664" s="7">
        <v>44484</v>
      </c>
      <c r="D3664" s="6" t="s">
        <v>15</v>
      </c>
      <c r="E3664" s="6" t="s">
        <v>122</v>
      </c>
      <c r="F3664" s="6" t="s">
        <v>123</v>
      </c>
      <c r="G3664" s="6" t="s">
        <v>21</v>
      </c>
      <c r="H3664" s="8">
        <v>0.65</v>
      </c>
      <c r="I3664" s="9">
        <v>1000</v>
      </c>
      <c r="J3664" s="10">
        <f t="shared" si="0"/>
        <v>650</v>
      </c>
      <c r="K3664" s="10">
        <f t="shared" si="1"/>
        <v>162.5</v>
      </c>
      <c r="L3664" s="11">
        <v>0.25</v>
      </c>
      <c r="N3664" s="16"/>
      <c r="O3664" s="14"/>
      <c r="P3664" s="12"/>
      <c r="Q3664" s="13"/>
    </row>
    <row r="3665" spans="1:17" ht="15.75" customHeight="1">
      <c r="A3665" s="6" t="s">
        <v>14</v>
      </c>
      <c r="B3665" s="6">
        <v>1185732</v>
      </c>
      <c r="C3665" s="7">
        <v>44484</v>
      </c>
      <c r="D3665" s="6" t="s">
        <v>15</v>
      </c>
      <c r="E3665" s="6" t="s">
        <v>122</v>
      </c>
      <c r="F3665" s="6" t="s">
        <v>123</v>
      </c>
      <c r="G3665" s="6" t="s">
        <v>22</v>
      </c>
      <c r="H3665" s="8">
        <v>0.7</v>
      </c>
      <c r="I3665" s="9">
        <v>2250</v>
      </c>
      <c r="J3665" s="10">
        <f t="shared" si="0"/>
        <v>1575</v>
      </c>
      <c r="K3665" s="10">
        <f t="shared" si="1"/>
        <v>472.5</v>
      </c>
      <c r="L3665" s="11">
        <v>0.3</v>
      </c>
      <c r="N3665" s="16"/>
      <c r="O3665" s="14"/>
      <c r="P3665" s="12"/>
      <c r="Q3665" s="13"/>
    </row>
    <row r="3666" spans="1:17" ht="15.75" customHeight="1">
      <c r="A3666" s="6" t="s">
        <v>14</v>
      </c>
      <c r="B3666" s="6">
        <v>1185732</v>
      </c>
      <c r="C3666" s="7">
        <v>44514</v>
      </c>
      <c r="D3666" s="6" t="s">
        <v>15</v>
      </c>
      <c r="E3666" s="6" t="s">
        <v>122</v>
      </c>
      <c r="F3666" s="6" t="s">
        <v>123</v>
      </c>
      <c r="G3666" s="6" t="s">
        <v>17</v>
      </c>
      <c r="H3666" s="8">
        <v>0.65</v>
      </c>
      <c r="I3666" s="9">
        <v>3750</v>
      </c>
      <c r="J3666" s="10">
        <f t="shared" si="0"/>
        <v>2437.5</v>
      </c>
      <c r="K3666" s="10">
        <f t="shared" si="1"/>
        <v>731.25</v>
      </c>
      <c r="L3666" s="11">
        <v>0.3</v>
      </c>
      <c r="N3666" s="16"/>
      <c r="O3666" s="14"/>
      <c r="P3666" s="12"/>
      <c r="Q3666" s="13"/>
    </row>
    <row r="3667" spans="1:17" ht="15.75" customHeight="1">
      <c r="A3667" s="6" t="s">
        <v>14</v>
      </c>
      <c r="B3667" s="6">
        <v>1185732</v>
      </c>
      <c r="C3667" s="7">
        <v>44514</v>
      </c>
      <c r="D3667" s="6" t="s">
        <v>15</v>
      </c>
      <c r="E3667" s="6" t="s">
        <v>122</v>
      </c>
      <c r="F3667" s="6" t="s">
        <v>123</v>
      </c>
      <c r="G3667" s="6" t="s">
        <v>18</v>
      </c>
      <c r="H3667" s="8">
        <v>0.55000000000000004</v>
      </c>
      <c r="I3667" s="9">
        <v>3000</v>
      </c>
      <c r="J3667" s="10">
        <f t="shared" si="0"/>
        <v>1650.0000000000002</v>
      </c>
      <c r="K3667" s="10">
        <f t="shared" si="1"/>
        <v>495.00000000000006</v>
      </c>
      <c r="L3667" s="11">
        <v>0.3</v>
      </c>
      <c r="N3667" s="16"/>
      <c r="O3667" s="14"/>
      <c r="P3667" s="12"/>
      <c r="Q3667" s="13"/>
    </row>
    <row r="3668" spans="1:17" ht="15.75" customHeight="1">
      <c r="A3668" s="6" t="s">
        <v>14</v>
      </c>
      <c r="B3668" s="6">
        <v>1185732</v>
      </c>
      <c r="C3668" s="7">
        <v>44514</v>
      </c>
      <c r="D3668" s="6" t="s">
        <v>15</v>
      </c>
      <c r="E3668" s="6" t="s">
        <v>122</v>
      </c>
      <c r="F3668" s="6" t="s">
        <v>123</v>
      </c>
      <c r="G3668" s="6" t="s">
        <v>19</v>
      </c>
      <c r="H3668" s="8">
        <v>0.55000000000000004</v>
      </c>
      <c r="I3668" s="9">
        <v>2950</v>
      </c>
      <c r="J3668" s="10">
        <f t="shared" si="0"/>
        <v>1622.5000000000002</v>
      </c>
      <c r="K3668" s="10">
        <f t="shared" si="1"/>
        <v>405.62500000000006</v>
      </c>
      <c r="L3668" s="11">
        <v>0.25</v>
      </c>
      <c r="N3668" s="16"/>
      <c r="O3668" s="14"/>
      <c r="P3668" s="12"/>
      <c r="Q3668" s="13"/>
    </row>
    <row r="3669" spans="1:17" ht="15.75" customHeight="1">
      <c r="A3669" s="6" t="s">
        <v>14</v>
      </c>
      <c r="B3669" s="6">
        <v>1185732</v>
      </c>
      <c r="C3669" s="7">
        <v>44514</v>
      </c>
      <c r="D3669" s="6" t="s">
        <v>15</v>
      </c>
      <c r="E3669" s="6" t="s">
        <v>122</v>
      </c>
      <c r="F3669" s="6" t="s">
        <v>123</v>
      </c>
      <c r="G3669" s="6" t="s">
        <v>20</v>
      </c>
      <c r="H3669" s="8">
        <v>0.55000000000000004</v>
      </c>
      <c r="I3669" s="9">
        <v>2750</v>
      </c>
      <c r="J3669" s="10">
        <f t="shared" si="0"/>
        <v>1512.5000000000002</v>
      </c>
      <c r="K3669" s="10">
        <f t="shared" si="1"/>
        <v>378.12500000000006</v>
      </c>
      <c r="L3669" s="11">
        <v>0.25</v>
      </c>
      <c r="N3669" s="16"/>
      <c r="O3669" s="14"/>
      <c r="P3669" s="12"/>
      <c r="Q3669" s="13"/>
    </row>
    <row r="3670" spans="1:17" ht="15.75" customHeight="1">
      <c r="A3670" s="6" t="s">
        <v>14</v>
      </c>
      <c r="B3670" s="6">
        <v>1185732</v>
      </c>
      <c r="C3670" s="7">
        <v>44514</v>
      </c>
      <c r="D3670" s="6" t="s">
        <v>15</v>
      </c>
      <c r="E3670" s="6" t="s">
        <v>122</v>
      </c>
      <c r="F3670" s="6" t="s">
        <v>123</v>
      </c>
      <c r="G3670" s="6" t="s">
        <v>21</v>
      </c>
      <c r="H3670" s="8">
        <v>0.65</v>
      </c>
      <c r="I3670" s="9">
        <v>2500</v>
      </c>
      <c r="J3670" s="10">
        <f t="shared" si="0"/>
        <v>1625</v>
      </c>
      <c r="K3670" s="10">
        <f t="shared" si="1"/>
        <v>406.25</v>
      </c>
      <c r="L3670" s="11">
        <v>0.25</v>
      </c>
      <c r="N3670" s="16"/>
      <c r="O3670" s="14"/>
      <c r="P3670" s="12"/>
      <c r="Q3670" s="13"/>
    </row>
    <row r="3671" spans="1:17" ht="15.75" customHeight="1">
      <c r="A3671" s="6" t="s">
        <v>14</v>
      </c>
      <c r="B3671" s="6">
        <v>1185732</v>
      </c>
      <c r="C3671" s="7">
        <v>44514</v>
      </c>
      <c r="D3671" s="6" t="s">
        <v>15</v>
      </c>
      <c r="E3671" s="6" t="s">
        <v>122</v>
      </c>
      <c r="F3671" s="6" t="s">
        <v>123</v>
      </c>
      <c r="G3671" s="6" t="s">
        <v>22</v>
      </c>
      <c r="H3671" s="8">
        <v>0.7</v>
      </c>
      <c r="I3671" s="9">
        <v>3500</v>
      </c>
      <c r="J3671" s="10">
        <f t="shared" si="0"/>
        <v>2450</v>
      </c>
      <c r="K3671" s="10">
        <f t="shared" si="1"/>
        <v>735</v>
      </c>
      <c r="L3671" s="11">
        <v>0.3</v>
      </c>
      <c r="N3671" s="16"/>
      <c r="O3671" s="14"/>
      <c r="P3671" s="12"/>
      <c r="Q3671" s="13"/>
    </row>
    <row r="3672" spans="1:17" ht="15.75" customHeight="1">
      <c r="A3672" s="6" t="s">
        <v>14</v>
      </c>
      <c r="B3672" s="6">
        <v>1185732</v>
      </c>
      <c r="C3672" s="7">
        <v>44543</v>
      </c>
      <c r="D3672" s="6" t="s">
        <v>15</v>
      </c>
      <c r="E3672" s="6" t="s">
        <v>122</v>
      </c>
      <c r="F3672" s="6" t="s">
        <v>123</v>
      </c>
      <c r="G3672" s="6" t="s">
        <v>17</v>
      </c>
      <c r="H3672" s="8">
        <v>0.65</v>
      </c>
      <c r="I3672" s="9">
        <v>5750</v>
      </c>
      <c r="J3672" s="10">
        <f t="shared" si="0"/>
        <v>3737.5</v>
      </c>
      <c r="K3672" s="10">
        <f t="shared" si="1"/>
        <v>1121.25</v>
      </c>
      <c r="L3672" s="11">
        <v>0.3</v>
      </c>
      <c r="N3672" s="16"/>
      <c r="O3672" s="14"/>
      <c r="P3672" s="12"/>
      <c r="Q3672" s="13"/>
    </row>
    <row r="3673" spans="1:17" ht="15.75" customHeight="1">
      <c r="A3673" s="6" t="s">
        <v>14</v>
      </c>
      <c r="B3673" s="6">
        <v>1185732</v>
      </c>
      <c r="C3673" s="7">
        <v>44543</v>
      </c>
      <c r="D3673" s="6" t="s">
        <v>15</v>
      </c>
      <c r="E3673" s="6" t="s">
        <v>122</v>
      </c>
      <c r="F3673" s="6" t="s">
        <v>123</v>
      </c>
      <c r="G3673" s="6" t="s">
        <v>18</v>
      </c>
      <c r="H3673" s="8">
        <v>0.55000000000000004</v>
      </c>
      <c r="I3673" s="9">
        <v>3750</v>
      </c>
      <c r="J3673" s="10">
        <f t="shared" si="0"/>
        <v>2062.5</v>
      </c>
      <c r="K3673" s="10">
        <f t="shared" si="1"/>
        <v>618.75</v>
      </c>
      <c r="L3673" s="11">
        <v>0.3</v>
      </c>
      <c r="N3673" s="16"/>
      <c r="O3673" s="14"/>
      <c r="P3673" s="12"/>
      <c r="Q3673" s="13"/>
    </row>
    <row r="3674" spans="1:17" ht="15.75" customHeight="1">
      <c r="A3674" s="6" t="s">
        <v>14</v>
      </c>
      <c r="B3674" s="6">
        <v>1185732</v>
      </c>
      <c r="C3674" s="7">
        <v>44543</v>
      </c>
      <c r="D3674" s="6" t="s">
        <v>15</v>
      </c>
      <c r="E3674" s="6" t="s">
        <v>122</v>
      </c>
      <c r="F3674" s="6" t="s">
        <v>123</v>
      </c>
      <c r="G3674" s="6" t="s">
        <v>19</v>
      </c>
      <c r="H3674" s="8">
        <v>0.55000000000000004</v>
      </c>
      <c r="I3674" s="9">
        <v>3500</v>
      </c>
      <c r="J3674" s="10">
        <f t="shared" si="0"/>
        <v>1925.0000000000002</v>
      </c>
      <c r="K3674" s="10">
        <f t="shared" si="1"/>
        <v>481.25000000000006</v>
      </c>
      <c r="L3674" s="11">
        <v>0.25</v>
      </c>
      <c r="N3674" s="16"/>
      <c r="O3674" s="14"/>
      <c r="P3674" s="12"/>
      <c r="Q3674" s="13"/>
    </row>
    <row r="3675" spans="1:17" ht="15.75" customHeight="1">
      <c r="A3675" s="6" t="s">
        <v>14</v>
      </c>
      <c r="B3675" s="6">
        <v>1185732</v>
      </c>
      <c r="C3675" s="7">
        <v>44543</v>
      </c>
      <c r="D3675" s="6" t="s">
        <v>15</v>
      </c>
      <c r="E3675" s="6" t="s">
        <v>122</v>
      </c>
      <c r="F3675" s="6" t="s">
        <v>123</v>
      </c>
      <c r="G3675" s="6" t="s">
        <v>20</v>
      </c>
      <c r="H3675" s="8">
        <v>0.55000000000000004</v>
      </c>
      <c r="I3675" s="9">
        <v>3000</v>
      </c>
      <c r="J3675" s="10">
        <f t="shared" si="0"/>
        <v>1650.0000000000002</v>
      </c>
      <c r="K3675" s="10">
        <f t="shared" si="1"/>
        <v>412.50000000000006</v>
      </c>
      <c r="L3675" s="11">
        <v>0.25</v>
      </c>
      <c r="N3675" s="16"/>
      <c r="O3675" s="14"/>
      <c r="P3675" s="12"/>
      <c r="Q3675" s="13"/>
    </row>
    <row r="3676" spans="1:17" ht="15.75" customHeight="1">
      <c r="A3676" s="6" t="s">
        <v>14</v>
      </c>
      <c r="B3676" s="6">
        <v>1185732</v>
      </c>
      <c r="C3676" s="7">
        <v>44543</v>
      </c>
      <c r="D3676" s="6" t="s">
        <v>15</v>
      </c>
      <c r="E3676" s="6" t="s">
        <v>122</v>
      </c>
      <c r="F3676" s="6" t="s">
        <v>123</v>
      </c>
      <c r="G3676" s="6" t="s">
        <v>21</v>
      </c>
      <c r="H3676" s="8">
        <v>0.65</v>
      </c>
      <c r="I3676" s="9">
        <v>3000</v>
      </c>
      <c r="J3676" s="10">
        <f t="shared" si="0"/>
        <v>1950</v>
      </c>
      <c r="K3676" s="10">
        <f t="shared" si="1"/>
        <v>487.5</v>
      </c>
      <c r="L3676" s="11">
        <v>0.25</v>
      </c>
      <c r="N3676" s="16"/>
      <c r="O3676" s="14"/>
      <c r="P3676" s="12"/>
      <c r="Q3676" s="13"/>
    </row>
    <row r="3677" spans="1:17" ht="15.75" customHeight="1">
      <c r="A3677" s="6" t="s">
        <v>14</v>
      </c>
      <c r="B3677" s="6">
        <v>1185732</v>
      </c>
      <c r="C3677" s="7">
        <v>44543</v>
      </c>
      <c r="D3677" s="6" t="s">
        <v>15</v>
      </c>
      <c r="E3677" s="6" t="s">
        <v>122</v>
      </c>
      <c r="F3677" s="6" t="s">
        <v>123</v>
      </c>
      <c r="G3677" s="6" t="s">
        <v>22</v>
      </c>
      <c r="H3677" s="8">
        <v>0.7</v>
      </c>
      <c r="I3677" s="9">
        <v>4000</v>
      </c>
      <c r="J3677" s="10">
        <f t="shared" si="0"/>
        <v>2800</v>
      </c>
      <c r="K3677" s="10">
        <f t="shared" si="1"/>
        <v>840</v>
      </c>
      <c r="L3677" s="11">
        <v>0.3</v>
      </c>
      <c r="N3677" s="16"/>
      <c r="O3677" s="14"/>
      <c r="P3677" s="12"/>
      <c r="Q3677" s="13"/>
    </row>
    <row r="3678" spans="1:17" ht="15.75" customHeight="1">
      <c r="A3678" s="6" t="s">
        <v>14</v>
      </c>
      <c r="B3678" s="6">
        <v>1185732</v>
      </c>
      <c r="C3678" s="7">
        <v>44210</v>
      </c>
      <c r="D3678" s="6" t="s">
        <v>15</v>
      </c>
      <c r="E3678" s="6" t="s">
        <v>124</v>
      </c>
      <c r="F3678" s="6" t="s">
        <v>125</v>
      </c>
      <c r="G3678" s="6" t="s">
        <v>17</v>
      </c>
      <c r="H3678" s="8">
        <v>0.45</v>
      </c>
      <c r="I3678" s="9">
        <v>5250</v>
      </c>
      <c r="J3678" s="10">
        <f t="shared" si="0"/>
        <v>2362.5</v>
      </c>
      <c r="K3678" s="10">
        <f t="shared" si="1"/>
        <v>1063.125</v>
      </c>
      <c r="L3678" s="11">
        <v>0.45</v>
      </c>
      <c r="N3678" s="16"/>
      <c r="O3678" s="14"/>
      <c r="P3678" s="12"/>
      <c r="Q3678" s="13"/>
    </row>
    <row r="3679" spans="1:17" ht="15.75" customHeight="1">
      <c r="A3679" s="6" t="s">
        <v>14</v>
      </c>
      <c r="B3679" s="6">
        <v>1185732</v>
      </c>
      <c r="C3679" s="7">
        <v>44210</v>
      </c>
      <c r="D3679" s="6" t="s">
        <v>15</v>
      </c>
      <c r="E3679" s="6" t="s">
        <v>124</v>
      </c>
      <c r="F3679" s="6" t="s">
        <v>125</v>
      </c>
      <c r="G3679" s="6" t="s">
        <v>18</v>
      </c>
      <c r="H3679" s="8">
        <v>0.45</v>
      </c>
      <c r="I3679" s="9">
        <v>3250</v>
      </c>
      <c r="J3679" s="10">
        <f t="shared" si="0"/>
        <v>1462.5</v>
      </c>
      <c r="K3679" s="10">
        <f t="shared" si="1"/>
        <v>658.125</v>
      </c>
      <c r="L3679" s="11">
        <v>0.45</v>
      </c>
      <c r="N3679" s="16"/>
      <c r="O3679" s="14"/>
      <c r="P3679" s="12"/>
      <c r="Q3679" s="13"/>
    </row>
    <row r="3680" spans="1:17" ht="15.75" customHeight="1">
      <c r="A3680" s="6" t="s">
        <v>14</v>
      </c>
      <c r="B3680" s="6">
        <v>1185732</v>
      </c>
      <c r="C3680" s="7">
        <v>44210</v>
      </c>
      <c r="D3680" s="6" t="s">
        <v>15</v>
      </c>
      <c r="E3680" s="6" t="s">
        <v>124</v>
      </c>
      <c r="F3680" s="6" t="s">
        <v>125</v>
      </c>
      <c r="G3680" s="6" t="s">
        <v>19</v>
      </c>
      <c r="H3680" s="8">
        <v>0.35000000000000003</v>
      </c>
      <c r="I3680" s="9">
        <v>3250</v>
      </c>
      <c r="J3680" s="10">
        <f t="shared" si="0"/>
        <v>1137.5</v>
      </c>
      <c r="K3680" s="10">
        <f t="shared" si="1"/>
        <v>398.125</v>
      </c>
      <c r="L3680" s="11">
        <v>0.35</v>
      </c>
      <c r="N3680" s="16"/>
      <c r="O3680" s="14"/>
      <c r="P3680" s="12"/>
      <c r="Q3680" s="13"/>
    </row>
    <row r="3681" spans="1:17" ht="15.75" customHeight="1">
      <c r="A3681" s="6" t="s">
        <v>14</v>
      </c>
      <c r="B3681" s="6">
        <v>1185732</v>
      </c>
      <c r="C3681" s="7">
        <v>44210</v>
      </c>
      <c r="D3681" s="6" t="s">
        <v>15</v>
      </c>
      <c r="E3681" s="6" t="s">
        <v>124</v>
      </c>
      <c r="F3681" s="6" t="s">
        <v>125</v>
      </c>
      <c r="G3681" s="6" t="s">
        <v>20</v>
      </c>
      <c r="H3681" s="8">
        <v>0.39999999999999997</v>
      </c>
      <c r="I3681" s="9">
        <v>1750</v>
      </c>
      <c r="J3681" s="10">
        <f t="shared" si="0"/>
        <v>699.99999999999989</v>
      </c>
      <c r="K3681" s="10">
        <f t="shared" si="1"/>
        <v>244.99999999999994</v>
      </c>
      <c r="L3681" s="11">
        <v>0.35</v>
      </c>
      <c r="N3681" s="16"/>
      <c r="O3681" s="14"/>
      <c r="P3681" s="12"/>
      <c r="Q3681" s="13"/>
    </row>
    <row r="3682" spans="1:17" ht="15.75" customHeight="1">
      <c r="A3682" s="6" t="s">
        <v>14</v>
      </c>
      <c r="B3682" s="6">
        <v>1185732</v>
      </c>
      <c r="C3682" s="7">
        <v>44210</v>
      </c>
      <c r="D3682" s="6" t="s">
        <v>15</v>
      </c>
      <c r="E3682" s="6" t="s">
        <v>124</v>
      </c>
      <c r="F3682" s="6" t="s">
        <v>125</v>
      </c>
      <c r="G3682" s="6" t="s">
        <v>21</v>
      </c>
      <c r="H3682" s="8">
        <v>0.55000000000000004</v>
      </c>
      <c r="I3682" s="9">
        <v>2250</v>
      </c>
      <c r="J3682" s="10">
        <f t="shared" si="0"/>
        <v>1237.5</v>
      </c>
      <c r="K3682" s="10">
        <f t="shared" si="1"/>
        <v>433.125</v>
      </c>
      <c r="L3682" s="11">
        <v>0.35</v>
      </c>
      <c r="N3682" s="16"/>
      <c r="O3682" s="14"/>
      <c r="P3682" s="12"/>
      <c r="Q3682" s="13"/>
    </row>
    <row r="3683" spans="1:17" ht="15.75" customHeight="1">
      <c r="A3683" s="6" t="s">
        <v>14</v>
      </c>
      <c r="B3683" s="6">
        <v>1185732</v>
      </c>
      <c r="C3683" s="7">
        <v>44210</v>
      </c>
      <c r="D3683" s="6" t="s">
        <v>15</v>
      </c>
      <c r="E3683" s="6" t="s">
        <v>124</v>
      </c>
      <c r="F3683" s="6" t="s">
        <v>125</v>
      </c>
      <c r="G3683" s="6" t="s">
        <v>22</v>
      </c>
      <c r="H3683" s="8">
        <v>0.45</v>
      </c>
      <c r="I3683" s="9">
        <v>3250</v>
      </c>
      <c r="J3683" s="10">
        <f t="shared" si="0"/>
        <v>1462.5</v>
      </c>
      <c r="K3683" s="10">
        <f t="shared" si="1"/>
        <v>585</v>
      </c>
      <c r="L3683" s="11">
        <v>0.39999999999999997</v>
      </c>
      <c r="N3683" s="16"/>
      <c r="O3683" s="14"/>
      <c r="P3683" s="12"/>
      <c r="Q3683" s="13"/>
    </row>
    <row r="3684" spans="1:17" ht="15.75" customHeight="1">
      <c r="A3684" s="6" t="s">
        <v>14</v>
      </c>
      <c r="B3684" s="6">
        <v>1185732</v>
      </c>
      <c r="C3684" s="7">
        <v>44239</v>
      </c>
      <c r="D3684" s="6" t="s">
        <v>15</v>
      </c>
      <c r="E3684" s="6" t="s">
        <v>124</v>
      </c>
      <c r="F3684" s="6" t="s">
        <v>125</v>
      </c>
      <c r="G3684" s="6" t="s">
        <v>17</v>
      </c>
      <c r="H3684" s="8">
        <v>0.45</v>
      </c>
      <c r="I3684" s="9">
        <v>5750</v>
      </c>
      <c r="J3684" s="10">
        <f t="shared" si="0"/>
        <v>2587.5</v>
      </c>
      <c r="K3684" s="10">
        <f t="shared" si="1"/>
        <v>1164.375</v>
      </c>
      <c r="L3684" s="11">
        <v>0.45</v>
      </c>
      <c r="N3684" s="16"/>
      <c r="O3684" s="14"/>
      <c r="P3684" s="12"/>
      <c r="Q3684" s="13"/>
    </row>
    <row r="3685" spans="1:17" ht="15.75" customHeight="1">
      <c r="A3685" s="6" t="s">
        <v>14</v>
      </c>
      <c r="B3685" s="6">
        <v>1185732</v>
      </c>
      <c r="C3685" s="7">
        <v>44239</v>
      </c>
      <c r="D3685" s="6" t="s">
        <v>15</v>
      </c>
      <c r="E3685" s="6" t="s">
        <v>124</v>
      </c>
      <c r="F3685" s="6" t="s">
        <v>125</v>
      </c>
      <c r="G3685" s="6" t="s">
        <v>18</v>
      </c>
      <c r="H3685" s="8">
        <v>0.45</v>
      </c>
      <c r="I3685" s="9">
        <v>2250</v>
      </c>
      <c r="J3685" s="10">
        <f t="shared" si="0"/>
        <v>1012.5</v>
      </c>
      <c r="K3685" s="10">
        <f t="shared" si="1"/>
        <v>455.625</v>
      </c>
      <c r="L3685" s="11">
        <v>0.45</v>
      </c>
      <c r="N3685" s="16"/>
      <c r="O3685" s="14"/>
      <c r="P3685" s="12"/>
      <c r="Q3685" s="13"/>
    </row>
    <row r="3686" spans="1:17" ht="15.75" customHeight="1">
      <c r="A3686" s="6" t="s">
        <v>14</v>
      </c>
      <c r="B3686" s="6">
        <v>1185732</v>
      </c>
      <c r="C3686" s="7">
        <v>44239</v>
      </c>
      <c r="D3686" s="6" t="s">
        <v>15</v>
      </c>
      <c r="E3686" s="6" t="s">
        <v>124</v>
      </c>
      <c r="F3686" s="6" t="s">
        <v>125</v>
      </c>
      <c r="G3686" s="6" t="s">
        <v>19</v>
      </c>
      <c r="H3686" s="8">
        <v>0.35000000000000003</v>
      </c>
      <c r="I3686" s="9">
        <v>2750</v>
      </c>
      <c r="J3686" s="10">
        <f t="shared" si="0"/>
        <v>962.50000000000011</v>
      </c>
      <c r="K3686" s="10">
        <f t="shared" si="1"/>
        <v>336.875</v>
      </c>
      <c r="L3686" s="11">
        <v>0.35</v>
      </c>
      <c r="N3686" s="16"/>
      <c r="O3686" s="14"/>
      <c r="P3686" s="12"/>
      <c r="Q3686" s="13"/>
    </row>
    <row r="3687" spans="1:17" ht="15.75" customHeight="1">
      <c r="A3687" s="6" t="s">
        <v>14</v>
      </c>
      <c r="B3687" s="6">
        <v>1185732</v>
      </c>
      <c r="C3687" s="7">
        <v>44239</v>
      </c>
      <c r="D3687" s="6" t="s">
        <v>15</v>
      </c>
      <c r="E3687" s="6" t="s">
        <v>124</v>
      </c>
      <c r="F3687" s="6" t="s">
        <v>125</v>
      </c>
      <c r="G3687" s="6" t="s">
        <v>20</v>
      </c>
      <c r="H3687" s="8">
        <v>0.39999999999999997</v>
      </c>
      <c r="I3687" s="9">
        <v>1500</v>
      </c>
      <c r="J3687" s="10">
        <f t="shared" si="0"/>
        <v>600</v>
      </c>
      <c r="K3687" s="10">
        <f t="shared" si="1"/>
        <v>210</v>
      </c>
      <c r="L3687" s="11">
        <v>0.35</v>
      </c>
      <c r="N3687" s="16"/>
      <c r="O3687" s="14"/>
      <c r="P3687" s="12"/>
      <c r="Q3687" s="13"/>
    </row>
    <row r="3688" spans="1:17" ht="15.75" customHeight="1">
      <c r="A3688" s="6" t="s">
        <v>14</v>
      </c>
      <c r="B3688" s="6">
        <v>1185732</v>
      </c>
      <c r="C3688" s="7">
        <v>44239</v>
      </c>
      <c r="D3688" s="6" t="s">
        <v>15</v>
      </c>
      <c r="E3688" s="6" t="s">
        <v>124</v>
      </c>
      <c r="F3688" s="6" t="s">
        <v>125</v>
      </c>
      <c r="G3688" s="6" t="s">
        <v>21</v>
      </c>
      <c r="H3688" s="8">
        <v>0.55000000000000004</v>
      </c>
      <c r="I3688" s="9">
        <v>2250</v>
      </c>
      <c r="J3688" s="10">
        <f t="shared" si="0"/>
        <v>1237.5</v>
      </c>
      <c r="K3688" s="10">
        <f t="shared" si="1"/>
        <v>433.125</v>
      </c>
      <c r="L3688" s="11">
        <v>0.35</v>
      </c>
      <c r="N3688" s="16"/>
      <c r="O3688" s="14"/>
      <c r="P3688" s="12"/>
      <c r="Q3688" s="13"/>
    </row>
    <row r="3689" spans="1:17" ht="15.75" customHeight="1">
      <c r="A3689" s="6" t="s">
        <v>14</v>
      </c>
      <c r="B3689" s="6">
        <v>1185732</v>
      </c>
      <c r="C3689" s="7">
        <v>44239</v>
      </c>
      <c r="D3689" s="6" t="s">
        <v>15</v>
      </c>
      <c r="E3689" s="6" t="s">
        <v>124</v>
      </c>
      <c r="F3689" s="6" t="s">
        <v>125</v>
      </c>
      <c r="G3689" s="6" t="s">
        <v>22</v>
      </c>
      <c r="H3689" s="8">
        <v>0.45</v>
      </c>
      <c r="I3689" s="9">
        <v>3250</v>
      </c>
      <c r="J3689" s="10">
        <f t="shared" si="0"/>
        <v>1462.5</v>
      </c>
      <c r="K3689" s="10">
        <f t="shared" si="1"/>
        <v>585</v>
      </c>
      <c r="L3689" s="11">
        <v>0.39999999999999997</v>
      </c>
      <c r="N3689" s="16"/>
      <c r="O3689" s="14"/>
      <c r="P3689" s="12"/>
      <c r="Q3689" s="13"/>
    </row>
    <row r="3690" spans="1:17" ht="15.75" customHeight="1">
      <c r="A3690" s="6" t="s">
        <v>14</v>
      </c>
      <c r="B3690" s="6">
        <v>1185732</v>
      </c>
      <c r="C3690" s="7">
        <v>44265</v>
      </c>
      <c r="D3690" s="6" t="s">
        <v>15</v>
      </c>
      <c r="E3690" s="6" t="s">
        <v>124</v>
      </c>
      <c r="F3690" s="6" t="s">
        <v>125</v>
      </c>
      <c r="G3690" s="6" t="s">
        <v>17</v>
      </c>
      <c r="H3690" s="8">
        <v>0.45</v>
      </c>
      <c r="I3690" s="9">
        <v>5450</v>
      </c>
      <c r="J3690" s="10">
        <f t="shared" si="0"/>
        <v>2452.5</v>
      </c>
      <c r="K3690" s="10">
        <f t="shared" si="1"/>
        <v>1103.625</v>
      </c>
      <c r="L3690" s="11">
        <v>0.45</v>
      </c>
      <c r="N3690" s="16"/>
      <c r="O3690" s="14"/>
      <c r="P3690" s="12"/>
      <c r="Q3690" s="13"/>
    </row>
    <row r="3691" spans="1:17" ht="15.75" customHeight="1">
      <c r="A3691" s="6" t="s">
        <v>14</v>
      </c>
      <c r="B3691" s="6">
        <v>1185732</v>
      </c>
      <c r="C3691" s="7">
        <v>44265</v>
      </c>
      <c r="D3691" s="6" t="s">
        <v>15</v>
      </c>
      <c r="E3691" s="6" t="s">
        <v>124</v>
      </c>
      <c r="F3691" s="6" t="s">
        <v>125</v>
      </c>
      <c r="G3691" s="6" t="s">
        <v>18</v>
      </c>
      <c r="H3691" s="8">
        <v>0.45</v>
      </c>
      <c r="I3691" s="9">
        <v>2500</v>
      </c>
      <c r="J3691" s="10">
        <f t="shared" si="0"/>
        <v>1125</v>
      </c>
      <c r="K3691" s="10">
        <f t="shared" si="1"/>
        <v>506.25</v>
      </c>
      <c r="L3691" s="11">
        <v>0.45</v>
      </c>
      <c r="N3691" s="16"/>
      <c r="O3691" s="14"/>
      <c r="P3691" s="12"/>
      <c r="Q3691" s="13"/>
    </row>
    <row r="3692" spans="1:17" ht="15.75" customHeight="1">
      <c r="A3692" s="6" t="s">
        <v>14</v>
      </c>
      <c r="B3692" s="6">
        <v>1185732</v>
      </c>
      <c r="C3692" s="7">
        <v>44265</v>
      </c>
      <c r="D3692" s="6" t="s">
        <v>15</v>
      </c>
      <c r="E3692" s="6" t="s">
        <v>124</v>
      </c>
      <c r="F3692" s="6" t="s">
        <v>125</v>
      </c>
      <c r="G3692" s="6" t="s">
        <v>19</v>
      </c>
      <c r="H3692" s="8">
        <v>0.35000000000000003</v>
      </c>
      <c r="I3692" s="9">
        <v>2750</v>
      </c>
      <c r="J3692" s="10">
        <f t="shared" si="0"/>
        <v>962.50000000000011</v>
      </c>
      <c r="K3692" s="10">
        <f t="shared" si="1"/>
        <v>336.875</v>
      </c>
      <c r="L3692" s="11">
        <v>0.35</v>
      </c>
      <c r="N3692" s="16"/>
      <c r="O3692" s="14"/>
      <c r="P3692" s="12"/>
      <c r="Q3692" s="13"/>
    </row>
    <row r="3693" spans="1:17" ht="15.75" customHeight="1">
      <c r="A3693" s="6" t="s">
        <v>14</v>
      </c>
      <c r="B3693" s="6">
        <v>1185732</v>
      </c>
      <c r="C3693" s="7">
        <v>44265</v>
      </c>
      <c r="D3693" s="6" t="s">
        <v>15</v>
      </c>
      <c r="E3693" s="6" t="s">
        <v>124</v>
      </c>
      <c r="F3693" s="6" t="s">
        <v>125</v>
      </c>
      <c r="G3693" s="6" t="s">
        <v>20</v>
      </c>
      <c r="H3693" s="8">
        <v>0.39999999999999997</v>
      </c>
      <c r="I3693" s="9">
        <v>1250</v>
      </c>
      <c r="J3693" s="10">
        <f t="shared" si="0"/>
        <v>499.99999999999994</v>
      </c>
      <c r="K3693" s="10">
        <f t="shared" si="1"/>
        <v>174.99999999999997</v>
      </c>
      <c r="L3693" s="11">
        <v>0.35</v>
      </c>
      <c r="N3693" s="16"/>
      <c r="O3693" s="14"/>
      <c r="P3693" s="12"/>
      <c r="Q3693" s="13"/>
    </row>
    <row r="3694" spans="1:17" ht="15.75" customHeight="1">
      <c r="A3694" s="6" t="s">
        <v>14</v>
      </c>
      <c r="B3694" s="6">
        <v>1185732</v>
      </c>
      <c r="C3694" s="7">
        <v>44265</v>
      </c>
      <c r="D3694" s="6" t="s">
        <v>15</v>
      </c>
      <c r="E3694" s="6" t="s">
        <v>124</v>
      </c>
      <c r="F3694" s="6" t="s">
        <v>125</v>
      </c>
      <c r="G3694" s="6" t="s">
        <v>21</v>
      </c>
      <c r="H3694" s="8">
        <v>0.55000000000000004</v>
      </c>
      <c r="I3694" s="9">
        <v>1750</v>
      </c>
      <c r="J3694" s="10">
        <f t="shared" si="0"/>
        <v>962.50000000000011</v>
      </c>
      <c r="K3694" s="10">
        <f t="shared" si="1"/>
        <v>336.875</v>
      </c>
      <c r="L3694" s="11">
        <v>0.35</v>
      </c>
      <c r="N3694" s="16"/>
      <c r="O3694" s="14"/>
      <c r="P3694" s="12"/>
      <c r="Q3694" s="13"/>
    </row>
    <row r="3695" spans="1:17" ht="15.75" customHeight="1">
      <c r="A3695" s="6" t="s">
        <v>14</v>
      </c>
      <c r="B3695" s="6">
        <v>1185732</v>
      </c>
      <c r="C3695" s="7">
        <v>44265</v>
      </c>
      <c r="D3695" s="6" t="s">
        <v>15</v>
      </c>
      <c r="E3695" s="6" t="s">
        <v>124</v>
      </c>
      <c r="F3695" s="6" t="s">
        <v>125</v>
      </c>
      <c r="G3695" s="6" t="s">
        <v>22</v>
      </c>
      <c r="H3695" s="8">
        <v>0.45</v>
      </c>
      <c r="I3695" s="9">
        <v>2750</v>
      </c>
      <c r="J3695" s="10">
        <f t="shared" si="0"/>
        <v>1237.5</v>
      </c>
      <c r="K3695" s="10">
        <f t="shared" si="1"/>
        <v>494.99999999999994</v>
      </c>
      <c r="L3695" s="11">
        <v>0.39999999999999997</v>
      </c>
      <c r="N3695" s="16"/>
      <c r="O3695" s="14"/>
      <c r="P3695" s="12"/>
      <c r="Q3695" s="13"/>
    </row>
    <row r="3696" spans="1:17" ht="15.75" customHeight="1">
      <c r="A3696" s="6" t="s">
        <v>14</v>
      </c>
      <c r="B3696" s="6">
        <v>1185732</v>
      </c>
      <c r="C3696" s="7">
        <v>44297</v>
      </c>
      <c r="D3696" s="6" t="s">
        <v>15</v>
      </c>
      <c r="E3696" s="6" t="s">
        <v>124</v>
      </c>
      <c r="F3696" s="6" t="s">
        <v>125</v>
      </c>
      <c r="G3696" s="6" t="s">
        <v>17</v>
      </c>
      <c r="H3696" s="8">
        <v>0.45</v>
      </c>
      <c r="I3696" s="9">
        <v>5250</v>
      </c>
      <c r="J3696" s="10">
        <f t="shared" si="0"/>
        <v>2362.5</v>
      </c>
      <c r="K3696" s="10">
        <f t="shared" si="1"/>
        <v>1063.125</v>
      </c>
      <c r="L3696" s="11">
        <v>0.45</v>
      </c>
      <c r="N3696" s="16"/>
      <c r="O3696" s="14"/>
      <c r="P3696" s="12"/>
      <c r="Q3696" s="13"/>
    </row>
    <row r="3697" spans="1:17" ht="15.75" customHeight="1">
      <c r="A3697" s="6" t="s">
        <v>14</v>
      </c>
      <c r="B3697" s="6">
        <v>1185732</v>
      </c>
      <c r="C3697" s="7">
        <v>44297</v>
      </c>
      <c r="D3697" s="6" t="s">
        <v>15</v>
      </c>
      <c r="E3697" s="6" t="s">
        <v>124</v>
      </c>
      <c r="F3697" s="6" t="s">
        <v>125</v>
      </c>
      <c r="G3697" s="6" t="s">
        <v>18</v>
      </c>
      <c r="H3697" s="8">
        <v>0.45</v>
      </c>
      <c r="I3697" s="9">
        <v>2250</v>
      </c>
      <c r="J3697" s="10">
        <f t="shared" si="0"/>
        <v>1012.5</v>
      </c>
      <c r="K3697" s="10">
        <f t="shared" si="1"/>
        <v>455.625</v>
      </c>
      <c r="L3697" s="11">
        <v>0.45</v>
      </c>
      <c r="N3697" s="16"/>
      <c r="O3697" s="14"/>
      <c r="P3697" s="12"/>
      <c r="Q3697" s="13"/>
    </row>
    <row r="3698" spans="1:17" ht="15.75" customHeight="1">
      <c r="A3698" s="6" t="s">
        <v>14</v>
      </c>
      <c r="B3698" s="6">
        <v>1185732</v>
      </c>
      <c r="C3698" s="7">
        <v>44297</v>
      </c>
      <c r="D3698" s="6" t="s">
        <v>15</v>
      </c>
      <c r="E3698" s="6" t="s">
        <v>124</v>
      </c>
      <c r="F3698" s="6" t="s">
        <v>125</v>
      </c>
      <c r="G3698" s="6" t="s">
        <v>19</v>
      </c>
      <c r="H3698" s="8">
        <v>0.35000000000000003</v>
      </c>
      <c r="I3698" s="9">
        <v>2250</v>
      </c>
      <c r="J3698" s="10">
        <f t="shared" si="0"/>
        <v>787.50000000000011</v>
      </c>
      <c r="K3698" s="10">
        <f t="shared" si="1"/>
        <v>275.625</v>
      </c>
      <c r="L3698" s="11">
        <v>0.35</v>
      </c>
      <c r="N3698" s="16"/>
      <c r="O3698" s="14"/>
      <c r="P3698" s="12"/>
      <c r="Q3698" s="13"/>
    </row>
    <row r="3699" spans="1:17" ht="15.75" customHeight="1">
      <c r="A3699" s="6" t="s">
        <v>14</v>
      </c>
      <c r="B3699" s="6">
        <v>1185732</v>
      </c>
      <c r="C3699" s="7">
        <v>44297</v>
      </c>
      <c r="D3699" s="6" t="s">
        <v>15</v>
      </c>
      <c r="E3699" s="6" t="s">
        <v>124</v>
      </c>
      <c r="F3699" s="6" t="s">
        <v>125</v>
      </c>
      <c r="G3699" s="6" t="s">
        <v>20</v>
      </c>
      <c r="H3699" s="8">
        <v>0.39999999999999997</v>
      </c>
      <c r="I3699" s="9">
        <v>1500</v>
      </c>
      <c r="J3699" s="10">
        <f t="shared" si="0"/>
        <v>600</v>
      </c>
      <c r="K3699" s="10">
        <f t="shared" si="1"/>
        <v>210</v>
      </c>
      <c r="L3699" s="11">
        <v>0.35</v>
      </c>
      <c r="N3699" s="16"/>
      <c r="O3699" s="14"/>
      <c r="P3699" s="12"/>
      <c r="Q3699" s="13"/>
    </row>
    <row r="3700" spans="1:17" ht="15.75" customHeight="1">
      <c r="A3700" s="6" t="s">
        <v>14</v>
      </c>
      <c r="B3700" s="6">
        <v>1185732</v>
      </c>
      <c r="C3700" s="7">
        <v>44297</v>
      </c>
      <c r="D3700" s="6" t="s">
        <v>15</v>
      </c>
      <c r="E3700" s="6" t="s">
        <v>124</v>
      </c>
      <c r="F3700" s="6" t="s">
        <v>125</v>
      </c>
      <c r="G3700" s="6" t="s">
        <v>21</v>
      </c>
      <c r="H3700" s="8">
        <v>0.55000000000000004</v>
      </c>
      <c r="I3700" s="9">
        <v>1500</v>
      </c>
      <c r="J3700" s="10">
        <f t="shared" si="0"/>
        <v>825.00000000000011</v>
      </c>
      <c r="K3700" s="10">
        <f t="shared" si="1"/>
        <v>288.75</v>
      </c>
      <c r="L3700" s="11">
        <v>0.35</v>
      </c>
      <c r="N3700" s="16"/>
      <c r="O3700" s="14"/>
      <c r="P3700" s="12"/>
      <c r="Q3700" s="13"/>
    </row>
    <row r="3701" spans="1:17" ht="15.75" customHeight="1">
      <c r="A3701" s="6" t="s">
        <v>14</v>
      </c>
      <c r="B3701" s="6">
        <v>1185732</v>
      </c>
      <c r="C3701" s="7">
        <v>44297</v>
      </c>
      <c r="D3701" s="6" t="s">
        <v>15</v>
      </c>
      <c r="E3701" s="6" t="s">
        <v>124</v>
      </c>
      <c r="F3701" s="6" t="s">
        <v>125</v>
      </c>
      <c r="G3701" s="6" t="s">
        <v>22</v>
      </c>
      <c r="H3701" s="8">
        <v>0.45</v>
      </c>
      <c r="I3701" s="9">
        <v>3000</v>
      </c>
      <c r="J3701" s="10">
        <f t="shared" si="0"/>
        <v>1350</v>
      </c>
      <c r="K3701" s="10">
        <f t="shared" si="1"/>
        <v>540</v>
      </c>
      <c r="L3701" s="11">
        <v>0.39999999999999997</v>
      </c>
      <c r="N3701" s="16"/>
      <c r="O3701" s="14"/>
      <c r="P3701" s="12"/>
      <c r="Q3701" s="13"/>
    </row>
    <row r="3702" spans="1:17" ht="15.75" customHeight="1">
      <c r="A3702" s="6" t="s">
        <v>14</v>
      </c>
      <c r="B3702" s="6">
        <v>1185732</v>
      </c>
      <c r="C3702" s="7">
        <v>44326</v>
      </c>
      <c r="D3702" s="6" t="s">
        <v>15</v>
      </c>
      <c r="E3702" s="6" t="s">
        <v>124</v>
      </c>
      <c r="F3702" s="6" t="s">
        <v>125</v>
      </c>
      <c r="G3702" s="6" t="s">
        <v>17</v>
      </c>
      <c r="H3702" s="8">
        <v>0.6</v>
      </c>
      <c r="I3702" s="9">
        <v>5700</v>
      </c>
      <c r="J3702" s="10">
        <f t="shared" si="0"/>
        <v>3420</v>
      </c>
      <c r="K3702" s="10">
        <f t="shared" si="1"/>
        <v>1539</v>
      </c>
      <c r="L3702" s="11">
        <v>0.45</v>
      </c>
      <c r="N3702" s="16"/>
      <c r="O3702" s="14"/>
      <c r="P3702" s="12"/>
      <c r="Q3702" s="13"/>
    </row>
    <row r="3703" spans="1:17" ht="15.75" customHeight="1">
      <c r="A3703" s="6" t="s">
        <v>14</v>
      </c>
      <c r="B3703" s="6">
        <v>1185732</v>
      </c>
      <c r="C3703" s="7">
        <v>44326</v>
      </c>
      <c r="D3703" s="6" t="s">
        <v>15</v>
      </c>
      <c r="E3703" s="6" t="s">
        <v>124</v>
      </c>
      <c r="F3703" s="6" t="s">
        <v>125</v>
      </c>
      <c r="G3703" s="6" t="s">
        <v>18</v>
      </c>
      <c r="H3703" s="8">
        <v>0.55000000000000004</v>
      </c>
      <c r="I3703" s="9">
        <v>2750</v>
      </c>
      <c r="J3703" s="10">
        <f t="shared" si="0"/>
        <v>1512.5000000000002</v>
      </c>
      <c r="K3703" s="10">
        <f t="shared" si="1"/>
        <v>680.62500000000011</v>
      </c>
      <c r="L3703" s="11">
        <v>0.45</v>
      </c>
      <c r="N3703" s="16"/>
      <c r="O3703" s="14"/>
      <c r="P3703" s="12"/>
      <c r="Q3703" s="13"/>
    </row>
    <row r="3704" spans="1:17" ht="15.75" customHeight="1">
      <c r="A3704" s="6" t="s">
        <v>14</v>
      </c>
      <c r="B3704" s="6">
        <v>1185732</v>
      </c>
      <c r="C3704" s="7">
        <v>44326</v>
      </c>
      <c r="D3704" s="6" t="s">
        <v>15</v>
      </c>
      <c r="E3704" s="6" t="s">
        <v>124</v>
      </c>
      <c r="F3704" s="6" t="s">
        <v>125</v>
      </c>
      <c r="G3704" s="6" t="s">
        <v>19</v>
      </c>
      <c r="H3704" s="8">
        <v>0.5</v>
      </c>
      <c r="I3704" s="9">
        <v>3000</v>
      </c>
      <c r="J3704" s="10">
        <f t="shared" si="0"/>
        <v>1500</v>
      </c>
      <c r="K3704" s="10">
        <f t="shared" si="1"/>
        <v>525</v>
      </c>
      <c r="L3704" s="11">
        <v>0.35</v>
      </c>
      <c r="N3704" s="16"/>
      <c r="O3704" s="14"/>
      <c r="P3704" s="12"/>
      <c r="Q3704" s="13"/>
    </row>
    <row r="3705" spans="1:17" ht="15.75" customHeight="1">
      <c r="A3705" s="6" t="s">
        <v>14</v>
      </c>
      <c r="B3705" s="6">
        <v>1185732</v>
      </c>
      <c r="C3705" s="7">
        <v>44326</v>
      </c>
      <c r="D3705" s="6" t="s">
        <v>15</v>
      </c>
      <c r="E3705" s="6" t="s">
        <v>124</v>
      </c>
      <c r="F3705" s="6" t="s">
        <v>125</v>
      </c>
      <c r="G3705" s="6" t="s">
        <v>20</v>
      </c>
      <c r="H3705" s="8">
        <v>0.5</v>
      </c>
      <c r="I3705" s="9">
        <v>2500</v>
      </c>
      <c r="J3705" s="10">
        <f t="shared" si="0"/>
        <v>1250</v>
      </c>
      <c r="K3705" s="10">
        <f t="shared" si="1"/>
        <v>437.5</v>
      </c>
      <c r="L3705" s="11">
        <v>0.35</v>
      </c>
      <c r="N3705" s="16"/>
      <c r="O3705" s="14"/>
      <c r="P3705" s="12"/>
      <c r="Q3705" s="13"/>
    </row>
    <row r="3706" spans="1:17" ht="15.75" customHeight="1">
      <c r="A3706" s="6" t="s">
        <v>14</v>
      </c>
      <c r="B3706" s="6">
        <v>1185732</v>
      </c>
      <c r="C3706" s="7">
        <v>44326</v>
      </c>
      <c r="D3706" s="6" t="s">
        <v>15</v>
      </c>
      <c r="E3706" s="6" t="s">
        <v>124</v>
      </c>
      <c r="F3706" s="6" t="s">
        <v>125</v>
      </c>
      <c r="G3706" s="6" t="s">
        <v>21</v>
      </c>
      <c r="H3706" s="8">
        <v>0.6</v>
      </c>
      <c r="I3706" s="9">
        <v>2750</v>
      </c>
      <c r="J3706" s="10">
        <f t="shared" si="0"/>
        <v>1650</v>
      </c>
      <c r="K3706" s="10">
        <f t="shared" si="1"/>
        <v>577.5</v>
      </c>
      <c r="L3706" s="11">
        <v>0.35</v>
      </c>
      <c r="N3706" s="16"/>
      <c r="O3706" s="14"/>
      <c r="P3706" s="12"/>
      <c r="Q3706" s="13"/>
    </row>
    <row r="3707" spans="1:17" ht="15.75" customHeight="1">
      <c r="A3707" s="6" t="s">
        <v>14</v>
      </c>
      <c r="B3707" s="6">
        <v>1185732</v>
      </c>
      <c r="C3707" s="7">
        <v>44326</v>
      </c>
      <c r="D3707" s="6" t="s">
        <v>15</v>
      </c>
      <c r="E3707" s="6" t="s">
        <v>124</v>
      </c>
      <c r="F3707" s="6" t="s">
        <v>125</v>
      </c>
      <c r="G3707" s="6" t="s">
        <v>22</v>
      </c>
      <c r="H3707" s="8">
        <v>0.65</v>
      </c>
      <c r="I3707" s="9">
        <v>4000</v>
      </c>
      <c r="J3707" s="10">
        <f t="shared" si="0"/>
        <v>2600</v>
      </c>
      <c r="K3707" s="10">
        <f t="shared" si="1"/>
        <v>1040</v>
      </c>
      <c r="L3707" s="11">
        <v>0.39999999999999997</v>
      </c>
      <c r="N3707" s="16"/>
      <c r="O3707" s="14"/>
      <c r="P3707" s="12"/>
      <c r="Q3707" s="13"/>
    </row>
    <row r="3708" spans="1:17" ht="15.75" customHeight="1">
      <c r="A3708" s="6" t="s">
        <v>14</v>
      </c>
      <c r="B3708" s="6">
        <v>1185732</v>
      </c>
      <c r="C3708" s="7">
        <v>44359</v>
      </c>
      <c r="D3708" s="6" t="s">
        <v>15</v>
      </c>
      <c r="E3708" s="6" t="s">
        <v>124</v>
      </c>
      <c r="F3708" s="6" t="s">
        <v>125</v>
      </c>
      <c r="G3708" s="6" t="s">
        <v>17</v>
      </c>
      <c r="H3708" s="8">
        <v>0.6</v>
      </c>
      <c r="I3708" s="9">
        <v>6500</v>
      </c>
      <c r="J3708" s="10">
        <f t="shared" si="0"/>
        <v>3900</v>
      </c>
      <c r="K3708" s="10">
        <f t="shared" si="1"/>
        <v>1755</v>
      </c>
      <c r="L3708" s="11">
        <v>0.45</v>
      </c>
      <c r="N3708" s="16"/>
      <c r="O3708" s="14"/>
      <c r="P3708" s="12"/>
      <c r="Q3708" s="13"/>
    </row>
    <row r="3709" spans="1:17" ht="15.75" customHeight="1">
      <c r="A3709" s="6" t="s">
        <v>14</v>
      </c>
      <c r="B3709" s="6">
        <v>1185732</v>
      </c>
      <c r="C3709" s="7">
        <v>44359</v>
      </c>
      <c r="D3709" s="6" t="s">
        <v>15</v>
      </c>
      <c r="E3709" s="6" t="s">
        <v>124</v>
      </c>
      <c r="F3709" s="6" t="s">
        <v>125</v>
      </c>
      <c r="G3709" s="6" t="s">
        <v>18</v>
      </c>
      <c r="H3709" s="8">
        <v>0.55000000000000004</v>
      </c>
      <c r="I3709" s="9">
        <v>4000</v>
      </c>
      <c r="J3709" s="10">
        <f t="shared" si="0"/>
        <v>2200</v>
      </c>
      <c r="K3709" s="10">
        <f t="shared" si="1"/>
        <v>990</v>
      </c>
      <c r="L3709" s="11">
        <v>0.45</v>
      </c>
      <c r="N3709" s="16"/>
      <c r="O3709" s="14"/>
      <c r="P3709" s="12"/>
      <c r="Q3709" s="13"/>
    </row>
    <row r="3710" spans="1:17" ht="15.75" customHeight="1">
      <c r="A3710" s="6" t="s">
        <v>14</v>
      </c>
      <c r="B3710" s="6">
        <v>1185732</v>
      </c>
      <c r="C3710" s="7">
        <v>44359</v>
      </c>
      <c r="D3710" s="6" t="s">
        <v>15</v>
      </c>
      <c r="E3710" s="6" t="s">
        <v>124</v>
      </c>
      <c r="F3710" s="6" t="s">
        <v>125</v>
      </c>
      <c r="G3710" s="6" t="s">
        <v>19</v>
      </c>
      <c r="H3710" s="8">
        <v>0.5</v>
      </c>
      <c r="I3710" s="9">
        <v>3250</v>
      </c>
      <c r="J3710" s="10">
        <f t="shared" si="0"/>
        <v>1625</v>
      </c>
      <c r="K3710" s="10">
        <f t="shared" si="1"/>
        <v>568.75</v>
      </c>
      <c r="L3710" s="11">
        <v>0.35</v>
      </c>
      <c r="N3710" s="16"/>
      <c r="O3710" s="14"/>
      <c r="P3710" s="12"/>
      <c r="Q3710" s="13"/>
    </row>
    <row r="3711" spans="1:17" ht="15.75" customHeight="1">
      <c r="A3711" s="6" t="s">
        <v>14</v>
      </c>
      <c r="B3711" s="6">
        <v>1185732</v>
      </c>
      <c r="C3711" s="7">
        <v>44359</v>
      </c>
      <c r="D3711" s="6" t="s">
        <v>15</v>
      </c>
      <c r="E3711" s="6" t="s">
        <v>124</v>
      </c>
      <c r="F3711" s="6" t="s">
        <v>125</v>
      </c>
      <c r="G3711" s="6" t="s">
        <v>20</v>
      </c>
      <c r="H3711" s="8">
        <v>0.5</v>
      </c>
      <c r="I3711" s="9">
        <v>3000</v>
      </c>
      <c r="J3711" s="10">
        <f t="shared" si="0"/>
        <v>1500</v>
      </c>
      <c r="K3711" s="10">
        <f t="shared" si="1"/>
        <v>525</v>
      </c>
      <c r="L3711" s="11">
        <v>0.35</v>
      </c>
      <c r="N3711" s="16"/>
      <c r="O3711" s="14"/>
      <c r="P3711" s="12"/>
      <c r="Q3711" s="13"/>
    </row>
    <row r="3712" spans="1:17" ht="15.75" customHeight="1">
      <c r="A3712" s="6" t="s">
        <v>14</v>
      </c>
      <c r="B3712" s="6">
        <v>1185732</v>
      </c>
      <c r="C3712" s="7">
        <v>44359</v>
      </c>
      <c r="D3712" s="6" t="s">
        <v>15</v>
      </c>
      <c r="E3712" s="6" t="s">
        <v>124</v>
      </c>
      <c r="F3712" s="6" t="s">
        <v>125</v>
      </c>
      <c r="G3712" s="6" t="s">
        <v>21</v>
      </c>
      <c r="H3712" s="8">
        <v>0.6</v>
      </c>
      <c r="I3712" s="9">
        <v>3000</v>
      </c>
      <c r="J3712" s="10">
        <f t="shared" si="0"/>
        <v>1800</v>
      </c>
      <c r="K3712" s="10">
        <f t="shared" si="1"/>
        <v>630</v>
      </c>
      <c r="L3712" s="11">
        <v>0.35</v>
      </c>
      <c r="N3712" s="16"/>
      <c r="O3712" s="14"/>
      <c r="P3712" s="12"/>
      <c r="Q3712" s="13"/>
    </row>
    <row r="3713" spans="1:17" ht="15.75" customHeight="1">
      <c r="A3713" s="6" t="s">
        <v>14</v>
      </c>
      <c r="B3713" s="6">
        <v>1185732</v>
      </c>
      <c r="C3713" s="7">
        <v>44359</v>
      </c>
      <c r="D3713" s="6" t="s">
        <v>15</v>
      </c>
      <c r="E3713" s="6" t="s">
        <v>124</v>
      </c>
      <c r="F3713" s="6" t="s">
        <v>125</v>
      </c>
      <c r="G3713" s="6" t="s">
        <v>22</v>
      </c>
      <c r="H3713" s="8">
        <v>0.65</v>
      </c>
      <c r="I3713" s="9">
        <v>4500</v>
      </c>
      <c r="J3713" s="10">
        <f t="shared" si="0"/>
        <v>2925</v>
      </c>
      <c r="K3713" s="10">
        <f t="shared" si="1"/>
        <v>1170</v>
      </c>
      <c r="L3713" s="11">
        <v>0.39999999999999997</v>
      </c>
      <c r="N3713" s="16"/>
      <c r="O3713" s="14"/>
      <c r="P3713" s="12"/>
      <c r="Q3713" s="13"/>
    </row>
    <row r="3714" spans="1:17" ht="15.75" customHeight="1">
      <c r="A3714" s="6" t="s">
        <v>14</v>
      </c>
      <c r="B3714" s="6">
        <v>1185732</v>
      </c>
      <c r="C3714" s="7">
        <v>44387</v>
      </c>
      <c r="D3714" s="6" t="s">
        <v>15</v>
      </c>
      <c r="E3714" s="6" t="s">
        <v>124</v>
      </c>
      <c r="F3714" s="6" t="s">
        <v>125</v>
      </c>
      <c r="G3714" s="6" t="s">
        <v>17</v>
      </c>
      <c r="H3714" s="8">
        <v>0.6</v>
      </c>
      <c r="I3714" s="9">
        <v>6750</v>
      </c>
      <c r="J3714" s="10">
        <f t="shared" si="0"/>
        <v>4050</v>
      </c>
      <c r="K3714" s="10">
        <f t="shared" si="1"/>
        <v>1822.5</v>
      </c>
      <c r="L3714" s="11">
        <v>0.45</v>
      </c>
      <c r="N3714" s="16"/>
      <c r="O3714" s="14"/>
      <c r="P3714" s="12"/>
      <c r="Q3714" s="13"/>
    </row>
    <row r="3715" spans="1:17" ht="15.75" customHeight="1">
      <c r="A3715" s="6" t="s">
        <v>14</v>
      </c>
      <c r="B3715" s="6">
        <v>1185732</v>
      </c>
      <c r="C3715" s="7">
        <v>44387</v>
      </c>
      <c r="D3715" s="6" t="s">
        <v>15</v>
      </c>
      <c r="E3715" s="6" t="s">
        <v>124</v>
      </c>
      <c r="F3715" s="6" t="s">
        <v>125</v>
      </c>
      <c r="G3715" s="6" t="s">
        <v>18</v>
      </c>
      <c r="H3715" s="8">
        <v>0.55000000000000004</v>
      </c>
      <c r="I3715" s="9">
        <v>4250</v>
      </c>
      <c r="J3715" s="10">
        <f t="shared" si="0"/>
        <v>2337.5</v>
      </c>
      <c r="K3715" s="10">
        <f t="shared" si="1"/>
        <v>1051.875</v>
      </c>
      <c r="L3715" s="11">
        <v>0.45</v>
      </c>
      <c r="N3715" s="16"/>
      <c r="O3715" s="14"/>
      <c r="P3715" s="12"/>
      <c r="Q3715" s="13"/>
    </row>
    <row r="3716" spans="1:17" ht="15.75" customHeight="1">
      <c r="A3716" s="6" t="s">
        <v>14</v>
      </c>
      <c r="B3716" s="6">
        <v>1185732</v>
      </c>
      <c r="C3716" s="7">
        <v>44387</v>
      </c>
      <c r="D3716" s="6" t="s">
        <v>15</v>
      </c>
      <c r="E3716" s="6" t="s">
        <v>124</v>
      </c>
      <c r="F3716" s="6" t="s">
        <v>125</v>
      </c>
      <c r="G3716" s="6" t="s">
        <v>19</v>
      </c>
      <c r="H3716" s="8">
        <v>0.5</v>
      </c>
      <c r="I3716" s="9">
        <v>3500</v>
      </c>
      <c r="J3716" s="10">
        <f t="shared" si="0"/>
        <v>1750</v>
      </c>
      <c r="K3716" s="10">
        <f t="shared" si="1"/>
        <v>612.5</v>
      </c>
      <c r="L3716" s="11">
        <v>0.35</v>
      </c>
      <c r="N3716" s="16"/>
      <c r="O3716" s="14"/>
      <c r="P3716" s="12"/>
      <c r="Q3716" s="13"/>
    </row>
    <row r="3717" spans="1:17" ht="15.75" customHeight="1">
      <c r="A3717" s="6" t="s">
        <v>14</v>
      </c>
      <c r="B3717" s="6">
        <v>1185732</v>
      </c>
      <c r="C3717" s="7">
        <v>44387</v>
      </c>
      <c r="D3717" s="6" t="s">
        <v>15</v>
      </c>
      <c r="E3717" s="6" t="s">
        <v>124</v>
      </c>
      <c r="F3717" s="6" t="s">
        <v>125</v>
      </c>
      <c r="G3717" s="6" t="s">
        <v>20</v>
      </c>
      <c r="H3717" s="8">
        <v>0.5</v>
      </c>
      <c r="I3717" s="9">
        <v>3000</v>
      </c>
      <c r="J3717" s="10">
        <f t="shared" si="0"/>
        <v>1500</v>
      </c>
      <c r="K3717" s="10">
        <f t="shared" si="1"/>
        <v>525</v>
      </c>
      <c r="L3717" s="11">
        <v>0.35</v>
      </c>
      <c r="N3717" s="16"/>
      <c r="O3717" s="14"/>
      <c r="P3717" s="12"/>
      <c r="Q3717" s="13"/>
    </row>
    <row r="3718" spans="1:17" ht="15.75" customHeight="1">
      <c r="A3718" s="6" t="s">
        <v>14</v>
      </c>
      <c r="B3718" s="6">
        <v>1185732</v>
      </c>
      <c r="C3718" s="7">
        <v>44387</v>
      </c>
      <c r="D3718" s="6" t="s">
        <v>15</v>
      </c>
      <c r="E3718" s="6" t="s">
        <v>124</v>
      </c>
      <c r="F3718" s="6" t="s">
        <v>125</v>
      </c>
      <c r="G3718" s="6" t="s">
        <v>21</v>
      </c>
      <c r="H3718" s="8">
        <v>0.6</v>
      </c>
      <c r="I3718" s="9">
        <v>3250</v>
      </c>
      <c r="J3718" s="10">
        <f t="shared" si="0"/>
        <v>1950</v>
      </c>
      <c r="K3718" s="10">
        <f t="shared" si="1"/>
        <v>682.5</v>
      </c>
      <c r="L3718" s="11">
        <v>0.35</v>
      </c>
      <c r="N3718" s="16"/>
      <c r="O3718" s="14"/>
      <c r="P3718" s="12"/>
      <c r="Q3718" s="13"/>
    </row>
    <row r="3719" spans="1:17" ht="15.75" customHeight="1">
      <c r="A3719" s="6" t="s">
        <v>14</v>
      </c>
      <c r="B3719" s="6">
        <v>1185732</v>
      </c>
      <c r="C3719" s="7">
        <v>44387</v>
      </c>
      <c r="D3719" s="6" t="s">
        <v>15</v>
      </c>
      <c r="E3719" s="6" t="s">
        <v>124</v>
      </c>
      <c r="F3719" s="6" t="s">
        <v>125</v>
      </c>
      <c r="G3719" s="6" t="s">
        <v>22</v>
      </c>
      <c r="H3719" s="8">
        <v>0.65</v>
      </c>
      <c r="I3719" s="9">
        <v>5000</v>
      </c>
      <c r="J3719" s="10">
        <f t="shared" si="0"/>
        <v>3250</v>
      </c>
      <c r="K3719" s="10">
        <f t="shared" si="1"/>
        <v>1300</v>
      </c>
      <c r="L3719" s="11">
        <v>0.39999999999999997</v>
      </c>
      <c r="N3719" s="16"/>
      <c r="O3719" s="14"/>
      <c r="P3719" s="12"/>
      <c r="Q3719" s="13"/>
    </row>
    <row r="3720" spans="1:17" ht="15.75" customHeight="1">
      <c r="A3720" s="6" t="s">
        <v>14</v>
      </c>
      <c r="B3720" s="6">
        <v>1185732</v>
      </c>
      <c r="C3720" s="7">
        <v>44419</v>
      </c>
      <c r="D3720" s="6" t="s">
        <v>15</v>
      </c>
      <c r="E3720" s="6" t="s">
        <v>124</v>
      </c>
      <c r="F3720" s="6" t="s">
        <v>125</v>
      </c>
      <c r="G3720" s="6" t="s">
        <v>17</v>
      </c>
      <c r="H3720" s="8">
        <v>0.6</v>
      </c>
      <c r="I3720" s="9">
        <v>6500</v>
      </c>
      <c r="J3720" s="10">
        <f t="shared" si="0"/>
        <v>3900</v>
      </c>
      <c r="K3720" s="10">
        <f t="shared" si="1"/>
        <v>1755</v>
      </c>
      <c r="L3720" s="11">
        <v>0.45</v>
      </c>
      <c r="N3720" s="16"/>
      <c r="O3720" s="14"/>
      <c r="P3720" s="12"/>
      <c r="Q3720" s="13"/>
    </row>
    <row r="3721" spans="1:17" ht="15.75" customHeight="1">
      <c r="A3721" s="6" t="s">
        <v>14</v>
      </c>
      <c r="B3721" s="6">
        <v>1185732</v>
      </c>
      <c r="C3721" s="7">
        <v>44419</v>
      </c>
      <c r="D3721" s="6" t="s">
        <v>15</v>
      </c>
      <c r="E3721" s="6" t="s">
        <v>124</v>
      </c>
      <c r="F3721" s="6" t="s">
        <v>125</v>
      </c>
      <c r="G3721" s="6" t="s">
        <v>18</v>
      </c>
      <c r="H3721" s="8">
        <v>0.55000000000000004</v>
      </c>
      <c r="I3721" s="9">
        <v>4250</v>
      </c>
      <c r="J3721" s="10">
        <f t="shared" si="0"/>
        <v>2337.5</v>
      </c>
      <c r="K3721" s="10">
        <f t="shared" si="1"/>
        <v>1051.875</v>
      </c>
      <c r="L3721" s="11">
        <v>0.45</v>
      </c>
      <c r="N3721" s="16"/>
      <c r="O3721" s="14"/>
      <c r="P3721" s="12"/>
      <c r="Q3721" s="13"/>
    </row>
    <row r="3722" spans="1:17" ht="15.75" customHeight="1">
      <c r="A3722" s="6" t="s">
        <v>14</v>
      </c>
      <c r="B3722" s="6">
        <v>1185732</v>
      </c>
      <c r="C3722" s="7">
        <v>44419</v>
      </c>
      <c r="D3722" s="6" t="s">
        <v>15</v>
      </c>
      <c r="E3722" s="6" t="s">
        <v>124</v>
      </c>
      <c r="F3722" s="6" t="s">
        <v>125</v>
      </c>
      <c r="G3722" s="6" t="s">
        <v>19</v>
      </c>
      <c r="H3722" s="8">
        <v>0.5</v>
      </c>
      <c r="I3722" s="9">
        <v>3500</v>
      </c>
      <c r="J3722" s="10">
        <f t="shared" si="0"/>
        <v>1750</v>
      </c>
      <c r="K3722" s="10">
        <f t="shared" si="1"/>
        <v>612.5</v>
      </c>
      <c r="L3722" s="11">
        <v>0.35</v>
      </c>
      <c r="N3722" s="16"/>
      <c r="O3722" s="14"/>
      <c r="P3722" s="12"/>
      <c r="Q3722" s="13"/>
    </row>
    <row r="3723" spans="1:17" ht="15.75" customHeight="1">
      <c r="A3723" s="6" t="s">
        <v>14</v>
      </c>
      <c r="B3723" s="6">
        <v>1185732</v>
      </c>
      <c r="C3723" s="7">
        <v>44419</v>
      </c>
      <c r="D3723" s="6" t="s">
        <v>15</v>
      </c>
      <c r="E3723" s="6" t="s">
        <v>124</v>
      </c>
      <c r="F3723" s="6" t="s">
        <v>125</v>
      </c>
      <c r="G3723" s="6" t="s">
        <v>20</v>
      </c>
      <c r="H3723" s="8">
        <v>0.5</v>
      </c>
      <c r="I3723" s="9">
        <v>2500</v>
      </c>
      <c r="J3723" s="10">
        <f t="shared" si="0"/>
        <v>1250</v>
      </c>
      <c r="K3723" s="10">
        <f t="shared" si="1"/>
        <v>437.5</v>
      </c>
      <c r="L3723" s="11">
        <v>0.35</v>
      </c>
      <c r="N3723" s="16"/>
      <c r="O3723" s="14"/>
      <c r="P3723" s="12"/>
      <c r="Q3723" s="13"/>
    </row>
    <row r="3724" spans="1:17" ht="15.75" customHeight="1">
      <c r="A3724" s="6" t="s">
        <v>14</v>
      </c>
      <c r="B3724" s="6">
        <v>1185732</v>
      </c>
      <c r="C3724" s="7">
        <v>44419</v>
      </c>
      <c r="D3724" s="6" t="s">
        <v>15</v>
      </c>
      <c r="E3724" s="6" t="s">
        <v>124</v>
      </c>
      <c r="F3724" s="6" t="s">
        <v>125</v>
      </c>
      <c r="G3724" s="6" t="s">
        <v>21</v>
      </c>
      <c r="H3724" s="8">
        <v>0.6</v>
      </c>
      <c r="I3724" s="9">
        <v>2250</v>
      </c>
      <c r="J3724" s="10">
        <f t="shared" si="0"/>
        <v>1350</v>
      </c>
      <c r="K3724" s="10">
        <f t="shared" si="1"/>
        <v>472.49999999999994</v>
      </c>
      <c r="L3724" s="11">
        <v>0.35</v>
      </c>
      <c r="N3724" s="16"/>
      <c r="O3724" s="14"/>
      <c r="P3724" s="12"/>
      <c r="Q3724" s="13"/>
    </row>
    <row r="3725" spans="1:17" ht="15.75" customHeight="1">
      <c r="A3725" s="6" t="s">
        <v>14</v>
      </c>
      <c r="B3725" s="6">
        <v>1185732</v>
      </c>
      <c r="C3725" s="7">
        <v>44419</v>
      </c>
      <c r="D3725" s="6" t="s">
        <v>15</v>
      </c>
      <c r="E3725" s="6" t="s">
        <v>124</v>
      </c>
      <c r="F3725" s="6" t="s">
        <v>125</v>
      </c>
      <c r="G3725" s="6" t="s">
        <v>22</v>
      </c>
      <c r="H3725" s="8">
        <v>0.65</v>
      </c>
      <c r="I3725" s="9">
        <v>4000</v>
      </c>
      <c r="J3725" s="10">
        <f t="shared" si="0"/>
        <v>2600</v>
      </c>
      <c r="K3725" s="10">
        <f t="shared" si="1"/>
        <v>1040</v>
      </c>
      <c r="L3725" s="11">
        <v>0.39999999999999997</v>
      </c>
      <c r="N3725" s="16"/>
      <c r="O3725" s="14"/>
      <c r="P3725" s="12"/>
      <c r="Q3725" s="13"/>
    </row>
    <row r="3726" spans="1:17" ht="15.75" customHeight="1">
      <c r="A3726" s="6" t="s">
        <v>14</v>
      </c>
      <c r="B3726" s="6">
        <v>1185732</v>
      </c>
      <c r="C3726" s="7">
        <v>44449</v>
      </c>
      <c r="D3726" s="6" t="s">
        <v>15</v>
      </c>
      <c r="E3726" s="6" t="s">
        <v>124</v>
      </c>
      <c r="F3726" s="6" t="s">
        <v>125</v>
      </c>
      <c r="G3726" s="6" t="s">
        <v>17</v>
      </c>
      <c r="H3726" s="8">
        <v>0.6</v>
      </c>
      <c r="I3726" s="9">
        <v>5250</v>
      </c>
      <c r="J3726" s="10">
        <f t="shared" si="0"/>
        <v>3150</v>
      </c>
      <c r="K3726" s="10">
        <f t="shared" si="1"/>
        <v>1417.5</v>
      </c>
      <c r="L3726" s="11">
        <v>0.45</v>
      </c>
      <c r="N3726" s="16"/>
      <c r="O3726" s="14"/>
      <c r="P3726" s="12"/>
      <c r="Q3726" s="13"/>
    </row>
    <row r="3727" spans="1:17" ht="15.75" customHeight="1">
      <c r="A3727" s="6" t="s">
        <v>14</v>
      </c>
      <c r="B3727" s="6">
        <v>1185732</v>
      </c>
      <c r="C3727" s="7">
        <v>44449</v>
      </c>
      <c r="D3727" s="6" t="s">
        <v>15</v>
      </c>
      <c r="E3727" s="6" t="s">
        <v>124</v>
      </c>
      <c r="F3727" s="6" t="s">
        <v>125</v>
      </c>
      <c r="G3727" s="6" t="s">
        <v>18</v>
      </c>
      <c r="H3727" s="8">
        <v>0.55000000000000004</v>
      </c>
      <c r="I3727" s="9">
        <v>3250</v>
      </c>
      <c r="J3727" s="10">
        <f t="shared" si="0"/>
        <v>1787.5000000000002</v>
      </c>
      <c r="K3727" s="10">
        <f t="shared" si="1"/>
        <v>804.37500000000011</v>
      </c>
      <c r="L3727" s="11">
        <v>0.45</v>
      </c>
      <c r="N3727" s="16"/>
      <c r="O3727" s="14"/>
      <c r="P3727" s="12"/>
      <c r="Q3727" s="13"/>
    </row>
    <row r="3728" spans="1:17" ht="15.75" customHeight="1">
      <c r="A3728" s="6" t="s">
        <v>14</v>
      </c>
      <c r="B3728" s="6">
        <v>1185732</v>
      </c>
      <c r="C3728" s="7">
        <v>44449</v>
      </c>
      <c r="D3728" s="6" t="s">
        <v>15</v>
      </c>
      <c r="E3728" s="6" t="s">
        <v>124</v>
      </c>
      <c r="F3728" s="6" t="s">
        <v>125</v>
      </c>
      <c r="G3728" s="6" t="s">
        <v>19</v>
      </c>
      <c r="H3728" s="8">
        <v>0.5</v>
      </c>
      <c r="I3728" s="9">
        <v>2250</v>
      </c>
      <c r="J3728" s="10">
        <f t="shared" si="0"/>
        <v>1125</v>
      </c>
      <c r="K3728" s="10">
        <f t="shared" si="1"/>
        <v>393.75</v>
      </c>
      <c r="L3728" s="11">
        <v>0.35</v>
      </c>
      <c r="N3728" s="16"/>
      <c r="O3728" s="14"/>
      <c r="P3728" s="12"/>
      <c r="Q3728" s="13"/>
    </row>
    <row r="3729" spans="1:17" ht="15.75" customHeight="1">
      <c r="A3729" s="6" t="s">
        <v>14</v>
      </c>
      <c r="B3729" s="6">
        <v>1185732</v>
      </c>
      <c r="C3729" s="7">
        <v>44449</v>
      </c>
      <c r="D3729" s="6" t="s">
        <v>15</v>
      </c>
      <c r="E3729" s="6" t="s">
        <v>124</v>
      </c>
      <c r="F3729" s="6" t="s">
        <v>125</v>
      </c>
      <c r="G3729" s="6" t="s">
        <v>20</v>
      </c>
      <c r="H3729" s="8">
        <v>0.5</v>
      </c>
      <c r="I3729" s="9">
        <v>2000</v>
      </c>
      <c r="J3729" s="10">
        <f t="shared" si="0"/>
        <v>1000</v>
      </c>
      <c r="K3729" s="10">
        <f t="shared" si="1"/>
        <v>350</v>
      </c>
      <c r="L3729" s="11">
        <v>0.35</v>
      </c>
      <c r="N3729" s="16"/>
      <c r="O3729" s="14"/>
      <c r="P3729" s="12"/>
      <c r="Q3729" s="13"/>
    </row>
    <row r="3730" spans="1:17" ht="15.75" customHeight="1">
      <c r="A3730" s="6" t="s">
        <v>14</v>
      </c>
      <c r="B3730" s="6">
        <v>1185732</v>
      </c>
      <c r="C3730" s="7">
        <v>44449</v>
      </c>
      <c r="D3730" s="6" t="s">
        <v>15</v>
      </c>
      <c r="E3730" s="6" t="s">
        <v>124</v>
      </c>
      <c r="F3730" s="6" t="s">
        <v>125</v>
      </c>
      <c r="G3730" s="6" t="s">
        <v>21</v>
      </c>
      <c r="H3730" s="8">
        <v>0.6</v>
      </c>
      <c r="I3730" s="9">
        <v>2000</v>
      </c>
      <c r="J3730" s="10">
        <f t="shared" si="0"/>
        <v>1200</v>
      </c>
      <c r="K3730" s="10">
        <f t="shared" si="1"/>
        <v>420</v>
      </c>
      <c r="L3730" s="11">
        <v>0.35</v>
      </c>
      <c r="N3730" s="16"/>
      <c r="O3730" s="14"/>
      <c r="P3730" s="12"/>
      <c r="Q3730" s="13"/>
    </row>
    <row r="3731" spans="1:17" ht="15.75" customHeight="1">
      <c r="A3731" s="6" t="s">
        <v>14</v>
      </c>
      <c r="B3731" s="6">
        <v>1185732</v>
      </c>
      <c r="C3731" s="7">
        <v>44449</v>
      </c>
      <c r="D3731" s="6" t="s">
        <v>15</v>
      </c>
      <c r="E3731" s="6" t="s">
        <v>124</v>
      </c>
      <c r="F3731" s="6" t="s">
        <v>125</v>
      </c>
      <c r="G3731" s="6" t="s">
        <v>22</v>
      </c>
      <c r="H3731" s="8">
        <v>0.65</v>
      </c>
      <c r="I3731" s="9">
        <v>3000</v>
      </c>
      <c r="J3731" s="10">
        <f t="shared" si="0"/>
        <v>1950</v>
      </c>
      <c r="K3731" s="10">
        <f t="shared" si="1"/>
        <v>779.99999999999989</v>
      </c>
      <c r="L3731" s="11">
        <v>0.39999999999999997</v>
      </c>
      <c r="N3731" s="16"/>
      <c r="O3731" s="14"/>
      <c r="P3731" s="12"/>
      <c r="Q3731" s="13"/>
    </row>
    <row r="3732" spans="1:17" ht="15.75" customHeight="1">
      <c r="A3732" s="6" t="s">
        <v>14</v>
      </c>
      <c r="B3732" s="6">
        <v>1185732</v>
      </c>
      <c r="C3732" s="7">
        <v>44481</v>
      </c>
      <c r="D3732" s="6" t="s">
        <v>15</v>
      </c>
      <c r="E3732" s="6" t="s">
        <v>124</v>
      </c>
      <c r="F3732" s="6" t="s">
        <v>125</v>
      </c>
      <c r="G3732" s="6" t="s">
        <v>17</v>
      </c>
      <c r="H3732" s="8">
        <v>0.65</v>
      </c>
      <c r="I3732" s="9">
        <v>4750</v>
      </c>
      <c r="J3732" s="10">
        <f t="shared" si="0"/>
        <v>3087.5</v>
      </c>
      <c r="K3732" s="10">
        <f t="shared" si="1"/>
        <v>1389.375</v>
      </c>
      <c r="L3732" s="11">
        <v>0.45</v>
      </c>
      <c r="N3732" s="16"/>
      <c r="O3732" s="14"/>
      <c r="P3732" s="12"/>
      <c r="Q3732" s="13"/>
    </row>
    <row r="3733" spans="1:17" ht="15.75" customHeight="1">
      <c r="A3733" s="6" t="s">
        <v>14</v>
      </c>
      <c r="B3733" s="6">
        <v>1185732</v>
      </c>
      <c r="C3733" s="7">
        <v>44481</v>
      </c>
      <c r="D3733" s="6" t="s">
        <v>15</v>
      </c>
      <c r="E3733" s="6" t="s">
        <v>124</v>
      </c>
      <c r="F3733" s="6" t="s">
        <v>125</v>
      </c>
      <c r="G3733" s="6" t="s">
        <v>18</v>
      </c>
      <c r="H3733" s="8">
        <v>0.60000000000000009</v>
      </c>
      <c r="I3733" s="9">
        <v>3000</v>
      </c>
      <c r="J3733" s="10">
        <f t="shared" si="0"/>
        <v>1800.0000000000002</v>
      </c>
      <c r="K3733" s="10">
        <f t="shared" si="1"/>
        <v>810.00000000000011</v>
      </c>
      <c r="L3733" s="11">
        <v>0.45</v>
      </c>
      <c r="N3733" s="16"/>
      <c r="O3733" s="14"/>
      <c r="P3733" s="12"/>
      <c r="Q3733" s="13"/>
    </row>
    <row r="3734" spans="1:17" ht="15.75" customHeight="1">
      <c r="A3734" s="6" t="s">
        <v>14</v>
      </c>
      <c r="B3734" s="6">
        <v>1185732</v>
      </c>
      <c r="C3734" s="7">
        <v>44481</v>
      </c>
      <c r="D3734" s="6" t="s">
        <v>15</v>
      </c>
      <c r="E3734" s="6" t="s">
        <v>124</v>
      </c>
      <c r="F3734" s="6" t="s">
        <v>125</v>
      </c>
      <c r="G3734" s="6" t="s">
        <v>19</v>
      </c>
      <c r="H3734" s="8">
        <v>0.60000000000000009</v>
      </c>
      <c r="I3734" s="9">
        <v>2000</v>
      </c>
      <c r="J3734" s="10">
        <f t="shared" si="0"/>
        <v>1200.0000000000002</v>
      </c>
      <c r="K3734" s="10">
        <f t="shared" si="1"/>
        <v>420.00000000000006</v>
      </c>
      <c r="L3734" s="11">
        <v>0.35</v>
      </c>
      <c r="N3734" s="16"/>
      <c r="O3734" s="14"/>
      <c r="P3734" s="12"/>
      <c r="Q3734" s="13"/>
    </row>
    <row r="3735" spans="1:17" ht="15.75" customHeight="1">
      <c r="A3735" s="6" t="s">
        <v>14</v>
      </c>
      <c r="B3735" s="6">
        <v>1185732</v>
      </c>
      <c r="C3735" s="7">
        <v>44481</v>
      </c>
      <c r="D3735" s="6" t="s">
        <v>15</v>
      </c>
      <c r="E3735" s="6" t="s">
        <v>124</v>
      </c>
      <c r="F3735" s="6" t="s">
        <v>125</v>
      </c>
      <c r="G3735" s="6" t="s">
        <v>20</v>
      </c>
      <c r="H3735" s="8">
        <v>0.60000000000000009</v>
      </c>
      <c r="I3735" s="9">
        <v>1750</v>
      </c>
      <c r="J3735" s="10">
        <f t="shared" si="0"/>
        <v>1050.0000000000002</v>
      </c>
      <c r="K3735" s="10">
        <f t="shared" si="1"/>
        <v>367.50000000000006</v>
      </c>
      <c r="L3735" s="11">
        <v>0.35</v>
      </c>
      <c r="N3735" s="16"/>
      <c r="O3735" s="14"/>
      <c r="P3735" s="12"/>
      <c r="Q3735" s="13"/>
    </row>
    <row r="3736" spans="1:17" ht="15.75" customHeight="1">
      <c r="A3736" s="6" t="s">
        <v>14</v>
      </c>
      <c r="B3736" s="6">
        <v>1185732</v>
      </c>
      <c r="C3736" s="7">
        <v>44481</v>
      </c>
      <c r="D3736" s="6" t="s">
        <v>15</v>
      </c>
      <c r="E3736" s="6" t="s">
        <v>124</v>
      </c>
      <c r="F3736" s="6" t="s">
        <v>125</v>
      </c>
      <c r="G3736" s="6" t="s">
        <v>21</v>
      </c>
      <c r="H3736" s="8">
        <v>0.70000000000000007</v>
      </c>
      <c r="I3736" s="9">
        <v>1750</v>
      </c>
      <c r="J3736" s="10">
        <f t="shared" si="0"/>
        <v>1225.0000000000002</v>
      </c>
      <c r="K3736" s="10">
        <f t="shared" si="1"/>
        <v>428.75000000000006</v>
      </c>
      <c r="L3736" s="11">
        <v>0.35</v>
      </c>
      <c r="N3736" s="16"/>
      <c r="O3736" s="14"/>
      <c r="P3736" s="12"/>
      <c r="Q3736" s="13"/>
    </row>
    <row r="3737" spans="1:17" ht="15.75" customHeight="1">
      <c r="A3737" s="6" t="s">
        <v>14</v>
      </c>
      <c r="B3737" s="6">
        <v>1185732</v>
      </c>
      <c r="C3737" s="7">
        <v>44481</v>
      </c>
      <c r="D3737" s="6" t="s">
        <v>15</v>
      </c>
      <c r="E3737" s="6" t="s">
        <v>124</v>
      </c>
      <c r="F3737" s="6" t="s">
        <v>125</v>
      </c>
      <c r="G3737" s="6" t="s">
        <v>22</v>
      </c>
      <c r="H3737" s="8">
        <v>0.75</v>
      </c>
      <c r="I3737" s="9">
        <v>3000</v>
      </c>
      <c r="J3737" s="10">
        <f t="shared" si="0"/>
        <v>2250</v>
      </c>
      <c r="K3737" s="10">
        <f t="shared" si="1"/>
        <v>899.99999999999989</v>
      </c>
      <c r="L3737" s="11">
        <v>0.39999999999999997</v>
      </c>
      <c r="N3737" s="16"/>
      <c r="O3737" s="14"/>
      <c r="P3737" s="12"/>
      <c r="Q3737" s="13"/>
    </row>
    <row r="3738" spans="1:17" ht="15.75" customHeight="1">
      <c r="A3738" s="6" t="s">
        <v>14</v>
      </c>
      <c r="B3738" s="6">
        <v>1185732</v>
      </c>
      <c r="C3738" s="7">
        <v>44511</v>
      </c>
      <c r="D3738" s="6" t="s">
        <v>15</v>
      </c>
      <c r="E3738" s="6" t="s">
        <v>124</v>
      </c>
      <c r="F3738" s="6" t="s">
        <v>125</v>
      </c>
      <c r="G3738" s="6" t="s">
        <v>17</v>
      </c>
      <c r="H3738" s="8">
        <v>0.70000000000000007</v>
      </c>
      <c r="I3738" s="9">
        <v>4500</v>
      </c>
      <c r="J3738" s="10">
        <f t="shared" si="0"/>
        <v>3150.0000000000005</v>
      </c>
      <c r="K3738" s="10">
        <f t="shared" si="1"/>
        <v>1417.5000000000002</v>
      </c>
      <c r="L3738" s="11">
        <v>0.45</v>
      </c>
      <c r="N3738" s="16"/>
      <c r="O3738" s="14"/>
      <c r="P3738" s="12"/>
      <c r="Q3738" s="13"/>
    </row>
    <row r="3739" spans="1:17" ht="15.75" customHeight="1">
      <c r="A3739" s="6" t="s">
        <v>14</v>
      </c>
      <c r="B3739" s="6">
        <v>1185732</v>
      </c>
      <c r="C3739" s="7">
        <v>44511</v>
      </c>
      <c r="D3739" s="6" t="s">
        <v>15</v>
      </c>
      <c r="E3739" s="6" t="s">
        <v>124</v>
      </c>
      <c r="F3739" s="6" t="s">
        <v>125</v>
      </c>
      <c r="G3739" s="6" t="s">
        <v>18</v>
      </c>
      <c r="H3739" s="8">
        <v>0.60000000000000009</v>
      </c>
      <c r="I3739" s="9">
        <v>3250</v>
      </c>
      <c r="J3739" s="10">
        <f t="shared" si="0"/>
        <v>1950.0000000000002</v>
      </c>
      <c r="K3739" s="10">
        <f t="shared" si="1"/>
        <v>877.50000000000011</v>
      </c>
      <c r="L3739" s="11">
        <v>0.45</v>
      </c>
      <c r="N3739" s="16"/>
      <c r="O3739" s="14"/>
      <c r="P3739" s="12"/>
      <c r="Q3739" s="13"/>
    </row>
    <row r="3740" spans="1:17" ht="15.75" customHeight="1">
      <c r="A3740" s="6" t="s">
        <v>14</v>
      </c>
      <c r="B3740" s="6">
        <v>1185732</v>
      </c>
      <c r="C3740" s="7">
        <v>44511</v>
      </c>
      <c r="D3740" s="6" t="s">
        <v>15</v>
      </c>
      <c r="E3740" s="6" t="s">
        <v>124</v>
      </c>
      <c r="F3740" s="6" t="s">
        <v>125</v>
      </c>
      <c r="G3740" s="6" t="s">
        <v>19</v>
      </c>
      <c r="H3740" s="8">
        <v>0.60000000000000009</v>
      </c>
      <c r="I3740" s="9">
        <v>3200</v>
      </c>
      <c r="J3740" s="10">
        <f t="shared" si="0"/>
        <v>1920.0000000000002</v>
      </c>
      <c r="K3740" s="10">
        <f t="shared" si="1"/>
        <v>672</v>
      </c>
      <c r="L3740" s="11">
        <v>0.35</v>
      </c>
      <c r="N3740" s="16"/>
      <c r="O3740" s="14"/>
      <c r="P3740" s="12"/>
      <c r="Q3740" s="13"/>
    </row>
    <row r="3741" spans="1:17" ht="15.75" customHeight="1">
      <c r="A3741" s="6" t="s">
        <v>14</v>
      </c>
      <c r="B3741" s="6">
        <v>1185732</v>
      </c>
      <c r="C3741" s="7">
        <v>44511</v>
      </c>
      <c r="D3741" s="6" t="s">
        <v>15</v>
      </c>
      <c r="E3741" s="6" t="s">
        <v>124</v>
      </c>
      <c r="F3741" s="6" t="s">
        <v>125</v>
      </c>
      <c r="G3741" s="6" t="s">
        <v>20</v>
      </c>
      <c r="H3741" s="8">
        <v>0.60000000000000009</v>
      </c>
      <c r="I3741" s="9">
        <v>3000</v>
      </c>
      <c r="J3741" s="10">
        <f t="shared" si="0"/>
        <v>1800.0000000000002</v>
      </c>
      <c r="K3741" s="10">
        <f t="shared" si="1"/>
        <v>630</v>
      </c>
      <c r="L3741" s="11">
        <v>0.35</v>
      </c>
      <c r="N3741" s="16"/>
      <c r="O3741" s="14"/>
      <c r="P3741" s="12"/>
      <c r="Q3741" s="13"/>
    </row>
    <row r="3742" spans="1:17" ht="15.75" customHeight="1">
      <c r="A3742" s="6" t="s">
        <v>14</v>
      </c>
      <c r="B3742" s="6">
        <v>1185732</v>
      </c>
      <c r="C3742" s="7">
        <v>44511</v>
      </c>
      <c r="D3742" s="6" t="s">
        <v>15</v>
      </c>
      <c r="E3742" s="6" t="s">
        <v>124</v>
      </c>
      <c r="F3742" s="6" t="s">
        <v>125</v>
      </c>
      <c r="G3742" s="6" t="s">
        <v>21</v>
      </c>
      <c r="H3742" s="8">
        <v>0.70000000000000007</v>
      </c>
      <c r="I3742" s="9">
        <v>2750</v>
      </c>
      <c r="J3742" s="10">
        <f t="shared" si="0"/>
        <v>1925.0000000000002</v>
      </c>
      <c r="K3742" s="10">
        <f t="shared" si="1"/>
        <v>673.75</v>
      </c>
      <c r="L3742" s="11">
        <v>0.35</v>
      </c>
      <c r="N3742" s="16"/>
      <c r="O3742" s="14"/>
      <c r="P3742" s="12"/>
      <c r="Q3742" s="13"/>
    </row>
    <row r="3743" spans="1:17" ht="15.75" customHeight="1">
      <c r="A3743" s="6" t="s">
        <v>14</v>
      </c>
      <c r="B3743" s="6">
        <v>1185732</v>
      </c>
      <c r="C3743" s="7">
        <v>44511</v>
      </c>
      <c r="D3743" s="6" t="s">
        <v>15</v>
      </c>
      <c r="E3743" s="6" t="s">
        <v>124</v>
      </c>
      <c r="F3743" s="6" t="s">
        <v>125</v>
      </c>
      <c r="G3743" s="6" t="s">
        <v>22</v>
      </c>
      <c r="H3743" s="8">
        <v>0.75</v>
      </c>
      <c r="I3743" s="9">
        <v>3750</v>
      </c>
      <c r="J3743" s="10">
        <f t="shared" si="0"/>
        <v>2812.5</v>
      </c>
      <c r="K3743" s="10">
        <f t="shared" si="1"/>
        <v>1125</v>
      </c>
      <c r="L3743" s="11">
        <v>0.39999999999999997</v>
      </c>
      <c r="N3743" s="16"/>
      <c r="O3743" s="14"/>
      <c r="P3743" s="12"/>
      <c r="Q3743" s="13"/>
    </row>
    <row r="3744" spans="1:17" ht="15.75" customHeight="1">
      <c r="A3744" s="6" t="s">
        <v>14</v>
      </c>
      <c r="B3744" s="6">
        <v>1185732</v>
      </c>
      <c r="C3744" s="7">
        <v>44540</v>
      </c>
      <c r="D3744" s="6" t="s">
        <v>15</v>
      </c>
      <c r="E3744" s="6" t="s">
        <v>124</v>
      </c>
      <c r="F3744" s="6" t="s">
        <v>125</v>
      </c>
      <c r="G3744" s="6" t="s">
        <v>17</v>
      </c>
      <c r="H3744" s="8">
        <v>0.70000000000000007</v>
      </c>
      <c r="I3744" s="9">
        <v>6000</v>
      </c>
      <c r="J3744" s="10">
        <f t="shared" si="0"/>
        <v>4200</v>
      </c>
      <c r="K3744" s="10">
        <f t="shared" si="1"/>
        <v>1890</v>
      </c>
      <c r="L3744" s="11">
        <v>0.45</v>
      </c>
      <c r="N3744" s="16"/>
      <c r="O3744" s="14"/>
      <c r="P3744" s="12"/>
      <c r="Q3744" s="13"/>
    </row>
    <row r="3745" spans="1:17" ht="15.75" customHeight="1">
      <c r="A3745" s="6" t="s">
        <v>14</v>
      </c>
      <c r="B3745" s="6">
        <v>1185732</v>
      </c>
      <c r="C3745" s="7">
        <v>44540</v>
      </c>
      <c r="D3745" s="6" t="s">
        <v>15</v>
      </c>
      <c r="E3745" s="6" t="s">
        <v>124</v>
      </c>
      <c r="F3745" s="6" t="s">
        <v>125</v>
      </c>
      <c r="G3745" s="6" t="s">
        <v>18</v>
      </c>
      <c r="H3745" s="8">
        <v>0.60000000000000009</v>
      </c>
      <c r="I3745" s="9">
        <v>4000</v>
      </c>
      <c r="J3745" s="10">
        <f t="shared" si="0"/>
        <v>2400.0000000000005</v>
      </c>
      <c r="K3745" s="10">
        <f t="shared" si="1"/>
        <v>1080.0000000000002</v>
      </c>
      <c r="L3745" s="11">
        <v>0.45</v>
      </c>
      <c r="N3745" s="16"/>
      <c r="O3745" s="14"/>
      <c r="P3745" s="12"/>
      <c r="Q3745" s="13"/>
    </row>
    <row r="3746" spans="1:17" ht="15.75" customHeight="1">
      <c r="A3746" s="6" t="s">
        <v>14</v>
      </c>
      <c r="B3746" s="6">
        <v>1185732</v>
      </c>
      <c r="C3746" s="7">
        <v>44540</v>
      </c>
      <c r="D3746" s="6" t="s">
        <v>15</v>
      </c>
      <c r="E3746" s="6" t="s">
        <v>124</v>
      </c>
      <c r="F3746" s="6" t="s">
        <v>125</v>
      </c>
      <c r="G3746" s="6" t="s">
        <v>19</v>
      </c>
      <c r="H3746" s="8">
        <v>0.60000000000000009</v>
      </c>
      <c r="I3746" s="9">
        <v>3750</v>
      </c>
      <c r="J3746" s="10">
        <f t="shared" si="0"/>
        <v>2250.0000000000005</v>
      </c>
      <c r="K3746" s="10">
        <f t="shared" si="1"/>
        <v>787.50000000000011</v>
      </c>
      <c r="L3746" s="11">
        <v>0.35</v>
      </c>
      <c r="N3746" s="16"/>
      <c r="O3746" s="14"/>
      <c r="P3746" s="12"/>
      <c r="Q3746" s="13"/>
    </row>
    <row r="3747" spans="1:17" ht="15.75" customHeight="1">
      <c r="A3747" s="6" t="s">
        <v>14</v>
      </c>
      <c r="B3747" s="6">
        <v>1185732</v>
      </c>
      <c r="C3747" s="7">
        <v>44540</v>
      </c>
      <c r="D3747" s="6" t="s">
        <v>15</v>
      </c>
      <c r="E3747" s="6" t="s">
        <v>124</v>
      </c>
      <c r="F3747" s="6" t="s">
        <v>125</v>
      </c>
      <c r="G3747" s="6" t="s">
        <v>20</v>
      </c>
      <c r="H3747" s="8">
        <v>0.60000000000000009</v>
      </c>
      <c r="I3747" s="9">
        <v>3250</v>
      </c>
      <c r="J3747" s="10">
        <f t="shared" si="0"/>
        <v>1950.0000000000002</v>
      </c>
      <c r="K3747" s="10">
        <f t="shared" si="1"/>
        <v>682.5</v>
      </c>
      <c r="L3747" s="11">
        <v>0.35</v>
      </c>
      <c r="N3747" s="16"/>
      <c r="O3747" s="14"/>
      <c r="P3747" s="12"/>
      <c r="Q3747" s="13"/>
    </row>
    <row r="3748" spans="1:17" ht="15.75" customHeight="1">
      <c r="A3748" s="6" t="s">
        <v>14</v>
      </c>
      <c r="B3748" s="6">
        <v>1185732</v>
      </c>
      <c r="C3748" s="7">
        <v>44540</v>
      </c>
      <c r="D3748" s="6" t="s">
        <v>15</v>
      </c>
      <c r="E3748" s="6" t="s">
        <v>124</v>
      </c>
      <c r="F3748" s="6" t="s">
        <v>125</v>
      </c>
      <c r="G3748" s="6" t="s">
        <v>21</v>
      </c>
      <c r="H3748" s="8">
        <v>0.70000000000000007</v>
      </c>
      <c r="I3748" s="9">
        <v>3250</v>
      </c>
      <c r="J3748" s="10">
        <f t="shared" si="0"/>
        <v>2275</v>
      </c>
      <c r="K3748" s="10">
        <f t="shared" si="1"/>
        <v>796.25</v>
      </c>
      <c r="L3748" s="11">
        <v>0.35</v>
      </c>
      <c r="N3748" s="16"/>
      <c r="O3748" s="14"/>
      <c r="P3748" s="12"/>
      <c r="Q3748" s="13"/>
    </row>
    <row r="3749" spans="1:17" ht="15.75" customHeight="1">
      <c r="A3749" s="6" t="s">
        <v>14</v>
      </c>
      <c r="B3749" s="6">
        <v>1185732</v>
      </c>
      <c r="C3749" s="7">
        <v>44540</v>
      </c>
      <c r="D3749" s="6" t="s">
        <v>15</v>
      </c>
      <c r="E3749" s="6" t="s">
        <v>124</v>
      </c>
      <c r="F3749" s="6" t="s">
        <v>125</v>
      </c>
      <c r="G3749" s="6" t="s">
        <v>22</v>
      </c>
      <c r="H3749" s="8">
        <v>0.75</v>
      </c>
      <c r="I3749" s="9">
        <v>4250</v>
      </c>
      <c r="J3749" s="10">
        <f t="shared" si="0"/>
        <v>3187.5</v>
      </c>
      <c r="K3749" s="10">
        <f t="shared" si="1"/>
        <v>1275</v>
      </c>
      <c r="L3749" s="11">
        <v>0.39999999999999997</v>
      </c>
      <c r="N3749" s="16"/>
      <c r="O3749" s="14"/>
      <c r="P3749" s="12"/>
      <c r="Q3749" s="13"/>
    </row>
    <row r="3750" spans="1:17" ht="15.75" customHeight="1">
      <c r="A3750" s="6" t="s">
        <v>14</v>
      </c>
      <c r="B3750" s="6">
        <v>1185732</v>
      </c>
      <c r="C3750" s="7">
        <v>44217</v>
      </c>
      <c r="D3750" s="6" t="s">
        <v>15</v>
      </c>
      <c r="E3750" s="6" t="s">
        <v>126</v>
      </c>
      <c r="F3750" s="6" t="s">
        <v>127</v>
      </c>
      <c r="G3750" s="6" t="s">
        <v>17</v>
      </c>
      <c r="H3750" s="8">
        <v>0.5</v>
      </c>
      <c r="I3750" s="9">
        <v>5250</v>
      </c>
      <c r="J3750" s="10">
        <f t="shared" si="0"/>
        <v>2625</v>
      </c>
      <c r="K3750" s="10">
        <f t="shared" si="1"/>
        <v>1050</v>
      </c>
      <c r="L3750" s="11">
        <v>0.4</v>
      </c>
      <c r="N3750" s="16"/>
      <c r="O3750" s="14"/>
      <c r="P3750" s="12"/>
      <c r="Q3750" s="13"/>
    </row>
    <row r="3751" spans="1:17" ht="15.75" customHeight="1">
      <c r="A3751" s="6" t="s">
        <v>14</v>
      </c>
      <c r="B3751" s="6">
        <v>1185732</v>
      </c>
      <c r="C3751" s="7">
        <v>44217</v>
      </c>
      <c r="D3751" s="6" t="s">
        <v>15</v>
      </c>
      <c r="E3751" s="6" t="s">
        <v>126</v>
      </c>
      <c r="F3751" s="6" t="s">
        <v>127</v>
      </c>
      <c r="G3751" s="6" t="s">
        <v>18</v>
      </c>
      <c r="H3751" s="8">
        <v>0.5</v>
      </c>
      <c r="I3751" s="9">
        <v>3250</v>
      </c>
      <c r="J3751" s="10">
        <f t="shared" si="0"/>
        <v>1625</v>
      </c>
      <c r="K3751" s="10">
        <f t="shared" si="1"/>
        <v>650</v>
      </c>
      <c r="L3751" s="11">
        <v>0.4</v>
      </c>
      <c r="N3751" s="16"/>
      <c r="O3751" s="14"/>
      <c r="P3751" s="12"/>
      <c r="Q3751" s="13"/>
    </row>
    <row r="3752" spans="1:17" ht="15.75" customHeight="1">
      <c r="A3752" s="6" t="s">
        <v>14</v>
      </c>
      <c r="B3752" s="6">
        <v>1185732</v>
      </c>
      <c r="C3752" s="7">
        <v>44217</v>
      </c>
      <c r="D3752" s="6" t="s">
        <v>15</v>
      </c>
      <c r="E3752" s="6" t="s">
        <v>126</v>
      </c>
      <c r="F3752" s="6" t="s">
        <v>127</v>
      </c>
      <c r="G3752" s="6" t="s">
        <v>19</v>
      </c>
      <c r="H3752" s="8">
        <v>0.4</v>
      </c>
      <c r="I3752" s="9">
        <v>3250</v>
      </c>
      <c r="J3752" s="10">
        <f t="shared" si="0"/>
        <v>1300</v>
      </c>
      <c r="K3752" s="10">
        <f t="shared" si="1"/>
        <v>390</v>
      </c>
      <c r="L3752" s="11">
        <v>0.3</v>
      </c>
      <c r="N3752" s="16"/>
      <c r="O3752" s="14"/>
      <c r="P3752" s="12"/>
      <c r="Q3752" s="13"/>
    </row>
    <row r="3753" spans="1:17" ht="15.75" customHeight="1">
      <c r="A3753" s="6" t="s">
        <v>14</v>
      </c>
      <c r="B3753" s="6">
        <v>1185732</v>
      </c>
      <c r="C3753" s="7">
        <v>44217</v>
      </c>
      <c r="D3753" s="6" t="s">
        <v>15</v>
      </c>
      <c r="E3753" s="6" t="s">
        <v>126</v>
      </c>
      <c r="F3753" s="6" t="s">
        <v>127</v>
      </c>
      <c r="G3753" s="6" t="s">
        <v>20</v>
      </c>
      <c r="H3753" s="8">
        <v>0.44999999999999996</v>
      </c>
      <c r="I3753" s="9">
        <v>1750</v>
      </c>
      <c r="J3753" s="10">
        <f t="shared" si="0"/>
        <v>787.49999999999989</v>
      </c>
      <c r="K3753" s="10">
        <f t="shared" si="1"/>
        <v>236.24999999999994</v>
      </c>
      <c r="L3753" s="11">
        <v>0.3</v>
      </c>
      <c r="N3753" s="16"/>
      <c r="O3753" s="14"/>
      <c r="P3753" s="12"/>
      <c r="Q3753" s="13"/>
    </row>
    <row r="3754" spans="1:17" ht="15.75" customHeight="1">
      <c r="A3754" s="6" t="s">
        <v>14</v>
      </c>
      <c r="B3754" s="6">
        <v>1185732</v>
      </c>
      <c r="C3754" s="7">
        <v>44217</v>
      </c>
      <c r="D3754" s="6" t="s">
        <v>15</v>
      </c>
      <c r="E3754" s="6" t="s">
        <v>126</v>
      </c>
      <c r="F3754" s="6" t="s">
        <v>127</v>
      </c>
      <c r="G3754" s="6" t="s">
        <v>21</v>
      </c>
      <c r="H3754" s="8">
        <v>0.60000000000000009</v>
      </c>
      <c r="I3754" s="9">
        <v>2250</v>
      </c>
      <c r="J3754" s="10">
        <f t="shared" si="0"/>
        <v>1350.0000000000002</v>
      </c>
      <c r="K3754" s="10">
        <f t="shared" si="1"/>
        <v>405.00000000000006</v>
      </c>
      <c r="L3754" s="11">
        <v>0.3</v>
      </c>
      <c r="N3754" s="16"/>
      <c r="O3754" s="14"/>
      <c r="P3754" s="12"/>
      <c r="Q3754" s="13"/>
    </row>
    <row r="3755" spans="1:17" ht="15.75" customHeight="1">
      <c r="A3755" s="6" t="s">
        <v>14</v>
      </c>
      <c r="B3755" s="6">
        <v>1185732</v>
      </c>
      <c r="C3755" s="7">
        <v>44217</v>
      </c>
      <c r="D3755" s="6" t="s">
        <v>15</v>
      </c>
      <c r="E3755" s="6" t="s">
        <v>126</v>
      </c>
      <c r="F3755" s="6" t="s">
        <v>127</v>
      </c>
      <c r="G3755" s="6" t="s">
        <v>22</v>
      </c>
      <c r="H3755" s="8">
        <v>0.5</v>
      </c>
      <c r="I3755" s="9">
        <v>3250</v>
      </c>
      <c r="J3755" s="10">
        <f t="shared" si="0"/>
        <v>1625</v>
      </c>
      <c r="K3755" s="10">
        <f t="shared" si="1"/>
        <v>568.75</v>
      </c>
      <c r="L3755" s="11">
        <v>0.35</v>
      </c>
      <c r="N3755" s="16"/>
      <c r="O3755" s="14"/>
      <c r="P3755" s="12"/>
      <c r="Q3755" s="13"/>
    </row>
    <row r="3756" spans="1:17" ht="15.75" customHeight="1">
      <c r="A3756" s="6" t="s">
        <v>14</v>
      </c>
      <c r="B3756" s="6">
        <v>1185732</v>
      </c>
      <c r="C3756" s="7">
        <v>44246</v>
      </c>
      <c r="D3756" s="6" t="s">
        <v>15</v>
      </c>
      <c r="E3756" s="6" t="s">
        <v>126</v>
      </c>
      <c r="F3756" s="6" t="s">
        <v>127</v>
      </c>
      <c r="G3756" s="6" t="s">
        <v>17</v>
      </c>
      <c r="H3756" s="8">
        <v>0.5</v>
      </c>
      <c r="I3756" s="9">
        <v>6000</v>
      </c>
      <c r="J3756" s="10">
        <f t="shared" si="0"/>
        <v>3000</v>
      </c>
      <c r="K3756" s="10">
        <f t="shared" si="1"/>
        <v>1200</v>
      </c>
      <c r="L3756" s="11">
        <v>0.4</v>
      </c>
      <c r="N3756" s="16"/>
      <c r="O3756" s="14"/>
      <c r="P3756" s="12"/>
      <c r="Q3756" s="13"/>
    </row>
    <row r="3757" spans="1:17" ht="15.75" customHeight="1">
      <c r="A3757" s="6" t="s">
        <v>14</v>
      </c>
      <c r="B3757" s="6">
        <v>1185732</v>
      </c>
      <c r="C3757" s="7">
        <v>44246</v>
      </c>
      <c r="D3757" s="6" t="s">
        <v>15</v>
      </c>
      <c r="E3757" s="6" t="s">
        <v>126</v>
      </c>
      <c r="F3757" s="6" t="s">
        <v>127</v>
      </c>
      <c r="G3757" s="6" t="s">
        <v>18</v>
      </c>
      <c r="H3757" s="8">
        <v>0.5</v>
      </c>
      <c r="I3757" s="9">
        <v>2500</v>
      </c>
      <c r="J3757" s="10">
        <f t="shared" si="0"/>
        <v>1250</v>
      </c>
      <c r="K3757" s="10">
        <f t="shared" si="1"/>
        <v>500</v>
      </c>
      <c r="L3757" s="11">
        <v>0.4</v>
      </c>
      <c r="N3757" s="16"/>
      <c r="O3757" s="14"/>
      <c r="P3757" s="12"/>
      <c r="Q3757" s="13"/>
    </row>
    <row r="3758" spans="1:17" ht="15.75" customHeight="1">
      <c r="A3758" s="6" t="s">
        <v>14</v>
      </c>
      <c r="B3758" s="6">
        <v>1185732</v>
      </c>
      <c r="C3758" s="7">
        <v>44246</v>
      </c>
      <c r="D3758" s="6" t="s">
        <v>15</v>
      </c>
      <c r="E3758" s="6" t="s">
        <v>126</v>
      </c>
      <c r="F3758" s="6" t="s">
        <v>127</v>
      </c>
      <c r="G3758" s="6" t="s">
        <v>19</v>
      </c>
      <c r="H3758" s="8">
        <v>0.4</v>
      </c>
      <c r="I3758" s="9">
        <v>3000</v>
      </c>
      <c r="J3758" s="10">
        <f t="shared" si="0"/>
        <v>1200</v>
      </c>
      <c r="K3758" s="10">
        <f t="shared" si="1"/>
        <v>360</v>
      </c>
      <c r="L3758" s="11">
        <v>0.3</v>
      </c>
      <c r="N3758" s="16"/>
      <c r="O3758" s="14"/>
      <c r="P3758" s="12"/>
      <c r="Q3758" s="13"/>
    </row>
    <row r="3759" spans="1:17" ht="15.75" customHeight="1">
      <c r="A3759" s="6" t="s">
        <v>14</v>
      </c>
      <c r="B3759" s="6">
        <v>1185732</v>
      </c>
      <c r="C3759" s="7">
        <v>44246</v>
      </c>
      <c r="D3759" s="6" t="s">
        <v>15</v>
      </c>
      <c r="E3759" s="6" t="s">
        <v>126</v>
      </c>
      <c r="F3759" s="6" t="s">
        <v>127</v>
      </c>
      <c r="G3759" s="6" t="s">
        <v>20</v>
      </c>
      <c r="H3759" s="8">
        <v>0.44999999999999996</v>
      </c>
      <c r="I3759" s="9">
        <v>2000</v>
      </c>
      <c r="J3759" s="10">
        <f t="shared" si="0"/>
        <v>899.99999999999989</v>
      </c>
      <c r="K3759" s="10">
        <f t="shared" si="1"/>
        <v>269.99999999999994</v>
      </c>
      <c r="L3759" s="11">
        <v>0.3</v>
      </c>
      <c r="N3759" s="16"/>
      <c r="O3759" s="14"/>
      <c r="P3759" s="12"/>
      <c r="Q3759" s="13"/>
    </row>
    <row r="3760" spans="1:17" ht="15.75" customHeight="1">
      <c r="A3760" s="6" t="s">
        <v>14</v>
      </c>
      <c r="B3760" s="6">
        <v>1185732</v>
      </c>
      <c r="C3760" s="7">
        <v>44246</v>
      </c>
      <c r="D3760" s="6" t="s">
        <v>15</v>
      </c>
      <c r="E3760" s="6" t="s">
        <v>126</v>
      </c>
      <c r="F3760" s="6" t="s">
        <v>127</v>
      </c>
      <c r="G3760" s="6" t="s">
        <v>21</v>
      </c>
      <c r="H3760" s="8">
        <v>0.60000000000000009</v>
      </c>
      <c r="I3760" s="9">
        <v>2750</v>
      </c>
      <c r="J3760" s="10">
        <f t="shared" si="0"/>
        <v>1650.0000000000002</v>
      </c>
      <c r="K3760" s="10">
        <f t="shared" si="1"/>
        <v>495.00000000000006</v>
      </c>
      <c r="L3760" s="11">
        <v>0.3</v>
      </c>
      <c r="N3760" s="16"/>
      <c r="O3760" s="14"/>
      <c r="P3760" s="12"/>
      <c r="Q3760" s="13"/>
    </row>
    <row r="3761" spans="1:17" ht="15.75" customHeight="1">
      <c r="A3761" s="6" t="s">
        <v>14</v>
      </c>
      <c r="B3761" s="6">
        <v>1185732</v>
      </c>
      <c r="C3761" s="7">
        <v>44246</v>
      </c>
      <c r="D3761" s="6" t="s">
        <v>15</v>
      </c>
      <c r="E3761" s="6" t="s">
        <v>126</v>
      </c>
      <c r="F3761" s="6" t="s">
        <v>127</v>
      </c>
      <c r="G3761" s="6" t="s">
        <v>22</v>
      </c>
      <c r="H3761" s="8">
        <v>0.5</v>
      </c>
      <c r="I3761" s="9">
        <v>3750</v>
      </c>
      <c r="J3761" s="10">
        <f t="shared" si="0"/>
        <v>1875</v>
      </c>
      <c r="K3761" s="10">
        <f t="shared" si="1"/>
        <v>656.25</v>
      </c>
      <c r="L3761" s="11">
        <v>0.35</v>
      </c>
      <c r="N3761" s="16"/>
      <c r="O3761" s="14"/>
      <c r="P3761" s="12"/>
      <c r="Q3761" s="13"/>
    </row>
    <row r="3762" spans="1:17" ht="15.75" customHeight="1">
      <c r="A3762" s="6" t="s">
        <v>14</v>
      </c>
      <c r="B3762" s="6">
        <v>1185732</v>
      </c>
      <c r="C3762" s="7">
        <v>44272</v>
      </c>
      <c r="D3762" s="6" t="s">
        <v>15</v>
      </c>
      <c r="E3762" s="6" t="s">
        <v>126</v>
      </c>
      <c r="F3762" s="6" t="s">
        <v>127</v>
      </c>
      <c r="G3762" s="6" t="s">
        <v>17</v>
      </c>
      <c r="H3762" s="8">
        <v>0.5</v>
      </c>
      <c r="I3762" s="9">
        <v>5700</v>
      </c>
      <c r="J3762" s="10">
        <f t="shared" si="0"/>
        <v>2850</v>
      </c>
      <c r="K3762" s="10">
        <f t="shared" si="1"/>
        <v>1140</v>
      </c>
      <c r="L3762" s="11">
        <v>0.4</v>
      </c>
      <c r="N3762" s="16"/>
      <c r="O3762" s="14"/>
      <c r="P3762" s="12"/>
      <c r="Q3762" s="13"/>
    </row>
    <row r="3763" spans="1:17" ht="15.75" customHeight="1">
      <c r="A3763" s="6" t="s">
        <v>14</v>
      </c>
      <c r="B3763" s="6">
        <v>1185732</v>
      </c>
      <c r="C3763" s="7">
        <v>44272</v>
      </c>
      <c r="D3763" s="6" t="s">
        <v>15</v>
      </c>
      <c r="E3763" s="6" t="s">
        <v>126</v>
      </c>
      <c r="F3763" s="6" t="s">
        <v>127</v>
      </c>
      <c r="G3763" s="6" t="s">
        <v>18</v>
      </c>
      <c r="H3763" s="8">
        <v>0.5</v>
      </c>
      <c r="I3763" s="9">
        <v>2750</v>
      </c>
      <c r="J3763" s="10">
        <f t="shared" si="0"/>
        <v>1375</v>
      </c>
      <c r="K3763" s="10">
        <f t="shared" si="1"/>
        <v>550</v>
      </c>
      <c r="L3763" s="11">
        <v>0.4</v>
      </c>
      <c r="N3763" s="16"/>
      <c r="O3763" s="14"/>
      <c r="P3763" s="12"/>
      <c r="Q3763" s="13"/>
    </row>
    <row r="3764" spans="1:17" ht="15.75" customHeight="1">
      <c r="A3764" s="6" t="s">
        <v>14</v>
      </c>
      <c r="B3764" s="6">
        <v>1185732</v>
      </c>
      <c r="C3764" s="7">
        <v>44272</v>
      </c>
      <c r="D3764" s="6" t="s">
        <v>15</v>
      </c>
      <c r="E3764" s="6" t="s">
        <v>126</v>
      </c>
      <c r="F3764" s="6" t="s">
        <v>127</v>
      </c>
      <c r="G3764" s="6" t="s">
        <v>19</v>
      </c>
      <c r="H3764" s="8">
        <v>0.4</v>
      </c>
      <c r="I3764" s="9">
        <v>3000</v>
      </c>
      <c r="J3764" s="10">
        <f t="shared" si="0"/>
        <v>1200</v>
      </c>
      <c r="K3764" s="10">
        <f t="shared" si="1"/>
        <v>360</v>
      </c>
      <c r="L3764" s="11">
        <v>0.3</v>
      </c>
      <c r="N3764" s="16"/>
      <c r="O3764" s="14"/>
      <c r="P3764" s="12"/>
      <c r="Q3764" s="13"/>
    </row>
    <row r="3765" spans="1:17" ht="15.75" customHeight="1">
      <c r="A3765" s="6" t="s">
        <v>14</v>
      </c>
      <c r="B3765" s="6">
        <v>1185732</v>
      </c>
      <c r="C3765" s="7">
        <v>44272</v>
      </c>
      <c r="D3765" s="6" t="s">
        <v>15</v>
      </c>
      <c r="E3765" s="6" t="s">
        <v>126</v>
      </c>
      <c r="F3765" s="6" t="s">
        <v>127</v>
      </c>
      <c r="G3765" s="6" t="s">
        <v>20</v>
      </c>
      <c r="H3765" s="8">
        <v>0.44999999999999996</v>
      </c>
      <c r="I3765" s="9">
        <v>1500</v>
      </c>
      <c r="J3765" s="10">
        <f t="shared" si="0"/>
        <v>674.99999999999989</v>
      </c>
      <c r="K3765" s="10">
        <f t="shared" si="1"/>
        <v>202.49999999999997</v>
      </c>
      <c r="L3765" s="11">
        <v>0.3</v>
      </c>
      <c r="N3765" s="16"/>
      <c r="O3765" s="14"/>
      <c r="P3765" s="12"/>
      <c r="Q3765" s="13"/>
    </row>
    <row r="3766" spans="1:17" ht="15.75" customHeight="1">
      <c r="A3766" s="6" t="s">
        <v>14</v>
      </c>
      <c r="B3766" s="6">
        <v>1185732</v>
      </c>
      <c r="C3766" s="7">
        <v>44272</v>
      </c>
      <c r="D3766" s="6" t="s">
        <v>15</v>
      </c>
      <c r="E3766" s="6" t="s">
        <v>126</v>
      </c>
      <c r="F3766" s="6" t="s">
        <v>127</v>
      </c>
      <c r="G3766" s="6" t="s">
        <v>21</v>
      </c>
      <c r="H3766" s="8">
        <v>0.60000000000000009</v>
      </c>
      <c r="I3766" s="9">
        <v>2000</v>
      </c>
      <c r="J3766" s="10">
        <f t="shared" si="0"/>
        <v>1200.0000000000002</v>
      </c>
      <c r="K3766" s="10">
        <f t="shared" si="1"/>
        <v>360.00000000000006</v>
      </c>
      <c r="L3766" s="11">
        <v>0.3</v>
      </c>
      <c r="N3766" s="16"/>
      <c r="O3766" s="14"/>
      <c r="P3766" s="12"/>
      <c r="Q3766" s="13"/>
    </row>
    <row r="3767" spans="1:17" ht="15.75" customHeight="1">
      <c r="A3767" s="6" t="s">
        <v>14</v>
      </c>
      <c r="B3767" s="6">
        <v>1185732</v>
      </c>
      <c r="C3767" s="7">
        <v>44272</v>
      </c>
      <c r="D3767" s="6" t="s">
        <v>15</v>
      </c>
      <c r="E3767" s="6" t="s">
        <v>126</v>
      </c>
      <c r="F3767" s="6" t="s">
        <v>127</v>
      </c>
      <c r="G3767" s="6" t="s">
        <v>22</v>
      </c>
      <c r="H3767" s="8">
        <v>0.5</v>
      </c>
      <c r="I3767" s="9">
        <v>3000</v>
      </c>
      <c r="J3767" s="10">
        <f t="shared" si="0"/>
        <v>1500</v>
      </c>
      <c r="K3767" s="10">
        <f t="shared" si="1"/>
        <v>525</v>
      </c>
      <c r="L3767" s="11">
        <v>0.35</v>
      </c>
      <c r="N3767" s="16"/>
      <c r="O3767" s="14"/>
      <c r="P3767" s="12"/>
      <c r="Q3767" s="13"/>
    </row>
    <row r="3768" spans="1:17" ht="15.75" customHeight="1">
      <c r="A3768" s="6" t="s">
        <v>14</v>
      </c>
      <c r="B3768" s="6">
        <v>1185732</v>
      </c>
      <c r="C3768" s="7">
        <v>44304</v>
      </c>
      <c r="D3768" s="6" t="s">
        <v>15</v>
      </c>
      <c r="E3768" s="6" t="s">
        <v>126</v>
      </c>
      <c r="F3768" s="6" t="s">
        <v>127</v>
      </c>
      <c r="G3768" s="6" t="s">
        <v>17</v>
      </c>
      <c r="H3768" s="8">
        <v>0.5</v>
      </c>
      <c r="I3768" s="9">
        <v>5500</v>
      </c>
      <c r="J3768" s="10">
        <f t="shared" si="0"/>
        <v>2750</v>
      </c>
      <c r="K3768" s="10">
        <f t="shared" si="1"/>
        <v>1100</v>
      </c>
      <c r="L3768" s="11">
        <v>0.4</v>
      </c>
      <c r="N3768" s="16"/>
      <c r="O3768" s="14"/>
      <c r="P3768" s="12"/>
      <c r="Q3768" s="13"/>
    </row>
    <row r="3769" spans="1:17" ht="15.75" customHeight="1">
      <c r="A3769" s="6" t="s">
        <v>14</v>
      </c>
      <c r="B3769" s="6">
        <v>1185732</v>
      </c>
      <c r="C3769" s="7">
        <v>44304</v>
      </c>
      <c r="D3769" s="6" t="s">
        <v>15</v>
      </c>
      <c r="E3769" s="6" t="s">
        <v>126</v>
      </c>
      <c r="F3769" s="6" t="s">
        <v>127</v>
      </c>
      <c r="G3769" s="6" t="s">
        <v>18</v>
      </c>
      <c r="H3769" s="8">
        <v>0.5</v>
      </c>
      <c r="I3769" s="9">
        <v>2500</v>
      </c>
      <c r="J3769" s="10">
        <f t="shared" si="0"/>
        <v>1250</v>
      </c>
      <c r="K3769" s="10">
        <f t="shared" si="1"/>
        <v>500</v>
      </c>
      <c r="L3769" s="11">
        <v>0.4</v>
      </c>
      <c r="N3769" s="16"/>
      <c r="O3769" s="14"/>
      <c r="P3769" s="12"/>
      <c r="Q3769" s="13"/>
    </row>
    <row r="3770" spans="1:17" ht="15.75" customHeight="1">
      <c r="A3770" s="6" t="s">
        <v>14</v>
      </c>
      <c r="B3770" s="6">
        <v>1185732</v>
      </c>
      <c r="C3770" s="7">
        <v>44304</v>
      </c>
      <c r="D3770" s="6" t="s">
        <v>15</v>
      </c>
      <c r="E3770" s="6" t="s">
        <v>126</v>
      </c>
      <c r="F3770" s="6" t="s">
        <v>127</v>
      </c>
      <c r="G3770" s="6" t="s">
        <v>19</v>
      </c>
      <c r="H3770" s="8">
        <v>0.4</v>
      </c>
      <c r="I3770" s="9">
        <v>2500</v>
      </c>
      <c r="J3770" s="10">
        <f t="shared" si="0"/>
        <v>1000</v>
      </c>
      <c r="K3770" s="10">
        <f t="shared" si="1"/>
        <v>300</v>
      </c>
      <c r="L3770" s="11">
        <v>0.3</v>
      </c>
      <c r="N3770" s="16"/>
      <c r="O3770" s="14"/>
      <c r="P3770" s="12"/>
      <c r="Q3770" s="13"/>
    </row>
    <row r="3771" spans="1:17" ht="15.75" customHeight="1">
      <c r="A3771" s="6" t="s">
        <v>14</v>
      </c>
      <c r="B3771" s="6">
        <v>1185732</v>
      </c>
      <c r="C3771" s="7">
        <v>44304</v>
      </c>
      <c r="D3771" s="6" t="s">
        <v>15</v>
      </c>
      <c r="E3771" s="6" t="s">
        <v>126</v>
      </c>
      <c r="F3771" s="6" t="s">
        <v>127</v>
      </c>
      <c r="G3771" s="6" t="s">
        <v>20</v>
      </c>
      <c r="H3771" s="8">
        <v>0.44999999999999996</v>
      </c>
      <c r="I3771" s="9">
        <v>1750</v>
      </c>
      <c r="J3771" s="10">
        <f t="shared" si="0"/>
        <v>787.49999999999989</v>
      </c>
      <c r="K3771" s="10">
        <f t="shared" si="1"/>
        <v>236.24999999999994</v>
      </c>
      <c r="L3771" s="11">
        <v>0.3</v>
      </c>
      <c r="N3771" s="16"/>
      <c r="O3771" s="14"/>
      <c r="P3771" s="12"/>
      <c r="Q3771" s="13"/>
    </row>
    <row r="3772" spans="1:17" ht="15.75" customHeight="1">
      <c r="A3772" s="6" t="s">
        <v>14</v>
      </c>
      <c r="B3772" s="6">
        <v>1185732</v>
      </c>
      <c r="C3772" s="7">
        <v>44304</v>
      </c>
      <c r="D3772" s="6" t="s">
        <v>15</v>
      </c>
      <c r="E3772" s="6" t="s">
        <v>126</v>
      </c>
      <c r="F3772" s="6" t="s">
        <v>127</v>
      </c>
      <c r="G3772" s="6" t="s">
        <v>21</v>
      </c>
      <c r="H3772" s="8">
        <v>0.60000000000000009</v>
      </c>
      <c r="I3772" s="9">
        <v>1750</v>
      </c>
      <c r="J3772" s="10">
        <f t="shared" si="0"/>
        <v>1050.0000000000002</v>
      </c>
      <c r="K3772" s="10">
        <f t="shared" si="1"/>
        <v>315.00000000000006</v>
      </c>
      <c r="L3772" s="11">
        <v>0.3</v>
      </c>
      <c r="N3772" s="16"/>
      <c r="O3772" s="14"/>
      <c r="P3772" s="12"/>
      <c r="Q3772" s="13"/>
    </row>
    <row r="3773" spans="1:17" ht="15.75" customHeight="1">
      <c r="A3773" s="6" t="s">
        <v>14</v>
      </c>
      <c r="B3773" s="6">
        <v>1185732</v>
      </c>
      <c r="C3773" s="7">
        <v>44304</v>
      </c>
      <c r="D3773" s="6" t="s">
        <v>15</v>
      </c>
      <c r="E3773" s="6" t="s">
        <v>126</v>
      </c>
      <c r="F3773" s="6" t="s">
        <v>127</v>
      </c>
      <c r="G3773" s="6" t="s">
        <v>22</v>
      </c>
      <c r="H3773" s="8">
        <v>0.5</v>
      </c>
      <c r="I3773" s="9">
        <v>3250</v>
      </c>
      <c r="J3773" s="10">
        <f t="shared" si="0"/>
        <v>1625</v>
      </c>
      <c r="K3773" s="10">
        <f t="shared" si="1"/>
        <v>568.75</v>
      </c>
      <c r="L3773" s="11">
        <v>0.35</v>
      </c>
      <c r="N3773" s="16"/>
      <c r="O3773" s="14"/>
      <c r="P3773" s="12"/>
      <c r="Q3773" s="13"/>
    </row>
    <row r="3774" spans="1:17" ht="15.75" customHeight="1">
      <c r="A3774" s="6" t="s">
        <v>14</v>
      </c>
      <c r="B3774" s="6">
        <v>1185732</v>
      </c>
      <c r="C3774" s="7">
        <v>44333</v>
      </c>
      <c r="D3774" s="6" t="s">
        <v>15</v>
      </c>
      <c r="E3774" s="6" t="s">
        <v>126</v>
      </c>
      <c r="F3774" s="6" t="s">
        <v>127</v>
      </c>
      <c r="G3774" s="6" t="s">
        <v>17</v>
      </c>
      <c r="H3774" s="8">
        <v>0.65</v>
      </c>
      <c r="I3774" s="9">
        <v>5950</v>
      </c>
      <c r="J3774" s="10">
        <f t="shared" si="0"/>
        <v>3867.5</v>
      </c>
      <c r="K3774" s="10">
        <f t="shared" si="1"/>
        <v>1547</v>
      </c>
      <c r="L3774" s="11">
        <v>0.4</v>
      </c>
      <c r="N3774" s="16"/>
      <c r="O3774" s="14"/>
      <c r="P3774" s="12"/>
      <c r="Q3774" s="13"/>
    </row>
    <row r="3775" spans="1:17" ht="15.75" customHeight="1">
      <c r="A3775" s="6" t="s">
        <v>14</v>
      </c>
      <c r="B3775" s="6">
        <v>1185732</v>
      </c>
      <c r="C3775" s="7">
        <v>44333</v>
      </c>
      <c r="D3775" s="6" t="s">
        <v>15</v>
      </c>
      <c r="E3775" s="6" t="s">
        <v>126</v>
      </c>
      <c r="F3775" s="6" t="s">
        <v>127</v>
      </c>
      <c r="G3775" s="6" t="s">
        <v>18</v>
      </c>
      <c r="H3775" s="8">
        <v>0.60000000000000009</v>
      </c>
      <c r="I3775" s="9">
        <v>3000</v>
      </c>
      <c r="J3775" s="10">
        <f t="shared" si="0"/>
        <v>1800.0000000000002</v>
      </c>
      <c r="K3775" s="10">
        <f t="shared" si="1"/>
        <v>720.00000000000011</v>
      </c>
      <c r="L3775" s="11">
        <v>0.4</v>
      </c>
      <c r="N3775" s="16"/>
      <c r="O3775" s="14"/>
      <c r="P3775" s="12"/>
      <c r="Q3775" s="13"/>
    </row>
    <row r="3776" spans="1:17" ht="15.75" customHeight="1">
      <c r="A3776" s="6" t="s">
        <v>14</v>
      </c>
      <c r="B3776" s="6">
        <v>1185732</v>
      </c>
      <c r="C3776" s="7">
        <v>44333</v>
      </c>
      <c r="D3776" s="6" t="s">
        <v>15</v>
      </c>
      <c r="E3776" s="6" t="s">
        <v>126</v>
      </c>
      <c r="F3776" s="6" t="s">
        <v>127</v>
      </c>
      <c r="G3776" s="6" t="s">
        <v>19</v>
      </c>
      <c r="H3776" s="8">
        <v>0.55000000000000004</v>
      </c>
      <c r="I3776" s="9">
        <v>3250</v>
      </c>
      <c r="J3776" s="10">
        <f t="shared" si="0"/>
        <v>1787.5000000000002</v>
      </c>
      <c r="K3776" s="10">
        <f t="shared" si="1"/>
        <v>536.25</v>
      </c>
      <c r="L3776" s="11">
        <v>0.3</v>
      </c>
      <c r="N3776" s="16"/>
      <c r="O3776" s="14"/>
      <c r="P3776" s="12"/>
      <c r="Q3776" s="13"/>
    </row>
    <row r="3777" spans="1:17" ht="15.75" customHeight="1">
      <c r="A3777" s="6" t="s">
        <v>14</v>
      </c>
      <c r="B3777" s="6">
        <v>1185732</v>
      </c>
      <c r="C3777" s="7">
        <v>44333</v>
      </c>
      <c r="D3777" s="6" t="s">
        <v>15</v>
      </c>
      <c r="E3777" s="6" t="s">
        <v>126</v>
      </c>
      <c r="F3777" s="6" t="s">
        <v>127</v>
      </c>
      <c r="G3777" s="6" t="s">
        <v>20</v>
      </c>
      <c r="H3777" s="8">
        <v>0.55000000000000004</v>
      </c>
      <c r="I3777" s="9">
        <v>2750</v>
      </c>
      <c r="J3777" s="10">
        <f t="shared" si="0"/>
        <v>1512.5000000000002</v>
      </c>
      <c r="K3777" s="10">
        <f t="shared" si="1"/>
        <v>453.75000000000006</v>
      </c>
      <c r="L3777" s="11">
        <v>0.3</v>
      </c>
      <c r="N3777" s="16"/>
      <c r="O3777" s="14"/>
      <c r="P3777" s="12"/>
      <c r="Q3777" s="13"/>
    </row>
    <row r="3778" spans="1:17" ht="15.75" customHeight="1">
      <c r="A3778" s="6" t="s">
        <v>14</v>
      </c>
      <c r="B3778" s="6">
        <v>1185732</v>
      </c>
      <c r="C3778" s="7">
        <v>44333</v>
      </c>
      <c r="D3778" s="6" t="s">
        <v>15</v>
      </c>
      <c r="E3778" s="6" t="s">
        <v>126</v>
      </c>
      <c r="F3778" s="6" t="s">
        <v>127</v>
      </c>
      <c r="G3778" s="6" t="s">
        <v>21</v>
      </c>
      <c r="H3778" s="8">
        <v>0.65</v>
      </c>
      <c r="I3778" s="9">
        <v>3000</v>
      </c>
      <c r="J3778" s="10">
        <f t="shared" si="0"/>
        <v>1950</v>
      </c>
      <c r="K3778" s="10">
        <f t="shared" si="1"/>
        <v>585</v>
      </c>
      <c r="L3778" s="11">
        <v>0.3</v>
      </c>
      <c r="N3778" s="16"/>
      <c r="O3778" s="14"/>
      <c r="P3778" s="12"/>
      <c r="Q3778" s="13"/>
    </row>
    <row r="3779" spans="1:17" ht="15.75" customHeight="1">
      <c r="A3779" s="6" t="s">
        <v>14</v>
      </c>
      <c r="B3779" s="6">
        <v>1185732</v>
      </c>
      <c r="C3779" s="7">
        <v>44333</v>
      </c>
      <c r="D3779" s="6" t="s">
        <v>15</v>
      </c>
      <c r="E3779" s="6" t="s">
        <v>126</v>
      </c>
      <c r="F3779" s="6" t="s">
        <v>127</v>
      </c>
      <c r="G3779" s="6" t="s">
        <v>22</v>
      </c>
      <c r="H3779" s="8">
        <v>0.70000000000000007</v>
      </c>
      <c r="I3779" s="9">
        <v>4250</v>
      </c>
      <c r="J3779" s="10">
        <f t="shared" si="0"/>
        <v>2975.0000000000005</v>
      </c>
      <c r="K3779" s="10">
        <f t="shared" si="1"/>
        <v>1041.25</v>
      </c>
      <c r="L3779" s="11">
        <v>0.35</v>
      </c>
      <c r="N3779" s="16"/>
      <c r="O3779" s="14"/>
      <c r="P3779" s="12"/>
      <c r="Q3779" s="13"/>
    </row>
    <row r="3780" spans="1:17" ht="15.75" customHeight="1">
      <c r="A3780" s="6" t="s">
        <v>14</v>
      </c>
      <c r="B3780" s="6">
        <v>1185732</v>
      </c>
      <c r="C3780" s="7">
        <v>44366</v>
      </c>
      <c r="D3780" s="6" t="s">
        <v>15</v>
      </c>
      <c r="E3780" s="6" t="s">
        <v>126</v>
      </c>
      <c r="F3780" s="6" t="s">
        <v>127</v>
      </c>
      <c r="G3780" s="6" t="s">
        <v>17</v>
      </c>
      <c r="H3780" s="8">
        <v>0.65</v>
      </c>
      <c r="I3780" s="9">
        <v>6750</v>
      </c>
      <c r="J3780" s="10">
        <f t="shared" si="0"/>
        <v>4387.5</v>
      </c>
      <c r="K3780" s="10">
        <f t="shared" si="1"/>
        <v>1755</v>
      </c>
      <c r="L3780" s="11">
        <v>0.4</v>
      </c>
      <c r="N3780" s="16"/>
      <c r="O3780" s="14"/>
      <c r="P3780" s="12"/>
      <c r="Q3780" s="13"/>
    </row>
    <row r="3781" spans="1:17" ht="15.75" customHeight="1">
      <c r="A3781" s="6" t="s">
        <v>14</v>
      </c>
      <c r="B3781" s="6">
        <v>1185732</v>
      </c>
      <c r="C3781" s="7">
        <v>44366</v>
      </c>
      <c r="D3781" s="6" t="s">
        <v>15</v>
      </c>
      <c r="E3781" s="6" t="s">
        <v>126</v>
      </c>
      <c r="F3781" s="6" t="s">
        <v>127</v>
      </c>
      <c r="G3781" s="6" t="s">
        <v>18</v>
      </c>
      <c r="H3781" s="8">
        <v>0.60000000000000009</v>
      </c>
      <c r="I3781" s="9">
        <v>4250</v>
      </c>
      <c r="J3781" s="10">
        <f t="shared" si="0"/>
        <v>2550.0000000000005</v>
      </c>
      <c r="K3781" s="10">
        <f t="shared" si="1"/>
        <v>1020.0000000000002</v>
      </c>
      <c r="L3781" s="11">
        <v>0.4</v>
      </c>
      <c r="N3781" s="16"/>
      <c r="O3781" s="14"/>
      <c r="P3781" s="12"/>
      <c r="Q3781" s="13"/>
    </row>
    <row r="3782" spans="1:17" ht="15.75" customHeight="1">
      <c r="A3782" s="6" t="s">
        <v>14</v>
      </c>
      <c r="B3782" s="6">
        <v>1185732</v>
      </c>
      <c r="C3782" s="7">
        <v>44366</v>
      </c>
      <c r="D3782" s="6" t="s">
        <v>15</v>
      </c>
      <c r="E3782" s="6" t="s">
        <v>126</v>
      </c>
      <c r="F3782" s="6" t="s">
        <v>127</v>
      </c>
      <c r="G3782" s="6" t="s">
        <v>19</v>
      </c>
      <c r="H3782" s="8">
        <v>0.55000000000000004</v>
      </c>
      <c r="I3782" s="9">
        <v>3500</v>
      </c>
      <c r="J3782" s="10">
        <f t="shared" si="0"/>
        <v>1925.0000000000002</v>
      </c>
      <c r="K3782" s="10">
        <f t="shared" si="1"/>
        <v>577.5</v>
      </c>
      <c r="L3782" s="11">
        <v>0.3</v>
      </c>
      <c r="N3782" s="16"/>
      <c r="O3782" s="14"/>
      <c r="P3782" s="12"/>
      <c r="Q3782" s="13"/>
    </row>
    <row r="3783" spans="1:17" ht="15.75" customHeight="1">
      <c r="A3783" s="6" t="s">
        <v>14</v>
      </c>
      <c r="B3783" s="6">
        <v>1185732</v>
      </c>
      <c r="C3783" s="7">
        <v>44366</v>
      </c>
      <c r="D3783" s="6" t="s">
        <v>15</v>
      </c>
      <c r="E3783" s="6" t="s">
        <v>126</v>
      </c>
      <c r="F3783" s="6" t="s">
        <v>127</v>
      </c>
      <c r="G3783" s="6" t="s">
        <v>20</v>
      </c>
      <c r="H3783" s="8">
        <v>0.55000000000000004</v>
      </c>
      <c r="I3783" s="9">
        <v>3250</v>
      </c>
      <c r="J3783" s="10">
        <f t="shared" si="0"/>
        <v>1787.5000000000002</v>
      </c>
      <c r="K3783" s="10">
        <f t="shared" si="1"/>
        <v>536.25</v>
      </c>
      <c r="L3783" s="11">
        <v>0.3</v>
      </c>
      <c r="N3783" s="16"/>
      <c r="O3783" s="14"/>
      <c r="P3783" s="12"/>
      <c r="Q3783" s="13"/>
    </row>
    <row r="3784" spans="1:17" ht="15.75" customHeight="1">
      <c r="A3784" s="6" t="s">
        <v>14</v>
      </c>
      <c r="B3784" s="6">
        <v>1185732</v>
      </c>
      <c r="C3784" s="7">
        <v>44366</v>
      </c>
      <c r="D3784" s="6" t="s">
        <v>15</v>
      </c>
      <c r="E3784" s="6" t="s">
        <v>126</v>
      </c>
      <c r="F3784" s="6" t="s">
        <v>127</v>
      </c>
      <c r="G3784" s="6" t="s">
        <v>21</v>
      </c>
      <c r="H3784" s="8">
        <v>0.65</v>
      </c>
      <c r="I3784" s="9">
        <v>3250</v>
      </c>
      <c r="J3784" s="10">
        <f t="shared" si="0"/>
        <v>2112.5</v>
      </c>
      <c r="K3784" s="10">
        <f t="shared" si="1"/>
        <v>633.75</v>
      </c>
      <c r="L3784" s="11">
        <v>0.3</v>
      </c>
      <c r="N3784" s="16"/>
      <c r="O3784" s="14"/>
      <c r="P3784" s="12"/>
      <c r="Q3784" s="13"/>
    </row>
    <row r="3785" spans="1:17" ht="15.75" customHeight="1">
      <c r="A3785" s="6" t="s">
        <v>14</v>
      </c>
      <c r="B3785" s="6">
        <v>1185732</v>
      </c>
      <c r="C3785" s="7">
        <v>44366</v>
      </c>
      <c r="D3785" s="6" t="s">
        <v>15</v>
      </c>
      <c r="E3785" s="6" t="s">
        <v>126</v>
      </c>
      <c r="F3785" s="6" t="s">
        <v>127</v>
      </c>
      <c r="G3785" s="6" t="s">
        <v>22</v>
      </c>
      <c r="H3785" s="8">
        <v>0.70000000000000007</v>
      </c>
      <c r="I3785" s="9">
        <v>4750</v>
      </c>
      <c r="J3785" s="10">
        <f t="shared" si="0"/>
        <v>3325.0000000000005</v>
      </c>
      <c r="K3785" s="10">
        <f t="shared" si="1"/>
        <v>1163.75</v>
      </c>
      <c r="L3785" s="11">
        <v>0.35</v>
      </c>
      <c r="N3785" s="16"/>
      <c r="O3785" s="14"/>
      <c r="P3785" s="12"/>
      <c r="Q3785" s="13"/>
    </row>
    <row r="3786" spans="1:17" ht="15.75" customHeight="1">
      <c r="A3786" s="6" t="s">
        <v>14</v>
      </c>
      <c r="B3786" s="6">
        <v>1185732</v>
      </c>
      <c r="C3786" s="7">
        <v>44394</v>
      </c>
      <c r="D3786" s="6" t="s">
        <v>15</v>
      </c>
      <c r="E3786" s="6" t="s">
        <v>126</v>
      </c>
      <c r="F3786" s="6" t="s">
        <v>127</v>
      </c>
      <c r="G3786" s="6" t="s">
        <v>17</v>
      </c>
      <c r="H3786" s="8">
        <v>0.65</v>
      </c>
      <c r="I3786" s="9">
        <v>7000</v>
      </c>
      <c r="J3786" s="10">
        <f t="shared" si="0"/>
        <v>4550</v>
      </c>
      <c r="K3786" s="10">
        <f t="shared" si="1"/>
        <v>1820</v>
      </c>
      <c r="L3786" s="11">
        <v>0.4</v>
      </c>
      <c r="N3786" s="16"/>
      <c r="O3786" s="14"/>
      <c r="P3786" s="12"/>
      <c r="Q3786" s="13"/>
    </row>
    <row r="3787" spans="1:17" ht="15.75" customHeight="1">
      <c r="A3787" s="6" t="s">
        <v>14</v>
      </c>
      <c r="B3787" s="6">
        <v>1185732</v>
      </c>
      <c r="C3787" s="7">
        <v>44394</v>
      </c>
      <c r="D3787" s="6" t="s">
        <v>15</v>
      </c>
      <c r="E3787" s="6" t="s">
        <v>126</v>
      </c>
      <c r="F3787" s="6" t="s">
        <v>127</v>
      </c>
      <c r="G3787" s="6" t="s">
        <v>18</v>
      </c>
      <c r="H3787" s="8">
        <v>0.60000000000000009</v>
      </c>
      <c r="I3787" s="9">
        <v>4500</v>
      </c>
      <c r="J3787" s="10">
        <f t="shared" si="0"/>
        <v>2700.0000000000005</v>
      </c>
      <c r="K3787" s="10">
        <f t="shared" si="1"/>
        <v>1080.0000000000002</v>
      </c>
      <c r="L3787" s="11">
        <v>0.4</v>
      </c>
      <c r="N3787" s="16"/>
      <c r="O3787" s="14"/>
      <c r="P3787" s="12"/>
      <c r="Q3787" s="13"/>
    </row>
    <row r="3788" spans="1:17" ht="15.75" customHeight="1">
      <c r="A3788" s="6" t="s">
        <v>14</v>
      </c>
      <c r="B3788" s="6">
        <v>1185732</v>
      </c>
      <c r="C3788" s="7">
        <v>44394</v>
      </c>
      <c r="D3788" s="6" t="s">
        <v>15</v>
      </c>
      <c r="E3788" s="6" t="s">
        <v>126</v>
      </c>
      <c r="F3788" s="6" t="s">
        <v>127</v>
      </c>
      <c r="G3788" s="6" t="s">
        <v>19</v>
      </c>
      <c r="H3788" s="8">
        <v>0.55000000000000004</v>
      </c>
      <c r="I3788" s="9">
        <v>3750</v>
      </c>
      <c r="J3788" s="10">
        <f t="shared" si="0"/>
        <v>2062.5</v>
      </c>
      <c r="K3788" s="10">
        <f t="shared" si="1"/>
        <v>618.75</v>
      </c>
      <c r="L3788" s="11">
        <v>0.3</v>
      </c>
      <c r="N3788" s="16"/>
      <c r="O3788" s="14"/>
      <c r="P3788" s="12"/>
      <c r="Q3788" s="13"/>
    </row>
    <row r="3789" spans="1:17" ht="15.75" customHeight="1">
      <c r="A3789" s="6" t="s">
        <v>14</v>
      </c>
      <c r="B3789" s="6">
        <v>1185732</v>
      </c>
      <c r="C3789" s="7">
        <v>44394</v>
      </c>
      <c r="D3789" s="6" t="s">
        <v>15</v>
      </c>
      <c r="E3789" s="6" t="s">
        <v>126</v>
      </c>
      <c r="F3789" s="6" t="s">
        <v>127</v>
      </c>
      <c r="G3789" s="6" t="s">
        <v>20</v>
      </c>
      <c r="H3789" s="8">
        <v>0.55000000000000004</v>
      </c>
      <c r="I3789" s="9">
        <v>3250</v>
      </c>
      <c r="J3789" s="10">
        <f t="shared" si="0"/>
        <v>1787.5000000000002</v>
      </c>
      <c r="K3789" s="10">
        <f t="shared" si="1"/>
        <v>536.25</v>
      </c>
      <c r="L3789" s="11">
        <v>0.3</v>
      </c>
      <c r="N3789" s="16"/>
      <c r="O3789" s="14"/>
      <c r="P3789" s="12"/>
      <c r="Q3789" s="13"/>
    </row>
    <row r="3790" spans="1:17" ht="15.75" customHeight="1">
      <c r="A3790" s="6" t="s">
        <v>14</v>
      </c>
      <c r="B3790" s="6">
        <v>1185732</v>
      </c>
      <c r="C3790" s="7">
        <v>44394</v>
      </c>
      <c r="D3790" s="6" t="s">
        <v>15</v>
      </c>
      <c r="E3790" s="6" t="s">
        <v>126</v>
      </c>
      <c r="F3790" s="6" t="s">
        <v>127</v>
      </c>
      <c r="G3790" s="6" t="s">
        <v>21</v>
      </c>
      <c r="H3790" s="8">
        <v>0.65</v>
      </c>
      <c r="I3790" s="9">
        <v>3500</v>
      </c>
      <c r="J3790" s="10">
        <f t="shared" si="0"/>
        <v>2275</v>
      </c>
      <c r="K3790" s="10">
        <f t="shared" si="1"/>
        <v>682.5</v>
      </c>
      <c r="L3790" s="11">
        <v>0.3</v>
      </c>
      <c r="N3790" s="16"/>
      <c r="O3790" s="14"/>
      <c r="P3790" s="12"/>
      <c r="Q3790" s="13"/>
    </row>
    <row r="3791" spans="1:17" ht="15.75" customHeight="1">
      <c r="A3791" s="6" t="s">
        <v>14</v>
      </c>
      <c r="B3791" s="6">
        <v>1185732</v>
      </c>
      <c r="C3791" s="7">
        <v>44394</v>
      </c>
      <c r="D3791" s="6" t="s">
        <v>15</v>
      </c>
      <c r="E3791" s="6" t="s">
        <v>126</v>
      </c>
      <c r="F3791" s="6" t="s">
        <v>127</v>
      </c>
      <c r="G3791" s="6" t="s">
        <v>22</v>
      </c>
      <c r="H3791" s="8">
        <v>0.70000000000000007</v>
      </c>
      <c r="I3791" s="9">
        <v>5250</v>
      </c>
      <c r="J3791" s="10">
        <f t="shared" si="0"/>
        <v>3675.0000000000005</v>
      </c>
      <c r="K3791" s="10">
        <f t="shared" si="1"/>
        <v>1286.25</v>
      </c>
      <c r="L3791" s="11">
        <v>0.35</v>
      </c>
      <c r="N3791" s="16"/>
      <c r="O3791" s="14"/>
      <c r="P3791" s="12"/>
      <c r="Q3791" s="13"/>
    </row>
    <row r="3792" spans="1:17" ht="15.75" customHeight="1">
      <c r="A3792" s="6" t="s">
        <v>14</v>
      </c>
      <c r="B3792" s="6">
        <v>1185732</v>
      </c>
      <c r="C3792" s="7">
        <v>44426</v>
      </c>
      <c r="D3792" s="6" t="s">
        <v>15</v>
      </c>
      <c r="E3792" s="6" t="s">
        <v>126</v>
      </c>
      <c r="F3792" s="6" t="s">
        <v>127</v>
      </c>
      <c r="G3792" s="6" t="s">
        <v>17</v>
      </c>
      <c r="H3792" s="8">
        <v>0.65</v>
      </c>
      <c r="I3792" s="9">
        <v>6750</v>
      </c>
      <c r="J3792" s="10">
        <f t="shared" si="0"/>
        <v>4387.5</v>
      </c>
      <c r="K3792" s="10">
        <f t="shared" si="1"/>
        <v>1755</v>
      </c>
      <c r="L3792" s="11">
        <v>0.4</v>
      </c>
      <c r="N3792" s="16"/>
      <c r="O3792" s="14"/>
      <c r="P3792" s="12"/>
      <c r="Q3792" s="13"/>
    </row>
    <row r="3793" spans="1:17" ht="15.75" customHeight="1">
      <c r="A3793" s="6" t="s">
        <v>14</v>
      </c>
      <c r="B3793" s="6">
        <v>1185732</v>
      </c>
      <c r="C3793" s="7">
        <v>44426</v>
      </c>
      <c r="D3793" s="6" t="s">
        <v>15</v>
      </c>
      <c r="E3793" s="6" t="s">
        <v>126</v>
      </c>
      <c r="F3793" s="6" t="s">
        <v>127</v>
      </c>
      <c r="G3793" s="6" t="s">
        <v>18</v>
      </c>
      <c r="H3793" s="8">
        <v>0.60000000000000009</v>
      </c>
      <c r="I3793" s="9">
        <v>4500</v>
      </c>
      <c r="J3793" s="10">
        <f t="shared" si="0"/>
        <v>2700.0000000000005</v>
      </c>
      <c r="K3793" s="10">
        <f t="shared" si="1"/>
        <v>1080.0000000000002</v>
      </c>
      <c r="L3793" s="11">
        <v>0.4</v>
      </c>
      <c r="N3793" s="16"/>
      <c r="O3793" s="14"/>
      <c r="P3793" s="12"/>
      <c r="Q3793" s="13"/>
    </row>
    <row r="3794" spans="1:17" ht="15.75" customHeight="1">
      <c r="A3794" s="6" t="s">
        <v>14</v>
      </c>
      <c r="B3794" s="6">
        <v>1185732</v>
      </c>
      <c r="C3794" s="7">
        <v>44426</v>
      </c>
      <c r="D3794" s="6" t="s">
        <v>15</v>
      </c>
      <c r="E3794" s="6" t="s">
        <v>126</v>
      </c>
      <c r="F3794" s="6" t="s">
        <v>127</v>
      </c>
      <c r="G3794" s="6" t="s">
        <v>19</v>
      </c>
      <c r="H3794" s="8">
        <v>0.55000000000000004</v>
      </c>
      <c r="I3794" s="9">
        <v>3750</v>
      </c>
      <c r="J3794" s="10">
        <f t="shared" si="0"/>
        <v>2062.5</v>
      </c>
      <c r="K3794" s="10">
        <f t="shared" si="1"/>
        <v>618.75</v>
      </c>
      <c r="L3794" s="11">
        <v>0.3</v>
      </c>
      <c r="N3794" s="16"/>
      <c r="O3794" s="14"/>
      <c r="P3794" s="12"/>
      <c r="Q3794" s="13"/>
    </row>
    <row r="3795" spans="1:17" ht="15.75" customHeight="1">
      <c r="A3795" s="6" t="s">
        <v>14</v>
      </c>
      <c r="B3795" s="6">
        <v>1185732</v>
      </c>
      <c r="C3795" s="7">
        <v>44426</v>
      </c>
      <c r="D3795" s="6" t="s">
        <v>15</v>
      </c>
      <c r="E3795" s="6" t="s">
        <v>126</v>
      </c>
      <c r="F3795" s="6" t="s">
        <v>127</v>
      </c>
      <c r="G3795" s="6" t="s">
        <v>20</v>
      </c>
      <c r="H3795" s="8">
        <v>0.55000000000000004</v>
      </c>
      <c r="I3795" s="9">
        <v>2750</v>
      </c>
      <c r="J3795" s="10">
        <f t="shared" si="0"/>
        <v>1512.5000000000002</v>
      </c>
      <c r="K3795" s="10">
        <f t="shared" si="1"/>
        <v>453.75000000000006</v>
      </c>
      <c r="L3795" s="11">
        <v>0.3</v>
      </c>
      <c r="N3795" s="16"/>
      <c r="O3795" s="14"/>
      <c r="P3795" s="12"/>
      <c r="Q3795" s="13"/>
    </row>
    <row r="3796" spans="1:17" ht="15.75" customHeight="1">
      <c r="A3796" s="6" t="s">
        <v>14</v>
      </c>
      <c r="B3796" s="6">
        <v>1185732</v>
      </c>
      <c r="C3796" s="7">
        <v>44426</v>
      </c>
      <c r="D3796" s="6" t="s">
        <v>15</v>
      </c>
      <c r="E3796" s="6" t="s">
        <v>126</v>
      </c>
      <c r="F3796" s="6" t="s">
        <v>127</v>
      </c>
      <c r="G3796" s="6" t="s">
        <v>21</v>
      </c>
      <c r="H3796" s="8">
        <v>0.65</v>
      </c>
      <c r="I3796" s="9">
        <v>2500</v>
      </c>
      <c r="J3796" s="10">
        <f t="shared" si="0"/>
        <v>1625</v>
      </c>
      <c r="K3796" s="10">
        <f t="shared" si="1"/>
        <v>487.5</v>
      </c>
      <c r="L3796" s="11">
        <v>0.3</v>
      </c>
      <c r="N3796" s="16"/>
      <c r="O3796" s="14"/>
      <c r="P3796" s="12"/>
      <c r="Q3796" s="13"/>
    </row>
    <row r="3797" spans="1:17" ht="15.75" customHeight="1">
      <c r="A3797" s="6" t="s">
        <v>14</v>
      </c>
      <c r="B3797" s="6">
        <v>1185732</v>
      </c>
      <c r="C3797" s="7">
        <v>44426</v>
      </c>
      <c r="D3797" s="6" t="s">
        <v>15</v>
      </c>
      <c r="E3797" s="6" t="s">
        <v>126</v>
      </c>
      <c r="F3797" s="6" t="s">
        <v>127</v>
      </c>
      <c r="G3797" s="6" t="s">
        <v>22</v>
      </c>
      <c r="H3797" s="8">
        <v>0.70000000000000007</v>
      </c>
      <c r="I3797" s="9">
        <v>4250</v>
      </c>
      <c r="J3797" s="10">
        <f t="shared" si="0"/>
        <v>2975.0000000000005</v>
      </c>
      <c r="K3797" s="10">
        <f t="shared" si="1"/>
        <v>1041.25</v>
      </c>
      <c r="L3797" s="11">
        <v>0.35</v>
      </c>
      <c r="N3797" s="16"/>
      <c r="O3797" s="14"/>
      <c r="P3797" s="12"/>
      <c r="Q3797" s="13"/>
    </row>
    <row r="3798" spans="1:17" ht="15.75" customHeight="1">
      <c r="A3798" s="6" t="s">
        <v>14</v>
      </c>
      <c r="B3798" s="6">
        <v>1185732</v>
      </c>
      <c r="C3798" s="7">
        <v>44456</v>
      </c>
      <c r="D3798" s="6" t="s">
        <v>15</v>
      </c>
      <c r="E3798" s="6" t="s">
        <v>126</v>
      </c>
      <c r="F3798" s="6" t="s">
        <v>127</v>
      </c>
      <c r="G3798" s="6" t="s">
        <v>17</v>
      </c>
      <c r="H3798" s="8">
        <v>0.65</v>
      </c>
      <c r="I3798" s="9">
        <v>5500</v>
      </c>
      <c r="J3798" s="10">
        <f t="shared" si="0"/>
        <v>3575</v>
      </c>
      <c r="K3798" s="10">
        <f t="shared" si="1"/>
        <v>1430</v>
      </c>
      <c r="L3798" s="11">
        <v>0.4</v>
      </c>
      <c r="N3798" s="16"/>
      <c r="O3798" s="14"/>
      <c r="P3798" s="12"/>
      <c r="Q3798" s="13"/>
    </row>
    <row r="3799" spans="1:17" ht="15.75" customHeight="1">
      <c r="A3799" s="6" t="s">
        <v>14</v>
      </c>
      <c r="B3799" s="6">
        <v>1185732</v>
      </c>
      <c r="C3799" s="7">
        <v>44456</v>
      </c>
      <c r="D3799" s="6" t="s">
        <v>15</v>
      </c>
      <c r="E3799" s="6" t="s">
        <v>126</v>
      </c>
      <c r="F3799" s="6" t="s">
        <v>127</v>
      </c>
      <c r="G3799" s="6" t="s">
        <v>18</v>
      </c>
      <c r="H3799" s="8">
        <v>0.60000000000000009</v>
      </c>
      <c r="I3799" s="9">
        <v>3500</v>
      </c>
      <c r="J3799" s="10">
        <f t="shared" si="0"/>
        <v>2100.0000000000005</v>
      </c>
      <c r="K3799" s="10">
        <f t="shared" si="1"/>
        <v>840.00000000000023</v>
      </c>
      <c r="L3799" s="11">
        <v>0.4</v>
      </c>
      <c r="N3799" s="16"/>
      <c r="O3799" s="14"/>
      <c r="P3799" s="12"/>
      <c r="Q3799" s="13"/>
    </row>
    <row r="3800" spans="1:17" ht="15.75" customHeight="1">
      <c r="A3800" s="6" t="s">
        <v>14</v>
      </c>
      <c r="B3800" s="6">
        <v>1185732</v>
      </c>
      <c r="C3800" s="7">
        <v>44456</v>
      </c>
      <c r="D3800" s="6" t="s">
        <v>15</v>
      </c>
      <c r="E3800" s="6" t="s">
        <v>126</v>
      </c>
      <c r="F3800" s="6" t="s">
        <v>127</v>
      </c>
      <c r="G3800" s="6" t="s">
        <v>19</v>
      </c>
      <c r="H3800" s="8">
        <v>0.55000000000000004</v>
      </c>
      <c r="I3800" s="9">
        <v>2500</v>
      </c>
      <c r="J3800" s="10">
        <f t="shared" si="0"/>
        <v>1375</v>
      </c>
      <c r="K3800" s="10">
        <f t="shared" si="1"/>
        <v>412.5</v>
      </c>
      <c r="L3800" s="11">
        <v>0.3</v>
      </c>
      <c r="N3800" s="16"/>
      <c r="O3800" s="14"/>
      <c r="P3800" s="12"/>
      <c r="Q3800" s="13"/>
    </row>
    <row r="3801" spans="1:17" ht="15.75" customHeight="1">
      <c r="A3801" s="6" t="s">
        <v>14</v>
      </c>
      <c r="B3801" s="6">
        <v>1185732</v>
      </c>
      <c r="C3801" s="7">
        <v>44456</v>
      </c>
      <c r="D3801" s="6" t="s">
        <v>15</v>
      </c>
      <c r="E3801" s="6" t="s">
        <v>126</v>
      </c>
      <c r="F3801" s="6" t="s">
        <v>127</v>
      </c>
      <c r="G3801" s="6" t="s">
        <v>20</v>
      </c>
      <c r="H3801" s="8">
        <v>0.55000000000000004</v>
      </c>
      <c r="I3801" s="9">
        <v>2250</v>
      </c>
      <c r="J3801" s="10">
        <f t="shared" si="0"/>
        <v>1237.5</v>
      </c>
      <c r="K3801" s="10">
        <f t="shared" si="1"/>
        <v>371.25</v>
      </c>
      <c r="L3801" s="11">
        <v>0.3</v>
      </c>
      <c r="N3801" s="16"/>
      <c r="O3801" s="14"/>
      <c r="P3801" s="12"/>
      <c r="Q3801" s="13"/>
    </row>
    <row r="3802" spans="1:17" ht="15.75" customHeight="1">
      <c r="A3802" s="6" t="s">
        <v>14</v>
      </c>
      <c r="B3802" s="6">
        <v>1185732</v>
      </c>
      <c r="C3802" s="7">
        <v>44456</v>
      </c>
      <c r="D3802" s="6" t="s">
        <v>15</v>
      </c>
      <c r="E3802" s="6" t="s">
        <v>126</v>
      </c>
      <c r="F3802" s="6" t="s">
        <v>127</v>
      </c>
      <c r="G3802" s="6" t="s">
        <v>21</v>
      </c>
      <c r="H3802" s="8">
        <v>0.65</v>
      </c>
      <c r="I3802" s="9">
        <v>2250</v>
      </c>
      <c r="J3802" s="10">
        <f t="shared" si="0"/>
        <v>1462.5</v>
      </c>
      <c r="K3802" s="10">
        <f t="shared" si="1"/>
        <v>438.75</v>
      </c>
      <c r="L3802" s="11">
        <v>0.3</v>
      </c>
      <c r="N3802" s="16"/>
      <c r="O3802" s="14"/>
      <c r="P3802" s="12"/>
      <c r="Q3802" s="13"/>
    </row>
    <row r="3803" spans="1:17" ht="15.75" customHeight="1">
      <c r="A3803" s="6" t="s">
        <v>14</v>
      </c>
      <c r="B3803" s="6">
        <v>1185732</v>
      </c>
      <c r="C3803" s="7">
        <v>44456</v>
      </c>
      <c r="D3803" s="6" t="s">
        <v>15</v>
      </c>
      <c r="E3803" s="6" t="s">
        <v>126</v>
      </c>
      <c r="F3803" s="6" t="s">
        <v>127</v>
      </c>
      <c r="G3803" s="6" t="s">
        <v>22</v>
      </c>
      <c r="H3803" s="8">
        <v>0.70000000000000007</v>
      </c>
      <c r="I3803" s="9">
        <v>3250</v>
      </c>
      <c r="J3803" s="10">
        <f t="shared" si="0"/>
        <v>2275</v>
      </c>
      <c r="K3803" s="10">
        <f t="shared" si="1"/>
        <v>796.25</v>
      </c>
      <c r="L3803" s="11">
        <v>0.35</v>
      </c>
      <c r="N3803" s="16"/>
      <c r="O3803" s="14"/>
      <c r="P3803" s="12"/>
      <c r="Q3803" s="13"/>
    </row>
    <row r="3804" spans="1:17" ht="15.75" customHeight="1">
      <c r="A3804" s="6" t="s">
        <v>14</v>
      </c>
      <c r="B3804" s="6">
        <v>1185732</v>
      </c>
      <c r="C3804" s="7">
        <v>44488</v>
      </c>
      <c r="D3804" s="6" t="s">
        <v>15</v>
      </c>
      <c r="E3804" s="6" t="s">
        <v>126</v>
      </c>
      <c r="F3804" s="6" t="s">
        <v>127</v>
      </c>
      <c r="G3804" s="6" t="s">
        <v>17</v>
      </c>
      <c r="H3804" s="8">
        <v>0.70000000000000007</v>
      </c>
      <c r="I3804" s="9">
        <v>4750</v>
      </c>
      <c r="J3804" s="10">
        <f t="shared" si="0"/>
        <v>3325.0000000000005</v>
      </c>
      <c r="K3804" s="10">
        <f t="shared" si="1"/>
        <v>1330.0000000000002</v>
      </c>
      <c r="L3804" s="11">
        <v>0.4</v>
      </c>
      <c r="N3804" s="16"/>
      <c r="O3804" s="14"/>
      <c r="P3804" s="12"/>
      <c r="Q3804" s="13"/>
    </row>
    <row r="3805" spans="1:17" ht="15.75" customHeight="1">
      <c r="A3805" s="6" t="s">
        <v>14</v>
      </c>
      <c r="B3805" s="6">
        <v>1185732</v>
      </c>
      <c r="C3805" s="7">
        <v>44488</v>
      </c>
      <c r="D3805" s="6" t="s">
        <v>15</v>
      </c>
      <c r="E3805" s="6" t="s">
        <v>126</v>
      </c>
      <c r="F3805" s="6" t="s">
        <v>127</v>
      </c>
      <c r="G3805" s="6" t="s">
        <v>18</v>
      </c>
      <c r="H3805" s="8">
        <v>0.65000000000000013</v>
      </c>
      <c r="I3805" s="9">
        <v>3000</v>
      </c>
      <c r="J3805" s="10">
        <f t="shared" si="0"/>
        <v>1950.0000000000005</v>
      </c>
      <c r="K3805" s="10">
        <f t="shared" si="1"/>
        <v>780.00000000000023</v>
      </c>
      <c r="L3805" s="11">
        <v>0.4</v>
      </c>
      <c r="N3805" s="16"/>
      <c r="O3805" s="14"/>
      <c r="P3805" s="12"/>
      <c r="Q3805" s="13"/>
    </row>
    <row r="3806" spans="1:17" ht="15.75" customHeight="1">
      <c r="A3806" s="6" t="s">
        <v>14</v>
      </c>
      <c r="B3806" s="6">
        <v>1185732</v>
      </c>
      <c r="C3806" s="7">
        <v>44488</v>
      </c>
      <c r="D3806" s="6" t="s">
        <v>15</v>
      </c>
      <c r="E3806" s="6" t="s">
        <v>126</v>
      </c>
      <c r="F3806" s="6" t="s">
        <v>127</v>
      </c>
      <c r="G3806" s="6" t="s">
        <v>19</v>
      </c>
      <c r="H3806" s="8">
        <v>0.65000000000000013</v>
      </c>
      <c r="I3806" s="9">
        <v>2000</v>
      </c>
      <c r="J3806" s="10">
        <f t="shared" si="0"/>
        <v>1300.0000000000002</v>
      </c>
      <c r="K3806" s="10">
        <f t="shared" si="1"/>
        <v>390.00000000000006</v>
      </c>
      <c r="L3806" s="11">
        <v>0.3</v>
      </c>
      <c r="N3806" s="16"/>
      <c r="O3806" s="14"/>
      <c r="P3806" s="12"/>
      <c r="Q3806" s="13"/>
    </row>
    <row r="3807" spans="1:17" ht="15.75" customHeight="1">
      <c r="A3807" s="6" t="s">
        <v>14</v>
      </c>
      <c r="B3807" s="6">
        <v>1185732</v>
      </c>
      <c r="C3807" s="7">
        <v>44488</v>
      </c>
      <c r="D3807" s="6" t="s">
        <v>15</v>
      </c>
      <c r="E3807" s="6" t="s">
        <v>126</v>
      </c>
      <c r="F3807" s="6" t="s">
        <v>127</v>
      </c>
      <c r="G3807" s="6" t="s">
        <v>20</v>
      </c>
      <c r="H3807" s="8">
        <v>0.65000000000000013</v>
      </c>
      <c r="I3807" s="9">
        <v>1750</v>
      </c>
      <c r="J3807" s="10">
        <f t="shared" si="0"/>
        <v>1137.5000000000002</v>
      </c>
      <c r="K3807" s="10">
        <f t="shared" si="1"/>
        <v>341.25000000000006</v>
      </c>
      <c r="L3807" s="11">
        <v>0.3</v>
      </c>
      <c r="N3807" s="16"/>
      <c r="O3807" s="14"/>
      <c r="P3807" s="12"/>
      <c r="Q3807" s="13"/>
    </row>
    <row r="3808" spans="1:17" ht="15.75" customHeight="1">
      <c r="A3808" s="6" t="s">
        <v>14</v>
      </c>
      <c r="B3808" s="6">
        <v>1185732</v>
      </c>
      <c r="C3808" s="7">
        <v>44488</v>
      </c>
      <c r="D3808" s="6" t="s">
        <v>15</v>
      </c>
      <c r="E3808" s="6" t="s">
        <v>126</v>
      </c>
      <c r="F3808" s="6" t="s">
        <v>127</v>
      </c>
      <c r="G3808" s="6" t="s">
        <v>21</v>
      </c>
      <c r="H3808" s="8">
        <v>0.75000000000000011</v>
      </c>
      <c r="I3808" s="9">
        <v>1750</v>
      </c>
      <c r="J3808" s="10">
        <f t="shared" si="0"/>
        <v>1312.5000000000002</v>
      </c>
      <c r="K3808" s="10">
        <f t="shared" si="1"/>
        <v>393.75000000000006</v>
      </c>
      <c r="L3808" s="11">
        <v>0.3</v>
      </c>
      <c r="N3808" s="16"/>
      <c r="O3808" s="14"/>
      <c r="P3808" s="12"/>
      <c r="Q3808" s="13"/>
    </row>
    <row r="3809" spans="1:17" ht="15.75" customHeight="1">
      <c r="A3809" s="6" t="s">
        <v>14</v>
      </c>
      <c r="B3809" s="6">
        <v>1185732</v>
      </c>
      <c r="C3809" s="7">
        <v>44488</v>
      </c>
      <c r="D3809" s="6" t="s">
        <v>15</v>
      </c>
      <c r="E3809" s="6" t="s">
        <v>126</v>
      </c>
      <c r="F3809" s="6" t="s">
        <v>127</v>
      </c>
      <c r="G3809" s="6" t="s">
        <v>22</v>
      </c>
      <c r="H3809" s="8">
        <v>0.8</v>
      </c>
      <c r="I3809" s="9">
        <v>3000</v>
      </c>
      <c r="J3809" s="10">
        <f t="shared" si="0"/>
        <v>2400</v>
      </c>
      <c r="K3809" s="10">
        <f t="shared" si="1"/>
        <v>840</v>
      </c>
      <c r="L3809" s="11">
        <v>0.35</v>
      </c>
      <c r="N3809" s="16"/>
      <c r="O3809" s="14"/>
      <c r="P3809" s="12"/>
      <c r="Q3809" s="13"/>
    </row>
    <row r="3810" spans="1:17" ht="15.75" customHeight="1">
      <c r="A3810" s="6" t="s">
        <v>14</v>
      </c>
      <c r="B3810" s="6">
        <v>1185732</v>
      </c>
      <c r="C3810" s="7">
        <v>44518</v>
      </c>
      <c r="D3810" s="6" t="s">
        <v>15</v>
      </c>
      <c r="E3810" s="6" t="s">
        <v>126</v>
      </c>
      <c r="F3810" s="6" t="s">
        <v>127</v>
      </c>
      <c r="G3810" s="6" t="s">
        <v>17</v>
      </c>
      <c r="H3810" s="8">
        <v>0.75000000000000011</v>
      </c>
      <c r="I3810" s="9">
        <v>4500</v>
      </c>
      <c r="J3810" s="10">
        <f t="shared" si="0"/>
        <v>3375.0000000000005</v>
      </c>
      <c r="K3810" s="10">
        <f t="shared" si="1"/>
        <v>1350.0000000000002</v>
      </c>
      <c r="L3810" s="11">
        <v>0.4</v>
      </c>
      <c r="N3810" s="16"/>
      <c r="O3810" s="14"/>
      <c r="P3810" s="12"/>
      <c r="Q3810" s="13"/>
    </row>
    <row r="3811" spans="1:17" ht="15.75" customHeight="1">
      <c r="A3811" s="6" t="s">
        <v>14</v>
      </c>
      <c r="B3811" s="6">
        <v>1185732</v>
      </c>
      <c r="C3811" s="7">
        <v>44518</v>
      </c>
      <c r="D3811" s="6" t="s">
        <v>15</v>
      </c>
      <c r="E3811" s="6" t="s">
        <v>126</v>
      </c>
      <c r="F3811" s="6" t="s">
        <v>127</v>
      </c>
      <c r="G3811" s="6" t="s">
        <v>18</v>
      </c>
      <c r="H3811" s="8">
        <v>0.65000000000000013</v>
      </c>
      <c r="I3811" s="9">
        <v>3250</v>
      </c>
      <c r="J3811" s="10">
        <f t="shared" si="0"/>
        <v>2112.5000000000005</v>
      </c>
      <c r="K3811" s="10">
        <f t="shared" si="1"/>
        <v>845.00000000000023</v>
      </c>
      <c r="L3811" s="11">
        <v>0.4</v>
      </c>
      <c r="N3811" s="16"/>
      <c r="O3811" s="14"/>
      <c r="P3811" s="12"/>
      <c r="Q3811" s="13"/>
    </row>
    <row r="3812" spans="1:17" ht="15.75" customHeight="1">
      <c r="A3812" s="6" t="s">
        <v>14</v>
      </c>
      <c r="B3812" s="6">
        <v>1185732</v>
      </c>
      <c r="C3812" s="7">
        <v>44518</v>
      </c>
      <c r="D3812" s="6" t="s">
        <v>15</v>
      </c>
      <c r="E3812" s="6" t="s">
        <v>126</v>
      </c>
      <c r="F3812" s="6" t="s">
        <v>127</v>
      </c>
      <c r="G3812" s="6" t="s">
        <v>19</v>
      </c>
      <c r="H3812" s="8">
        <v>0.65000000000000013</v>
      </c>
      <c r="I3812" s="9">
        <v>3450</v>
      </c>
      <c r="J3812" s="10">
        <f t="shared" si="0"/>
        <v>2242.5000000000005</v>
      </c>
      <c r="K3812" s="10">
        <f t="shared" si="1"/>
        <v>672.75000000000011</v>
      </c>
      <c r="L3812" s="11">
        <v>0.3</v>
      </c>
      <c r="N3812" s="16"/>
      <c r="O3812" s="14"/>
      <c r="P3812" s="12"/>
      <c r="Q3812" s="13"/>
    </row>
    <row r="3813" spans="1:17" ht="15.75" customHeight="1">
      <c r="A3813" s="6" t="s">
        <v>14</v>
      </c>
      <c r="B3813" s="6">
        <v>1185732</v>
      </c>
      <c r="C3813" s="7">
        <v>44518</v>
      </c>
      <c r="D3813" s="6" t="s">
        <v>15</v>
      </c>
      <c r="E3813" s="6" t="s">
        <v>126</v>
      </c>
      <c r="F3813" s="6" t="s">
        <v>127</v>
      </c>
      <c r="G3813" s="6" t="s">
        <v>20</v>
      </c>
      <c r="H3813" s="8">
        <v>0.65000000000000013</v>
      </c>
      <c r="I3813" s="9">
        <v>3250</v>
      </c>
      <c r="J3813" s="10">
        <f t="shared" si="0"/>
        <v>2112.5000000000005</v>
      </c>
      <c r="K3813" s="10">
        <f t="shared" si="1"/>
        <v>633.75000000000011</v>
      </c>
      <c r="L3813" s="11">
        <v>0.3</v>
      </c>
      <c r="N3813" s="16"/>
      <c r="O3813" s="14"/>
      <c r="P3813" s="12"/>
      <c r="Q3813" s="13"/>
    </row>
    <row r="3814" spans="1:17" ht="15.75" customHeight="1">
      <c r="A3814" s="6" t="s">
        <v>14</v>
      </c>
      <c r="B3814" s="6">
        <v>1185732</v>
      </c>
      <c r="C3814" s="7">
        <v>44518</v>
      </c>
      <c r="D3814" s="6" t="s">
        <v>15</v>
      </c>
      <c r="E3814" s="6" t="s">
        <v>126</v>
      </c>
      <c r="F3814" s="6" t="s">
        <v>127</v>
      </c>
      <c r="G3814" s="6" t="s">
        <v>21</v>
      </c>
      <c r="H3814" s="8">
        <v>0.75000000000000011</v>
      </c>
      <c r="I3814" s="9">
        <v>3000</v>
      </c>
      <c r="J3814" s="10">
        <f t="shared" si="0"/>
        <v>2250.0000000000005</v>
      </c>
      <c r="K3814" s="10">
        <f t="shared" si="1"/>
        <v>675.00000000000011</v>
      </c>
      <c r="L3814" s="11">
        <v>0.3</v>
      </c>
      <c r="N3814" s="16"/>
      <c r="O3814" s="14"/>
      <c r="P3814" s="12"/>
      <c r="Q3814" s="13"/>
    </row>
    <row r="3815" spans="1:17" ht="15.75" customHeight="1">
      <c r="A3815" s="6" t="s">
        <v>14</v>
      </c>
      <c r="B3815" s="6">
        <v>1185732</v>
      </c>
      <c r="C3815" s="7">
        <v>44518</v>
      </c>
      <c r="D3815" s="6" t="s">
        <v>15</v>
      </c>
      <c r="E3815" s="6" t="s">
        <v>126</v>
      </c>
      <c r="F3815" s="6" t="s">
        <v>127</v>
      </c>
      <c r="G3815" s="6" t="s">
        <v>22</v>
      </c>
      <c r="H3815" s="8">
        <v>0.8</v>
      </c>
      <c r="I3815" s="9">
        <v>4000</v>
      </c>
      <c r="J3815" s="10">
        <f t="shared" si="0"/>
        <v>3200</v>
      </c>
      <c r="K3815" s="10">
        <f t="shared" si="1"/>
        <v>1120</v>
      </c>
      <c r="L3815" s="11">
        <v>0.35</v>
      </c>
      <c r="N3815" s="16"/>
      <c r="O3815" s="14"/>
      <c r="P3815" s="12"/>
      <c r="Q3815" s="13"/>
    </row>
    <row r="3816" spans="1:17" ht="15.75" customHeight="1">
      <c r="A3816" s="6" t="s">
        <v>14</v>
      </c>
      <c r="B3816" s="6">
        <v>1185732</v>
      </c>
      <c r="C3816" s="7">
        <v>44547</v>
      </c>
      <c r="D3816" s="6" t="s">
        <v>15</v>
      </c>
      <c r="E3816" s="6" t="s">
        <v>126</v>
      </c>
      <c r="F3816" s="6" t="s">
        <v>127</v>
      </c>
      <c r="G3816" s="6" t="s">
        <v>17</v>
      </c>
      <c r="H3816" s="8">
        <v>0.75000000000000011</v>
      </c>
      <c r="I3816" s="9">
        <v>6250</v>
      </c>
      <c r="J3816" s="10">
        <f t="shared" si="0"/>
        <v>4687.5000000000009</v>
      </c>
      <c r="K3816" s="10">
        <f t="shared" si="1"/>
        <v>1875.0000000000005</v>
      </c>
      <c r="L3816" s="11">
        <v>0.4</v>
      </c>
      <c r="N3816" s="16"/>
      <c r="O3816" s="14"/>
      <c r="P3816" s="12"/>
      <c r="Q3816" s="13"/>
    </row>
    <row r="3817" spans="1:17" ht="15.75" customHeight="1">
      <c r="A3817" s="6" t="s">
        <v>14</v>
      </c>
      <c r="B3817" s="6">
        <v>1185732</v>
      </c>
      <c r="C3817" s="7">
        <v>44547</v>
      </c>
      <c r="D3817" s="6" t="s">
        <v>15</v>
      </c>
      <c r="E3817" s="6" t="s">
        <v>126</v>
      </c>
      <c r="F3817" s="6" t="s">
        <v>127</v>
      </c>
      <c r="G3817" s="6" t="s">
        <v>18</v>
      </c>
      <c r="H3817" s="8">
        <v>0.65000000000000013</v>
      </c>
      <c r="I3817" s="9">
        <v>4250</v>
      </c>
      <c r="J3817" s="10">
        <f t="shared" si="0"/>
        <v>2762.5000000000005</v>
      </c>
      <c r="K3817" s="10">
        <f t="shared" si="1"/>
        <v>1105.0000000000002</v>
      </c>
      <c r="L3817" s="11">
        <v>0.4</v>
      </c>
      <c r="N3817" s="16"/>
      <c r="O3817" s="14"/>
      <c r="P3817" s="12"/>
      <c r="Q3817" s="13"/>
    </row>
    <row r="3818" spans="1:17" ht="15.75" customHeight="1">
      <c r="A3818" s="6" t="s">
        <v>14</v>
      </c>
      <c r="B3818" s="6">
        <v>1185732</v>
      </c>
      <c r="C3818" s="7">
        <v>44547</v>
      </c>
      <c r="D3818" s="6" t="s">
        <v>15</v>
      </c>
      <c r="E3818" s="6" t="s">
        <v>126</v>
      </c>
      <c r="F3818" s="6" t="s">
        <v>127</v>
      </c>
      <c r="G3818" s="6" t="s">
        <v>19</v>
      </c>
      <c r="H3818" s="8">
        <v>0.65000000000000013</v>
      </c>
      <c r="I3818" s="9">
        <v>4000</v>
      </c>
      <c r="J3818" s="10">
        <f t="shared" si="0"/>
        <v>2600.0000000000005</v>
      </c>
      <c r="K3818" s="10">
        <f t="shared" si="1"/>
        <v>780.00000000000011</v>
      </c>
      <c r="L3818" s="11">
        <v>0.3</v>
      </c>
      <c r="N3818" s="16"/>
      <c r="O3818" s="14"/>
      <c r="P3818" s="12"/>
      <c r="Q3818" s="13"/>
    </row>
    <row r="3819" spans="1:17" ht="15.75" customHeight="1">
      <c r="A3819" s="6" t="s">
        <v>14</v>
      </c>
      <c r="B3819" s="6">
        <v>1185732</v>
      </c>
      <c r="C3819" s="7">
        <v>44547</v>
      </c>
      <c r="D3819" s="6" t="s">
        <v>15</v>
      </c>
      <c r="E3819" s="6" t="s">
        <v>126</v>
      </c>
      <c r="F3819" s="6" t="s">
        <v>127</v>
      </c>
      <c r="G3819" s="6" t="s">
        <v>20</v>
      </c>
      <c r="H3819" s="8">
        <v>0.65000000000000013</v>
      </c>
      <c r="I3819" s="9">
        <v>3500</v>
      </c>
      <c r="J3819" s="10">
        <f t="shared" si="0"/>
        <v>2275.0000000000005</v>
      </c>
      <c r="K3819" s="10">
        <f t="shared" si="1"/>
        <v>682.50000000000011</v>
      </c>
      <c r="L3819" s="11">
        <v>0.3</v>
      </c>
      <c r="N3819" s="16"/>
      <c r="O3819" s="14"/>
      <c r="P3819" s="12"/>
      <c r="Q3819" s="13"/>
    </row>
    <row r="3820" spans="1:17" ht="15.75" customHeight="1">
      <c r="A3820" s="6" t="s">
        <v>14</v>
      </c>
      <c r="B3820" s="6">
        <v>1185732</v>
      </c>
      <c r="C3820" s="7">
        <v>44547</v>
      </c>
      <c r="D3820" s="6" t="s">
        <v>15</v>
      </c>
      <c r="E3820" s="6" t="s">
        <v>126</v>
      </c>
      <c r="F3820" s="6" t="s">
        <v>127</v>
      </c>
      <c r="G3820" s="6" t="s">
        <v>21</v>
      </c>
      <c r="H3820" s="8">
        <v>0.75000000000000011</v>
      </c>
      <c r="I3820" s="9">
        <v>3500</v>
      </c>
      <c r="J3820" s="10">
        <f t="shared" si="0"/>
        <v>2625.0000000000005</v>
      </c>
      <c r="K3820" s="10">
        <f t="shared" si="1"/>
        <v>787.50000000000011</v>
      </c>
      <c r="L3820" s="11">
        <v>0.3</v>
      </c>
      <c r="N3820" s="16"/>
      <c r="O3820" s="14"/>
      <c r="P3820" s="12"/>
      <c r="Q3820" s="13"/>
    </row>
    <row r="3821" spans="1:17" ht="15.75" customHeight="1">
      <c r="A3821" s="6" t="s">
        <v>14</v>
      </c>
      <c r="B3821" s="6">
        <v>1185732</v>
      </c>
      <c r="C3821" s="7">
        <v>44547</v>
      </c>
      <c r="D3821" s="6" t="s">
        <v>15</v>
      </c>
      <c r="E3821" s="6" t="s">
        <v>126</v>
      </c>
      <c r="F3821" s="6" t="s">
        <v>127</v>
      </c>
      <c r="G3821" s="6" t="s">
        <v>22</v>
      </c>
      <c r="H3821" s="8">
        <v>0.8</v>
      </c>
      <c r="I3821" s="9">
        <v>4500</v>
      </c>
      <c r="J3821" s="10">
        <f t="shared" si="0"/>
        <v>3600</v>
      </c>
      <c r="K3821" s="10">
        <f t="shared" si="1"/>
        <v>1260</v>
      </c>
      <c r="L3821" s="11">
        <v>0.35</v>
      </c>
      <c r="N3821" s="16"/>
      <c r="O3821" s="14"/>
      <c r="P3821" s="12"/>
      <c r="Q3821" s="13"/>
    </row>
    <row r="3822" spans="1:17" ht="15.75" customHeight="1">
      <c r="A3822" s="6" t="s">
        <v>14</v>
      </c>
      <c r="B3822" s="6">
        <v>1185732</v>
      </c>
      <c r="C3822" s="7">
        <v>44220</v>
      </c>
      <c r="D3822" s="6" t="s">
        <v>15</v>
      </c>
      <c r="E3822" s="6" t="s">
        <v>128</v>
      </c>
      <c r="F3822" s="6" t="s">
        <v>129</v>
      </c>
      <c r="G3822" s="6" t="s">
        <v>17</v>
      </c>
      <c r="H3822" s="8">
        <v>0.55000000000000004</v>
      </c>
      <c r="I3822" s="9">
        <v>5000</v>
      </c>
      <c r="J3822" s="10">
        <f t="shared" si="0"/>
        <v>2750</v>
      </c>
      <c r="K3822" s="10">
        <f t="shared" si="1"/>
        <v>962.50000000000011</v>
      </c>
      <c r="L3822" s="11">
        <v>0.35000000000000003</v>
      </c>
      <c r="N3822" s="16"/>
      <c r="O3822" s="14">
        <f>Sales_Data!$H3822+0.05</f>
        <v>0.60000000000000009</v>
      </c>
      <c r="P3822" s="12">
        <f>Sales_Data!$I3822-250</f>
        <v>4750</v>
      </c>
      <c r="Q3822" s="13">
        <f>Sales_Data!$L3822-5%</f>
        <v>0.30000000000000004</v>
      </c>
    </row>
    <row r="3823" spans="1:17" ht="15.75" customHeight="1">
      <c r="A3823" s="6" t="s">
        <v>14</v>
      </c>
      <c r="B3823" s="6">
        <v>1185732</v>
      </c>
      <c r="C3823" s="7">
        <v>44220</v>
      </c>
      <c r="D3823" s="6" t="s">
        <v>15</v>
      </c>
      <c r="E3823" s="6" t="s">
        <v>128</v>
      </c>
      <c r="F3823" s="6" t="s">
        <v>129</v>
      </c>
      <c r="G3823" s="6" t="s">
        <v>18</v>
      </c>
      <c r="H3823" s="8">
        <v>0.55000000000000004</v>
      </c>
      <c r="I3823" s="9">
        <v>3000</v>
      </c>
      <c r="J3823" s="10">
        <f t="shared" si="0"/>
        <v>1650.0000000000002</v>
      </c>
      <c r="K3823" s="10">
        <f t="shared" si="1"/>
        <v>577.50000000000011</v>
      </c>
      <c r="L3823" s="11">
        <v>0.35000000000000003</v>
      </c>
      <c r="N3823" s="16"/>
      <c r="O3823" s="14">
        <f>Sales_Data!$H3823+0.05</f>
        <v>0.60000000000000009</v>
      </c>
      <c r="P3823" s="12">
        <f>Sales_Data!$I3823-250</f>
        <v>2750</v>
      </c>
      <c r="Q3823" s="13">
        <f>Sales_Data!$L3823-5%</f>
        <v>0.30000000000000004</v>
      </c>
    </row>
    <row r="3824" spans="1:17" ht="15.75" customHeight="1">
      <c r="A3824" s="6" t="s">
        <v>14</v>
      </c>
      <c r="B3824" s="6">
        <v>1185732</v>
      </c>
      <c r="C3824" s="7">
        <v>44220</v>
      </c>
      <c r="D3824" s="6" t="s">
        <v>15</v>
      </c>
      <c r="E3824" s="6" t="s">
        <v>128</v>
      </c>
      <c r="F3824" s="6" t="s">
        <v>129</v>
      </c>
      <c r="G3824" s="6" t="s">
        <v>19</v>
      </c>
      <c r="H3824" s="8">
        <v>0.45</v>
      </c>
      <c r="I3824" s="9">
        <v>3000</v>
      </c>
      <c r="J3824" s="10">
        <f t="shared" si="0"/>
        <v>1350</v>
      </c>
      <c r="K3824" s="10">
        <f t="shared" si="1"/>
        <v>337.5</v>
      </c>
      <c r="L3824" s="11">
        <v>0.25</v>
      </c>
      <c r="N3824" s="16"/>
      <c r="O3824" s="14">
        <f>Sales_Data!$H3824+0.05</f>
        <v>0.5</v>
      </c>
      <c r="P3824" s="12">
        <f>Sales_Data!$I3824-250</f>
        <v>2750</v>
      </c>
      <c r="Q3824" s="13">
        <f>Sales_Data!$L3824-5%</f>
        <v>0.2</v>
      </c>
    </row>
    <row r="3825" spans="1:17" ht="15.75" customHeight="1">
      <c r="A3825" s="6" t="s">
        <v>14</v>
      </c>
      <c r="B3825" s="6">
        <v>1185732</v>
      </c>
      <c r="C3825" s="7">
        <v>44220</v>
      </c>
      <c r="D3825" s="6" t="s">
        <v>15</v>
      </c>
      <c r="E3825" s="6" t="s">
        <v>128</v>
      </c>
      <c r="F3825" s="6" t="s">
        <v>129</v>
      </c>
      <c r="G3825" s="6" t="s">
        <v>20</v>
      </c>
      <c r="H3825" s="8">
        <v>0.49999999999999994</v>
      </c>
      <c r="I3825" s="9">
        <v>1500</v>
      </c>
      <c r="J3825" s="10">
        <f t="shared" si="0"/>
        <v>749.99999999999989</v>
      </c>
      <c r="K3825" s="10">
        <f t="shared" si="1"/>
        <v>187.49999999999997</v>
      </c>
      <c r="L3825" s="11">
        <v>0.25</v>
      </c>
      <c r="N3825" s="16"/>
      <c r="O3825" s="14">
        <f>Sales_Data!$H3825+0.05</f>
        <v>0.54999999999999993</v>
      </c>
      <c r="P3825" s="12">
        <f>Sales_Data!$I3825-250</f>
        <v>1250</v>
      </c>
      <c r="Q3825" s="13">
        <f>Sales_Data!$L3825-5%</f>
        <v>0.2</v>
      </c>
    </row>
    <row r="3826" spans="1:17" ht="15.75" customHeight="1">
      <c r="A3826" s="6" t="s">
        <v>14</v>
      </c>
      <c r="B3826" s="6">
        <v>1185732</v>
      </c>
      <c r="C3826" s="7">
        <v>44220</v>
      </c>
      <c r="D3826" s="6" t="s">
        <v>15</v>
      </c>
      <c r="E3826" s="6" t="s">
        <v>128</v>
      </c>
      <c r="F3826" s="6" t="s">
        <v>129</v>
      </c>
      <c r="G3826" s="6" t="s">
        <v>21</v>
      </c>
      <c r="H3826" s="8">
        <v>0.65000000000000013</v>
      </c>
      <c r="I3826" s="9">
        <v>2000</v>
      </c>
      <c r="J3826" s="10">
        <f t="shared" si="0"/>
        <v>1300.0000000000002</v>
      </c>
      <c r="K3826" s="10">
        <f t="shared" si="1"/>
        <v>325.00000000000006</v>
      </c>
      <c r="L3826" s="11">
        <v>0.25</v>
      </c>
      <c r="N3826" s="16"/>
      <c r="O3826" s="14">
        <f>Sales_Data!$H3826+0.05</f>
        <v>0.70000000000000018</v>
      </c>
      <c r="P3826" s="12">
        <f>Sales_Data!$I3826-250</f>
        <v>1750</v>
      </c>
      <c r="Q3826" s="13">
        <f>Sales_Data!$L3826-5%</f>
        <v>0.2</v>
      </c>
    </row>
    <row r="3827" spans="1:17" ht="15.75" customHeight="1">
      <c r="A3827" s="6" t="s">
        <v>14</v>
      </c>
      <c r="B3827" s="6">
        <v>1185732</v>
      </c>
      <c r="C3827" s="7">
        <v>44220</v>
      </c>
      <c r="D3827" s="6" t="s">
        <v>15</v>
      </c>
      <c r="E3827" s="6" t="s">
        <v>128</v>
      </c>
      <c r="F3827" s="6" t="s">
        <v>129</v>
      </c>
      <c r="G3827" s="6" t="s">
        <v>22</v>
      </c>
      <c r="H3827" s="8">
        <v>0.55000000000000004</v>
      </c>
      <c r="I3827" s="9">
        <v>3000</v>
      </c>
      <c r="J3827" s="10">
        <f t="shared" si="0"/>
        <v>1650.0000000000002</v>
      </c>
      <c r="K3827" s="10">
        <f t="shared" si="1"/>
        <v>495.00000000000006</v>
      </c>
      <c r="L3827" s="11">
        <v>0.3</v>
      </c>
      <c r="N3827" s="16"/>
      <c r="O3827" s="14">
        <f>Sales_Data!$H3827+0.05</f>
        <v>0.60000000000000009</v>
      </c>
      <c r="P3827" s="12">
        <f>Sales_Data!$I3827-250</f>
        <v>2750</v>
      </c>
      <c r="Q3827" s="13">
        <f>Sales_Data!$L3827-5%</f>
        <v>0.25</v>
      </c>
    </row>
    <row r="3828" spans="1:17" ht="15.75" customHeight="1">
      <c r="A3828" s="6" t="s">
        <v>14</v>
      </c>
      <c r="B3828" s="6">
        <v>1185732</v>
      </c>
      <c r="C3828" s="7">
        <v>44249</v>
      </c>
      <c r="D3828" s="6" t="s">
        <v>15</v>
      </c>
      <c r="E3828" s="6" t="s">
        <v>128</v>
      </c>
      <c r="F3828" s="6" t="s">
        <v>129</v>
      </c>
      <c r="G3828" s="6" t="s">
        <v>17</v>
      </c>
      <c r="H3828" s="8">
        <v>0.55000000000000004</v>
      </c>
      <c r="I3828" s="9">
        <v>5750</v>
      </c>
      <c r="J3828" s="10">
        <f t="shared" si="0"/>
        <v>3162.5000000000005</v>
      </c>
      <c r="K3828" s="10">
        <f t="shared" si="1"/>
        <v>1106.8750000000002</v>
      </c>
      <c r="L3828" s="11">
        <v>0.35000000000000003</v>
      </c>
      <c r="N3828" s="16"/>
      <c r="O3828" s="14">
        <f>Sales_Data!$H3828+0.05</f>
        <v>0.60000000000000009</v>
      </c>
      <c r="P3828" s="12">
        <f>Sales_Data!$I3828-250</f>
        <v>5500</v>
      </c>
      <c r="Q3828" s="13">
        <f>Sales_Data!$L3828-5%</f>
        <v>0.30000000000000004</v>
      </c>
    </row>
    <row r="3829" spans="1:17" ht="15.75" customHeight="1">
      <c r="A3829" s="6" t="s">
        <v>14</v>
      </c>
      <c r="B3829" s="6">
        <v>1185732</v>
      </c>
      <c r="C3829" s="7">
        <v>44249</v>
      </c>
      <c r="D3829" s="6" t="s">
        <v>15</v>
      </c>
      <c r="E3829" s="6" t="s">
        <v>128</v>
      </c>
      <c r="F3829" s="6" t="s">
        <v>129</v>
      </c>
      <c r="G3829" s="6" t="s">
        <v>18</v>
      </c>
      <c r="H3829" s="8">
        <v>0.55000000000000004</v>
      </c>
      <c r="I3829" s="9">
        <v>2250</v>
      </c>
      <c r="J3829" s="10">
        <f t="shared" si="0"/>
        <v>1237.5</v>
      </c>
      <c r="K3829" s="10">
        <f t="shared" si="1"/>
        <v>433.12500000000006</v>
      </c>
      <c r="L3829" s="11">
        <v>0.35000000000000003</v>
      </c>
      <c r="N3829" s="16"/>
      <c r="O3829" s="14">
        <f>Sales_Data!$H3829+0.05</f>
        <v>0.60000000000000009</v>
      </c>
      <c r="P3829" s="12">
        <f>Sales_Data!$I3829-250</f>
        <v>2000</v>
      </c>
      <c r="Q3829" s="13">
        <f>Sales_Data!$L3829-5%</f>
        <v>0.30000000000000004</v>
      </c>
    </row>
    <row r="3830" spans="1:17" ht="15.75" customHeight="1">
      <c r="A3830" s="6" t="s">
        <v>14</v>
      </c>
      <c r="B3830" s="6">
        <v>1185732</v>
      </c>
      <c r="C3830" s="7">
        <v>44249</v>
      </c>
      <c r="D3830" s="6" t="s">
        <v>15</v>
      </c>
      <c r="E3830" s="6" t="s">
        <v>128</v>
      </c>
      <c r="F3830" s="6" t="s">
        <v>129</v>
      </c>
      <c r="G3830" s="6" t="s">
        <v>19</v>
      </c>
      <c r="H3830" s="8">
        <v>0.45</v>
      </c>
      <c r="I3830" s="9">
        <v>2750</v>
      </c>
      <c r="J3830" s="10">
        <f t="shared" si="0"/>
        <v>1237.5</v>
      </c>
      <c r="K3830" s="10">
        <f t="shared" si="1"/>
        <v>309.375</v>
      </c>
      <c r="L3830" s="11">
        <v>0.25</v>
      </c>
      <c r="N3830" s="16"/>
      <c r="O3830" s="14">
        <f>Sales_Data!$H3830+0.05</f>
        <v>0.5</v>
      </c>
      <c r="P3830" s="12">
        <f>Sales_Data!$I3830-250</f>
        <v>2500</v>
      </c>
      <c r="Q3830" s="13">
        <f>Sales_Data!$L3830-5%</f>
        <v>0.2</v>
      </c>
    </row>
    <row r="3831" spans="1:17" ht="15.75" customHeight="1">
      <c r="A3831" s="6" t="s">
        <v>14</v>
      </c>
      <c r="B3831" s="6">
        <v>1185732</v>
      </c>
      <c r="C3831" s="7">
        <v>44249</v>
      </c>
      <c r="D3831" s="6" t="s">
        <v>15</v>
      </c>
      <c r="E3831" s="6" t="s">
        <v>128</v>
      </c>
      <c r="F3831" s="6" t="s">
        <v>129</v>
      </c>
      <c r="G3831" s="6" t="s">
        <v>20</v>
      </c>
      <c r="H3831" s="8">
        <v>0.49999999999999994</v>
      </c>
      <c r="I3831" s="9">
        <v>1750</v>
      </c>
      <c r="J3831" s="10">
        <f t="shared" si="0"/>
        <v>874.99999999999989</v>
      </c>
      <c r="K3831" s="10">
        <f t="shared" si="1"/>
        <v>218.74999999999997</v>
      </c>
      <c r="L3831" s="11">
        <v>0.25</v>
      </c>
      <c r="N3831" s="16"/>
      <c r="O3831" s="14">
        <f>Sales_Data!$H3831+0.05</f>
        <v>0.54999999999999993</v>
      </c>
      <c r="P3831" s="12">
        <f>Sales_Data!$I3831-250</f>
        <v>1500</v>
      </c>
      <c r="Q3831" s="13">
        <f>Sales_Data!$L3831-5%</f>
        <v>0.2</v>
      </c>
    </row>
    <row r="3832" spans="1:17" ht="15.75" customHeight="1">
      <c r="A3832" s="6" t="s">
        <v>14</v>
      </c>
      <c r="B3832" s="6">
        <v>1185732</v>
      </c>
      <c r="C3832" s="7">
        <v>44249</v>
      </c>
      <c r="D3832" s="6" t="s">
        <v>15</v>
      </c>
      <c r="E3832" s="6" t="s">
        <v>128</v>
      </c>
      <c r="F3832" s="6" t="s">
        <v>129</v>
      </c>
      <c r="G3832" s="6" t="s">
        <v>21</v>
      </c>
      <c r="H3832" s="8">
        <v>0.65000000000000013</v>
      </c>
      <c r="I3832" s="9">
        <v>2500</v>
      </c>
      <c r="J3832" s="10">
        <f t="shared" si="0"/>
        <v>1625.0000000000002</v>
      </c>
      <c r="K3832" s="10">
        <f t="shared" si="1"/>
        <v>406.25000000000006</v>
      </c>
      <c r="L3832" s="11">
        <v>0.25</v>
      </c>
      <c r="N3832" s="16"/>
      <c r="O3832" s="14">
        <f>Sales_Data!$H3832+0.05</f>
        <v>0.70000000000000018</v>
      </c>
      <c r="P3832" s="12">
        <f>Sales_Data!$I3832-250</f>
        <v>2250</v>
      </c>
      <c r="Q3832" s="13">
        <f>Sales_Data!$L3832-5%</f>
        <v>0.2</v>
      </c>
    </row>
    <row r="3833" spans="1:17" ht="15.75" customHeight="1">
      <c r="A3833" s="6" t="s">
        <v>14</v>
      </c>
      <c r="B3833" s="6">
        <v>1185732</v>
      </c>
      <c r="C3833" s="7">
        <v>44249</v>
      </c>
      <c r="D3833" s="6" t="s">
        <v>15</v>
      </c>
      <c r="E3833" s="6" t="s">
        <v>128</v>
      </c>
      <c r="F3833" s="6" t="s">
        <v>129</v>
      </c>
      <c r="G3833" s="6" t="s">
        <v>22</v>
      </c>
      <c r="H3833" s="8">
        <v>0.55000000000000004</v>
      </c>
      <c r="I3833" s="9">
        <v>3500</v>
      </c>
      <c r="J3833" s="10">
        <f t="shared" si="0"/>
        <v>1925.0000000000002</v>
      </c>
      <c r="K3833" s="10">
        <f t="shared" si="1"/>
        <v>577.5</v>
      </c>
      <c r="L3833" s="11">
        <v>0.3</v>
      </c>
      <c r="N3833" s="16"/>
      <c r="O3833" s="14">
        <f>Sales_Data!$H3833+0.05</f>
        <v>0.60000000000000009</v>
      </c>
      <c r="P3833" s="12">
        <f>Sales_Data!$I3833-250</f>
        <v>3250</v>
      </c>
      <c r="Q3833" s="13">
        <f>Sales_Data!$L3833-5%</f>
        <v>0.25</v>
      </c>
    </row>
    <row r="3834" spans="1:17" ht="15.75" customHeight="1">
      <c r="A3834" s="6" t="s">
        <v>14</v>
      </c>
      <c r="B3834" s="6">
        <v>1185732</v>
      </c>
      <c r="C3834" s="7">
        <v>44275</v>
      </c>
      <c r="D3834" s="6" t="s">
        <v>15</v>
      </c>
      <c r="E3834" s="6" t="s">
        <v>128</v>
      </c>
      <c r="F3834" s="6" t="s">
        <v>129</v>
      </c>
      <c r="G3834" s="6" t="s">
        <v>17</v>
      </c>
      <c r="H3834" s="8">
        <v>0.55000000000000004</v>
      </c>
      <c r="I3834" s="9">
        <v>5450</v>
      </c>
      <c r="J3834" s="10">
        <f t="shared" si="0"/>
        <v>2997.5000000000005</v>
      </c>
      <c r="K3834" s="10">
        <f t="shared" si="1"/>
        <v>1049.1250000000002</v>
      </c>
      <c r="L3834" s="11">
        <v>0.35000000000000003</v>
      </c>
      <c r="N3834" s="16"/>
      <c r="O3834" s="14">
        <f>Sales_Data!$H3834+0.05</f>
        <v>0.60000000000000009</v>
      </c>
      <c r="P3834" s="12">
        <f>Sales_Data!$I3834-250</f>
        <v>5200</v>
      </c>
      <c r="Q3834" s="13">
        <f>Sales_Data!$L3834-5%</f>
        <v>0.30000000000000004</v>
      </c>
    </row>
    <row r="3835" spans="1:17" ht="15.75" customHeight="1">
      <c r="A3835" s="6" t="s">
        <v>14</v>
      </c>
      <c r="B3835" s="6">
        <v>1185732</v>
      </c>
      <c r="C3835" s="7">
        <v>44275</v>
      </c>
      <c r="D3835" s="6" t="s">
        <v>15</v>
      </c>
      <c r="E3835" s="6" t="s">
        <v>128</v>
      </c>
      <c r="F3835" s="6" t="s">
        <v>129</v>
      </c>
      <c r="G3835" s="6" t="s">
        <v>18</v>
      </c>
      <c r="H3835" s="8">
        <v>0.55000000000000004</v>
      </c>
      <c r="I3835" s="9">
        <v>2500</v>
      </c>
      <c r="J3835" s="10">
        <f t="shared" si="0"/>
        <v>1375</v>
      </c>
      <c r="K3835" s="10">
        <f t="shared" si="1"/>
        <v>481.25000000000006</v>
      </c>
      <c r="L3835" s="11">
        <v>0.35000000000000003</v>
      </c>
      <c r="N3835" s="16"/>
      <c r="O3835" s="14">
        <f>Sales_Data!$H3835+0.05</f>
        <v>0.60000000000000009</v>
      </c>
      <c r="P3835" s="12">
        <f>Sales_Data!$I3835-250</f>
        <v>2250</v>
      </c>
      <c r="Q3835" s="13">
        <f>Sales_Data!$L3835-5%</f>
        <v>0.30000000000000004</v>
      </c>
    </row>
    <row r="3836" spans="1:17" ht="15.75" customHeight="1">
      <c r="A3836" s="6" t="s">
        <v>14</v>
      </c>
      <c r="B3836" s="6">
        <v>1185732</v>
      </c>
      <c r="C3836" s="7">
        <v>44275</v>
      </c>
      <c r="D3836" s="6" t="s">
        <v>15</v>
      </c>
      <c r="E3836" s="6" t="s">
        <v>128</v>
      </c>
      <c r="F3836" s="6" t="s">
        <v>129</v>
      </c>
      <c r="G3836" s="6" t="s">
        <v>19</v>
      </c>
      <c r="H3836" s="8">
        <v>0.45</v>
      </c>
      <c r="I3836" s="9">
        <v>2750</v>
      </c>
      <c r="J3836" s="10">
        <f t="shared" si="0"/>
        <v>1237.5</v>
      </c>
      <c r="K3836" s="10">
        <f t="shared" si="1"/>
        <v>309.375</v>
      </c>
      <c r="L3836" s="11">
        <v>0.25</v>
      </c>
      <c r="N3836" s="16"/>
      <c r="O3836" s="14">
        <f>Sales_Data!$H3836+0.05</f>
        <v>0.5</v>
      </c>
      <c r="P3836" s="12">
        <f>Sales_Data!$I3836-250</f>
        <v>2500</v>
      </c>
      <c r="Q3836" s="13">
        <f>Sales_Data!$L3836-5%</f>
        <v>0.2</v>
      </c>
    </row>
    <row r="3837" spans="1:17" ht="15.75" customHeight="1">
      <c r="A3837" s="6" t="s">
        <v>14</v>
      </c>
      <c r="B3837" s="6">
        <v>1185732</v>
      </c>
      <c r="C3837" s="7">
        <v>44275</v>
      </c>
      <c r="D3837" s="6" t="s">
        <v>15</v>
      </c>
      <c r="E3837" s="6" t="s">
        <v>128</v>
      </c>
      <c r="F3837" s="6" t="s">
        <v>129</v>
      </c>
      <c r="G3837" s="6" t="s">
        <v>20</v>
      </c>
      <c r="H3837" s="8">
        <v>0.49999999999999994</v>
      </c>
      <c r="I3837" s="9">
        <v>1250</v>
      </c>
      <c r="J3837" s="10">
        <f t="shared" si="0"/>
        <v>624.99999999999989</v>
      </c>
      <c r="K3837" s="10">
        <f t="shared" si="1"/>
        <v>156.24999999999997</v>
      </c>
      <c r="L3837" s="11">
        <v>0.25</v>
      </c>
      <c r="N3837" s="16"/>
      <c r="O3837" s="14">
        <f>Sales_Data!$H3837+0.05</f>
        <v>0.54999999999999993</v>
      </c>
      <c r="P3837" s="12">
        <f>Sales_Data!$I3837-250</f>
        <v>1000</v>
      </c>
      <c r="Q3837" s="13">
        <f>Sales_Data!$L3837-5%</f>
        <v>0.2</v>
      </c>
    </row>
    <row r="3838" spans="1:17" ht="15.75" customHeight="1">
      <c r="A3838" s="6" t="s">
        <v>14</v>
      </c>
      <c r="B3838" s="6">
        <v>1185732</v>
      </c>
      <c r="C3838" s="7">
        <v>44275</v>
      </c>
      <c r="D3838" s="6" t="s">
        <v>15</v>
      </c>
      <c r="E3838" s="6" t="s">
        <v>128</v>
      </c>
      <c r="F3838" s="6" t="s">
        <v>129</v>
      </c>
      <c r="G3838" s="6" t="s">
        <v>21</v>
      </c>
      <c r="H3838" s="8">
        <v>0.65000000000000013</v>
      </c>
      <c r="I3838" s="9">
        <v>1750</v>
      </c>
      <c r="J3838" s="10">
        <f t="shared" si="0"/>
        <v>1137.5000000000002</v>
      </c>
      <c r="K3838" s="10">
        <f t="shared" si="1"/>
        <v>284.37500000000006</v>
      </c>
      <c r="L3838" s="11">
        <v>0.25</v>
      </c>
      <c r="N3838" s="16"/>
      <c r="O3838" s="14">
        <f>Sales_Data!$H3838+0.05</f>
        <v>0.70000000000000018</v>
      </c>
      <c r="P3838" s="12">
        <f>Sales_Data!$I3838-250</f>
        <v>1500</v>
      </c>
      <c r="Q3838" s="13">
        <f>Sales_Data!$L3838-5%</f>
        <v>0.2</v>
      </c>
    </row>
    <row r="3839" spans="1:17" ht="15.75" customHeight="1">
      <c r="A3839" s="6" t="s">
        <v>14</v>
      </c>
      <c r="B3839" s="6">
        <v>1185732</v>
      </c>
      <c r="C3839" s="7">
        <v>44275</v>
      </c>
      <c r="D3839" s="6" t="s">
        <v>15</v>
      </c>
      <c r="E3839" s="6" t="s">
        <v>128</v>
      </c>
      <c r="F3839" s="6" t="s">
        <v>129</v>
      </c>
      <c r="G3839" s="6" t="s">
        <v>22</v>
      </c>
      <c r="H3839" s="8">
        <v>0.55000000000000004</v>
      </c>
      <c r="I3839" s="9">
        <v>2750</v>
      </c>
      <c r="J3839" s="10">
        <f t="shared" si="0"/>
        <v>1512.5000000000002</v>
      </c>
      <c r="K3839" s="10">
        <f t="shared" si="1"/>
        <v>453.75000000000006</v>
      </c>
      <c r="L3839" s="11">
        <v>0.3</v>
      </c>
      <c r="N3839" s="16"/>
      <c r="O3839" s="14">
        <f>Sales_Data!$H3839+0.05</f>
        <v>0.60000000000000009</v>
      </c>
      <c r="P3839" s="12">
        <f>Sales_Data!$I3839-250</f>
        <v>2500</v>
      </c>
      <c r="Q3839" s="13">
        <f>Sales_Data!$L3839-5%</f>
        <v>0.25</v>
      </c>
    </row>
    <row r="3840" spans="1:17" ht="15.75" customHeight="1">
      <c r="A3840" s="6" t="s">
        <v>14</v>
      </c>
      <c r="B3840" s="6">
        <v>1185732</v>
      </c>
      <c r="C3840" s="7">
        <v>44307</v>
      </c>
      <c r="D3840" s="6" t="s">
        <v>15</v>
      </c>
      <c r="E3840" s="6" t="s">
        <v>128</v>
      </c>
      <c r="F3840" s="6" t="s">
        <v>129</v>
      </c>
      <c r="G3840" s="6" t="s">
        <v>17</v>
      </c>
      <c r="H3840" s="8">
        <v>0.55000000000000004</v>
      </c>
      <c r="I3840" s="9">
        <v>5250</v>
      </c>
      <c r="J3840" s="10">
        <f t="shared" si="0"/>
        <v>2887.5000000000005</v>
      </c>
      <c r="K3840" s="10">
        <f t="shared" si="1"/>
        <v>1010.6250000000002</v>
      </c>
      <c r="L3840" s="11">
        <v>0.35000000000000003</v>
      </c>
      <c r="N3840" s="16"/>
      <c r="O3840" s="14">
        <f>Sales_Data!$H3840+0.05</f>
        <v>0.60000000000000009</v>
      </c>
      <c r="P3840" s="12">
        <f>Sales_Data!$I3840-250</f>
        <v>5000</v>
      </c>
      <c r="Q3840" s="13">
        <f>Sales_Data!$L3840-5%</f>
        <v>0.30000000000000004</v>
      </c>
    </row>
    <row r="3841" spans="1:17" ht="15.75" customHeight="1">
      <c r="A3841" s="6" t="s">
        <v>14</v>
      </c>
      <c r="B3841" s="6">
        <v>1185732</v>
      </c>
      <c r="C3841" s="7">
        <v>44307</v>
      </c>
      <c r="D3841" s="6" t="s">
        <v>15</v>
      </c>
      <c r="E3841" s="6" t="s">
        <v>128</v>
      </c>
      <c r="F3841" s="6" t="s">
        <v>129</v>
      </c>
      <c r="G3841" s="6" t="s">
        <v>18</v>
      </c>
      <c r="H3841" s="8">
        <v>0.55000000000000004</v>
      </c>
      <c r="I3841" s="9">
        <v>2250</v>
      </c>
      <c r="J3841" s="10">
        <f t="shared" si="0"/>
        <v>1237.5</v>
      </c>
      <c r="K3841" s="10">
        <f t="shared" si="1"/>
        <v>433.12500000000006</v>
      </c>
      <c r="L3841" s="11">
        <v>0.35000000000000003</v>
      </c>
      <c r="N3841" s="16"/>
      <c r="O3841" s="14">
        <f>Sales_Data!$H3841+0.05</f>
        <v>0.60000000000000009</v>
      </c>
      <c r="P3841" s="12">
        <f>Sales_Data!$I3841-250</f>
        <v>2000</v>
      </c>
      <c r="Q3841" s="13">
        <f>Sales_Data!$L3841-5%</f>
        <v>0.30000000000000004</v>
      </c>
    </row>
    <row r="3842" spans="1:17" ht="15.75" customHeight="1">
      <c r="A3842" s="6" t="s">
        <v>14</v>
      </c>
      <c r="B3842" s="6">
        <v>1185732</v>
      </c>
      <c r="C3842" s="7">
        <v>44307</v>
      </c>
      <c r="D3842" s="6" t="s">
        <v>15</v>
      </c>
      <c r="E3842" s="6" t="s">
        <v>128</v>
      </c>
      <c r="F3842" s="6" t="s">
        <v>129</v>
      </c>
      <c r="G3842" s="6" t="s">
        <v>19</v>
      </c>
      <c r="H3842" s="8">
        <v>0.45</v>
      </c>
      <c r="I3842" s="9">
        <v>2250</v>
      </c>
      <c r="J3842" s="10">
        <f t="shared" si="0"/>
        <v>1012.5</v>
      </c>
      <c r="K3842" s="10">
        <f t="shared" si="1"/>
        <v>253.125</v>
      </c>
      <c r="L3842" s="11">
        <v>0.25</v>
      </c>
      <c r="N3842" s="16"/>
      <c r="O3842" s="14">
        <f>Sales_Data!$H3842+0.05</f>
        <v>0.5</v>
      </c>
      <c r="P3842" s="12">
        <f>Sales_Data!$I3842-250</f>
        <v>2000</v>
      </c>
      <c r="Q3842" s="13">
        <f>Sales_Data!$L3842-5%</f>
        <v>0.2</v>
      </c>
    </row>
    <row r="3843" spans="1:17" ht="15.75" customHeight="1">
      <c r="A3843" s="6" t="s">
        <v>14</v>
      </c>
      <c r="B3843" s="6">
        <v>1185732</v>
      </c>
      <c r="C3843" s="7">
        <v>44307</v>
      </c>
      <c r="D3843" s="6" t="s">
        <v>15</v>
      </c>
      <c r="E3843" s="6" t="s">
        <v>128</v>
      </c>
      <c r="F3843" s="6" t="s">
        <v>129</v>
      </c>
      <c r="G3843" s="6" t="s">
        <v>20</v>
      </c>
      <c r="H3843" s="8">
        <v>0.49999999999999994</v>
      </c>
      <c r="I3843" s="9">
        <v>1500</v>
      </c>
      <c r="J3843" s="10">
        <f t="shared" si="0"/>
        <v>749.99999999999989</v>
      </c>
      <c r="K3843" s="10">
        <f t="shared" si="1"/>
        <v>187.49999999999997</v>
      </c>
      <c r="L3843" s="11">
        <v>0.25</v>
      </c>
      <c r="N3843" s="16"/>
      <c r="O3843" s="14">
        <f>Sales_Data!$H3843+0.05</f>
        <v>0.54999999999999993</v>
      </c>
      <c r="P3843" s="12">
        <f>Sales_Data!$I3843-250</f>
        <v>1250</v>
      </c>
      <c r="Q3843" s="13">
        <f>Sales_Data!$L3843-5%</f>
        <v>0.2</v>
      </c>
    </row>
    <row r="3844" spans="1:17" ht="15.75" customHeight="1">
      <c r="A3844" s="6" t="s">
        <v>14</v>
      </c>
      <c r="B3844" s="6">
        <v>1185732</v>
      </c>
      <c r="C3844" s="7">
        <v>44307</v>
      </c>
      <c r="D3844" s="6" t="s">
        <v>15</v>
      </c>
      <c r="E3844" s="6" t="s">
        <v>128</v>
      </c>
      <c r="F3844" s="6" t="s">
        <v>129</v>
      </c>
      <c r="G3844" s="6" t="s">
        <v>21</v>
      </c>
      <c r="H3844" s="8">
        <v>0.60000000000000009</v>
      </c>
      <c r="I3844" s="9">
        <v>1500</v>
      </c>
      <c r="J3844" s="10">
        <f t="shared" si="0"/>
        <v>900.00000000000011</v>
      </c>
      <c r="K3844" s="10">
        <f t="shared" si="1"/>
        <v>225.00000000000003</v>
      </c>
      <c r="L3844" s="11">
        <v>0.25</v>
      </c>
      <c r="N3844" s="16"/>
      <c r="O3844" s="14">
        <f>Sales_Data!$H3844+0</f>
        <v>0.60000000000000009</v>
      </c>
      <c r="P3844" s="12">
        <f>Sales_Data!$I3844-250</f>
        <v>1250</v>
      </c>
      <c r="Q3844" s="13">
        <f>Sales_Data!$L3844-5%</f>
        <v>0.2</v>
      </c>
    </row>
    <row r="3845" spans="1:17" ht="15.75" customHeight="1">
      <c r="A3845" s="6" t="s">
        <v>14</v>
      </c>
      <c r="B3845" s="6">
        <v>1185732</v>
      </c>
      <c r="C3845" s="7">
        <v>44307</v>
      </c>
      <c r="D3845" s="6" t="s">
        <v>15</v>
      </c>
      <c r="E3845" s="6" t="s">
        <v>128</v>
      </c>
      <c r="F3845" s="6" t="s">
        <v>129</v>
      </c>
      <c r="G3845" s="6" t="s">
        <v>22</v>
      </c>
      <c r="H3845" s="8">
        <v>0.5</v>
      </c>
      <c r="I3845" s="9">
        <v>3000</v>
      </c>
      <c r="J3845" s="10">
        <f t="shared" si="0"/>
        <v>1500</v>
      </c>
      <c r="K3845" s="10">
        <f t="shared" si="1"/>
        <v>450</v>
      </c>
      <c r="L3845" s="11">
        <v>0.3</v>
      </c>
      <c r="N3845" s="16"/>
      <c r="O3845" s="14">
        <f>Sales_Data!$H3845+0</f>
        <v>0.5</v>
      </c>
      <c r="P3845" s="12">
        <f>Sales_Data!$I3845-250</f>
        <v>2750</v>
      </c>
      <c r="Q3845" s="13">
        <f>Sales_Data!$L3845-5%</f>
        <v>0.25</v>
      </c>
    </row>
    <row r="3846" spans="1:17" ht="15.75" customHeight="1">
      <c r="A3846" s="6" t="s">
        <v>14</v>
      </c>
      <c r="B3846" s="6">
        <v>1185732</v>
      </c>
      <c r="C3846" s="7">
        <v>44336</v>
      </c>
      <c r="D3846" s="6" t="s">
        <v>15</v>
      </c>
      <c r="E3846" s="6" t="s">
        <v>128</v>
      </c>
      <c r="F3846" s="6" t="s">
        <v>129</v>
      </c>
      <c r="G3846" s="6" t="s">
        <v>17</v>
      </c>
      <c r="H3846" s="8">
        <v>0.65</v>
      </c>
      <c r="I3846" s="9">
        <v>5700</v>
      </c>
      <c r="J3846" s="10">
        <f t="shared" si="0"/>
        <v>3705</v>
      </c>
      <c r="K3846" s="10">
        <f t="shared" si="1"/>
        <v>1296.7500000000002</v>
      </c>
      <c r="L3846" s="11">
        <v>0.35000000000000003</v>
      </c>
      <c r="N3846" s="16"/>
      <c r="O3846" s="14">
        <f>Sales_Data!$H3846+0</f>
        <v>0.65</v>
      </c>
      <c r="P3846" s="12">
        <f>Sales_Data!$I3846-250</f>
        <v>5450</v>
      </c>
      <c r="Q3846" s="13">
        <f>Sales_Data!$L3846-5%</f>
        <v>0.30000000000000004</v>
      </c>
    </row>
    <row r="3847" spans="1:17" ht="15.75" customHeight="1">
      <c r="A3847" s="6" t="s">
        <v>14</v>
      </c>
      <c r="B3847" s="6">
        <v>1185732</v>
      </c>
      <c r="C3847" s="7">
        <v>44336</v>
      </c>
      <c r="D3847" s="6" t="s">
        <v>15</v>
      </c>
      <c r="E3847" s="6" t="s">
        <v>128</v>
      </c>
      <c r="F3847" s="6" t="s">
        <v>129</v>
      </c>
      <c r="G3847" s="6" t="s">
        <v>18</v>
      </c>
      <c r="H3847" s="8">
        <v>0.60000000000000009</v>
      </c>
      <c r="I3847" s="9">
        <v>2750</v>
      </c>
      <c r="J3847" s="10">
        <f t="shared" si="0"/>
        <v>1650.0000000000002</v>
      </c>
      <c r="K3847" s="10">
        <f t="shared" si="1"/>
        <v>577.50000000000011</v>
      </c>
      <c r="L3847" s="11">
        <v>0.35000000000000003</v>
      </c>
      <c r="N3847" s="16"/>
      <c r="O3847" s="14">
        <f>Sales_Data!$H3847+0</f>
        <v>0.60000000000000009</v>
      </c>
      <c r="P3847" s="12">
        <f>Sales_Data!$I3847-250</f>
        <v>2500</v>
      </c>
      <c r="Q3847" s="13">
        <f>Sales_Data!$L3847-5%</f>
        <v>0.30000000000000004</v>
      </c>
    </row>
    <row r="3848" spans="1:17" ht="15.75" customHeight="1">
      <c r="A3848" s="6" t="s">
        <v>14</v>
      </c>
      <c r="B3848" s="6">
        <v>1185732</v>
      </c>
      <c r="C3848" s="7">
        <v>44336</v>
      </c>
      <c r="D3848" s="6" t="s">
        <v>15</v>
      </c>
      <c r="E3848" s="6" t="s">
        <v>128</v>
      </c>
      <c r="F3848" s="6" t="s">
        <v>129</v>
      </c>
      <c r="G3848" s="6" t="s">
        <v>19</v>
      </c>
      <c r="H3848" s="8">
        <v>0.55000000000000004</v>
      </c>
      <c r="I3848" s="9">
        <v>3000</v>
      </c>
      <c r="J3848" s="10">
        <f t="shared" si="0"/>
        <v>1650.0000000000002</v>
      </c>
      <c r="K3848" s="10">
        <f t="shared" si="1"/>
        <v>412.50000000000006</v>
      </c>
      <c r="L3848" s="11">
        <v>0.25</v>
      </c>
      <c r="N3848" s="16"/>
      <c r="O3848" s="14">
        <f>Sales_Data!$H3848+0</f>
        <v>0.55000000000000004</v>
      </c>
      <c r="P3848" s="12">
        <f>Sales_Data!$I3848-250</f>
        <v>2750</v>
      </c>
      <c r="Q3848" s="13">
        <f>Sales_Data!$L3848-5%</f>
        <v>0.2</v>
      </c>
    </row>
    <row r="3849" spans="1:17" ht="15.75" customHeight="1">
      <c r="A3849" s="6" t="s">
        <v>14</v>
      </c>
      <c r="B3849" s="6">
        <v>1185732</v>
      </c>
      <c r="C3849" s="7">
        <v>44336</v>
      </c>
      <c r="D3849" s="6" t="s">
        <v>15</v>
      </c>
      <c r="E3849" s="6" t="s">
        <v>128</v>
      </c>
      <c r="F3849" s="6" t="s">
        <v>129</v>
      </c>
      <c r="G3849" s="6" t="s">
        <v>20</v>
      </c>
      <c r="H3849" s="8">
        <v>0.55000000000000004</v>
      </c>
      <c r="I3849" s="9">
        <v>2500</v>
      </c>
      <c r="J3849" s="10">
        <f t="shared" si="0"/>
        <v>1375</v>
      </c>
      <c r="K3849" s="10">
        <f t="shared" si="1"/>
        <v>343.75</v>
      </c>
      <c r="L3849" s="11">
        <v>0.25</v>
      </c>
      <c r="N3849" s="16"/>
      <c r="O3849" s="14">
        <f>Sales_Data!$H3849+0</f>
        <v>0.55000000000000004</v>
      </c>
      <c r="P3849" s="12">
        <f>Sales_Data!$I3849-250</f>
        <v>2250</v>
      </c>
      <c r="Q3849" s="13">
        <f>Sales_Data!$L3849-5%</f>
        <v>0.2</v>
      </c>
    </row>
    <row r="3850" spans="1:17" ht="15.75" customHeight="1">
      <c r="A3850" s="6" t="s">
        <v>14</v>
      </c>
      <c r="B3850" s="6">
        <v>1185732</v>
      </c>
      <c r="C3850" s="7">
        <v>44336</v>
      </c>
      <c r="D3850" s="6" t="s">
        <v>15</v>
      </c>
      <c r="E3850" s="6" t="s">
        <v>128</v>
      </c>
      <c r="F3850" s="6" t="s">
        <v>129</v>
      </c>
      <c r="G3850" s="6" t="s">
        <v>21</v>
      </c>
      <c r="H3850" s="8">
        <v>0.65</v>
      </c>
      <c r="I3850" s="9">
        <v>2750</v>
      </c>
      <c r="J3850" s="10">
        <f t="shared" si="0"/>
        <v>1787.5</v>
      </c>
      <c r="K3850" s="10">
        <f t="shared" si="1"/>
        <v>446.875</v>
      </c>
      <c r="L3850" s="11">
        <v>0.25</v>
      </c>
      <c r="N3850" s="16"/>
      <c r="O3850" s="14">
        <f>Sales_Data!$H3850+0</f>
        <v>0.65</v>
      </c>
      <c r="P3850" s="12">
        <f>Sales_Data!$I3850-250</f>
        <v>2500</v>
      </c>
      <c r="Q3850" s="13">
        <f>Sales_Data!$L3850-5%</f>
        <v>0.2</v>
      </c>
    </row>
    <row r="3851" spans="1:17" ht="15.75" customHeight="1">
      <c r="A3851" s="6" t="s">
        <v>14</v>
      </c>
      <c r="B3851" s="6">
        <v>1185732</v>
      </c>
      <c r="C3851" s="7">
        <v>44336</v>
      </c>
      <c r="D3851" s="6" t="s">
        <v>15</v>
      </c>
      <c r="E3851" s="6" t="s">
        <v>128</v>
      </c>
      <c r="F3851" s="6" t="s">
        <v>129</v>
      </c>
      <c r="G3851" s="6" t="s">
        <v>22</v>
      </c>
      <c r="H3851" s="8">
        <v>0.70000000000000007</v>
      </c>
      <c r="I3851" s="9">
        <v>4000</v>
      </c>
      <c r="J3851" s="10">
        <f t="shared" si="0"/>
        <v>2800.0000000000005</v>
      </c>
      <c r="K3851" s="10">
        <f t="shared" si="1"/>
        <v>840.00000000000011</v>
      </c>
      <c r="L3851" s="11">
        <v>0.3</v>
      </c>
      <c r="N3851" s="16"/>
      <c r="O3851" s="14">
        <f>Sales_Data!$H3851+0</f>
        <v>0.70000000000000007</v>
      </c>
      <c r="P3851" s="12">
        <f>Sales_Data!$I3851-250</f>
        <v>3750</v>
      </c>
      <c r="Q3851" s="13">
        <f>Sales_Data!$L3851-5%</f>
        <v>0.25</v>
      </c>
    </row>
    <row r="3852" spans="1:17" ht="15.75" customHeight="1">
      <c r="A3852" s="6" t="s">
        <v>14</v>
      </c>
      <c r="B3852" s="6">
        <v>1185732</v>
      </c>
      <c r="C3852" s="7">
        <v>44369</v>
      </c>
      <c r="D3852" s="6" t="s">
        <v>15</v>
      </c>
      <c r="E3852" s="6" t="s">
        <v>128</v>
      </c>
      <c r="F3852" s="6" t="s">
        <v>129</v>
      </c>
      <c r="G3852" s="6" t="s">
        <v>17</v>
      </c>
      <c r="H3852" s="8">
        <v>0.65</v>
      </c>
      <c r="I3852" s="9">
        <v>6500</v>
      </c>
      <c r="J3852" s="10">
        <f t="shared" si="0"/>
        <v>4225</v>
      </c>
      <c r="K3852" s="10">
        <f t="shared" si="1"/>
        <v>1478.7500000000002</v>
      </c>
      <c r="L3852" s="11">
        <v>0.35000000000000003</v>
      </c>
      <c r="N3852" s="16"/>
      <c r="O3852" s="14">
        <f>Sales_Data!$H3852+0</f>
        <v>0.65</v>
      </c>
      <c r="P3852" s="12">
        <f>Sales_Data!$I3852-250</f>
        <v>6250</v>
      </c>
      <c r="Q3852" s="13">
        <f>Sales_Data!$L3852-5%</f>
        <v>0.30000000000000004</v>
      </c>
    </row>
    <row r="3853" spans="1:17" ht="15.75" customHeight="1">
      <c r="A3853" s="6" t="s">
        <v>14</v>
      </c>
      <c r="B3853" s="6">
        <v>1185732</v>
      </c>
      <c r="C3853" s="7">
        <v>44369</v>
      </c>
      <c r="D3853" s="6" t="s">
        <v>15</v>
      </c>
      <c r="E3853" s="6" t="s">
        <v>128</v>
      </c>
      <c r="F3853" s="6" t="s">
        <v>129</v>
      </c>
      <c r="G3853" s="6" t="s">
        <v>18</v>
      </c>
      <c r="H3853" s="8">
        <v>0.60000000000000009</v>
      </c>
      <c r="I3853" s="9">
        <v>4000</v>
      </c>
      <c r="J3853" s="10">
        <f t="shared" si="0"/>
        <v>2400.0000000000005</v>
      </c>
      <c r="K3853" s="10">
        <f t="shared" si="1"/>
        <v>840.00000000000023</v>
      </c>
      <c r="L3853" s="11">
        <v>0.35000000000000003</v>
      </c>
      <c r="N3853" s="16"/>
      <c r="O3853" s="14">
        <f>Sales_Data!$H3853+0</f>
        <v>0.60000000000000009</v>
      </c>
      <c r="P3853" s="12">
        <f>Sales_Data!$I3853-250</f>
        <v>3750</v>
      </c>
      <c r="Q3853" s="13">
        <f>Sales_Data!$L3853-5%</f>
        <v>0.30000000000000004</v>
      </c>
    </row>
    <row r="3854" spans="1:17" ht="15.75" customHeight="1">
      <c r="A3854" s="6" t="s">
        <v>14</v>
      </c>
      <c r="B3854" s="6">
        <v>1185732</v>
      </c>
      <c r="C3854" s="7">
        <v>44369</v>
      </c>
      <c r="D3854" s="6" t="s">
        <v>15</v>
      </c>
      <c r="E3854" s="6" t="s">
        <v>128</v>
      </c>
      <c r="F3854" s="6" t="s">
        <v>129</v>
      </c>
      <c r="G3854" s="6" t="s">
        <v>19</v>
      </c>
      <c r="H3854" s="8">
        <v>0.55000000000000004</v>
      </c>
      <c r="I3854" s="9">
        <v>3250</v>
      </c>
      <c r="J3854" s="10">
        <f t="shared" si="0"/>
        <v>1787.5000000000002</v>
      </c>
      <c r="K3854" s="10">
        <f t="shared" si="1"/>
        <v>446.87500000000006</v>
      </c>
      <c r="L3854" s="11">
        <v>0.25</v>
      </c>
      <c r="N3854" s="16"/>
      <c r="O3854" s="14">
        <f>Sales_Data!$H3854+0</f>
        <v>0.55000000000000004</v>
      </c>
      <c r="P3854" s="12">
        <f>Sales_Data!$I3854-250</f>
        <v>3000</v>
      </c>
      <c r="Q3854" s="13">
        <f>Sales_Data!$L3854-5%</f>
        <v>0.2</v>
      </c>
    </row>
    <row r="3855" spans="1:17" ht="15.75" customHeight="1">
      <c r="A3855" s="6" t="s">
        <v>14</v>
      </c>
      <c r="B3855" s="6">
        <v>1185732</v>
      </c>
      <c r="C3855" s="7">
        <v>44369</v>
      </c>
      <c r="D3855" s="6" t="s">
        <v>15</v>
      </c>
      <c r="E3855" s="6" t="s">
        <v>128</v>
      </c>
      <c r="F3855" s="6" t="s">
        <v>129</v>
      </c>
      <c r="G3855" s="6" t="s">
        <v>20</v>
      </c>
      <c r="H3855" s="8">
        <v>0.55000000000000004</v>
      </c>
      <c r="I3855" s="9">
        <v>3000</v>
      </c>
      <c r="J3855" s="10">
        <f t="shared" si="0"/>
        <v>1650.0000000000002</v>
      </c>
      <c r="K3855" s="10">
        <f t="shared" si="1"/>
        <v>412.50000000000006</v>
      </c>
      <c r="L3855" s="11">
        <v>0.25</v>
      </c>
      <c r="N3855" s="16"/>
      <c r="O3855" s="14">
        <f>Sales_Data!$H3855+0</f>
        <v>0.55000000000000004</v>
      </c>
      <c r="P3855" s="12">
        <f>Sales_Data!$I3855-250</f>
        <v>2750</v>
      </c>
      <c r="Q3855" s="13">
        <f>Sales_Data!$L3855-5%</f>
        <v>0.2</v>
      </c>
    </row>
    <row r="3856" spans="1:17" ht="15.75" customHeight="1">
      <c r="A3856" s="6" t="s">
        <v>14</v>
      </c>
      <c r="B3856" s="6">
        <v>1185732</v>
      </c>
      <c r="C3856" s="7">
        <v>44369</v>
      </c>
      <c r="D3856" s="6" t="s">
        <v>15</v>
      </c>
      <c r="E3856" s="6" t="s">
        <v>128</v>
      </c>
      <c r="F3856" s="6" t="s">
        <v>129</v>
      </c>
      <c r="G3856" s="6" t="s">
        <v>21</v>
      </c>
      <c r="H3856" s="8">
        <v>0.65</v>
      </c>
      <c r="I3856" s="9">
        <v>3000</v>
      </c>
      <c r="J3856" s="10">
        <f t="shared" si="0"/>
        <v>1950</v>
      </c>
      <c r="K3856" s="10">
        <f t="shared" si="1"/>
        <v>487.5</v>
      </c>
      <c r="L3856" s="11">
        <v>0.25</v>
      </c>
      <c r="N3856" s="16"/>
      <c r="O3856" s="14">
        <f>Sales_Data!$H3856+0</f>
        <v>0.65</v>
      </c>
      <c r="P3856" s="12">
        <f>Sales_Data!$I3856-250</f>
        <v>2750</v>
      </c>
      <c r="Q3856" s="13">
        <f>Sales_Data!$L3856-5%</f>
        <v>0.2</v>
      </c>
    </row>
    <row r="3857" spans="1:17" ht="15.75" customHeight="1">
      <c r="A3857" s="6" t="s">
        <v>14</v>
      </c>
      <c r="B3857" s="6">
        <v>1185732</v>
      </c>
      <c r="C3857" s="7">
        <v>44369</v>
      </c>
      <c r="D3857" s="6" t="s">
        <v>15</v>
      </c>
      <c r="E3857" s="6" t="s">
        <v>128</v>
      </c>
      <c r="F3857" s="6" t="s">
        <v>129</v>
      </c>
      <c r="G3857" s="6" t="s">
        <v>22</v>
      </c>
      <c r="H3857" s="8">
        <v>0.70000000000000007</v>
      </c>
      <c r="I3857" s="9">
        <v>4500</v>
      </c>
      <c r="J3857" s="10">
        <f t="shared" si="0"/>
        <v>3150.0000000000005</v>
      </c>
      <c r="K3857" s="10">
        <f t="shared" si="1"/>
        <v>945.00000000000011</v>
      </c>
      <c r="L3857" s="11">
        <v>0.3</v>
      </c>
      <c r="N3857" s="16"/>
      <c r="O3857" s="14">
        <f>Sales_Data!$H3857+0</f>
        <v>0.70000000000000007</v>
      </c>
      <c r="P3857" s="12">
        <f>Sales_Data!$I3857-250</f>
        <v>4250</v>
      </c>
      <c r="Q3857" s="13">
        <f>Sales_Data!$L3857-5%</f>
        <v>0.25</v>
      </c>
    </row>
    <row r="3858" spans="1:17" ht="15.75" customHeight="1">
      <c r="A3858" s="6" t="s">
        <v>14</v>
      </c>
      <c r="B3858" s="6">
        <v>1185732</v>
      </c>
      <c r="C3858" s="7">
        <v>44397</v>
      </c>
      <c r="D3858" s="6" t="s">
        <v>15</v>
      </c>
      <c r="E3858" s="6" t="s">
        <v>128</v>
      </c>
      <c r="F3858" s="6" t="s">
        <v>129</v>
      </c>
      <c r="G3858" s="6" t="s">
        <v>17</v>
      </c>
      <c r="H3858" s="8">
        <v>0.65</v>
      </c>
      <c r="I3858" s="9">
        <v>6750</v>
      </c>
      <c r="J3858" s="10">
        <f t="shared" si="0"/>
        <v>4387.5</v>
      </c>
      <c r="K3858" s="10">
        <f t="shared" si="1"/>
        <v>1535.6250000000002</v>
      </c>
      <c r="L3858" s="11">
        <v>0.35000000000000003</v>
      </c>
      <c r="N3858" s="16"/>
      <c r="O3858" s="14">
        <f>Sales_Data!$H3858+0</f>
        <v>0.65</v>
      </c>
      <c r="P3858" s="12">
        <f>Sales_Data!$I3858-250</f>
        <v>6500</v>
      </c>
      <c r="Q3858" s="13">
        <f>Sales_Data!$L3858-5%</f>
        <v>0.30000000000000004</v>
      </c>
    </row>
    <row r="3859" spans="1:17" ht="15.75" customHeight="1">
      <c r="A3859" s="6" t="s">
        <v>14</v>
      </c>
      <c r="B3859" s="6">
        <v>1185732</v>
      </c>
      <c r="C3859" s="7">
        <v>44397</v>
      </c>
      <c r="D3859" s="6" t="s">
        <v>15</v>
      </c>
      <c r="E3859" s="6" t="s">
        <v>128</v>
      </c>
      <c r="F3859" s="6" t="s">
        <v>129</v>
      </c>
      <c r="G3859" s="6" t="s">
        <v>18</v>
      </c>
      <c r="H3859" s="8">
        <v>0.60000000000000009</v>
      </c>
      <c r="I3859" s="9">
        <v>4250</v>
      </c>
      <c r="J3859" s="10">
        <f t="shared" si="0"/>
        <v>2550.0000000000005</v>
      </c>
      <c r="K3859" s="10">
        <f t="shared" si="1"/>
        <v>892.50000000000023</v>
      </c>
      <c r="L3859" s="11">
        <v>0.35000000000000003</v>
      </c>
      <c r="N3859" s="16"/>
      <c r="O3859" s="14">
        <f>Sales_Data!$H3859+0</f>
        <v>0.60000000000000009</v>
      </c>
      <c r="P3859" s="12">
        <f>Sales_Data!$I3859-250</f>
        <v>4000</v>
      </c>
      <c r="Q3859" s="13">
        <f>Sales_Data!$L3859-5%</f>
        <v>0.30000000000000004</v>
      </c>
    </row>
    <row r="3860" spans="1:17" ht="15.75" customHeight="1">
      <c r="A3860" s="6" t="s">
        <v>14</v>
      </c>
      <c r="B3860" s="6">
        <v>1185732</v>
      </c>
      <c r="C3860" s="7">
        <v>44397</v>
      </c>
      <c r="D3860" s="6" t="s">
        <v>15</v>
      </c>
      <c r="E3860" s="6" t="s">
        <v>128</v>
      </c>
      <c r="F3860" s="6" t="s">
        <v>129</v>
      </c>
      <c r="G3860" s="6" t="s">
        <v>19</v>
      </c>
      <c r="H3860" s="8">
        <v>0.55000000000000004</v>
      </c>
      <c r="I3860" s="9">
        <v>3500</v>
      </c>
      <c r="J3860" s="10">
        <f t="shared" si="0"/>
        <v>1925.0000000000002</v>
      </c>
      <c r="K3860" s="10">
        <f t="shared" si="1"/>
        <v>481.25000000000006</v>
      </c>
      <c r="L3860" s="11">
        <v>0.25</v>
      </c>
      <c r="N3860" s="16"/>
      <c r="O3860" s="14">
        <f>Sales_Data!$H3860+0</f>
        <v>0.55000000000000004</v>
      </c>
      <c r="P3860" s="12">
        <f>Sales_Data!$I3860-250</f>
        <v>3250</v>
      </c>
      <c r="Q3860" s="13">
        <f>Sales_Data!$L3860-5%</f>
        <v>0.2</v>
      </c>
    </row>
    <row r="3861" spans="1:17" ht="15.75" customHeight="1">
      <c r="A3861" s="6" t="s">
        <v>14</v>
      </c>
      <c r="B3861" s="6">
        <v>1185732</v>
      </c>
      <c r="C3861" s="7">
        <v>44397</v>
      </c>
      <c r="D3861" s="6" t="s">
        <v>15</v>
      </c>
      <c r="E3861" s="6" t="s">
        <v>128</v>
      </c>
      <c r="F3861" s="6" t="s">
        <v>129</v>
      </c>
      <c r="G3861" s="6" t="s">
        <v>20</v>
      </c>
      <c r="H3861" s="8">
        <v>0.55000000000000004</v>
      </c>
      <c r="I3861" s="9">
        <v>3000</v>
      </c>
      <c r="J3861" s="10">
        <f t="shared" si="0"/>
        <v>1650.0000000000002</v>
      </c>
      <c r="K3861" s="10">
        <f t="shared" si="1"/>
        <v>412.50000000000006</v>
      </c>
      <c r="L3861" s="11">
        <v>0.25</v>
      </c>
      <c r="N3861" s="16"/>
      <c r="O3861" s="14">
        <f>Sales_Data!$H3861+0</f>
        <v>0.55000000000000004</v>
      </c>
      <c r="P3861" s="12">
        <f>Sales_Data!$I3861-250</f>
        <v>2750</v>
      </c>
      <c r="Q3861" s="13">
        <f>Sales_Data!$L3861-5%</f>
        <v>0.2</v>
      </c>
    </row>
    <row r="3862" spans="1:17" ht="15.75" customHeight="1">
      <c r="A3862" s="6" t="s">
        <v>14</v>
      </c>
      <c r="B3862" s="6">
        <v>1185732</v>
      </c>
      <c r="C3862" s="7">
        <v>44397</v>
      </c>
      <c r="D3862" s="6" t="s">
        <v>15</v>
      </c>
      <c r="E3862" s="6" t="s">
        <v>128</v>
      </c>
      <c r="F3862" s="6" t="s">
        <v>129</v>
      </c>
      <c r="G3862" s="6" t="s">
        <v>21</v>
      </c>
      <c r="H3862" s="8">
        <v>0.65</v>
      </c>
      <c r="I3862" s="9">
        <v>3250</v>
      </c>
      <c r="J3862" s="10">
        <f t="shared" si="0"/>
        <v>2112.5</v>
      </c>
      <c r="K3862" s="10">
        <f t="shared" si="1"/>
        <v>528.125</v>
      </c>
      <c r="L3862" s="11">
        <v>0.25</v>
      </c>
      <c r="N3862" s="16"/>
      <c r="O3862" s="14">
        <f>Sales_Data!$H3862+0</f>
        <v>0.65</v>
      </c>
      <c r="P3862" s="12">
        <f>Sales_Data!$I3862-250</f>
        <v>3000</v>
      </c>
      <c r="Q3862" s="13">
        <f>Sales_Data!$L3862-5%</f>
        <v>0.2</v>
      </c>
    </row>
    <row r="3863" spans="1:17" ht="15.75" customHeight="1">
      <c r="A3863" s="6" t="s">
        <v>14</v>
      </c>
      <c r="B3863" s="6">
        <v>1185732</v>
      </c>
      <c r="C3863" s="7">
        <v>44397</v>
      </c>
      <c r="D3863" s="6" t="s">
        <v>15</v>
      </c>
      <c r="E3863" s="6" t="s">
        <v>128</v>
      </c>
      <c r="F3863" s="6" t="s">
        <v>129</v>
      </c>
      <c r="G3863" s="6" t="s">
        <v>22</v>
      </c>
      <c r="H3863" s="8">
        <v>0.70000000000000007</v>
      </c>
      <c r="I3863" s="9">
        <v>5000</v>
      </c>
      <c r="J3863" s="10">
        <f t="shared" si="0"/>
        <v>3500.0000000000005</v>
      </c>
      <c r="K3863" s="10">
        <f t="shared" si="1"/>
        <v>1050</v>
      </c>
      <c r="L3863" s="11">
        <v>0.3</v>
      </c>
      <c r="N3863" s="16"/>
      <c r="O3863" s="14">
        <f>Sales_Data!$H3863+0</f>
        <v>0.70000000000000007</v>
      </c>
      <c r="P3863" s="12">
        <f>Sales_Data!$I3863-250</f>
        <v>4750</v>
      </c>
      <c r="Q3863" s="13">
        <f>Sales_Data!$L3863-5%</f>
        <v>0.25</v>
      </c>
    </row>
    <row r="3864" spans="1:17" ht="15.75" customHeight="1">
      <c r="A3864" s="6" t="s">
        <v>14</v>
      </c>
      <c r="B3864" s="6">
        <v>1185732</v>
      </c>
      <c r="C3864" s="7">
        <v>44429</v>
      </c>
      <c r="D3864" s="6" t="s">
        <v>15</v>
      </c>
      <c r="E3864" s="6" t="s">
        <v>128</v>
      </c>
      <c r="F3864" s="6" t="s">
        <v>129</v>
      </c>
      <c r="G3864" s="6" t="s">
        <v>17</v>
      </c>
      <c r="H3864" s="8">
        <v>0.65</v>
      </c>
      <c r="I3864" s="9">
        <v>6500</v>
      </c>
      <c r="J3864" s="10">
        <f t="shared" si="0"/>
        <v>4225</v>
      </c>
      <c r="K3864" s="10">
        <f t="shared" si="1"/>
        <v>1478.7500000000002</v>
      </c>
      <c r="L3864" s="11">
        <v>0.35000000000000003</v>
      </c>
      <c r="N3864" s="16"/>
      <c r="O3864" s="14">
        <f>Sales_Data!$H3864+0</f>
        <v>0.65</v>
      </c>
      <c r="P3864" s="12">
        <f>Sales_Data!$I3864-250</f>
        <v>6250</v>
      </c>
      <c r="Q3864" s="13">
        <f>Sales_Data!$L3864-5%</f>
        <v>0.30000000000000004</v>
      </c>
    </row>
    <row r="3865" spans="1:17" ht="15.75" customHeight="1">
      <c r="A3865" s="6" t="s">
        <v>14</v>
      </c>
      <c r="B3865" s="6">
        <v>1185732</v>
      </c>
      <c r="C3865" s="7">
        <v>44429</v>
      </c>
      <c r="D3865" s="6" t="s">
        <v>15</v>
      </c>
      <c r="E3865" s="6" t="s">
        <v>128</v>
      </c>
      <c r="F3865" s="6" t="s">
        <v>129</v>
      </c>
      <c r="G3865" s="6" t="s">
        <v>18</v>
      </c>
      <c r="H3865" s="8">
        <v>0.60000000000000009</v>
      </c>
      <c r="I3865" s="9">
        <v>4250</v>
      </c>
      <c r="J3865" s="10">
        <f t="shared" si="0"/>
        <v>2550.0000000000005</v>
      </c>
      <c r="K3865" s="10">
        <f t="shared" si="1"/>
        <v>892.50000000000023</v>
      </c>
      <c r="L3865" s="11">
        <v>0.35000000000000003</v>
      </c>
      <c r="N3865" s="16"/>
      <c r="O3865" s="14">
        <f>Sales_Data!$H3865+0</f>
        <v>0.60000000000000009</v>
      </c>
      <c r="P3865" s="12">
        <f>Sales_Data!$I3865-250</f>
        <v>4000</v>
      </c>
      <c r="Q3865" s="13">
        <f>Sales_Data!$L3865-5%</f>
        <v>0.30000000000000004</v>
      </c>
    </row>
    <row r="3866" spans="1:17" ht="15.75" customHeight="1">
      <c r="A3866" s="6" t="s">
        <v>14</v>
      </c>
      <c r="B3866" s="6">
        <v>1185732</v>
      </c>
      <c r="C3866" s="7">
        <v>44429</v>
      </c>
      <c r="D3866" s="6" t="s">
        <v>15</v>
      </c>
      <c r="E3866" s="6" t="s">
        <v>128</v>
      </c>
      <c r="F3866" s="6" t="s">
        <v>129</v>
      </c>
      <c r="G3866" s="6" t="s">
        <v>19</v>
      </c>
      <c r="H3866" s="8">
        <v>0.55000000000000004</v>
      </c>
      <c r="I3866" s="9">
        <v>3500</v>
      </c>
      <c r="J3866" s="10">
        <f t="shared" si="0"/>
        <v>1925.0000000000002</v>
      </c>
      <c r="K3866" s="10">
        <f t="shared" si="1"/>
        <v>481.25000000000006</v>
      </c>
      <c r="L3866" s="11">
        <v>0.25</v>
      </c>
      <c r="N3866" s="16"/>
      <c r="O3866" s="14">
        <f>Sales_Data!$H3866+0</f>
        <v>0.55000000000000004</v>
      </c>
      <c r="P3866" s="12">
        <f>Sales_Data!$I3866-250</f>
        <v>3250</v>
      </c>
      <c r="Q3866" s="13">
        <f>Sales_Data!$L3866-5%</f>
        <v>0.2</v>
      </c>
    </row>
    <row r="3867" spans="1:17" ht="15.75" customHeight="1">
      <c r="A3867" s="6" t="s">
        <v>14</v>
      </c>
      <c r="B3867" s="6">
        <v>1185732</v>
      </c>
      <c r="C3867" s="7">
        <v>44429</v>
      </c>
      <c r="D3867" s="6" t="s">
        <v>15</v>
      </c>
      <c r="E3867" s="6" t="s">
        <v>128</v>
      </c>
      <c r="F3867" s="6" t="s">
        <v>129</v>
      </c>
      <c r="G3867" s="6" t="s">
        <v>20</v>
      </c>
      <c r="H3867" s="8">
        <v>0.55000000000000004</v>
      </c>
      <c r="I3867" s="9">
        <v>2500</v>
      </c>
      <c r="J3867" s="10">
        <f t="shared" si="0"/>
        <v>1375</v>
      </c>
      <c r="K3867" s="10">
        <f t="shared" si="1"/>
        <v>343.75</v>
      </c>
      <c r="L3867" s="11">
        <v>0.25</v>
      </c>
      <c r="N3867" s="16"/>
      <c r="O3867" s="14">
        <f>Sales_Data!$H3867+0</f>
        <v>0.55000000000000004</v>
      </c>
      <c r="P3867" s="12">
        <f>Sales_Data!$I3867-250</f>
        <v>2250</v>
      </c>
      <c r="Q3867" s="13">
        <f>Sales_Data!$L3867-5%</f>
        <v>0.2</v>
      </c>
    </row>
    <row r="3868" spans="1:17" ht="15.75" customHeight="1">
      <c r="A3868" s="6" t="s">
        <v>14</v>
      </c>
      <c r="B3868" s="6">
        <v>1185732</v>
      </c>
      <c r="C3868" s="7">
        <v>44429</v>
      </c>
      <c r="D3868" s="6" t="s">
        <v>15</v>
      </c>
      <c r="E3868" s="6" t="s">
        <v>128</v>
      </c>
      <c r="F3868" s="6" t="s">
        <v>129</v>
      </c>
      <c r="G3868" s="6" t="s">
        <v>21</v>
      </c>
      <c r="H3868" s="8">
        <v>0.65</v>
      </c>
      <c r="I3868" s="9">
        <v>2250</v>
      </c>
      <c r="J3868" s="10">
        <f t="shared" si="0"/>
        <v>1462.5</v>
      </c>
      <c r="K3868" s="10">
        <f t="shared" si="1"/>
        <v>365.625</v>
      </c>
      <c r="L3868" s="11">
        <v>0.25</v>
      </c>
      <c r="N3868" s="16"/>
      <c r="O3868" s="14">
        <f>Sales_Data!$H3868+0</f>
        <v>0.65</v>
      </c>
      <c r="P3868" s="12">
        <f>Sales_Data!$I3868-250</f>
        <v>2000</v>
      </c>
      <c r="Q3868" s="13">
        <f>Sales_Data!$L3868-5%</f>
        <v>0.2</v>
      </c>
    </row>
    <row r="3869" spans="1:17" ht="15.75" customHeight="1">
      <c r="A3869" s="6" t="s">
        <v>14</v>
      </c>
      <c r="B3869" s="6">
        <v>1185732</v>
      </c>
      <c r="C3869" s="7">
        <v>44429</v>
      </c>
      <c r="D3869" s="6" t="s">
        <v>15</v>
      </c>
      <c r="E3869" s="6" t="s">
        <v>128</v>
      </c>
      <c r="F3869" s="6" t="s">
        <v>129</v>
      </c>
      <c r="G3869" s="6" t="s">
        <v>22</v>
      </c>
      <c r="H3869" s="8">
        <v>0.70000000000000007</v>
      </c>
      <c r="I3869" s="9">
        <v>4000</v>
      </c>
      <c r="J3869" s="10">
        <f t="shared" si="0"/>
        <v>2800.0000000000005</v>
      </c>
      <c r="K3869" s="10">
        <f t="shared" si="1"/>
        <v>840.00000000000011</v>
      </c>
      <c r="L3869" s="11">
        <v>0.3</v>
      </c>
      <c r="N3869" s="16"/>
      <c r="O3869" s="14">
        <f>Sales_Data!$H3869+0</f>
        <v>0.70000000000000007</v>
      </c>
      <c r="P3869" s="12">
        <f>Sales_Data!$I3869-250</f>
        <v>3750</v>
      </c>
      <c r="Q3869" s="13">
        <f>Sales_Data!$L3869-5%</f>
        <v>0.25</v>
      </c>
    </row>
    <row r="3870" spans="1:17" ht="15.75" customHeight="1">
      <c r="A3870" s="6" t="s">
        <v>14</v>
      </c>
      <c r="B3870" s="6">
        <v>1185732</v>
      </c>
      <c r="C3870" s="7">
        <v>44459</v>
      </c>
      <c r="D3870" s="6" t="s">
        <v>15</v>
      </c>
      <c r="E3870" s="6" t="s">
        <v>128</v>
      </c>
      <c r="F3870" s="6" t="s">
        <v>129</v>
      </c>
      <c r="G3870" s="6" t="s">
        <v>17</v>
      </c>
      <c r="H3870" s="8">
        <v>0.65</v>
      </c>
      <c r="I3870" s="9">
        <v>5250</v>
      </c>
      <c r="J3870" s="10">
        <f t="shared" si="0"/>
        <v>3412.5</v>
      </c>
      <c r="K3870" s="10">
        <f t="shared" si="1"/>
        <v>1194.375</v>
      </c>
      <c r="L3870" s="11">
        <v>0.35000000000000003</v>
      </c>
      <c r="N3870" s="16"/>
      <c r="O3870" s="14">
        <f>Sales_Data!$H3870+0</f>
        <v>0.65</v>
      </c>
      <c r="P3870" s="12">
        <f>Sales_Data!$I3870-250</f>
        <v>5000</v>
      </c>
      <c r="Q3870" s="13">
        <f>Sales_Data!$L3870-5%</f>
        <v>0.30000000000000004</v>
      </c>
    </row>
    <row r="3871" spans="1:17" ht="15.75" customHeight="1">
      <c r="A3871" s="6" t="s">
        <v>14</v>
      </c>
      <c r="B3871" s="6">
        <v>1185732</v>
      </c>
      <c r="C3871" s="7">
        <v>44459</v>
      </c>
      <c r="D3871" s="6" t="s">
        <v>15</v>
      </c>
      <c r="E3871" s="6" t="s">
        <v>128</v>
      </c>
      <c r="F3871" s="6" t="s">
        <v>129</v>
      </c>
      <c r="G3871" s="6" t="s">
        <v>18</v>
      </c>
      <c r="H3871" s="8">
        <v>0.60000000000000009</v>
      </c>
      <c r="I3871" s="9">
        <v>3250</v>
      </c>
      <c r="J3871" s="10">
        <f t="shared" si="0"/>
        <v>1950.0000000000002</v>
      </c>
      <c r="K3871" s="10">
        <f t="shared" si="1"/>
        <v>682.50000000000011</v>
      </c>
      <c r="L3871" s="11">
        <v>0.35000000000000003</v>
      </c>
      <c r="N3871" s="16"/>
      <c r="O3871" s="14">
        <f>Sales_Data!$H3871+0</f>
        <v>0.60000000000000009</v>
      </c>
      <c r="P3871" s="12">
        <f>Sales_Data!$I3871-250</f>
        <v>3000</v>
      </c>
      <c r="Q3871" s="13">
        <f>Sales_Data!$L3871-5%</f>
        <v>0.30000000000000004</v>
      </c>
    </row>
    <row r="3872" spans="1:17" ht="15.75" customHeight="1">
      <c r="A3872" s="6" t="s">
        <v>14</v>
      </c>
      <c r="B3872" s="6">
        <v>1185732</v>
      </c>
      <c r="C3872" s="7">
        <v>44459</v>
      </c>
      <c r="D3872" s="6" t="s">
        <v>15</v>
      </c>
      <c r="E3872" s="6" t="s">
        <v>128</v>
      </c>
      <c r="F3872" s="6" t="s">
        <v>129</v>
      </c>
      <c r="G3872" s="6" t="s">
        <v>19</v>
      </c>
      <c r="H3872" s="8">
        <v>0.55000000000000004</v>
      </c>
      <c r="I3872" s="9">
        <v>2250</v>
      </c>
      <c r="J3872" s="10">
        <f t="shared" si="0"/>
        <v>1237.5</v>
      </c>
      <c r="K3872" s="10">
        <f t="shared" si="1"/>
        <v>309.375</v>
      </c>
      <c r="L3872" s="11">
        <v>0.25</v>
      </c>
      <c r="N3872" s="16"/>
      <c r="O3872" s="14">
        <f>Sales_Data!$H3872+0</f>
        <v>0.55000000000000004</v>
      </c>
      <c r="P3872" s="12">
        <f>Sales_Data!$I3872-250</f>
        <v>2000</v>
      </c>
      <c r="Q3872" s="13">
        <f>Sales_Data!$L3872-5%</f>
        <v>0.2</v>
      </c>
    </row>
    <row r="3873" spans="1:17" ht="15.75" customHeight="1">
      <c r="A3873" s="6" t="s">
        <v>14</v>
      </c>
      <c r="B3873" s="6">
        <v>1185732</v>
      </c>
      <c r="C3873" s="7">
        <v>44459</v>
      </c>
      <c r="D3873" s="6" t="s">
        <v>15</v>
      </c>
      <c r="E3873" s="6" t="s">
        <v>128</v>
      </c>
      <c r="F3873" s="6" t="s">
        <v>129</v>
      </c>
      <c r="G3873" s="6" t="s">
        <v>20</v>
      </c>
      <c r="H3873" s="8">
        <v>0.55000000000000004</v>
      </c>
      <c r="I3873" s="9">
        <v>2000</v>
      </c>
      <c r="J3873" s="10">
        <f t="shared" si="0"/>
        <v>1100</v>
      </c>
      <c r="K3873" s="10">
        <f t="shared" si="1"/>
        <v>275</v>
      </c>
      <c r="L3873" s="11">
        <v>0.25</v>
      </c>
      <c r="N3873" s="16"/>
      <c r="O3873" s="14">
        <f>Sales_Data!$H3873+0</f>
        <v>0.55000000000000004</v>
      </c>
      <c r="P3873" s="12">
        <f>Sales_Data!$I3873-250</f>
        <v>1750</v>
      </c>
      <c r="Q3873" s="13">
        <f>Sales_Data!$L3873-5%</f>
        <v>0.2</v>
      </c>
    </row>
    <row r="3874" spans="1:17" ht="15.75" customHeight="1">
      <c r="A3874" s="6" t="s">
        <v>14</v>
      </c>
      <c r="B3874" s="6">
        <v>1185732</v>
      </c>
      <c r="C3874" s="7">
        <v>44459</v>
      </c>
      <c r="D3874" s="6" t="s">
        <v>15</v>
      </c>
      <c r="E3874" s="6" t="s">
        <v>128</v>
      </c>
      <c r="F3874" s="6" t="s">
        <v>129</v>
      </c>
      <c r="G3874" s="6" t="s">
        <v>21</v>
      </c>
      <c r="H3874" s="8">
        <v>0.65</v>
      </c>
      <c r="I3874" s="9">
        <v>2000</v>
      </c>
      <c r="J3874" s="10">
        <f t="shared" si="0"/>
        <v>1300</v>
      </c>
      <c r="K3874" s="10">
        <f t="shared" si="1"/>
        <v>325</v>
      </c>
      <c r="L3874" s="11">
        <v>0.25</v>
      </c>
      <c r="N3874" s="16"/>
      <c r="O3874" s="14">
        <f>Sales_Data!$H3874+0</f>
        <v>0.65</v>
      </c>
      <c r="P3874" s="12">
        <f>Sales_Data!$I3874-250</f>
        <v>1750</v>
      </c>
      <c r="Q3874" s="13">
        <f>Sales_Data!$L3874-5%</f>
        <v>0.2</v>
      </c>
    </row>
    <row r="3875" spans="1:17" ht="15.75" customHeight="1">
      <c r="A3875" s="6" t="s">
        <v>14</v>
      </c>
      <c r="B3875" s="6">
        <v>1185732</v>
      </c>
      <c r="C3875" s="7">
        <v>44459</v>
      </c>
      <c r="D3875" s="6" t="s">
        <v>15</v>
      </c>
      <c r="E3875" s="6" t="s">
        <v>128</v>
      </c>
      <c r="F3875" s="6" t="s">
        <v>129</v>
      </c>
      <c r="G3875" s="6" t="s">
        <v>22</v>
      </c>
      <c r="H3875" s="8">
        <v>0.70000000000000007</v>
      </c>
      <c r="I3875" s="9">
        <v>3000</v>
      </c>
      <c r="J3875" s="10">
        <f t="shared" si="0"/>
        <v>2100</v>
      </c>
      <c r="K3875" s="10">
        <f t="shared" si="1"/>
        <v>630</v>
      </c>
      <c r="L3875" s="11">
        <v>0.3</v>
      </c>
      <c r="N3875" s="16"/>
      <c r="O3875" s="14">
        <f>Sales_Data!$H3875+0</f>
        <v>0.70000000000000007</v>
      </c>
      <c r="P3875" s="12">
        <f>Sales_Data!$I3875-250</f>
        <v>2750</v>
      </c>
      <c r="Q3875" s="13">
        <f>Sales_Data!$L3875-5%</f>
        <v>0.25</v>
      </c>
    </row>
    <row r="3876" spans="1:17" ht="15.75" customHeight="1">
      <c r="A3876" s="6" t="s">
        <v>14</v>
      </c>
      <c r="B3876" s="6">
        <v>1185732</v>
      </c>
      <c r="C3876" s="7">
        <v>44491</v>
      </c>
      <c r="D3876" s="6" t="s">
        <v>15</v>
      </c>
      <c r="E3876" s="6" t="s">
        <v>128</v>
      </c>
      <c r="F3876" s="6" t="s">
        <v>129</v>
      </c>
      <c r="G3876" s="6" t="s">
        <v>17</v>
      </c>
      <c r="H3876" s="8">
        <v>0.70000000000000007</v>
      </c>
      <c r="I3876" s="9">
        <v>4500</v>
      </c>
      <c r="J3876" s="10">
        <f t="shared" si="0"/>
        <v>3150.0000000000005</v>
      </c>
      <c r="K3876" s="10">
        <f t="shared" si="1"/>
        <v>1102.5000000000002</v>
      </c>
      <c r="L3876" s="11">
        <v>0.35000000000000003</v>
      </c>
      <c r="N3876" s="16"/>
      <c r="O3876" s="14">
        <f>Sales_Data!$H3876+0</f>
        <v>0.70000000000000007</v>
      </c>
      <c r="P3876" s="12">
        <f>Sales_Data!$I3876-250</f>
        <v>4250</v>
      </c>
      <c r="Q3876" s="13">
        <f>Sales_Data!$L3876-5%</f>
        <v>0.30000000000000004</v>
      </c>
    </row>
    <row r="3877" spans="1:17" ht="15.75" customHeight="1">
      <c r="A3877" s="6" t="s">
        <v>14</v>
      </c>
      <c r="B3877" s="6">
        <v>1185732</v>
      </c>
      <c r="C3877" s="7">
        <v>44491</v>
      </c>
      <c r="D3877" s="6" t="s">
        <v>15</v>
      </c>
      <c r="E3877" s="6" t="s">
        <v>128</v>
      </c>
      <c r="F3877" s="6" t="s">
        <v>129</v>
      </c>
      <c r="G3877" s="6" t="s">
        <v>18</v>
      </c>
      <c r="H3877" s="8">
        <v>0.65000000000000013</v>
      </c>
      <c r="I3877" s="9">
        <v>2750</v>
      </c>
      <c r="J3877" s="10">
        <f t="shared" si="0"/>
        <v>1787.5000000000005</v>
      </c>
      <c r="K3877" s="10">
        <f t="shared" si="1"/>
        <v>625.62500000000023</v>
      </c>
      <c r="L3877" s="11">
        <v>0.35000000000000003</v>
      </c>
      <c r="N3877" s="16"/>
      <c r="O3877" s="14">
        <f>Sales_Data!$H3877+0</f>
        <v>0.65000000000000013</v>
      </c>
      <c r="P3877" s="12">
        <f>Sales_Data!$I3877-250</f>
        <v>2500</v>
      </c>
      <c r="Q3877" s="13">
        <f>Sales_Data!$L3877-5%</f>
        <v>0.30000000000000004</v>
      </c>
    </row>
    <row r="3878" spans="1:17" ht="15.75" customHeight="1">
      <c r="A3878" s="6" t="s">
        <v>14</v>
      </c>
      <c r="B3878" s="6">
        <v>1185732</v>
      </c>
      <c r="C3878" s="7">
        <v>44491</v>
      </c>
      <c r="D3878" s="6" t="s">
        <v>15</v>
      </c>
      <c r="E3878" s="6" t="s">
        <v>128</v>
      </c>
      <c r="F3878" s="6" t="s">
        <v>129</v>
      </c>
      <c r="G3878" s="6" t="s">
        <v>19</v>
      </c>
      <c r="H3878" s="8">
        <v>0.65000000000000013</v>
      </c>
      <c r="I3878" s="9">
        <v>1750</v>
      </c>
      <c r="J3878" s="10">
        <f t="shared" si="0"/>
        <v>1137.5000000000002</v>
      </c>
      <c r="K3878" s="10">
        <f t="shared" si="1"/>
        <v>284.37500000000006</v>
      </c>
      <c r="L3878" s="11">
        <v>0.25</v>
      </c>
      <c r="N3878" s="16"/>
      <c r="O3878" s="14">
        <f>Sales_Data!$H3878+0</f>
        <v>0.65000000000000013</v>
      </c>
      <c r="P3878" s="12">
        <f>Sales_Data!$I3878-250</f>
        <v>1500</v>
      </c>
      <c r="Q3878" s="13">
        <f>Sales_Data!$L3878-5%</f>
        <v>0.2</v>
      </c>
    </row>
    <row r="3879" spans="1:17" ht="15.75" customHeight="1">
      <c r="A3879" s="6" t="s">
        <v>14</v>
      </c>
      <c r="B3879" s="6">
        <v>1185732</v>
      </c>
      <c r="C3879" s="7">
        <v>44491</v>
      </c>
      <c r="D3879" s="6" t="s">
        <v>15</v>
      </c>
      <c r="E3879" s="6" t="s">
        <v>128</v>
      </c>
      <c r="F3879" s="6" t="s">
        <v>129</v>
      </c>
      <c r="G3879" s="6" t="s">
        <v>20</v>
      </c>
      <c r="H3879" s="8">
        <v>0.65000000000000013</v>
      </c>
      <c r="I3879" s="9">
        <v>1500</v>
      </c>
      <c r="J3879" s="10">
        <f t="shared" si="0"/>
        <v>975.00000000000023</v>
      </c>
      <c r="K3879" s="10">
        <f t="shared" si="1"/>
        <v>243.75000000000006</v>
      </c>
      <c r="L3879" s="11">
        <v>0.25</v>
      </c>
      <c r="N3879" s="16"/>
      <c r="O3879" s="14">
        <f>Sales_Data!$H3879+0</f>
        <v>0.65000000000000013</v>
      </c>
      <c r="P3879" s="12">
        <f>Sales_Data!$I3879-250</f>
        <v>1250</v>
      </c>
      <c r="Q3879" s="13">
        <f>Sales_Data!$L3879-5%</f>
        <v>0.2</v>
      </c>
    </row>
    <row r="3880" spans="1:17" ht="15.75" customHeight="1">
      <c r="A3880" s="6" t="s">
        <v>14</v>
      </c>
      <c r="B3880" s="6">
        <v>1185732</v>
      </c>
      <c r="C3880" s="7">
        <v>44491</v>
      </c>
      <c r="D3880" s="6" t="s">
        <v>15</v>
      </c>
      <c r="E3880" s="6" t="s">
        <v>128</v>
      </c>
      <c r="F3880" s="6" t="s">
        <v>129</v>
      </c>
      <c r="G3880" s="6" t="s">
        <v>21</v>
      </c>
      <c r="H3880" s="8">
        <v>0.75000000000000011</v>
      </c>
      <c r="I3880" s="9">
        <v>1500</v>
      </c>
      <c r="J3880" s="10">
        <f t="shared" si="0"/>
        <v>1125.0000000000002</v>
      </c>
      <c r="K3880" s="10">
        <f t="shared" si="1"/>
        <v>281.25000000000006</v>
      </c>
      <c r="L3880" s="11">
        <v>0.25</v>
      </c>
      <c r="N3880" s="16"/>
      <c r="O3880" s="14">
        <f>Sales_Data!$H3880+0</f>
        <v>0.75000000000000011</v>
      </c>
      <c r="P3880" s="12">
        <f>Sales_Data!$I3880-250</f>
        <v>1250</v>
      </c>
      <c r="Q3880" s="13">
        <f>Sales_Data!$L3880-5%</f>
        <v>0.2</v>
      </c>
    </row>
    <row r="3881" spans="1:17" ht="15.75" customHeight="1">
      <c r="A3881" s="6" t="s">
        <v>14</v>
      </c>
      <c r="B3881" s="6">
        <v>1185732</v>
      </c>
      <c r="C3881" s="7">
        <v>44491</v>
      </c>
      <c r="D3881" s="6" t="s">
        <v>15</v>
      </c>
      <c r="E3881" s="6" t="s">
        <v>128</v>
      </c>
      <c r="F3881" s="6" t="s">
        <v>129</v>
      </c>
      <c r="G3881" s="6" t="s">
        <v>22</v>
      </c>
      <c r="H3881" s="8">
        <v>0.8</v>
      </c>
      <c r="I3881" s="9">
        <v>2750</v>
      </c>
      <c r="J3881" s="10">
        <f t="shared" si="0"/>
        <v>2200</v>
      </c>
      <c r="K3881" s="10">
        <f t="shared" si="1"/>
        <v>660</v>
      </c>
      <c r="L3881" s="11">
        <v>0.3</v>
      </c>
      <c r="N3881" s="16"/>
      <c r="O3881" s="14">
        <f>Sales_Data!$H3881+0</f>
        <v>0.8</v>
      </c>
      <c r="P3881" s="12">
        <f>Sales_Data!$I3881-250</f>
        <v>2500</v>
      </c>
      <c r="Q3881" s="13">
        <f>Sales_Data!$L3881-5%</f>
        <v>0.25</v>
      </c>
    </row>
    <row r="3882" spans="1:17" ht="15.75" customHeight="1">
      <c r="A3882" s="6" t="s">
        <v>14</v>
      </c>
      <c r="B3882" s="6">
        <v>1185732</v>
      </c>
      <c r="C3882" s="7">
        <v>44521</v>
      </c>
      <c r="D3882" s="6" t="s">
        <v>15</v>
      </c>
      <c r="E3882" s="6" t="s">
        <v>128</v>
      </c>
      <c r="F3882" s="6" t="s">
        <v>129</v>
      </c>
      <c r="G3882" s="6" t="s">
        <v>17</v>
      </c>
      <c r="H3882" s="8">
        <v>0.75000000000000011</v>
      </c>
      <c r="I3882" s="9">
        <v>4250</v>
      </c>
      <c r="J3882" s="10">
        <f t="shared" si="0"/>
        <v>3187.5000000000005</v>
      </c>
      <c r="K3882" s="10">
        <f t="shared" si="1"/>
        <v>1115.6250000000002</v>
      </c>
      <c r="L3882" s="11">
        <v>0.35000000000000003</v>
      </c>
      <c r="N3882" s="16"/>
      <c r="O3882" s="14">
        <f>Sales_Data!$H3882+0</f>
        <v>0.75000000000000011</v>
      </c>
      <c r="P3882" s="12">
        <f>Sales_Data!$I3882-250</f>
        <v>4000</v>
      </c>
      <c r="Q3882" s="13">
        <f>Sales_Data!$L3882-5%</f>
        <v>0.30000000000000004</v>
      </c>
    </row>
    <row r="3883" spans="1:17" ht="15.75" customHeight="1">
      <c r="A3883" s="6" t="s">
        <v>14</v>
      </c>
      <c r="B3883" s="6">
        <v>1185732</v>
      </c>
      <c r="C3883" s="7">
        <v>44521</v>
      </c>
      <c r="D3883" s="6" t="s">
        <v>15</v>
      </c>
      <c r="E3883" s="6" t="s">
        <v>128</v>
      </c>
      <c r="F3883" s="6" t="s">
        <v>129</v>
      </c>
      <c r="G3883" s="6" t="s">
        <v>18</v>
      </c>
      <c r="H3883" s="8">
        <v>0.65000000000000013</v>
      </c>
      <c r="I3883" s="9">
        <v>3000</v>
      </c>
      <c r="J3883" s="10">
        <f t="shared" si="0"/>
        <v>1950.0000000000005</v>
      </c>
      <c r="K3883" s="10">
        <f t="shared" si="1"/>
        <v>682.50000000000023</v>
      </c>
      <c r="L3883" s="11">
        <v>0.35000000000000003</v>
      </c>
      <c r="N3883" s="16"/>
      <c r="O3883" s="14">
        <f>Sales_Data!$H3883+0</f>
        <v>0.65000000000000013</v>
      </c>
      <c r="P3883" s="12">
        <f>Sales_Data!$I3883-250</f>
        <v>2750</v>
      </c>
      <c r="Q3883" s="13">
        <f>Sales_Data!$L3883-5%</f>
        <v>0.30000000000000004</v>
      </c>
    </row>
    <row r="3884" spans="1:17" ht="15.75" customHeight="1">
      <c r="A3884" s="6" t="s">
        <v>14</v>
      </c>
      <c r="B3884" s="6">
        <v>1185732</v>
      </c>
      <c r="C3884" s="7">
        <v>44521</v>
      </c>
      <c r="D3884" s="6" t="s">
        <v>15</v>
      </c>
      <c r="E3884" s="6" t="s">
        <v>128</v>
      </c>
      <c r="F3884" s="6" t="s">
        <v>129</v>
      </c>
      <c r="G3884" s="6" t="s">
        <v>19</v>
      </c>
      <c r="H3884" s="8">
        <v>0.65000000000000013</v>
      </c>
      <c r="I3884" s="9">
        <v>3200</v>
      </c>
      <c r="J3884" s="10">
        <f t="shared" si="0"/>
        <v>2080.0000000000005</v>
      </c>
      <c r="K3884" s="10">
        <f t="shared" si="1"/>
        <v>520.00000000000011</v>
      </c>
      <c r="L3884" s="11">
        <v>0.25</v>
      </c>
      <c r="N3884" s="16"/>
      <c r="O3884" s="14">
        <f>Sales_Data!$H3884+0</f>
        <v>0.65000000000000013</v>
      </c>
      <c r="P3884" s="12">
        <f>Sales_Data!$I3884-250</f>
        <v>2950</v>
      </c>
      <c r="Q3884" s="13">
        <f>Sales_Data!$L3884-5%</f>
        <v>0.2</v>
      </c>
    </row>
    <row r="3885" spans="1:17" ht="15.75" customHeight="1">
      <c r="A3885" s="6" t="s">
        <v>14</v>
      </c>
      <c r="B3885" s="6">
        <v>1185732</v>
      </c>
      <c r="C3885" s="7">
        <v>44521</v>
      </c>
      <c r="D3885" s="6" t="s">
        <v>15</v>
      </c>
      <c r="E3885" s="6" t="s">
        <v>128</v>
      </c>
      <c r="F3885" s="6" t="s">
        <v>129</v>
      </c>
      <c r="G3885" s="6" t="s">
        <v>20</v>
      </c>
      <c r="H3885" s="8">
        <v>0.65000000000000013</v>
      </c>
      <c r="I3885" s="9">
        <v>3000</v>
      </c>
      <c r="J3885" s="10">
        <f t="shared" si="0"/>
        <v>1950.0000000000005</v>
      </c>
      <c r="K3885" s="10">
        <f t="shared" si="1"/>
        <v>487.50000000000011</v>
      </c>
      <c r="L3885" s="11">
        <v>0.25</v>
      </c>
      <c r="N3885" s="16"/>
      <c r="O3885" s="14">
        <f>Sales_Data!$H3885+0</f>
        <v>0.65000000000000013</v>
      </c>
      <c r="P3885" s="12">
        <f>Sales_Data!$I3885-250</f>
        <v>2750</v>
      </c>
      <c r="Q3885" s="13">
        <f>Sales_Data!$L3885-5%</f>
        <v>0.2</v>
      </c>
    </row>
    <row r="3886" spans="1:17" ht="15.75" customHeight="1">
      <c r="A3886" s="6" t="s">
        <v>14</v>
      </c>
      <c r="B3886" s="6">
        <v>1185732</v>
      </c>
      <c r="C3886" s="7">
        <v>44521</v>
      </c>
      <c r="D3886" s="6" t="s">
        <v>15</v>
      </c>
      <c r="E3886" s="6" t="s">
        <v>128</v>
      </c>
      <c r="F3886" s="6" t="s">
        <v>129</v>
      </c>
      <c r="G3886" s="6" t="s">
        <v>21</v>
      </c>
      <c r="H3886" s="8">
        <v>0.75000000000000011</v>
      </c>
      <c r="I3886" s="9">
        <v>2750</v>
      </c>
      <c r="J3886" s="10">
        <f t="shared" si="0"/>
        <v>2062.5000000000005</v>
      </c>
      <c r="K3886" s="10">
        <f t="shared" si="1"/>
        <v>515.62500000000011</v>
      </c>
      <c r="L3886" s="11">
        <v>0.25</v>
      </c>
      <c r="N3886" s="16"/>
      <c r="O3886" s="14">
        <f>Sales_Data!$H3886+0</f>
        <v>0.75000000000000011</v>
      </c>
      <c r="P3886" s="12">
        <f>Sales_Data!$I3886-250</f>
        <v>2500</v>
      </c>
      <c r="Q3886" s="13">
        <f>Sales_Data!$L3886-5%</f>
        <v>0.2</v>
      </c>
    </row>
    <row r="3887" spans="1:17" ht="15.75" customHeight="1">
      <c r="A3887" s="6" t="s">
        <v>14</v>
      </c>
      <c r="B3887" s="6">
        <v>1185732</v>
      </c>
      <c r="C3887" s="7">
        <v>44521</v>
      </c>
      <c r="D3887" s="6" t="s">
        <v>15</v>
      </c>
      <c r="E3887" s="6" t="s">
        <v>128</v>
      </c>
      <c r="F3887" s="6" t="s">
        <v>129</v>
      </c>
      <c r="G3887" s="6" t="s">
        <v>22</v>
      </c>
      <c r="H3887" s="8">
        <v>0.8</v>
      </c>
      <c r="I3887" s="9">
        <v>3750</v>
      </c>
      <c r="J3887" s="10">
        <f t="shared" si="0"/>
        <v>3000</v>
      </c>
      <c r="K3887" s="10">
        <f t="shared" si="1"/>
        <v>900</v>
      </c>
      <c r="L3887" s="11">
        <v>0.3</v>
      </c>
      <c r="N3887" s="16"/>
      <c r="O3887" s="14">
        <f>Sales_Data!$H3887+0</f>
        <v>0.8</v>
      </c>
      <c r="P3887" s="12">
        <f>Sales_Data!$I3887-250</f>
        <v>3500</v>
      </c>
      <c r="Q3887" s="13">
        <f>Sales_Data!$L3887-5%</f>
        <v>0.25</v>
      </c>
    </row>
    <row r="3888" spans="1:17" ht="15.75" customHeight="1">
      <c r="A3888" s="6" t="s">
        <v>14</v>
      </c>
      <c r="B3888" s="6">
        <v>1185732</v>
      </c>
      <c r="C3888" s="7">
        <v>44550</v>
      </c>
      <c r="D3888" s="6" t="s">
        <v>15</v>
      </c>
      <c r="E3888" s="6" t="s">
        <v>128</v>
      </c>
      <c r="F3888" s="6" t="s">
        <v>129</v>
      </c>
      <c r="G3888" s="6" t="s">
        <v>17</v>
      </c>
      <c r="H3888" s="8">
        <v>0.75000000000000011</v>
      </c>
      <c r="I3888" s="9">
        <v>6000</v>
      </c>
      <c r="J3888" s="10">
        <f t="shared" si="0"/>
        <v>4500.0000000000009</v>
      </c>
      <c r="K3888" s="10">
        <f t="shared" si="1"/>
        <v>1575.0000000000005</v>
      </c>
      <c r="L3888" s="11">
        <v>0.35000000000000003</v>
      </c>
      <c r="N3888" s="16"/>
      <c r="O3888" s="14">
        <f>Sales_Data!$H3888+0</f>
        <v>0.75000000000000011</v>
      </c>
      <c r="P3888" s="12">
        <f>Sales_Data!$I3888-250</f>
        <v>5750</v>
      </c>
      <c r="Q3888" s="13">
        <f>Sales_Data!$L3888-5%</f>
        <v>0.30000000000000004</v>
      </c>
    </row>
    <row r="3889" spans="1:17" ht="15.75" customHeight="1">
      <c r="A3889" s="6" t="s">
        <v>14</v>
      </c>
      <c r="B3889" s="6">
        <v>1185732</v>
      </c>
      <c r="C3889" s="7">
        <v>44550</v>
      </c>
      <c r="D3889" s="6" t="s">
        <v>15</v>
      </c>
      <c r="E3889" s="6" t="s">
        <v>128</v>
      </c>
      <c r="F3889" s="6" t="s">
        <v>129</v>
      </c>
      <c r="G3889" s="6" t="s">
        <v>18</v>
      </c>
      <c r="H3889" s="8">
        <v>0.65000000000000013</v>
      </c>
      <c r="I3889" s="9">
        <v>4000</v>
      </c>
      <c r="J3889" s="10">
        <f t="shared" si="0"/>
        <v>2600.0000000000005</v>
      </c>
      <c r="K3889" s="10">
        <f t="shared" si="1"/>
        <v>910.00000000000023</v>
      </c>
      <c r="L3889" s="11">
        <v>0.35000000000000003</v>
      </c>
      <c r="N3889" s="16"/>
      <c r="O3889" s="14">
        <f>Sales_Data!$H3889+0</f>
        <v>0.65000000000000013</v>
      </c>
      <c r="P3889" s="12">
        <f>Sales_Data!$I3889-250</f>
        <v>3750</v>
      </c>
      <c r="Q3889" s="13">
        <f>Sales_Data!$L3889-5%</f>
        <v>0.30000000000000004</v>
      </c>
    </row>
    <row r="3890" spans="1:17" ht="15.75" customHeight="1">
      <c r="A3890" s="6" t="s">
        <v>14</v>
      </c>
      <c r="B3890" s="6">
        <v>1185732</v>
      </c>
      <c r="C3890" s="7">
        <v>44550</v>
      </c>
      <c r="D3890" s="6" t="s">
        <v>15</v>
      </c>
      <c r="E3890" s="6" t="s">
        <v>128</v>
      </c>
      <c r="F3890" s="6" t="s">
        <v>129</v>
      </c>
      <c r="G3890" s="6" t="s">
        <v>19</v>
      </c>
      <c r="H3890" s="8">
        <v>0.65000000000000013</v>
      </c>
      <c r="I3890" s="9">
        <v>3750</v>
      </c>
      <c r="J3890" s="10">
        <f t="shared" si="0"/>
        <v>2437.5000000000005</v>
      </c>
      <c r="K3890" s="10">
        <f t="shared" si="1"/>
        <v>609.37500000000011</v>
      </c>
      <c r="L3890" s="11">
        <v>0.25</v>
      </c>
      <c r="N3890" s="16"/>
      <c r="O3890" s="14">
        <f>Sales_Data!$H3890+0</f>
        <v>0.65000000000000013</v>
      </c>
      <c r="P3890" s="12">
        <f>Sales_Data!$I3890-250</f>
        <v>3500</v>
      </c>
      <c r="Q3890" s="13">
        <f>Sales_Data!$L3890-5%</f>
        <v>0.2</v>
      </c>
    </row>
    <row r="3891" spans="1:17" ht="15.75" customHeight="1">
      <c r="A3891" s="6" t="s">
        <v>14</v>
      </c>
      <c r="B3891" s="6">
        <v>1185732</v>
      </c>
      <c r="C3891" s="7">
        <v>44550</v>
      </c>
      <c r="D3891" s="6" t="s">
        <v>15</v>
      </c>
      <c r="E3891" s="6" t="s">
        <v>128</v>
      </c>
      <c r="F3891" s="6" t="s">
        <v>129</v>
      </c>
      <c r="G3891" s="6" t="s">
        <v>20</v>
      </c>
      <c r="H3891" s="8">
        <v>0.65000000000000013</v>
      </c>
      <c r="I3891" s="9">
        <v>3250</v>
      </c>
      <c r="J3891" s="10">
        <f t="shared" si="0"/>
        <v>2112.5000000000005</v>
      </c>
      <c r="K3891" s="10">
        <f t="shared" si="1"/>
        <v>528.12500000000011</v>
      </c>
      <c r="L3891" s="11">
        <v>0.25</v>
      </c>
      <c r="N3891" s="16"/>
      <c r="O3891" s="14">
        <f>Sales_Data!$H3891+0</f>
        <v>0.65000000000000013</v>
      </c>
      <c r="P3891" s="12">
        <f>Sales_Data!$I3891-250</f>
        <v>3000</v>
      </c>
      <c r="Q3891" s="13">
        <f>Sales_Data!$L3891-5%</f>
        <v>0.2</v>
      </c>
    </row>
    <row r="3892" spans="1:17" ht="15.75" customHeight="1">
      <c r="A3892" s="6" t="s">
        <v>14</v>
      </c>
      <c r="B3892" s="6">
        <v>1185732</v>
      </c>
      <c r="C3892" s="7">
        <v>44550</v>
      </c>
      <c r="D3892" s="6" t="s">
        <v>15</v>
      </c>
      <c r="E3892" s="6" t="s">
        <v>128</v>
      </c>
      <c r="F3892" s="6" t="s">
        <v>129</v>
      </c>
      <c r="G3892" s="6" t="s">
        <v>21</v>
      </c>
      <c r="H3892" s="8">
        <v>0.75000000000000011</v>
      </c>
      <c r="I3892" s="9">
        <v>3250</v>
      </c>
      <c r="J3892" s="10">
        <f t="shared" si="0"/>
        <v>2437.5000000000005</v>
      </c>
      <c r="K3892" s="10">
        <f t="shared" si="1"/>
        <v>609.37500000000011</v>
      </c>
      <c r="L3892" s="11">
        <v>0.25</v>
      </c>
      <c r="N3892" s="16"/>
      <c r="O3892" s="14">
        <f>Sales_Data!$H3892+0</f>
        <v>0.75000000000000011</v>
      </c>
      <c r="P3892" s="12">
        <f>Sales_Data!$I3892-250</f>
        <v>3000</v>
      </c>
      <c r="Q3892" s="13">
        <f>Sales_Data!$L3892-5%</f>
        <v>0.2</v>
      </c>
    </row>
    <row r="3893" spans="1:17" ht="15.75" customHeight="1">
      <c r="A3893" s="6" t="s">
        <v>14</v>
      </c>
      <c r="B3893" s="6">
        <v>1185732</v>
      </c>
      <c r="C3893" s="7">
        <v>44550</v>
      </c>
      <c r="D3893" s="6" t="s">
        <v>15</v>
      </c>
      <c r="E3893" s="6" t="s">
        <v>128</v>
      </c>
      <c r="F3893" s="6" t="s">
        <v>129</v>
      </c>
      <c r="G3893" s="6" t="s">
        <v>22</v>
      </c>
      <c r="H3893" s="8">
        <v>0.8</v>
      </c>
      <c r="I3893" s="9">
        <v>4250</v>
      </c>
      <c r="J3893" s="10">
        <f t="shared" si="0"/>
        <v>3400</v>
      </c>
      <c r="K3893" s="10">
        <f t="shared" si="1"/>
        <v>1020</v>
      </c>
      <c r="L3893" s="11">
        <v>0.3</v>
      </c>
      <c r="N3893" s="16"/>
      <c r="O3893" s="14">
        <f>Sales_Data!$H3893+0</f>
        <v>0.8</v>
      </c>
      <c r="P3893" s="12">
        <f>Sales_Data!$I3893-250</f>
        <v>4000</v>
      </c>
      <c r="Q3893" s="13">
        <f>Sales_Data!$L3893-5%</f>
        <v>0.25</v>
      </c>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2" zoomScale="87" zoomScaleNormal="87" workbookViewId="0">
      <selection activeCell="Y29" sqref="Y29"/>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19" width="11.85546875" customWidth="1"/>
    <col min="20" max="20" width="13.570312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8" t="s">
        <v>130</v>
      </c>
      <c r="E2" s="39"/>
      <c r="F2" s="39"/>
      <c r="G2" s="39"/>
      <c r="H2" s="39"/>
      <c r="I2" s="39"/>
      <c r="J2" s="39"/>
      <c r="K2" s="40"/>
      <c r="L2" s="19"/>
      <c r="M2" s="34" t="s">
        <v>11</v>
      </c>
      <c r="N2" s="35"/>
      <c r="O2" s="20"/>
      <c r="P2" s="44" t="s">
        <v>135</v>
      </c>
      <c r="Q2" s="35"/>
      <c r="R2" s="20"/>
      <c r="S2" s="44" t="s">
        <v>151</v>
      </c>
      <c r="T2" s="35"/>
      <c r="U2" s="21"/>
      <c r="V2" s="34" t="s">
        <v>136</v>
      </c>
      <c r="W2" s="35"/>
      <c r="X2" s="20"/>
      <c r="Y2" s="18"/>
      <c r="Z2" s="18"/>
    </row>
    <row r="3" spans="1:26" ht="33" customHeight="1">
      <c r="A3" s="22"/>
      <c r="B3" s="22"/>
      <c r="C3" s="19"/>
      <c r="D3" s="41"/>
      <c r="E3" s="42"/>
      <c r="F3" s="42"/>
      <c r="G3" s="42"/>
      <c r="H3" s="42"/>
      <c r="I3" s="42"/>
      <c r="J3" s="42"/>
      <c r="K3" s="43"/>
      <c r="L3" s="19"/>
      <c r="M3" s="45">
        <f>GETPIVOTDATA("Sum of Total Sales",Sheet1!$A$3)</f>
        <v>8684027.5</v>
      </c>
      <c r="N3" s="37"/>
      <c r="O3" s="23"/>
      <c r="P3" s="46">
        <f>GETPIVOTDATA("Sum of Units Sold",Sheet1!$A$3)</f>
        <v>17148250</v>
      </c>
      <c r="Q3" s="37"/>
      <c r="R3" s="23"/>
      <c r="S3" s="45">
        <f>GETPIVOTDATA("Sum of Operating Profit",Sheet1!$A$3)</f>
        <v>3173631.875</v>
      </c>
      <c r="T3" s="37"/>
      <c r="U3" s="22"/>
      <c r="V3" s="36">
        <f>GETPIVOTDATA("Average of Operating Margin",Sheet1!$A$3)</f>
        <v>0.36310442386830921</v>
      </c>
      <c r="W3" s="37"/>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32"/>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Sales_Data</vt:lpstr>
      <vt:lpstr>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Nazim Uddin Altaf</cp:lastModifiedBy>
  <dcterms:created xsi:type="dcterms:W3CDTF">2022-04-21T14:05:43Z</dcterms:created>
  <dcterms:modified xsi:type="dcterms:W3CDTF">2025-03-08T10:32:07Z</dcterms:modified>
</cp:coreProperties>
</file>