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Github Repository\Marketing-Campaign-Performance-Analysis\"/>
    </mc:Choice>
  </mc:AlternateContent>
  <xr:revisionPtr revIDLastSave="0" documentId="13_ncr:10000001_{405241C4-C44E-43A5-BC4B-931E5D56894F}" xr6:coauthVersionLast="47" xr6:coauthVersionMax="47" xr10:uidLastSave="{00000000-0000-0000-0000-000000000000}"/>
  <bookViews>
    <workbookView xWindow="-120" yWindow="-120" windowWidth="29040" windowHeight="16440" tabRatio="860" activeTab="7" xr2:uid="{00000000-000D-0000-FFFF-FFFF00000000}"/>
  </bookViews>
  <sheets>
    <sheet name="Data" sheetId="1" r:id="rId1"/>
    <sheet name="Demographic Insights" sheetId="8" r:id="rId2"/>
    <sheet name="Duration Impact" sheetId="9" r:id="rId3"/>
    <sheet name="Time Series Trends" sheetId="10" r:id="rId4"/>
    <sheet name="Campaing Type Analysis" sheetId="4" r:id="rId5"/>
    <sheet name="Platform vs Spend &amp; Return" sheetId="5" r:id="rId6"/>
    <sheet name=" Country-Level Analysis" sheetId="6" r:id="rId7"/>
    <sheet name="Dashboard" sheetId="11" r:id="rId8"/>
  </sheets>
  <definedNames>
    <definedName name="Slicer_Age_Group">#N/A</definedName>
    <definedName name="Slicer_Campaign_Type">#N/A</definedName>
    <definedName name="Slicer_Country">#N/A</definedName>
    <definedName name="Slicer_Gender">#N/A</definedName>
    <definedName name="Slicer_Platform">#N/A</definedName>
  </definedNames>
  <calcPr calcId="191029"/>
  <pivotCaches>
    <pivotCache cacheId="0" r:id="rId9"/>
    <pivotCache cacheId="6"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01" i="1" l="1"/>
  <c r="X401" i="1"/>
  <c r="W401" i="1"/>
  <c r="V401" i="1"/>
  <c r="U401" i="1"/>
  <c r="T401" i="1"/>
  <c r="S401" i="1"/>
  <c r="R401" i="1"/>
  <c r="Q401" i="1"/>
  <c r="P401" i="1"/>
  <c r="Y400" i="1"/>
  <c r="X400" i="1"/>
  <c r="W400" i="1"/>
  <c r="V400" i="1"/>
  <c r="U400" i="1"/>
  <c r="T400" i="1"/>
  <c r="S400" i="1"/>
  <c r="R400" i="1"/>
  <c r="Q400" i="1"/>
  <c r="P400" i="1"/>
  <c r="Y399" i="1"/>
  <c r="X399" i="1"/>
  <c r="W399" i="1"/>
  <c r="V399" i="1"/>
  <c r="U399" i="1"/>
  <c r="T399" i="1"/>
  <c r="S399" i="1"/>
  <c r="R399" i="1"/>
  <c r="Q399" i="1"/>
  <c r="P399" i="1"/>
  <c r="Y398" i="1"/>
  <c r="X398" i="1"/>
  <c r="W398" i="1"/>
  <c r="V398" i="1"/>
  <c r="U398" i="1"/>
  <c r="T398" i="1"/>
  <c r="S398" i="1"/>
  <c r="R398" i="1"/>
  <c r="Q398" i="1"/>
  <c r="P398" i="1"/>
  <c r="Y397" i="1"/>
  <c r="X397" i="1"/>
  <c r="W397" i="1"/>
  <c r="V397" i="1"/>
  <c r="U397" i="1"/>
  <c r="T397" i="1"/>
  <c r="S397" i="1"/>
  <c r="R397" i="1"/>
  <c r="Q397" i="1"/>
  <c r="P397" i="1"/>
  <c r="Y396" i="1"/>
  <c r="X396" i="1"/>
  <c r="W396" i="1"/>
  <c r="V396" i="1"/>
  <c r="U396" i="1"/>
  <c r="T396" i="1"/>
  <c r="S396" i="1"/>
  <c r="R396" i="1"/>
  <c r="Q396" i="1"/>
  <c r="P396" i="1"/>
  <c r="Y395" i="1"/>
  <c r="X395" i="1"/>
  <c r="W395" i="1"/>
  <c r="V395" i="1"/>
  <c r="U395" i="1"/>
  <c r="T395" i="1"/>
  <c r="S395" i="1"/>
  <c r="R395" i="1"/>
  <c r="Q395" i="1"/>
  <c r="P395" i="1"/>
  <c r="Y394" i="1"/>
  <c r="X394" i="1"/>
  <c r="W394" i="1"/>
  <c r="V394" i="1"/>
  <c r="U394" i="1"/>
  <c r="T394" i="1"/>
  <c r="S394" i="1"/>
  <c r="R394" i="1"/>
  <c r="Q394" i="1"/>
  <c r="P394" i="1"/>
  <c r="Y393" i="1"/>
  <c r="X393" i="1"/>
  <c r="W393" i="1"/>
  <c r="V393" i="1"/>
  <c r="U393" i="1"/>
  <c r="T393" i="1"/>
  <c r="S393" i="1"/>
  <c r="R393" i="1"/>
  <c r="Q393" i="1"/>
  <c r="P393" i="1"/>
  <c r="Y392" i="1"/>
  <c r="X392" i="1"/>
  <c r="W392" i="1"/>
  <c r="V392" i="1"/>
  <c r="U392" i="1"/>
  <c r="T392" i="1"/>
  <c r="S392" i="1"/>
  <c r="R392" i="1"/>
  <c r="Q392" i="1"/>
  <c r="P392" i="1"/>
  <c r="Y391" i="1"/>
  <c r="X391" i="1"/>
  <c r="W391" i="1"/>
  <c r="V391" i="1"/>
  <c r="U391" i="1"/>
  <c r="T391" i="1"/>
  <c r="S391" i="1"/>
  <c r="R391" i="1"/>
  <c r="Q391" i="1"/>
  <c r="P391" i="1"/>
  <c r="Y390" i="1"/>
  <c r="X390" i="1"/>
  <c r="W390" i="1"/>
  <c r="V390" i="1"/>
  <c r="U390" i="1"/>
  <c r="T390" i="1"/>
  <c r="S390" i="1"/>
  <c r="R390" i="1"/>
  <c r="Q390" i="1"/>
  <c r="P390" i="1"/>
  <c r="Y389" i="1"/>
  <c r="X389" i="1"/>
  <c r="W389" i="1"/>
  <c r="V389" i="1"/>
  <c r="U389" i="1"/>
  <c r="T389" i="1"/>
  <c r="S389" i="1"/>
  <c r="R389" i="1"/>
  <c r="Q389" i="1"/>
  <c r="P389" i="1"/>
  <c r="Y388" i="1"/>
  <c r="X388" i="1"/>
  <c r="W388" i="1"/>
  <c r="V388" i="1"/>
  <c r="U388" i="1"/>
  <c r="T388" i="1"/>
  <c r="S388" i="1"/>
  <c r="R388" i="1"/>
  <c r="Q388" i="1"/>
  <c r="P388" i="1"/>
  <c r="Y387" i="1"/>
  <c r="X387" i="1"/>
  <c r="W387" i="1"/>
  <c r="V387" i="1"/>
  <c r="U387" i="1"/>
  <c r="T387" i="1"/>
  <c r="S387" i="1"/>
  <c r="R387" i="1"/>
  <c r="Q387" i="1"/>
  <c r="P387" i="1"/>
  <c r="Y386" i="1"/>
  <c r="X386" i="1"/>
  <c r="W386" i="1"/>
  <c r="V386" i="1"/>
  <c r="U386" i="1"/>
  <c r="T386" i="1"/>
  <c r="S386" i="1"/>
  <c r="R386" i="1"/>
  <c r="Q386" i="1"/>
  <c r="P386" i="1"/>
  <c r="Y385" i="1"/>
  <c r="X385" i="1"/>
  <c r="W385" i="1"/>
  <c r="V385" i="1"/>
  <c r="U385" i="1"/>
  <c r="T385" i="1"/>
  <c r="S385" i="1"/>
  <c r="R385" i="1"/>
  <c r="Q385" i="1"/>
  <c r="P385" i="1"/>
  <c r="Y384" i="1"/>
  <c r="X384" i="1"/>
  <c r="W384" i="1"/>
  <c r="V384" i="1"/>
  <c r="U384" i="1"/>
  <c r="T384" i="1"/>
  <c r="S384" i="1"/>
  <c r="R384" i="1"/>
  <c r="Q384" i="1"/>
  <c r="P384" i="1"/>
  <c r="Y383" i="1"/>
  <c r="X383" i="1"/>
  <c r="W383" i="1"/>
  <c r="V383" i="1"/>
  <c r="U383" i="1"/>
  <c r="T383" i="1"/>
  <c r="S383" i="1"/>
  <c r="R383" i="1"/>
  <c r="Q383" i="1"/>
  <c r="P383" i="1"/>
  <c r="Y382" i="1"/>
  <c r="X382" i="1"/>
  <c r="W382" i="1"/>
  <c r="V382" i="1"/>
  <c r="U382" i="1"/>
  <c r="T382" i="1"/>
  <c r="S382" i="1"/>
  <c r="R382" i="1"/>
  <c r="Q382" i="1"/>
  <c r="P382" i="1"/>
  <c r="Y381" i="1"/>
  <c r="X381" i="1"/>
  <c r="W381" i="1"/>
  <c r="V381" i="1"/>
  <c r="U381" i="1"/>
  <c r="T381" i="1"/>
  <c r="S381" i="1"/>
  <c r="R381" i="1"/>
  <c r="Q381" i="1"/>
  <c r="P381" i="1"/>
  <c r="Y380" i="1"/>
  <c r="X380" i="1"/>
  <c r="W380" i="1"/>
  <c r="V380" i="1"/>
  <c r="U380" i="1"/>
  <c r="T380" i="1"/>
  <c r="S380" i="1"/>
  <c r="R380" i="1"/>
  <c r="Q380" i="1"/>
  <c r="P380" i="1"/>
  <c r="Y379" i="1"/>
  <c r="X379" i="1"/>
  <c r="W379" i="1"/>
  <c r="V379" i="1"/>
  <c r="U379" i="1"/>
  <c r="T379" i="1"/>
  <c r="S379" i="1"/>
  <c r="R379" i="1"/>
  <c r="Q379" i="1"/>
  <c r="P379" i="1"/>
  <c r="Y378" i="1"/>
  <c r="X378" i="1"/>
  <c r="W378" i="1"/>
  <c r="V378" i="1"/>
  <c r="U378" i="1"/>
  <c r="T378" i="1"/>
  <c r="S378" i="1"/>
  <c r="R378" i="1"/>
  <c r="Q378" i="1"/>
  <c r="P378" i="1"/>
  <c r="Y377" i="1"/>
  <c r="X377" i="1"/>
  <c r="W377" i="1"/>
  <c r="V377" i="1"/>
  <c r="U377" i="1"/>
  <c r="T377" i="1"/>
  <c r="S377" i="1"/>
  <c r="R377" i="1"/>
  <c r="Q377" i="1"/>
  <c r="P377" i="1"/>
  <c r="Y376" i="1"/>
  <c r="X376" i="1"/>
  <c r="W376" i="1"/>
  <c r="V376" i="1"/>
  <c r="U376" i="1"/>
  <c r="T376" i="1"/>
  <c r="S376" i="1"/>
  <c r="R376" i="1"/>
  <c r="Q376" i="1"/>
  <c r="P376" i="1"/>
  <c r="Y375" i="1"/>
  <c r="X375" i="1"/>
  <c r="W375" i="1"/>
  <c r="V375" i="1"/>
  <c r="U375" i="1"/>
  <c r="T375" i="1"/>
  <c r="S375" i="1"/>
  <c r="R375" i="1"/>
  <c r="Q375" i="1"/>
  <c r="P375" i="1"/>
  <c r="Y374" i="1"/>
  <c r="X374" i="1"/>
  <c r="W374" i="1"/>
  <c r="V374" i="1"/>
  <c r="U374" i="1"/>
  <c r="T374" i="1"/>
  <c r="S374" i="1"/>
  <c r="R374" i="1"/>
  <c r="Q374" i="1"/>
  <c r="P374" i="1"/>
  <c r="Y373" i="1"/>
  <c r="X373" i="1"/>
  <c r="W373" i="1"/>
  <c r="V373" i="1"/>
  <c r="U373" i="1"/>
  <c r="T373" i="1"/>
  <c r="S373" i="1"/>
  <c r="R373" i="1"/>
  <c r="Q373" i="1"/>
  <c r="P373" i="1"/>
  <c r="Y372" i="1"/>
  <c r="X372" i="1"/>
  <c r="W372" i="1"/>
  <c r="V372" i="1"/>
  <c r="U372" i="1"/>
  <c r="T372" i="1"/>
  <c r="S372" i="1"/>
  <c r="R372" i="1"/>
  <c r="Q372" i="1"/>
  <c r="P372" i="1"/>
  <c r="Y371" i="1"/>
  <c r="X371" i="1"/>
  <c r="W371" i="1"/>
  <c r="V371" i="1"/>
  <c r="U371" i="1"/>
  <c r="T371" i="1"/>
  <c r="S371" i="1"/>
  <c r="R371" i="1"/>
  <c r="Q371" i="1"/>
  <c r="P371" i="1"/>
  <c r="Y370" i="1"/>
  <c r="X370" i="1"/>
  <c r="W370" i="1"/>
  <c r="V370" i="1"/>
  <c r="U370" i="1"/>
  <c r="T370" i="1"/>
  <c r="S370" i="1"/>
  <c r="R370" i="1"/>
  <c r="Q370" i="1"/>
  <c r="P370" i="1"/>
  <c r="Y369" i="1"/>
  <c r="X369" i="1"/>
  <c r="W369" i="1"/>
  <c r="V369" i="1"/>
  <c r="U369" i="1"/>
  <c r="T369" i="1"/>
  <c r="S369" i="1"/>
  <c r="R369" i="1"/>
  <c r="Q369" i="1"/>
  <c r="P369" i="1"/>
  <c r="Y368" i="1"/>
  <c r="X368" i="1"/>
  <c r="W368" i="1"/>
  <c r="V368" i="1"/>
  <c r="U368" i="1"/>
  <c r="T368" i="1"/>
  <c r="S368" i="1"/>
  <c r="R368" i="1"/>
  <c r="Q368" i="1"/>
  <c r="P368" i="1"/>
  <c r="Y367" i="1"/>
  <c r="X367" i="1"/>
  <c r="W367" i="1"/>
  <c r="V367" i="1"/>
  <c r="U367" i="1"/>
  <c r="T367" i="1"/>
  <c r="S367" i="1"/>
  <c r="R367" i="1"/>
  <c r="Q367" i="1"/>
  <c r="P367" i="1"/>
  <c r="Y366" i="1"/>
  <c r="X366" i="1"/>
  <c r="W366" i="1"/>
  <c r="V366" i="1"/>
  <c r="U366" i="1"/>
  <c r="T366" i="1"/>
  <c r="S366" i="1"/>
  <c r="R366" i="1"/>
  <c r="Q366" i="1"/>
  <c r="P366" i="1"/>
  <c r="Y365" i="1"/>
  <c r="X365" i="1"/>
  <c r="W365" i="1"/>
  <c r="V365" i="1"/>
  <c r="U365" i="1"/>
  <c r="T365" i="1"/>
  <c r="S365" i="1"/>
  <c r="R365" i="1"/>
  <c r="Q365" i="1"/>
  <c r="P365" i="1"/>
  <c r="Y364" i="1"/>
  <c r="X364" i="1"/>
  <c r="W364" i="1"/>
  <c r="V364" i="1"/>
  <c r="U364" i="1"/>
  <c r="T364" i="1"/>
  <c r="S364" i="1"/>
  <c r="R364" i="1"/>
  <c r="Q364" i="1"/>
  <c r="P364" i="1"/>
  <c r="Y363" i="1"/>
  <c r="X363" i="1"/>
  <c r="W363" i="1"/>
  <c r="V363" i="1"/>
  <c r="U363" i="1"/>
  <c r="T363" i="1"/>
  <c r="S363" i="1"/>
  <c r="R363" i="1"/>
  <c r="Q363" i="1"/>
  <c r="P363" i="1"/>
  <c r="Y362" i="1"/>
  <c r="X362" i="1"/>
  <c r="W362" i="1"/>
  <c r="V362" i="1"/>
  <c r="U362" i="1"/>
  <c r="T362" i="1"/>
  <c r="S362" i="1"/>
  <c r="R362" i="1"/>
  <c r="Q362" i="1"/>
  <c r="P362" i="1"/>
  <c r="Y361" i="1"/>
  <c r="X361" i="1"/>
  <c r="W361" i="1"/>
  <c r="V361" i="1"/>
  <c r="U361" i="1"/>
  <c r="T361" i="1"/>
  <c r="S361" i="1"/>
  <c r="R361" i="1"/>
  <c r="Q361" i="1"/>
  <c r="P361" i="1"/>
  <c r="Y360" i="1"/>
  <c r="X360" i="1"/>
  <c r="W360" i="1"/>
  <c r="V360" i="1"/>
  <c r="U360" i="1"/>
  <c r="T360" i="1"/>
  <c r="S360" i="1"/>
  <c r="R360" i="1"/>
  <c r="Q360" i="1"/>
  <c r="P360" i="1"/>
  <c r="Y359" i="1"/>
  <c r="X359" i="1"/>
  <c r="W359" i="1"/>
  <c r="V359" i="1"/>
  <c r="U359" i="1"/>
  <c r="T359" i="1"/>
  <c r="S359" i="1"/>
  <c r="R359" i="1"/>
  <c r="Q359" i="1"/>
  <c r="P359" i="1"/>
  <c r="Y358" i="1"/>
  <c r="X358" i="1"/>
  <c r="W358" i="1"/>
  <c r="V358" i="1"/>
  <c r="U358" i="1"/>
  <c r="T358" i="1"/>
  <c r="S358" i="1"/>
  <c r="R358" i="1"/>
  <c r="Q358" i="1"/>
  <c r="P358" i="1"/>
  <c r="Y357" i="1"/>
  <c r="X357" i="1"/>
  <c r="W357" i="1"/>
  <c r="V357" i="1"/>
  <c r="U357" i="1"/>
  <c r="T357" i="1"/>
  <c r="S357" i="1"/>
  <c r="R357" i="1"/>
  <c r="Q357" i="1"/>
  <c r="P357" i="1"/>
  <c r="Y356" i="1"/>
  <c r="X356" i="1"/>
  <c r="W356" i="1"/>
  <c r="V356" i="1"/>
  <c r="U356" i="1"/>
  <c r="T356" i="1"/>
  <c r="S356" i="1"/>
  <c r="R356" i="1"/>
  <c r="Q356" i="1"/>
  <c r="P356" i="1"/>
  <c r="Y355" i="1"/>
  <c r="X355" i="1"/>
  <c r="W355" i="1"/>
  <c r="V355" i="1"/>
  <c r="U355" i="1"/>
  <c r="T355" i="1"/>
  <c r="S355" i="1"/>
  <c r="R355" i="1"/>
  <c r="Q355" i="1"/>
  <c r="P355" i="1"/>
  <c r="Y354" i="1"/>
  <c r="X354" i="1"/>
  <c r="W354" i="1"/>
  <c r="V354" i="1"/>
  <c r="U354" i="1"/>
  <c r="T354" i="1"/>
  <c r="S354" i="1"/>
  <c r="R354" i="1"/>
  <c r="Q354" i="1"/>
  <c r="P354" i="1"/>
  <c r="Y353" i="1"/>
  <c r="X353" i="1"/>
  <c r="W353" i="1"/>
  <c r="V353" i="1"/>
  <c r="U353" i="1"/>
  <c r="T353" i="1"/>
  <c r="S353" i="1"/>
  <c r="R353" i="1"/>
  <c r="Q353" i="1"/>
  <c r="P353" i="1"/>
  <c r="Y352" i="1"/>
  <c r="X352" i="1"/>
  <c r="W352" i="1"/>
  <c r="V352" i="1"/>
  <c r="U352" i="1"/>
  <c r="T352" i="1"/>
  <c r="S352" i="1"/>
  <c r="R352" i="1"/>
  <c r="Q352" i="1"/>
  <c r="P352" i="1"/>
  <c r="Y351" i="1"/>
  <c r="X351" i="1"/>
  <c r="W351" i="1"/>
  <c r="V351" i="1"/>
  <c r="U351" i="1"/>
  <c r="T351" i="1"/>
  <c r="S351" i="1"/>
  <c r="R351" i="1"/>
  <c r="Q351" i="1"/>
  <c r="P351" i="1"/>
  <c r="Y350" i="1"/>
  <c r="X350" i="1"/>
  <c r="W350" i="1"/>
  <c r="V350" i="1"/>
  <c r="U350" i="1"/>
  <c r="T350" i="1"/>
  <c r="S350" i="1"/>
  <c r="R350" i="1"/>
  <c r="Q350" i="1"/>
  <c r="P350" i="1"/>
  <c r="Y349" i="1"/>
  <c r="X349" i="1"/>
  <c r="W349" i="1"/>
  <c r="V349" i="1"/>
  <c r="U349" i="1"/>
  <c r="T349" i="1"/>
  <c r="S349" i="1"/>
  <c r="R349" i="1"/>
  <c r="Q349" i="1"/>
  <c r="P349" i="1"/>
  <c r="Y348" i="1"/>
  <c r="X348" i="1"/>
  <c r="W348" i="1"/>
  <c r="V348" i="1"/>
  <c r="U348" i="1"/>
  <c r="T348" i="1"/>
  <c r="S348" i="1"/>
  <c r="R348" i="1"/>
  <c r="Q348" i="1"/>
  <c r="P348" i="1"/>
  <c r="Y347" i="1"/>
  <c r="X347" i="1"/>
  <c r="W347" i="1"/>
  <c r="V347" i="1"/>
  <c r="U347" i="1"/>
  <c r="T347" i="1"/>
  <c r="S347" i="1"/>
  <c r="R347" i="1"/>
  <c r="Q347" i="1"/>
  <c r="P347" i="1"/>
  <c r="Y346" i="1"/>
  <c r="X346" i="1"/>
  <c r="W346" i="1"/>
  <c r="V346" i="1"/>
  <c r="U346" i="1"/>
  <c r="T346" i="1"/>
  <c r="S346" i="1"/>
  <c r="R346" i="1"/>
  <c r="Q346" i="1"/>
  <c r="P346" i="1"/>
  <c r="Y345" i="1"/>
  <c r="X345" i="1"/>
  <c r="W345" i="1"/>
  <c r="V345" i="1"/>
  <c r="U345" i="1"/>
  <c r="T345" i="1"/>
  <c r="S345" i="1"/>
  <c r="R345" i="1"/>
  <c r="Q345" i="1"/>
  <c r="P345" i="1"/>
  <c r="Y344" i="1"/>
  <c r="X344" i="1"/>
  <c r="W344" i="1"/>
  <c r="V344" i="1"/>
  <c r="U344" i="1"/>
  <c r="T344" i="1"/>
  <c r="S344" i="1"/>
  <c r="R344" i="1"/>
  <c r="Q344" i="1"/>
  <c r="P344" i="1"/>
  <c r="Y343" i="1"/>
  <c r="X343" i="1"/>
  <c r="W343" i="1"/>
  <c r="V343" i="1"/>
  <c r="U343" i="1"/>
  <c r="T343" i="1"/>
  <c r="S343" i="1"/>
  <c r="R343" i="1"/>
  <c r="Q343" i="1"/>
  <c r="P343" i="1"/>
  <c r="Y342" i="1"/>
  <c r="X342" i="1"/>
  <c r="W342" i="1"/>
  <c r="V342" i="1"/>
  <c r="U342" i="1"/>
  <c r="T342" i="1"/>
  <c r="S342" i="1"/>
  <c r="R342" i="1"/>
  <c r="Q342" i="1"/>
  <c r="P342" i="1"/>
  <c r="Y341" i="1"/>
  <c r="X341" i="1"/>
  <c r="W341" i="1"/>
  <c r="V341" i="1"/>
  <c r="U341" i="1"/>
  <c r="T341" i="1"/>
  <c r="S341" i="1"/>
  <c r="R341" i="1"/>
  <c r="Q341" i="1"/>
  <c r="P341" i="1"/>
  <c r="Y340" i="1"/>
  <c r="X340" i="1"/>
  <c r="W340" i="1"/>
  <c r="V340" i="1"/>
  <c r="U340" i="1"/>
  <c r="T340" i="1"/>
  <c r="S340" i="1"/>
  <c r="R340" i="1"/>
  <c r="Q340" i="1"/>
  <c r="P340" i="1"/>
  <c r="Y339" i="1"/>
  <c r="X339" i="1"/>
  <c r="W339" i="1"/>
  <c r="V339" i="1"/>
  <c r="U339" i="1"/>
  <c r="T339" i="1"/>
  <c r="S339" i="1"/>
  <c r="R339" i="1"/>
  <c r="Q339" i="1"/>
  <c r="P339" i="1"/>
  <c r="Y338" i="1"/>
  <c r="X338" i="1"/>
  <c r="W338" i="1"/>
  <c r="V338" i="1"/>
  <c r="U338" i="1"/>
  <c r="T338" i="1"/>
  <c r="S338" i="1"/>
  <c r="R338" i="1"/>
  <c r="Q338" i="1"/>
  <c r="P338" i="1"/>
  <c r="Y337" i="1"/>
  <c r="X337" i="1"/>
  <c r="W337" i="1"/>
  <c r="V337" i="1"/>
  <c r="U337" i="1"/>
  <c r="T337" i="1"/>
  <c r="S337" i="1"/>
  <c r="R337" i="1"/>
  <c r="Q337" i="1"/>
  <c r="P337" i="1"/>
  <c r="Y336" i="1"/>
  <c r="X336" i="1"/>
  <c r="W336" i="1"/>
  <c r="V336" i="1"/>
  <c r="U336" i="1"/>
  <c r="T336" i="1"/>
  <c r="S336" i="1"/>
  <c r="R336" i="1"/>
  <c r="Q336" i="1"/>
  <c r="P336" i="1"/>
  <c r="Y335" i="1"/>
  <c r="X335" i="1"/>
  <c r="W335" i="1"/>
  <c r="V335" i="1"/>
  <c r="U335" i="1"/>
  <c r="T335" i="1"/>
  <c r="S335" i="1"/>
  <c r="R335" i="1"/>
  <c r="Q335" i="1"/>
  <c r="P335" i="1"/>
  <c r="Y334" i="1"/>
  <c r="X334" i="1"/>
  <c r="W334" i="1"/>
  <c r="V334" i="1"/>
  <c r="U334" i="1"/>
  <c r="T334" i="1"/>
  <c r="S334" i="1"/>
  <c r="R334" i="1"/>
  <c r="Q334" i="1"/>
  <c r="P334" i="1"/>
  <c r="Y333" i="1"/>
  <c r="X333" i="1"/>
  <c r="W333" i="1"/>
  <c r="V333" i="1"/>
  <c r="U333" i="1"/>
  <c r="T333" i="1"/>
  <c r="S333" i="1"/>
  <c r="R333" i="1"/>
  <c r="Q333" i="1"/>
  <c r="P333" i="1"/>
  <c r="Y332" i="1"/>
  <c r="X332" i="1"/>
  <c r="W332" i="1"/>
  <c r="V332" i="1"/>
  <c r="U332" i="1"/>
  <c r="T332" i="1"/>
  <c r="S332" i="1"/>
  <c r="R332" i="1"/>
  <c r="Q332" i="1"/>
  <c r="P332" i="1"/>
  <c r="Y331" i="1"/>
  <c r="X331" i="1"/>
  <c r="W331" i="1"/>
  <c r="V331" i="1"/>
  <c r="U331" i="1"/>
  <c r="T331" i="1"/>
  <c r="S331" i="1"/>
  <c r="R331" i="1"/>
  <c r="Q331" i="1"/>
  <c r="P331" i="1"/>
  <c r="Y330" i="1"/>
  <c r="X330" i="1"/>
  <c r="W330" i="1"/>
  <c r="V330" i="1"/>
  <c r="U330" i="1"/>
  <c r="T330" i="1"/>
  <c r="S330" i="1"/>
  <c r="R330" i="1"/>
  <c r="Q330" i="1"/>
  <c r="P330" i="1"/>
  <c r="Y329" i="1"/>
  <c r="X329" i="1"/>
  <c r="W329" i="1"/>
  <c r="V329" i="1"/>
  <c r="U329" i="1"/>
  <c r="T329" i="1"/>
  <c r="S329" i="1"/>
  <c r="R329" i="1"/>
  <c r="Q329" i="1"/>
  <c r="P329" i="1"/>
  <c r="Y328" i="1"/>
  <c r="X328" i="1"/>
  <c r="W328" i="1"/>
  <c r="V328" i="1"/>
  <c r="U328" i="1"/>
  <c r="T328" i="1"/>
  <c r="S328" i="1"/>
  <c r="R328" i="1"/>
  <c r="Q328" i="1"/>
  <c r="P328" i="1"/>
  <c r="Y327" i="1"/>
  <c r="X327" i="1"/>
  <c r="W327" i="1"/>
  <c r="V327" i="1"/>
  <c r="U327" i="1"/>
  <c r="T327" i="1"/>
  <c r="S327" i="1"/>
  <c r="R327" i="1"/>
  <c r="Q327" i="1"/>
  <c r="P327" i="1"/>
  <c r="Y326" i="1"/>
  <c r="X326" i="1"/>
  <c r="W326" i="1"/>
  <c r="V326" i="1"/>
  <c r="U326" i="1"/>
  <c r="T326" i="1"/>
  <c r="S326" i="1"/>
  <c r="R326" i="1"/>
  <c r="Q326" i="1"/>
  <c r="P326" i="1"/>
  <c r="Y325" i="1"/>
  <c r="X325" i="1"/>
  <c r="W325" i="1"/>
  <c r="V325" i="1"/>
  <c r="U325" i="1"/>
  <c r="T325" i="1"/>
  <c r="S325" i="1"/>
  <c r="R325" i="1"/>
  <c r="Q325" i="1"/>
  <c r="P325" i="1"/>
  <c r="Y324" i="1"/>
  <c r="X324" i="1"/>
  <c r="W324" i="1"/>
  <c r="V324" i="1"/>
  <c r="U324" i="1"/>
  <c r="T324" i="1"/>
  <c r="S324" i="1"/>
  <c r="R324" i="1"/>
  <c r="Q324" i="1"/>
  <c r="P324" i="1"/>
  <c r="Y323" i="1"/>
  <c r="X323" i="1"/>
  <c r="W323" i="1"/>
  <c r="V323" i="1"/>
  <c r="U323" i="1"/>
  <c r="T323" i="1"/>
  <c r="S323" i="1"/>
  <c r="R323" i="1"/>
  <c r="Q323" i="1"/>
  <c r="P323" i="1"/>
  <c r="Y322" i="1"/>
  <c r="X322" i="1"/>
  <c r="W322" i="1"/>
  <c r="V322" i="1"/>
  <c r="U322" i="1"/>
  <c r="T322" i="1"/>
  <c r="S322" i="1"/>
  <c r="R322" i="1"/>
  <c r="Q322" i="1"/>
  <c r="P322" i="1"/>
  <c r="Y321" i="1"/>
  <c r="X321" i="1"/>
  <c r="W321" i="1"/>
  <c r="V321" i="1"/>
  <c r="U321" i="1"/>
  <c r="T321" i="1"/>
  <c r="S321" i="1"/>
  <c r="R321" i="1"/>
  <c r="Q321" i="1"/>
  <c r="P321" i="1"/>
  <c r="Y320" i="1"/>
  <c r="X320" i="1"/>
  <c r="W320" i="1"/>
  <c r="V320" i="1"/>
  <c r="U320" i="1"/>
  <c r="T320" i="1"/>
  <c r="S320" i="1"/>
  <c r="R320" i="1"/>
  <c r="Q320" i="1"/>
  <c r="P320" i="1"/>
  <c r="Y319" i="1"/>
  <c r="X319" i="1"/>
  <c r="W319" i="1"/>
  <c r="V319" i="1"/>
  <c r="U319" i="1"/>
  <c r="T319" i="1"/>
  <c r="S319" i="1"/>
  <c r="R319" i="1"/>
  <c r="Q319" i="1"/>
  <c r="P319" i="1"/>
  <c r="Y318" i="1"/>
  <c r="X318" i="1"/>
  <c r="W318" i="1"/>
  <c r="V318" i="1"/>
  <c r="U318" i="1"/>
  <c r="T318" i="1"/>
  <c r="S318" i="1"/>
  <c r="R318" i="1"/>
  <c r="Q318" i="1"/>
  <c r="P318" i="1"/>
  <c r="Y317" i="1"/>
  <c r="X317" i="1"/>
  <c r="W317" i="1"/>
  <c r="V317" i="1"/>
  <c r="U317" i="1"/>
  <c r="T317" i="1"/>
  <c r="S317" i="1"/>
  <c r="R317" i="1"/>
  <c r="Q317" i="1"/>
  <c r="P317" i="1"/>
  <c r="Y316" i="1"/>
  <c r="X316" i="1"/>
  <c r="W316" i="1"/>
  <c r="V316" i="1"/>
  <c r="U316" i="1"/>
  <c r="T316" i="1"/>
  <c r="S316" i="1"/>
  <c r="R316" i="1"/>
  <c r="Q316" i="1"/>
  <c r="P316" i="1"/>
  <c r="Y315" i="1"/>
  <c r="X315" i="1"/>
  <c r="W315" i="1"/>
  <c r="V315" i="1"/>
  <c r="U315" i="1"/>
  <c r="T315" i="1"/>
  <c r="S315" i="1"/>
  <c r="R315" i="1"/>
  <c r="Q315" i="1"/>
  <c r="P315" i="1"/>
  <c r="Y314" i="1"/>
  <c r="X314" i="1"/>
  <c r="W314" i="1"/>
  <c r="V314" i="1"/>
  <c r="U314" i="1"/>
  <c r="T314" i="1"/>
  <c r="S314" i="1"/>
  <c r="R314" i="1"/>
  <c r="Q314" i="1"/>
  <c r="P314" i="1"/>
  <c r="Y313" i="1"/>
  <c r="X313" i="1"/>
  <c r="W313" i="1"/>
  <c r="V313" i="1"/>
  <c r="U313" i="1"/>
  <c r="T313" i="1"/>
  <c r="S313" i="1"/>
  <c r="R313" i="1"/>
  <c r="Q313" i="1"/>
  <c r="P313" i="1"/>
  <c r="Y312" i="1"/>
  <c r="X312" i="1"/>
  <c r="W312" i="1"/>
  <c r="V312" i="1"/>
  <c r="U312" i="1"/>
  <c r="T312" i="1"/>
  <c r="S312" i="1"/>
  <c r="R312" i="1"/>
  <c r="Q312" i="1"/>
  <c r="P312" i="1"/>
  <c r="Y311" i="1"/>
  <c r="X311" i="1"/>
  <c r="W311" i="1"/>
  <c r="V311" i="1"/>
  <c r="U311" i="1"/>
  <c r="T311" i="1"/>
  <c r="S311" i="1"/>
  <c r="R311" i="1"/>
  <c r="Q311" i="1"/>
  <c r="P311" i="1"/>
  <c r="Y310" i="1"/>
  <c r="X310" i="1"/>
  <c r="W310" i="1"/>
  <c r="V310" i="1"/>
  <c r="U310" i="1"/>
  <c r="T310" i="1"/>
  <c r="S310" i="1"/>
  <c r="R310" i="1"/>
  <c r="Q310" i="1"/>
  <c r="P310" i="1"/>
  <c r="Y309" i="1"/>
  <c r="X309" i="1"/>
  <c r="W309" i="1"/>
  <c r="V309" i="1"/>
  <c r="U309" i="1"/>
  <c r="T309" i="1"/>
  <c r="S309" i="1"/>
  <c r="R309" i="1"/>
  <c r="Q309" i="1"/>
  <c r="P309" i="1"/>
  <c r="Y308" i="1"/>
  <c r="X308" i="1"/>
  <c r="W308" i="1"/>
  <c r="V308" i="1"/>
  <c r="U308" i="1"/>
  <c r="T308" i="1"/>
  <c r="S308" i="1"/>
  <c r="R308" i="1"/>
  <c r="Q308" i="1"/>
  <c r="P308" i="1"/>
  <c r="Y307" i="1"/>
  <c r="X307" i="1"/>
  <c r="W307" i="1"/>
  <c r="V307" i="1"/>
  <c r="U307" i="1"/>
  <c r="T307" i="1"/>
  <c r="S307" i="1"/>
  <c r="R307" i="1"/>
  <c r="Q307" i="1"/>
  <c r="P307" i="1"/>
  <c r="Y306" i="1"/>
  <c r="X306" i="1"/>
  <c r="W306" i="1"/>
  <c r="V306" i="1"/>
  <c r="U306" i="1"/>
  <c r="T306" i="1"/>
  <c r="S306" i="1"/>
  <c r="R306" i="1"/>
  <c r="Q306" i="1"/>
  <c r="P306" i="1"/>
  <c r="Y305" i="1"/>
  <c r="X305" i="1"/>
  <c r="W305" i="1"/>
  <c r="V305" i="1"/>
  <c r="U305" i="1"/>
  <c r="T305" i="1"/>
  <c r="S305" i="1"/>
  <c r="R305" i="1"/>
  <c r="Q305" i="1"/>
  <c r="P305" i="1"/>
  <c r="Y304" i="1"/>
  <c r="X304" i="1"/>
  <c r="W304" i="1"/>
  <c r="V304" i="1"/>
  <c r="U304" i="1"/>
  <c r="T304" i="1"/>
  <c r="S304" i="1"/>
  <c r="R304" i="1"/>
  <c r="Q304" i="1"/>
  <c r="P304" i="1"/>
  <c r="Y303" i="1"/>
  <c r="X303" i="1"/>
  <c r="W303" i="1"/>
  <c r="V303" i="1"/>
  <c r="U303" i="1"/>
  <c r="T303" i="1"/>
  <c r="S303" i="1"/>
  <c r="R303" i="1"/>
  <c r="Q303" i="1"/>
  <c r="P303" i="1"/>
  <c r="Y302" i="1"/>
  <c r="X302" i="1"/>
  <c r="W302" i="1"/>
  <c r="V302" i="1"/>
  <c r="U302" i="1"/>
  <c r="T302" i="1"/>
  <c r="S302" i="1"/>
  <c r="R302" i="1"/>
  <c r="Q302" i="1"/>
  <c r="P302" i="1"/>
  <c r="Y301" i="1"/>
  <c r="X301" i="1"/>
  <c r="W301" i="1"/>
  <c r="V301" i="1"/>
  <c r="U301" i="1"/>
  <c r="T301" i="1"/>
  <c r="S301" i="1"/>
  <c r="R301" i="1"/>
  <c r="Q301" i="1"/>
  <c r="P301" i="1"/>
  <c r="Y300" i="1"/>
  <c r="X300" i="1"/>
  <c r="W300" i="1"/>
  <c r="V300" i="1"/>
  <c r="U300" i="1"/>
  <c r="T300" i="1"/>
  <c r="S300" i="1"/>
  <c r="R300" i="1"/>
  <c r="Q300" i="1"/>
  <c r="P300" i="1"/>
  <c r="Y299" i="1"/>
  <c r="X299" i="1"/>
  <c r="W299" i="1"/>
  <c r="V299" i="1"/>
  <c r="U299" i="1"/>
  <c r="T299" i="1"/>
  <c r="S299" i="1"/>
  <c r="R299" i="1"/>
  <c r="Q299" i="1"/>
  <c r="P299" i="1"/>
  <c r="Y298" i="1"/>
  <c r="X298" i="1"/>
  <c r="W298" i="1"/>
  <c r="V298" i="1"/>
  <c r="U298" i="1"/>
  <c r="T298" i="1"/>
  <c r="S298" i="1"/>
  <c r="R298" i="1"/>
  <c r="Q298" i="1"/>
  <c r="P298" i="1"/>
  <c r="Y297" i="1"/>
  <c r="X297" i="1"/>
  <c r="W297" i="1"/>
  <c r="V297" i="1"/>
  <c r="U297" i="1"/>
  <c r="T297" i="1"/>
  <c r="S297" i="1"/>
  <c r="R297" i="1"/>
  <c r="Q297" i="1"/>
  <c r="P297" i="1"/>
  <c r="Y296" i="1"/>
  <c r="X296" i="1"/>
  <c r="W296" i="1"/>
  <c r="V296" i="1"/>
  <c r="U296" i="1"/>
  <c r="T296" i="1"/>
  <c r="S296" i="1"/>
  <c r="R296" i="1"/>
  <c r="Q296" i="1"/>
  <c r="P296" i="1"/>
  <c r="Y295" i="1"/>
  <c r="X295" i="1"/>
  <c r="W295" i="1"/>
  <c r="V295" i="1"/>
  <c r="U295" i="1"/>
  <c r="T295" i="1"/>
  <c r="S295" i="1"/>
  <c r="R295" i="1"/>
  <c r="Q295" i="1"/>
  <c r="P295" i="1"/>
  <c r="Y294" i="1"/>
  <c r="X294" i="1"/>
  <c r="W294" i="1"/>
  <c r="V294" i="1"/>
  <c r="U294" i="1"/>
  <c r="T294" i="1"/>
  <c r="S294" i="1"/>
  <c r="R294" i="1"/>
  <c r="Q294" i="1"/>
  <c r="P294" i="1"/>
  <c r="Y293" i="1"/>
  <c r="X293" i="1"/>
  <c r="W293" i="1"/>
  <c r="V293" i="1"/>
  <c r="U293" i="1"/>
  <c r="T293" i="1"/>
  <c r="S293" i="1"/>
  <c r="R293" i="1"/>
  <c r="Q293" i="1"/>
  <c r="P293" i="1"/>
  <c r="Y292" i="1"/>
  <c r="X292" i="1"/>
  <c r="W292" i="1"/>
  <c r="V292" i="1"/>
  <c r="U292" i="1"/>
  <c r="T292" i="1"/>
  <c r="S292" i="1"/>
  <c r="R292" i="1"/>
  <c r="Q292" i="1"/>
  <c r="P292" i="1"/>
  <c r="Y291" i="1"/>
  <c r="X291" i="1"/>
  <c r="W291" i="1"/>
  <c r="V291" i="1"/>
  <c r="U291" i="1"/>
  <c r="T291" i="1"/>
  <c r="S291" i="1"/>
  <c r="R291" i="1"/>
  <c r="Q291" i="1"/>
  <c r="P291" i="1"/>
  <c r="Y290" i="1"/>
  <c r="X290" i="1"/>
  <c r="W290" i="1"/>
  <c r="V290" i="1"/>
  <c r="U290" i="1"/>
  <c r="T290" i="1"/>
  <c r="S290" i="1"/>
  <c r="R290" i="1"/>
  <c r="Q290" i="1"/>
  <c r="P290" i="1"/>
  <c r="Y289" i="1"/>
  <c r="X289" i="1"/>
  <c r="W289" i="1"/>
  <c r="V289" i="1"/>
  <c r="U289" i="1"/>
  <c r="T289" i="1"/>
  <c r="S289" i="1"/>
  <c r="R289" i="1"/>
  <c r="Q289" i="1"/>
  <c r="P289" i="1"/>
  <c r="Y288" i="1"/>
  <c r="X288" i="1"/>
  <c r="W288" i="1"/>
  <c r="V288" i="1"/>
  <c r="U288" i="1"/>
  <c r="T288" i="1"/>
  <c r="S288" i="1"/>
  <c r="R288" i="1"/>
  <c r="Q288" i="1"/>
  <c r="P288" i="1"/>
  <c r="Y287" i="1"/>
  <c r="X287" i="1"/>
  <c r="W287" i="1"/>
  <c r="V287" i="1"/>
  <c r="U287" i="1"/>
  <c r="T287" i="1"/>
  <c r="S287" i="1"/>
  <c r="R287" i="1"/>
  <c r="Q287" i="1"/>
  <c r="P287" i="1"/>
  <c r="Y286" i="1"/>
  <c r="X286" i="1"/>
  <c r="W286" i="1"/>
  <c r="V286" i="1"/>
  <c r="U286" i="1"/>
  <c r="T286" i="1"/>
  <c r="S286" i="1"/>
  <c r="R286" i="1"/>
  <c r="Q286" i="1"/>
  <c r="P286" i="1"/>
  <c r="Y285" i="1"/>
  <c r="X285" i="1"/>
  <c r="W285" i="1"/>
  <c r="V285" i="1"/>
  <c r="U285" i="1"/>
  <c r="T285" i="1"/>
  <c r="S285" i="1"/>
  <c r="R285" i="1"/>
  <c r="Q285" i="1"/>
  <c r="P285" i="1"/>
  <c r="Y284" i="1"/>
  <c r="X284" i="1"/>
  <c r="W284" i="1"/>
  <c r="V284" i="1"/>
  <c r="U284" i="1"/>
  <c r="T284" i="1"/>
  <c r="S284" i="1"/>
  <c r="R284" i="1"/>
  <c r="Q284" i="1"/>
  <c r="P284" i="1"/>
  <c r="Y283" i="1"/>
  <c r="X283" i="1"/>
  <c r="W283" i="1"/>
  <c r="V283" i="1"/>
  <c r="U283" i="1"/>
  <c r="T283" i="1"/>
  <c r="S283" i="1"/>
  <c r="R283" i="1"/>
  <c r="Q283" i="1"/>
  <c r="P283" i="1"/>
  <c r="Y282" i="1"/>
  <c r="X282" i="1"/>
  <c r="W282" i="1"/>
  <c r="V282" i="1"/>
  <c r="U282" i="1"/>
  <c r="T282" i="1"/>
  <c r="S282" i="1"/>
  <c r="R282" i="1"/>
  <c r="Q282" i="1"/>
  <c r="P282" i="1"/>
  <c r="Y281" i="1"/>
  <c r="X281" i="1"/>
  <c r="W281" i="1"/>
  <c r="V281" i="1"/>
  <c r="U281" i="1"/>
  <c r="T281" i="1"/>
  <c r="S281" i="1"/>
  <c r="R281" i="1"/>
  <c r="Q281" i="1"/>
  <c r="P281" i="1"/>
  <c r="Y280" i="1"/>
  <c r="X280" i="1"/>
  <c r="W280" i="1"/>
  <c r="V280" i="1"/>
  <c r="U280" i="1"/>
  <c r="T280" i="1"/>
  <c r="S280" i="1"/>
  <c r="R280" i="1"/>
  <c r="Q280" i="1"/>
  <c r="P280" i="1"/>
  <c r="Y279" i="1"/>
  <c r="X279" i="1"/>
  <c r="W279" i="1"/>
  <c r="V279" i="1"/>
  <c r="U279" i="1"/>
  <c r="T279" i="1"/>
  <c r="S279" i="1"/>
  <c r="R279" i="1"/>
  <c r="Q279" i="1"/>
  <c r="P279" i="1"/>
  <c r="Y278" i="1"/>
  <c r="X278" i="1"/>
  <c r="W278" i="1"/>
  <c r="V278" i="1"/>
  <c r="U278" i="1"/>
  <c r="T278" i="1"/>
  <c r="S278" i="1"/>
  <c r="R278" i="1"/>
  <c r="Q278" i="1"/>
  <c r="P278" i="1"/>
  <c r="Y277" i="1"/>
  <c r="X277" i="1"/>
  <c r="W277" i="1"/>
  <c r="V277" i="1"/>
  <c r="U277" i="1"/>
  <c r="T277" i="1"/>
  <c r="S277" i="1"/>
  <c r="R277" i="1"/>
  <c r="Q277" i="1"/>
  <c r="P277" i="1"/>
  <c r="Y276" i="1"/>
  <c r="X276" i="1"/>
  <c r="W276" i="1"/>
  <c r="V276" i="1"/>
  <c r="U276" i="1"/>
  <c r="T276" i="1"/>
  <c r="S276" i="1"/>
  <c r="R276" i="1"/>
  <c r="Q276" i="1"/>
  <c r="P276" i="1"/>
  <c r="Y275" i="1"/>
  <c r="X275" i="1"/>
  <c r="W275" i="1"/>
  <c r="V275" i="1"/>
  <c r="U275" i="1"/>
  <c r="T275" i="1"/>
  <c r="S275" i="1"/>
  <c r="R275" i="1"/>
  <c r="Q275" i="1"/>
  <c r="P275" i="1"/>
  <c r="Y274" i="1"/>
  <c r="X274" i="1"/>
  <c r="W274" i="1"/>
  <c r="V274" i="1"/>
  <c r="U274" i="1"/>
  <c r="T274" i="1"/>
  <c r="S274" i="1"/>
  <c r="R274" i="1"/>
  <c r="Q274" i="1"/>
  <c r="P274" i="1"/>
  <c r="Y273" i="1"/>
  <c r="X273" i="1"/>
  <c r="W273" i="1"/>
  <c r="V273" i="1"/>
  <c r="U273" i="1"/>
  <c r="T273" i="1"/>
  <c r="S273" i="1"/>
  <c r="R273" i="1"/>
  <c r="Q273" i="1"/>
  <c r="P273" i="1"/>
  <c r="Y272" i="1"/>
  <c r="X272" i="1"/>
  <c r="W272" i="1"/>
  <c r="V272" i="1"/>
  <c r="U272" i="1"/>
  <c r="T272" i="1"/>
  <c r="S272" i="1"/>
  <c r="R272" i="1"/>
  <c r="Q272" i="1"/>
  <c r="P272" i="1"/>
  <c r="Y271" i="1"/>
  <c r="X271" i="1"/>
  <c r="W271" i="1"/>
  <c r="V271" i="1"/>
  <c r="U271" i="1"/>
  <c r="T271" i="1"/>
  <c r="S271" i="1"/>
  <c r="R271" i="1"/>
  <c r="Q271" i="1"/>
  <c r="P271" i="1"/>
  <c r="Y270" i="1"/>
  <c r="X270" i="1"/>
  <c r="W270" i="1"/>
  <c r="V270" i="1"/>
  <c r="U270" i="1"/>
  <c r="T270" i="1"/>
  <c r="S270" i="1"/>
  <c r="R270" i="1"/>
  <c r="Q270" i="1"/>
  <c r="P270" i="1"/>
  <c r="Y269" i="1"/>
  <c r="X269" i="1"/>
  <c r="W269" i="1"/>
  <c r="V269" i="1"/>
  <c r="U269" i="1"/>
  <c r="T269" i="1"/>
  <c r="S269" i="1"/>
  <c r="R269" i="1"/>
  <c r="Q269" i="1"/>
  <c r="P269" i="1"/>
  <c r="Y268" i="1"/>
  <c r="X268" i="1"/>
  <c r="W268" i="1"/>
  <c r="V268" i="1"/>
  <c r="U268" i="1"/>
  <c r="T268" i="1"/>
  <c r="S268" i="1"/>
  <c r="R268" i="1"/>
  <c r="Q268" i="1"/>
  <c r="P268" i="1"/>
  <c r="Y267" i="1"/>
  <c r="X267" i="1"/>
  <c r="W267" i="1"/>
  <c r="V267" i="1"/>
  <c r="U267" i="1"/>
  <c r="T267" i="1"/>
  <c r="S267" i="1"/>
  <c r="R267" i="1"/>
  <c r="Q267" i="1"/>
  <c r="P267" i="1"/>
  <c r="Y266" i="1"/>
  <c r="X266" i="1"/>
  <c r="W266" i="1"/>
  <c r="V266" i="1"/>
  <c r="U266" i="1"/>
  <c r="T266" i="1"/>
  <c r="S266" i="1"/>
  <c r="R266" i="1"/>
  <c r="Q266" i="1"/>
  <c r="P266" i="1"/>
  <c r="Y265" i="1"/>
  <c r="X265" i="1"/>
  <c r="W265" i="1"/>
  <c r="V265" i="1"/>
  <c r="U265" i="1"/>
  <c r="T265" i="1"/>
  <c r="S265" i="1"/>
  <c r="R265" i="1"/>
  <c r="Q265" i="1"/>
  <c r="P265" i="1"/>
  <c r="Y264" i="1"/>
  <c r="X264" i="1"/>
  <c r="W264" i="1"/>
  <c r="V264" i="1"/>
  <c r="U264" i="1"/>
  <c r="T264" i="1"/>
  <c r="S264" i="1"/>
  <c r="R264" i="1"/>
  <c r="Q264" i="1"/>
  <c r="P264" i="1"/>
  <c r="Y263" i="1"/>
  <c r="X263" i="1"/>
  <c r="W263" i="1"/>
  <c r="V263" i="1"/>
  <c r="U263" i="1"/>
  <c r="T263" i="1"/>
  <c r="S263" i="1"/>
  <c r="R263" i="1"/>
  <c r="Q263" i="1"/>
  <c r="P263" i="1"/>
  <c r="Y262" i="1"/>
  <c r="X262" i="1"/>
  <c r="W262" i="1"/>
  <c r="V262" i="1"/>
  <c r="U262" i="1"/>
  <c r="T262" i="1"/>
  <c r="S262" i="1"/>
  <c r="R262" i="1"/>
  <c r="Q262" i="1"/>
  <c r="P262" i="1"/>
  <c r="Y261" i="1"/>
  <c r="X261" i="1"/>
  <c r="W261" i="1"/>
  <c r="V261" i="1"/>
  <c r="U261" i="1"/>
  <c r="T261" i="1"/>
  <c r="S261" i="1"/>
  <c r="R261" i="1"/>
  <c r="Q261" i="1"/>
  <c r="P261" i="1"/>
  <c r="Y260" i="1"/>
  <c r="X260" i="1"/>
  <c r="W260" i="1"/>
  <c r="V260" i="1"/>
  <c r="U260" i="1"/>
  <c r="T260" i="1"/>
  <c r="S260" i="1"/>
  <c r="R260" i="1"/>
  <c r="Q260" i="1"/>
  <c r="P260" i="1"/>
  <c r="Y259" i="1"/>
  <c r="X259" i="1"/>
  <c r="W259" i="1"/>
  <c r="V259" i="1"/>
  <c r="U259" i="1"/>
  <c r="T259" i="1"/>
  <c r="S259" i="1"/>
  <c r="R259" i="1"/>
  <c r="Q259" i="1"/>
  <c r="P259" i="1"/>
  <c r="Y258" i="1"/>
  <c r="X258" i="1"/>
  <c r="W258" i="1"/>
  <c r="V258" i="1"/>
  <c r="U258" i="1"/>
  <c r="T258" i="1"/>
  <c r="S258" i="1"/>
  <c r="R258" i="1"/>
  <c r="Q258" i="1"/>
  <c r="P258" i="1"/>
  <c r="Y257" i="1"/>
  <c r="X257" i="1"/>
  <c r="W257" i="1"/>
  <c r="V257" i="1"/>
  <c r="U257" i="1"/>
  <c r="T257" i="1"/>
  <c r="S257" i="1"/>
  <c r="R257" i="1"/>
  <c r="Q257" i="1"/>
  <c r="P257" i="1"/>
  <c r="Y256" i="1"/>
  <c r="X256" i="1"/>
  <c r="W256" i="1"/>
  <c r="V256" i="1"/>
  <c r="U256" i="1"/>
  <c r="T256" i="1"/>
  <c r="S256" i="1"/>
  <c r="R256" i="1"/>
  <c r="Q256" i="1"/>
  <c r="P256" i="1"/>
  <c r="Y255" i="1"/>
  <c r="X255" i="1"/>
  <c r="W255" i="1"/>
  <c r="V255" i="1"/>
  <c r="U255" i="1"/>
  <c r="T255" i="1"/>
  <c r="S255" i="1"/>
  <c r="R255" i="1"/>
  <c r="Q255" i="1"/>
  <c r="P255" i="1"/>
  <c r="Y254" i="1"/>
  <c r="X254" i="1"/>
  <c r="W254" i="1"/>
  <c r="V254" i="1"/>
  <c r="U254" i="1"/>
  <c r="T254" i="1"/>
  <c r="S254" i="1"/>
  <c r="R254" i="1"/>
  <c r="Q254" i="1"/>
  <c r="P254" i="1"/>
  <c r="Y253" i="1"/>
  <c r="X253" i="1"/>
  <c r="W253" i="1"/>
  <c r="V253" i="1"/>
  <c r="U253" i="1"/>
  <c r="T253" i="1"/>
  <c r="S253" i="1"/>
  <c r="R253" i="1"/>
  <c r="Q253" i="1"/>
  <c r="P253" i="1"/>
  <c r="Y252" i="1"/>
  <c r="X252" i="1"/>
  <c r="W252" i="1"/>
  <c r="V252" i="1"/>
  <c r="U252" i="1"/>
  <c r="T252" i="1"/>
  <c r="S252" i="1"/>
  <c r="R252" i="1"/>
  <c r="Q252" i="1"/>
  <c r="P252" i="1"/>
  <c r="Y251" i="1"/>
  <c r="X251" i="1"/>
  <c r="W251" i="1"/>
  <c r="V251" i="1"/>
  <c r="U251" i="1"/>
  <c r="T251" i="1"/>
  <c r="S251" i="1"/>
  <c r="R251" i="1"/>
  <c r="Q251" i="1"/>
  <c r="P251" i="1"/>
  <c r="Y250" i="1"/>
  <c r="X250" i="1"/>
  <c r="W250" i="1"/>
  <c r="V250" i="1"/>
  <c r="U250" i="1"/>
  <c r="T250" i="1"/>
  <c r="S250" i="1"/>
  <c r="R250" i="1"/>
  <c r="Q250" i="1"/>
  <c r="P250" i="1"/>
  <c r="Y249" i="1"/>
  <c r="X249" i="1"/>
  <c r="W249" i="1"/>
  <c r="V249" i="1"/>
  <c r="U249" i="1"/>
  <c r="T249" i="1"/>
  <c r="S249" i="1"/>
  <c r="R249" i="1"/>
  <c r="Q249" i="1"/>
  <c r="P249" i="1"/>
  <c r="Y248" i="1"/>
  <c r="X248" i="1"/>
  <c r="W248" i="1"/>
  <c r="V248" i="1"/>
  <c r="U248" i="1"/>
  <c r="T248" i="1"/>
  <c r="S248" i="1"/>
  <c r="R248" i="1"/>
  <c r="Q248" i="1"/>
  <c r="P248" i="1"/>
  <c r="Y247" i="1"/>
  <c r="X247" i="1"/>
  <c r="W247" i="1"/>
  <c r="V247" i="1"/>
  <c r="U247" i="1"/>
  <c r="T247" i="1"/>
  <c r="S247" i="1"/>
  <c r="R247" i="1"/>
  <c r="Q247" i="1"/>
  <c r="P247" i="1"/>
  <c r="Y246" i="1"/>
  <c r="X246" i="1"/>
  <c r="W246" i="1"/>
  <c r="V246" i="1"/>
  <c r="U246" i="1"/>
  <c r="T246" i="1"/>
  <c r="S246" i="1"/>
  <c r="R246" i="1"/>
  <c r="Q246" i="1"/>
  <c r="P246" i="1"/>
  <c r="Y245" i="1"/>
  <c r="X245" i="1"/>
  <c r="W245" i="1"/>
  <c r="V245" i="1"/>
  <c r="U245" i="1"/>
  <c r="T245" i="1"/>
  <c r="S245" i="1"/>
  <c r="R245" i="1"/>
  <c r="Q245" i="1"/>
  <c r="P245" i="1"/>
  <c r="Y244" i="1"/>
  <c r="X244" i="1"/>
  <c r="W244" i="1"/>
  <c r="V244" i="1"/>
  <c r="U244" i="1"/>
  <c r="T244" i="1"/>
  <c r="S244" i="1"/>
  <c r="R244" i="1"/>
  <c r="Q244" i="1"/>
  <c r="P244" i="1"/>
  <c r="Y243" i="1"/>
  <c r="X243" i="1"/>
  <c r="W243" i="1"/>
  <c r="V243" i="1"/>
  <c r="U243" i="1"/>
  <c r="T243" i="1"/>
  <c r="S243" i="1"/>
  <c r="R243" i="1"/>
  <c r="Q243" i="1"/>
  <c r="P243" i="1"/>
  <c r="Y242" i="1"/>
  <c r="X242" i="1"/>
  <c r="W242" i="1"/>
  <c r="V242" i="1"/>
  <c r="U242" i="1"/>
  <c r="T242" i="1"/>
  <c r="S242" i="1"/>
  <c r="R242" i="1"/>
  <c r="Q242" i="1"/>
  <c r="P242" i="1"/>
  <c r="Y241" i="1"/>
  <c r="X241" i="1"/>
  <c r="W241" i="1"/>
  <c r="V241" i="1"/>
  <c r="U241" i="1"/>
  <c r="T241" i="1"/>
  <c r="S241" i="1"/>
  <c r="R241" i="1"/>
  <c r="Q241" i="1"/>
  <c r="P241" i="1"/>
  <c r="Y240" i="1"/>
  <c r="X240" i="1"/>
  <c r="W240" i="1"/>
  <c r="V240" i="1"/>
  <c r="U240" i="1"/>
  <c r="T240" i="1"/>
  <c r="S240" i="1"/>
  <c r="R240" i="1"/>
  <c r="Q240" i="1"/>
  <c r="P240" i="1"/>
  <c r="Y239" i="1"/>
  <c r="X239" i="1"/>
  <c r="W239" i="1"/>
  <c r="V239" i="1"/>
  <c r="U239" i="1"/>
  <c r="T239" i="1"/>
  <c r="S239" i="1"/>
  <c r="R239" i="1"/>
  <c r="Q239" i="1"/>
  <c r="P239" i="1"/>
  <c r="Y238" i="1"/>
  <c r="X238" i="1"/>
  <c r="W238" i="1"/>
  <c r="V238" i="1"/>
  <c r="U238" i="1"/>
  <c r="T238" i="1"/>
  <c r="S238" i="1"/>
  <c r="R238" i="1"/>
  <c r="Q238" i="1"/>
  <c r="P238" i="1"/>
  <c r="Y237" i="1"/>
  <c r="X237" i="1"/>
  <c r="W237" i="1"/>
  <c r="V237" i="1"/>
  <c r="U237" i="1"/>
  <c r="T237" i="1"/>
  <c r="S237" i="1"/>
  <c r="R237" i="1"/>
  <c r="Q237" i="1"/>
  <c r="P237" i="1"/>
  <c r="Y236" i="1"/>
  <c r="X236" i="1"/>
  <c r="W236" i="1"/>
  <c r="V236" i="1"/>
  <c r="U236" i="1"/>
  <c r="T236" i="1"/>
  <c r="S236" i="1"/>
  <c r="R236" i="1"/>
  <c r="Q236" i="1"/>
  <c r="P236" i="1"/>
  <c r="Y235" i="1"/>
  <c r="X235" i="1"/>
  <c r="W235" i="1"/>
  <c r="V235" i="1"/>
  <c r="U235" i="1"/>
  <c r="T235" i="1"/>
  <c r="S235" i="1"/>
  <c r="R235" i="1"/>
  <c r="Q235" i="1"/>
  <c r="P235" i="1"/>
  <c r="Y234" i="1"/>
  <c r="X234" i="1"/>
  <c r="W234" i="1"/>
  <c r="V234" i="1"/>
  <c r="U234" i="1"/>
  <c r="T234" i="1"/>
  <c r="S234" i="1"/>
  <c r="R234" i="1"/>
  <c r="Q234" i="1"/>
  <c r="P234" i="1"/>
  <c r="Y233" i="1"/>
  <c r="X233" i="1"/>
  <c r="W233" i="1"/>
  <c r="V233" i="1"/>
  <c r="U233" i="1"/>
  <c r="T233" i="1"/>
  <c r="S233" i="1"/>
  <c r="R233" i="1"/>
  <c r="Q233" i="1"/>
  <c r="P233" i="1"/>
  <c r="Y232" i="1"/>
  <c r="X232" i="1"/>
  <c r="W232" i="1"/>
  <c r="V232" i="1"/>
  <c r="U232" i="1"/>
  <c r="T232" i="1"/>
  <c r="S232" i="1"/>
  <c r="R232" i="1"/>
  <c r="Q232" i="1"/>
  <c r="P232" i="1"/>
  <c r="Y231" i="1"/>
  <c r="X231" i="1"/>
  <c r="W231" i="1"/>
  <c r="V231" i="1"/>
  <c r="U231" i="1"/>
  <c r="T231" i="1"/>
  <c r="S231" i="1"/>
  <c r="R231" i="1"/>
  <c r="Q231" i="1"/>
  <c r="P231" i="1"/>
  <c r="Y230" i="1"/>
  <c r="X230" i="1"/>
  <c r="W230" i="1"/>
  <c r="V230" i="1"/>
  <c r="U230" i="1"/>
  <c r="T230" i="1"/>
  <c r="S230" i="1"/>
  <c r="R230" i="1"/>
  <c r="Q230" i="1"/>
  <c r="P230" i="1"/>
  <c r="Y229" i="1"/>
  <c r="X229" i="1"/>
  <c r="W229" i="1"/>
  <c r="V229" i="1"/>
  <c r="U229" i="1"/>
  <c r="T229" i="1"/>
  <c r="S229" i="1"/>
  <c r="R229" i="1"/>
  <c r="Q229" i="1"/>
  <c r="P229" i="1"/>
  <c r="Y228" i="1"/>
  <c r="X228" i="1"/>
  <c r="W228" i="1"/>
  <c r="V228" i="1"/>
  <c r="U228" i="1"/>
  <c r="T228" i="1"/>
  <c r="S228" i="1"/>
  <c r="R228" i="1"/>
  <c r="Q228" i="1"/>
  <c r="P228" i="1"/>
  <c r="Y227" i="1"/>
  <c r="X227" i="1"/>
  <c r="W227" i="1"/>
  <c r="V227" i="1"/>
  <c r="U227" i="1"/>
  <c r="T227" i="1"/>
  <c r="S227" i="1"/>
  <c r="R227" i="1"/>
  <c r="Q227" i="1"/>
  <c r="P227" i="1"/>
  <c r="Y226" i="1"/>
  <c r="X226" i="1"/>
  <c r="W226" i="1"/>
  <c r="V226" i="1"/>
  <c r="U226" i="1"/>
  <c r="T226" i="1"/>
  <c r="S226" i="1"/>
  <c r="R226" i="1"/>
  <c r="Q226" i="1"/>
  <c r="P226" i="1"/>
  <c r="Y225" i="1"/>
  <c r="X225" i="1"/>
  <c r="W225" i="1"/>
  <c r="V225" i="1"/>
  <c r="U225" i="1"/>
  <c r="T225" i="1"/>
  <c r="S225" i="1"/>
  <c r="R225" i="1"/>
  <c r="Q225" i="1"/>
  <c r="P225" i="1"/>
  <c r="Y224" i="1"/>
  <c r="X224" i="1"/>
  <c r="W224" i="1"/>
  <c r="V224" i="1"/>
  <c r="U224" i="1"/>
  <c r="T224" i="1"/>
  <c r="S224" i="1"/>
  <c r="R224" i="1"/>
  <c r="Q224" i="1"/>
  <c r="P224" i="1"/>
  <c r="Y223" i="1"/>
  <c r="X223" i="1"/>
  <c r="W223" i="1"/>
  <c r="V223" i="1"/>
  <c r="U223" i="1"/>
  <c r="T223" i="1"/>
  <c r="S223" i="1"/>
  <c r="R223" i="1"/>
  <c r="Q223" i="1"/>
  <c r="P223" i="1"/>
  <c r="Y222" i="1"/>
  <c r="X222" i="1"/>
  <c r="W222" i="1"/>
  <c r="V222" i="1"/>
  <c r="U222" i="1"/>
  <c r="T222" i="1"/>
  <c r="S222" i="1"/>
  <c r="R222" i="1"/>
  <c r="Q222" i="1"/>
  <c r="P222" i="1"/>
  <c r="Y221" i="1"/>
  <c r="X221" i="1"/>
  <c r="W221" i="1"/>
  <c r="V221" i="1"/>
  <c r="U221" i="1"/>
  <c r="T221" i="1"/>
  <c r="S221" i="1"/>
  <c r="R221" i="1"/>
  <c r="Q221" i="1"/>
  <c r="P221" i="1"/>
  <c r="Y220" i="1"/>
  <c r="X220" i="1"/>
  <c r="W220" i="1"/>
  <c r="V220" i="1"/>
  <c r="U220" i="1"/>
  <c r="T220" i="1"/>
  <c r="S220" i="1"/>
  <c r="R220" i="1"/>
  <c r="Q220" i="1"/>
  <c r="P220" i="1"/>
  <c r="Y219" i="1"/>
  <c r="X219" i="1"/>
  <c r="W219" i="1"/>
  <c r="V219" i="1"/>
  <c r="U219" i="1"/>
  <c r="T219" i="1"/>
  <c r="S219" i="1"/>
  <c r="R219" i="1"/>
  <c r="Q219" i="1"/>
  <c r="P219" i="1"/>
  <c r="Y218" i="1"/>
  <c r="X218" i="1"/>
  <c r="W218" i="1"/>
  <c r="V218" i="1"/>
  <c r="U218" i="1"/>
  <c r="T218" i="1"/>
  <c r="S218" i="1"/>
  <c r="R218" i="1"/>
  <c r="Q218" i="1"/>
  <c r="P218" i="1"/>
  <c r="Y217" i="1"/>
  <c r="X217" i="1"/>
  <c r="W217" i="1"/>
  <c r="V217" i="1"/>
  <c r="U217" i="1"/>
  <c r="T217" i="1"/>
  <c r="S217" i="1"/>
  <c r="R217" i="1"/>
  <c r="Q217" i="1"/>
  <c r="P217" i="1"/>
  <c r="Y216" i="1"/>
  <c r="X216" i="1"/>
  <c r="W216" i="1"/>
  <c r="V216" i="1"/>
  <c r="U216" i="1"/>
  <c r="T216" i="1"/>
  <c r="S216" i="1"/>
  <c r="R216" i="1"/>
  <c r="Q216" i="1"/>
  <c r="P216" i="1"/>
  <c r="Y215" i="1"/>
  <c r="X215" i="1"/>
  <c r="W215" i="1"/>
  <c r="V215" i="1"/>
  <c r="U215" i="1"/>
  <c r="T215" i="1"/>
  <c r="S215" i="1"/>
  <c r="R215" i="1"/>
  <c r="Q215" i="1"/>
  <c r="P215" i="1"/>
  <c r="Y214" i="1"/>
  <c r="X214" i="1"/>
  <c r="W214" i="1"/>
  <c r="V214" i="1"/>
  <c r="U214" i="1"/>
  <c r="T214" i="1"/>
  <c r="S214" i="1"/>
  <c r="R214" i="1"/>
  <c r="Q214" i="1"/>
  <c r="P214" i="1"/>
  <c r="Y213" i="1"/>
  <c r="X213" i="1"/>
  <c r="W213" i="1"/>
  <c r="V213" i="1"/>
  <c r="U213" i="1"/>
  <c r="T213" i="1"/>
  <c r="S213" i="1"/>
  <c r="R213" i="1"/>
  <c r="Q213" i="1"/>
  <c r="P213" i="1"/>
  <c r="Y212" i="1"/>
  <c r="X212" i="1"/>
  <c r="W212" i="1"/>
  <c r="V212" i="1"/>
  <c r="U212" i="1"/>
  <c r="T212" i="1"/>
  <c r="S212" i="1"/>
  <c r="R212" i="1"/>
  <c r="Q212" i="1"/>
  <c r="P212" i="1"/>
  <c r="Y211" i="1"/>
  <c r="X211" i="1"/>
  <c r="W211" i="1"/>
  <c r="V211" i="1"/>
  <c r="U211" i="1"/>
  <c r="T211" i="1"/>
  <c r="S211" i="1"/>
  <c r="R211" i="1"/>
  <c r="Q211" i="1"/>
  <c r="P211" i="1"/>
  <c r="Y210" i="1"/>
  <c r="X210" i="1"/>
  <c r="W210" i="1"/>
  <c r="V210" i="1"/>
  <c r="U210" i="1"/>
  <c r="T210" i="1"/>
  <c r="S210" i="1"/>
  <c r="R210" i="1"/>
  <c r="Q210" i="1"/>
  <c r="P210" i="1"/>
  <c r="Y209" i="1"/>
  <c r="X209" i="1"/>
  <c r="W209" i="1"/>
  <c r="V209" i="1"/>
  <c r="U209" i="1"/>
  <c r="T209" i="1"/>
  <c r="S209" i="1"/>
  <c r="R209" i="1"/>
  <c r="Q209" i="1"/>
  <c r="P209" i="1"/>
  <c r="Y208" i="1"/>
  <c r="X208" i="1"/>
  <c r="W208" i="1"/>
  <c r="V208" i="1"/>
  <c r="U208" i="1"/>
  <c r="T208" i="1"/>
  <c r="S208" i="1"/>
  <c r="R208" i="1"/>
  <c r="Q208" i="1"/>
  <c r="P208" i="1"/>
  <c r="Y207" i="1"/>
  <c r="X207" i="1"/>
  <c r="W207" i="1"/>
  <c r="V207" i="1"/>
  <c r="U207" i="1"/>
  <c r="T207" i="1"/>
  <c r="S207" i="1"/>
  <c r="R207" i="1"/>
  <c r="Q207" i="1"/>
  <c r="P207" i="1"/>
  <c r="Y206" i="1"/>
  <c r="X206" i="1"/>
  <c r="W206" i="1"/>
  <c r="V206" i="1"/>
  <c r="U206" i="1"/>
  <c r="T206" i="1"/>
  <c r="S206" i="1"/>
  <c r="R206" i="1"/>
  <c r="Q206" i="1"/>
  <c r="P206" i="1"/>
  <c r="Y205" i="1"/>
  <c r="X205" i="1"/>
  <c r="W205" i="1"/>
  <c r="V205" i="1"/>
  <c r="U205" i="1"/>
  <c r="T205" i="1"/>
  <c r="S205" i="1"/>
  <c r="R205" i="1"/>
  <c r="Q205" i="1"/>
  <c r="P205" i="1"/>
  <c r="Y204" i="1"/>
  <c r="X204" i="1"/>
  <c r="W204" i="1"/>
  <c r="V204" i="1"/>
  <c r="U204" i="1"/>
  <c r="T204" i="1"/>
  <c r="S204" i="1"/>
  <c r="R204" i="1"/>
  <c r="Q204" i="1"/>
  <c r="P204" i="1"/>
  <c r="Y203" i="1"/>
  <c r="X203" i="1"/>
  <c r="W203" i="1"/>
  <c r="V203" i="1"/>
  <c r="U203" i="1"/>
  <c r="T203" i="1"/>
  <c r="S203" i="1"/>
  <c r="R203" i="1"/>
  <c r="Q203" i="1"/>
  <c r="P203" i="1"/>
  <c r="Y202" i="1"/>
  <c r="X202" i="1"/>
  <c r="W202" i="1"/>
  <c r="V202" i="1"/>
  <c r="U202" i="1"/>
  <c r="T202" i="1"/>
  <c r="S202" i="1"/>
  <c r="R202" i="1"/>
  <c r="Q202" i="1"/>
  <c r="P202" i="1"/>
  <c r="Y201" i="1"/>
  <c r="X201" i="1"/>
  <c r="W201" i="1"/>
  <c r="V201" i="1"/>
  <c r="U201" i="1"/>
  <c r="T201" i="1"/>
  <c r="S201" i="1"/>
  <c r="R201" i="1"/>
  <c r="Q201" i="1"/>
  <c r="P201" i="1"/>
  <c r="Y200" i="1"/>
  <c r="X200" i="1"/>
  <c r="W200" i="1"/>
  <c r="V200" i="1"/>
  <c r="U200" i="1"/>
  <c r="T200" i="1"/>
  <c r="S200" i="1"/>
  <c r="R200" i="1"/>
  <c r="Q200" i="1"/>
  <c r="P200" i="1"/>
  <c r="Y199" i="1"/>
  <c r="X199" i="1"/>
  <c r="W199" i="1"/>
  <c r="V199" i="1"/>
  <c r="U199" i="1"/>
  <c r="T199" i="1"/>
  <c r="S199" i="1"/>
  <c r="R199" i="1"/>
  <c r="Q199" i="1"/>
  <c r="P199" i="1"/>
  <c r="Y198" i="1"/>
  <c r="X198" i="1"/>
  <c r="W198" i="1"/>
  <c r="V198" i="1"/>
  <c r="U198" i="1"/>
  <c r="T198" i="1"/>
  <c r="S198" i="1"/>
  <c r="R198" i="1"/>
  <c r="Q198" i="1"/>
  <c r="P198" i="1"/>
  <c r="Y197" i="1"/>
  <c r="X197" i="1"/>
  <c r="W197" i="1"/>
  <c r="V197" i="1"/>
  <c r="U197" i="1"/>
  <c r="T197" i="1"/>
  <c r="S197" i="1"/>
  <c r="R197" i="1"/>
  <c r="Q197" i="1"/>
  <c r="P197" i="1"/>
  <c r="Y196" i="1"/>
  <c r="X196" i="1"/>
  <c r="W196" i="1"/>
  <c r="V196" i="1"/>
  <c r="U196" i="1"/>
  <c r="T196" i="1"/>
  <c r="S196" i="1"/>
  <c r="R196" i="1"/>
  <c r="Q196" i="1"/>
  <c r="P196" i="1"/>
  <c r="Y195" i="1"/>
  <c r="X195" i="1"/>
  <c r="W195" i="1"/>
  <c r="V195" i="1"/>
  <c r="U195" i="1"/>
  <c r="T195" i="1"/>
  <c r="S195" i="1"/>
  <c r="R195" i="1"/>
  <c r="Q195" i="1"/>
  <c r="P195" i="1"/>
  <c r="Y194" i="1"/>
  <c r="X194" i="1"/>
  <c r="W194" i="1"/>
  <c r="V194" i="1"/>
  <c r="U194" i="1"/>
  <c r="T194" i="1"/>
  <c r="S194" i="1"/>
  <c r="R194" i="1"/>
  <c r="Q194" i="1"/>
  <c r="P194" i="1"/>
  <c r="Y193" i="1"/>
  <c r="X193" i="1"/>
  <c r="W193" i="1"/>
  <c r="V193" i="1"/>
  <c r="U193" i="1"/>
  <c r="T193" i="1"/>
  <c r="S193" i="1"/>
  <c r="R193" i="1"/>
  <c r="Q193" i="1"/>
  <c r="P193" i="1"/>
  <c r="Y192" i="1"/>
  <c r="X192" i="1"/>
  <c r="W192" i="1"/>
  <c r="V192" i="1"/>
  <c r="U192" i="1"/>
  <c r="T192" i="1"/>
  <c r="S192" i="1"/>
  <c r="R192" i="1"/>
  <c r="Q192" i="1"/>
  <c r="P192" i="1"/>
  <c r="Y191" i="1"/>
  <c r="X191" i="1"/>
  <c r="W191" i="1"/>
  <c r="V191" i="1"/>
  <c r="U191" i="1"/>
  <c r="T191" i="1"/>
  <c r="S191" i="1"/>
  <c r="R191" i="1"/>
  <c r="Q191" i="1"/>
  <c r="P191" i="1"/>
  <c r="Y190" i="1"/>
  <c r="X190" i="1"/>
  <c r="W190" i="1"/>
  <c r="V190" i="1"/>
  <c r="U190" i="1"/>
  <c r="T190" i="1"/>
  <c r="S190" i="1"/>
  <c r="R190" i="1"/>
  <c r="Q190" i="1"/>
  <c r="P190" i="1"/>
  <c r="Y189" i="1"/>
  <c r="X189" i="1"/>
  <c r="W189" i="1"/>
  <c r="V189" i="1"/>
  <c r="U189" i="1"/>
  <c r="T189" i="1"/>
  <c r="S189" i="1"/>
  <c r="R189" i="1"/>
  <c r="Q189" i="1"/>
  <c r="P189" i="1"/>
  <c r="Y188" i="1"/>
  <c r="X188" i="1"/>
  <c r="W188" i="1"/>
  <c r="V188" i="1"/>
  <c r="U188" i="1"/>
  <c r="T188" i="1"/>
  <c r="S188" i="1"/>
  <c r="R188" i="1"/>
  <c r="Q188" i="1"/>
  <c r="P188" i="1"/>
  <c r="Y187" i="1"/>
  <c r="X187" i="1"/>
  <c r="W187" i="1"/>
  <c r="V187" i="1"/>
  <c r="U187" i="1"/>
  <c r="T187" i="1"/>
  <c r="S187" i="1"/>
  <c r="R187" i="1"/>
  <c r="Q187" i="1"/>
  <c r="P187" i="1"/>
  <c r="Y186" i="1"/>
  <c r="X186" i="1"/>
  <c r="W186" i="1"/>
  <c r="V186" i="1"/>
  <c r="U186" i="1"/>
  <c r="T186" i="1"/>
  <c r="S186" i="1"/>
  <c r="R186" i="1"/>
  <c r="Q186" i="1"/>
  <c r="P186" i="1"/>
  <c r="Y185" i="1"/>
  <c r="X185" i="1"/>
  <c r="W185" i="1"/>
  <c r="V185" i="1"/>
  <c r="U185" i="1"/>
  <c r="T185" i="1"/>
  <c r="S185" i="1"/>
  <c r="R185" i="1"/>
  <c r="Q185" i="1"/>
  <c r="P185" i="1"/>
  <c r="Y184" i="1"/>
  <c r="X184" i="1"/>
  <c r="W184" i="1"/>
  <c r="V184" i="1"/>
  <c r="U184" i="1"/>
  <c r="T184" i="1"/>
  <c r="S184" i="1"/>
  <c r="R184" i="1"/>
  <c r="Q184" i="1"/>
  <c r="P184" i="1"/>
  <c r="Y183" i="1"/>
  <c r="X183" i="1"/>
  <c r="W183" i="1"/>
  <c r="V183" i="1"/>
  <c r="U183" i="1"/>
  <c r="T183" i="1"/>
  <c r="S183" i="1"/>
  <c r="R183" i="1"/>
  <c r="Q183" i="1"/>
  <c r="P183" i="1"/>
  <c r="Y182" i="1"/>
  <c r="X182" i="1"/>
  <c r="W182" i="1"/>
  <c r="V182" i="1"/>
  <c r="U182" i="1"/>
  <c r="T182" i="1"/>
  <c r="S182" i="1"/>
  <c r="R182" i="1"/>
  <c r="Q182" i="1"/>
  <c r="P182" i="1"/>
  <c r="Y181" i="1"/>
  <c r="X181" i="1"/>
  <c r="W181" i="1"/>
  <c r="V181" i="1"/>
  <c r="U181" i="1"/>
  <c r="T181" i="1"/>
  <c r="S181" i="1"/>
  <c r="R181" i="1"/>
  <c r="Q181" i="1"/>
  <c r="P181" i="1"/>
  <c r="Y180" i="1"/>
  <c r="X180" i="1"/>
  <c r="W180" i="1"/>
  <c r="V180" i="1"/>
  <c r="U180" i="1"/>
  <c r="T180" i="1"/>
  <c r="S180" i="1"/>
  <c r="R180" i="1"/>
  <c r="Q180" i="1"/>
  <c r="P180" i="1"/>
  <c r="Y179" i="1"/>
  <c r="X179" i="1"/>
  <c r="W179" i="1"/>
  <c r="V179" i="1"/>
  <c r="U179" i="1"/>
  <c r="T179" i="1"/>
  <c r="S179" i="1"/>
  <c r="R179" i="1"/>
  <c r="Q179" i="1"/>
  <c r="P179" i="1"/>
  <c r="Y178" i="1"/>
  <c r="X178" i="1"/>
  <c r="W178" i="1"/>
  <c r="V178" i="1"/>
  <c r="U178" i="1"/>
  <c r="T178" i="1"/>
  <c r="S178" i="1"/>
  <c r="R178" i="1"/>
  <c r="Q178" i="1"/>
  <c r="P178" i="1"/>
  <c r="Y177" i="1"/>
  <c r="X177" i="1"/>
  <c r="W177" i="1"/>
  <c r="V177" i="1"/>
  <c r="U177" i="1"/>
  <c r="T177" i="1"/>
  <c r="S177" i="1"/>
  <c r="R177" i="1"/>
  <c r="Q177" i="1"/>
  <c r="P177" i="1"/>
  <c r="Y176" i="1"/>
  <c r="X176" i="1"/>
  <c r="W176" i="1"/>
  <c r="V176" i="1"/>
  <c r="U176" i="1"/>
  <c r="T176" i="1"/>
  <c r="S176" i="1"/>
  <c r="R176" i="1"/>
  <c r="Q176" i="1"/>
  <c r="P176" i="1"/>
  <c r="Y175" i="1"/>
  <c r="X175" i="1"/>
  <c r="W175" i="1"/>
  <c r="V175" i="1"/>
  <c r="U175" i="1"/>
  <c r="T175" i="1"/>
  <c r="S175" i="1"/>
  <c r="R175" i="1"/>
  <c r="Q175" i="1"/>
  <c r="P175" i="1"/>
  <c r="Y174" i="1"/>
  <c r="X174" i="1"/>
  <c r="W174" i="1"/>
  <c r="V174" i="1"/>
  <c r="U174" i="1"/>
  <c r="T174" i="1"/>
  <c r="S174" i="1"/>
  <c r="R174" i="1"/>
  <c r="Q174" i="1"/>
  <c r="P174" i="1"/>
  <c r="Y173" i="1"/>
  <c r="X173" i="1"/>
  <c r="W173" i="1"/>
  <c r="V173" i="1"/>
  <c r="U173" i="1"/>
  <c r="T173" i="1"/>
  <c r="S173" i="1"/>
  <c r="R173" i="1"/>
  <c r="Q173" i="1"/>
  <c r="P173" i="1"/>
  <c r="Y172" i="1"/>
  <c r="X172" i="1"/>
  <c r="W172" i="1"/>
  <c r="V172" i="1"/>
  <c r="U172" i="1"/>
  <c r="T172" i="1"/>
  <c r="S172" i="1"/>
  <c r="R172" i="1"/>
  <c r="Q172" i="1"/>
  <c r="P172" i="1"/>
  <c r="Y171" i="1"/>
  <c r="X171" i="1"/>
  <c r="W171" i="1"/>
  <c r="V171" i="1"/>
  <c r="U171" i="1"/>
  <c r="T171" i="1"/>
  <c r="S171" i="1"/>
  <c r="R171" i="1"/>
  <c r="Q171" i="1"/>
  <c r="P171" i="1"/>
  <c r="Y170" i="1"/>
  <c r="X170" i="1"/>
  <c r="W170" i="1"/>
  <c r="V170" i="1"/>
  <c r="U170" i="1"/>
  <c r="T170" i="1"/>
  <c r="S170" i="1"/>
  <c r="R170" i="1"/>
  <c r="Q170" i="1"/>
  <c r="P170" i="1"/>
  <c r="Y169" i="1"/>
  <c r="X169" i="1"/>
  <c r="W169" i="1"/>
  <c r="V169" i="1"/>
  <c r="U169" i="1"/>
  <c r="T169" i="1"/>
  <c r="S169" i="1"/>
  <c r="R169" i="1"/>
  <c r="Q169" i="1"/>
  <c r="P169" i="1"/>
  <c r="Y168" i="1"/>
  <c r="X168" i="1"/>
  <c r="W168" i="1"/>
  <c r="V168" i="1"/>
  <c r="U168" i="1"/>
  <c r="T168" i="1"/>
  <c r="S168" i="1"/>
  <c r="R168" i="1"/>
  <c r="Q168" i="1"/>
  <c r="P168" i="1"/>
  <c r="Y167" i="1"/>
  <c r="X167" i="1"/>
  <c r="W167" i="1"/>
  <c r="V167" i="1"/>
  <c r="U167" i="1"/>
  <c r="T167" i="1"/>
  <c r="S167" i="1"/>
  <c r="R167" i="1"/>
  <c r="Q167" i="1"/>
  <c r="P167" i="1"/>
  <c r="Y166" i="1"/>
  <c r="X166" i="1"/>
  <c r="W166" i="1"/>
  <c r="V166" i="1"/>
  <c r="U166" i="1"/>
  <c r="T166" i="1"/>
  <c r="S166" i="1"/>
  <c r="R166" i="1"/>
  <c r="Q166" i="1"/>
  <c r="P166" i="1"/>
  <c r="Y165" i="1"/>
  <c r="X165" i="1"/>
  <c r="W165" i="1"/>
  <c r="V165" i="1"/>
  <c r="U165" i="1"/>
  <c r="T165" i="1"/>
  <c r="S165" i="1"/>
  <c r="R165" i="1"/>
  <c r="Q165" i="1"/>
  <c r="P165" i="1"/>
  <c r="Y164" i="1"/>
  <c r="X164" i="1"/>
  <c r="W164" i="1"/>
  <c r="V164" i="1"/>
  <c r="U164" i="1"/>
  <c r="T164" i="1"/>
  <c r="S164" i="1"/>
  <c r="R164" i="1"/>
  <c r="Q164" i="1"/>
  <c r="P164" i="1"/>
  <c r="Y163" i="1"/>
  <c r="X163" i="1"/>
  <c r="W163" i="1"/>
  <c r="V163" i="1"/>
  <c r="U163" i="1"/>
  <c r="T163" i="1"/>
  <c r="S163" i="1"/>
  <c r="R163" i="1"/>
  <c r="Q163" i="1"/>
  <c r="P163" i="1"/>
  <c r="Y162" i="1"/>
  <c r="X162" i="1"/>
  <c r="W162" i="1"/>
  <c r="V162" i="1"/>
  <c r="U162" i="1"/>
  <c r="T162" i="1"/>
  <c r="S162" i="1"/>
  <c r="R162" i="1"/>
  <c r="Q162" i="1"/>
  <c r="P162" i="1"/>
  <c r="Y161" i="1"/>
  <c r="X161" i="1"/>
  <c r="W161" i="1"/>
  <c r="V161" i="1"/>
  <c r="U161" i="1"/>
  <c r="T161" i="1"/>
  <c r="S161" i="1"/>
  <c r="R161" i="1"/>
  <c r="Q161" i="1"/>
  <c r="P161" i="1"/>
  <c r="Y160" i="1"/>
  <c r="X160" i="1"/>
  <c r="W160" i="1"/>
  <c r="V160" i="1"/>
  <c r="U160" i="1"/>
  <c r="T160" i="1"/>
  <c r="S160" i="1"/>
  <c r="R160" i="1"/>
  <c r="Q160" i="1"/>
  <c r="P160" i="1"/>
  <c r="Y159" i="1"/>
  <c r="X159" i="1"/>
  <c r="W159" i="1"/>
  <c r="V159" i="1"/>
  <c r="U159" i="1"/>
  <c r="T159" i="1"/>
  <c r="S159" i="1"/>
  <c r="R159" i="1"/>
  <c r="Q159" i="1"/>
  <c r="P159" i="1"/>
  <c r="Y158" i="1"/>
  <c r="X158" i="1"/>
  <c r="W158" i="1"/>
  <c r="V158" i="1"/>
  <c r="U158" i="1"/>
  <c r="T158" i="1"/>
  <c r="S158" i="1"/>
  <c r="R158" i="1"/>
  <c r="Q158" i="1"/>
  <c r="P158" i="1"/>
  <c r="Y157" i="1"/>
  <c r="X157" i="1"/>
  <c r="W157" i="1"/>
  <c r="V157" i="1"/>
  <c r="U157" i="1"/>
  <c r="T157" i="1"/>
  <c r="S157" i="1"/>
  <c r="R157" i="1"/>
  <c r="Q157" i="1"/>
  <c r="P157" i="1"/>
  <c r="Y156" i="1"/>
  <c r="X156" i="1"/>
  <c r="W156" i="1"/>
  <c r="V156" i="1"/>
  <c r="U156" i="1"/>
  <c r="T156" i="1"/>
  <c r="S156" i="1"/>
  <c r="R156" i="1"/>
  <c r="Q156" i="1"/>
  <c r="P156" i="1"/>
  <c r="Y155" i="1"/>
  <c r="X155" i="1"/>
  <c r="W155" i="1"/>
  <c r="V155" i="1"/>
  <c r="U155" i="1"/>
  <c r="T155" i="1"/>
  <c r="S155" i="1"/>
  <c r="R155" i="1"/>
  <c r="Q155" i="1"/>
  <c r="P155" i="1"/>
  <c r="Y154" i="1"/>
  <c r="X154" i="1"/>
  <c r="W154" i="1"/>
  <c r="V154" i="1"/>
  <c r="U154" i="1"/>
  <c r="T154" i="1"/>
  <c r="S154" i="1"/>
  <c r="R154" i="1"/>
  <c r="Q154" i="1"/>
  <c r="P154" i="1"/>
  <c r="Y153" i="1"/>
  <c r="X153" i="1"/>
  <c r="W153" i="1"/>
  <c r="V153" i="1"/>
  <c r="U153" i="1"/>
  <c r="T153" i="1"/>
  <c r="S153" i="1"/>
  <c r="R153" i="1"/>
  <c r="Q153" i="1"/>
  <c r="P153" i="1"/>
  <c r="Y152" i="1"/>
  <c r="X152" i="1"/>
  <c r="W152" i="1"/>
  <c r="V152" i="1"/>
  <c r="U152" i="1"/>
  <c r="T152" i="1"/>
  <c r="S152" i="1"/>
  <c r="R152" i="1"/>
  <c r="Q152" i="1"/>
  <c r="P152" i="1"/>
  <c r="Y151" i="1"/>
  <c r="X151" i="1"/>
  <c r="W151" i="1"/>
  <c r="V151" i="1"/>
  <c r="U151" i="1"/>
  <c r="T151" i="1"/>
  <c r="S151" i="1"/>
  <c r="R151" i="1"/>
  <c r="Q151" i="1"/>
  <c r="P151" i="1"/>
  <c r="Y150" i="1"/>
  <c r="X150" i="1"/>
  <c r="W150" i="1"/>
  <c r="V150" i="1"/>
  <c r="U150" i="1"/>
  <c r="T150" i="1"/>
  <c r="S150" i="1"/>
  <c r="R150" i="1"/>
  <c r="Q150" i="1"/>
  <c r="P150" i="1"/>
  <c r="Y149" i="1"/>
  <c r="X149" i="1"/>
  <c r="W149" i="1"/>
  <c r="V149" i="1"/>
  <c r="U149" i="1"/>
  <c r="T149" i="1"/>
  <c r="S149" i="1"/>
  <c r="R149" i="1"/>
  <c r="Q149" i="1"/>
  <c r="P149" i="1"/>
  <c r="Y148" i="1"/>
  <c r="X148" i="1"/>
  <c r="W148" i="1"/>
  <c r="V148" i="1"/>
  <c r="U148" i="1"/>
  <c r="T148" i="1"/>
  <c r="S148" i="1"/>
  <c r="R148" i="1"/>
  <c r="Q148" i="1"/>
  <c r="P148" i="1"/>
  <c r="Y147" i="1"/>
  <c r="X147" i="1"/>
  <c r="W147" i="1"/>
  <c r="V147" i="1"/>
  <c r="U147" i="1"/>
  <c r="T147" i="1"/>
  <c r="S147" i="1"/>
  <c r="R147" i="1"/>
  <c r="Q147" i="1"/>
  <c r="P147" i="1"/>
  <c r="Y146" i="1"/>
  <c r="X146" i="1"/>
  <c r="W146" i="1"/>
  <c r="V146" i="1"/>
  <c r="U146" i="1"/>
  <c r="T146" i="1"/>
  <c r="S146" i="1"/>
  <c r="R146" i="1"/>
  <c r="Q146" i="1"/>
  <c r="P146" i="1"/>
  <c r="Y145" i="1"/>
  <c r="X145" i="1"/>
  <c r="W145" i="1"/>
  <c r="V145" i="1"/>
  <c r="U145" i="1"/>
  <c r="T145" i="1"/>
  <c r="S145" i="1"/>
  <c r="R145" i="1"/>
  <c r="Q145" i="1"/>
  <c r="P145" i="1"/>
  <c r="Y144" i="1"/>
  <c r="X144" i="1"/>
  <c r="W144" i="1"/>
  <c r="V144" i="1"/>
  <c r="U144" i="1"/>
  <c r="T144" i="1"/>
  <c r="S144" i="1"/>
  <c r="R144" i="1"/>
  <c r="Q144" i="1"/>
  <c r="P144" i="1"/>
  <c r="Y143" i="1"/>
  <c r="X143" i="1"/>
  <c r="W143" i="1"/>
  <c r="V143" i="1"/>
  <c r="U143" i="1"/>
  <c r="T143" i="1"/>
  <c r="S143" i="1"/>
  <c r="R143" i="1"/>
  <c r="Q143" i="1"/>
  <c r="P143" i="1"/>
  <c r="Y142" i="1"/>
  <c r="X142" i="1"/>
  <c r="W142" i="1"/>
  <c r="V142" i="1"/>
  <c r="U142" i="1"/>
  <c r="T142" i="1"/>
  <c r="S142" i="1"/>
  <c r="R142" i="1"/>
  <c r="Q142" i="1"/>
  <c r="P142" i="1"/>
  <c r="Y141" i="1"/>
  <c r="X141" i="1"/>
  <c r="W141" i="1"/>
  <c r="V141" i="1"/>
  <c r="U141" i="1"/>
  <c r="T141" i="1"/>
  <c r="S141" i="1"/>
  <c r="R141" i="1"/>
  <c r="Q141" i="1"/>
  <c r="P141" i="1"/>
  <c r="Y140" i="1"/>
  <c r="X140" i="1"/>
  <c r="W140" i="1"/>
  <c r="V140" i="1"/>
  <c r="U140" i="1"/>
  <c r="T140" i="1"/>
  <c r="S140" i="1"/>
  <c r="R140" i="1"/>
  <c r="Q140" i="1"/>
  <c r="P140" i="1"/>
  <c r="Y139" i="1"/>
  <c r="X139" i="1"/>
  <c r="W139" i="1"/>
  <c r="V139" i="1"/>
  <c r="U139" i="1"/>
  <c r="T139" i="1"/>
  <c r="S139" i="1"/>
  <c r="R139" i="1"/>
  <c r="Q139" i="1"/>
  <c r="P139" i="1"/>
  <c r="Y138" i="1"/>
  <c r="X138" i="1"/>
  <c r="W138" i="1"/>
  <c r="V138" i="1"/>
  <c r="U138" i="1"/>
  <c r="T138" i="1"/>
  <c r="S138" i="1"/>
  <c r="R138" i="1"/>
  <c r="Q138" i="1"/>
  <c r="P138" i="1"/>
  <c r="Y137" i="1"/>
  <c r="X137" i="1"/>
  <c r="W137" i="1"/>
  <c r="V137" i="1"/>
  <c r="U137" i="1"/>
  <c r="T137" i="1"/>
  <c r="S137" i="1"/>
  <c r="R137" i="1"/>
  <c r="Q137" i="1"/>
  <c r="P137" i="1"/>
  <c r="Y136" i="1"/>
  <c r="X136" i="1"/>
  <c r="W136" i="1"/>
  <c r="V136" i="1"/>
  <c r="U136" i="1"/>
  <c r="T136" i="1"/>
  <c r="S136" i="1"/>
  <c r="R136" i="1"/>
  <c r="Q136" i="1"/>
  <c r="P136" i="1"/>
  <c r="Y135" i="1"/>
  <c r="X135" i="1"/>
  <c r="W135" i="1"/>
  <c r="V135" i="1"/>
  <c r="U135" i="1"/>
  <c r="T135" i="1"/>
  <c r="S135" i="1"/>
  <c r="R135" i="1"/>
  <c r="Q135" i="1"/>
  <c r="P135" i="1"/>
  <c r="Y134" i="1"/>
  <c r="X134" i="1"/>
  <c r="W134" i="1"/>
  <c r="V134" i="1"/>
  <c r="U134" i="1"/>
  <c r="T134" i="1"/>
  <c r="S134" i="1"/>
  <c r="R134" i="1"/>
  <c r="Q134" i="1"/>
  <c r="P134" i="1"/>
  <c r="Y133" i="1"/>
  <c r="X133" i="1"/>
  <c r="W133" i="1"/>
  <c r="V133" i="1"/>
  <c r="U133" i="1"/>
  <c r="T133" i="1"/>
  <c r="S133" i="1"/>
  <c r="R133" i="1"/>
  <c r="Q133" i="1"/>
  <c r="P133" i="1"/>
  <c r="Y132" i="1"/>
  <c r="X132" i="1"/>
  <c r="W132" i="1"/>
  <c r="V132" i="1"/>
  <c r="U132" i="1"/>
  <c r="T132" i="1"/>
  <c r="S132" i="1"/>
  <c r="R132" i="1"/>
  <c r="Q132" i="1"/>
  <c r="P132" i="1"/>
  <c r="Y131" i="1"/>
  <c r="X131" i="1"/>
  <c r="W131" i="1"/>
  <c r="V131" i="1"/>
  <c r="U131" i="1"/>
  <c r="T131" i="1"/>
  <c r="S131" i="1"/>
  <c r="R131" i="1"/>
  <c r="Q131" i="1"/>
  <c r="P131" i="1"/>
  <c r="Y130" i="1"/>
  <c r="X130" i="1"/>
  <c r="W130" i="1"/>
  <c r="V130" i="1"/>
  <c r="U130" i="1"/>
  <c r="T130" i="1"/>
  <c r="S130" i="1"/>
  <c r="R130" i="1"/>
  <c r="Q130" i="1"/>
  <c r="P130" i="1"/>
  <c r="Y129" i="1"/>
  <c r="X129" i="1"/>
  <c r="W129" i="1"/>
  <c r="V129" i="1"/>
  <c r="U129" i="1"/>
  <c r="T129" i="1"/>
  <c r="S129" i="1"/>
  <c r="R129" i="1"/>
  <c r="Q129" i="1"/>
  <c r="P129" i="1"/>
  <c r="Y128" i="1"/>
  <c r="X128" i="1"/>
  <c r="W128" i="1"/>
  <c r="V128" i="1"/>
  <c r="U128" i="1"/>
  <c r="T128" i="1"/>
  <c r="S128" i="1"/>
  <c r="R128" i="1"/>
  <c r="Q128" i="1"/>
  <c r="P128" i="1"/>
  <c r="Y127" i="1"/>
  <c r="X127" i="1"/>
  <c r="W127" i="1"/>
  <c r="V127" i="1"/>
  <c r="U127" i="1"/>
  <c r="T127" i="1"/>
  <c r="S127" i="1"/>
  <c r="R127" i="1"/>
  <c r="Q127" i="1"/>
  <c r="P127" i="1"/>
  <c r="Y126" i="1"/>
  <c r="X126" i="1"/>
  <c r="W126" i="1"/>
  <c r="V126" i="1"/>
  <c r="U126" i="1"/>
  <c r="T126" i="1"/>
  <c r="S126" i="1"/>
  <c r="R126" i="1"/>
  <c r="Q126" i="1"/>
  <c r="P126" i="1"/>
  <c r="Y125" i="1"/>
  <c r="X125" i="1"/>
  <c r="W125" i="1"/>
  <c r="V125" i="1"/>
  <c r="U125" i="1"/>
  <c r="T125" i="1"/>
  <c r="S125" i="1"/>
  <c r="R125" i="1"/>
  <c r="Q125" i="1"/>
  <c r="P125" i="1"/>
  <c r="Y124" i="1"/>
  <c r="X124" i="1"/>
  <c r="W124" i="1"/>
  <c r="V124" i="1"/>
  <c r="U124" i="1"/>
  <c r="T124" i="1"/>
  <c r="S124" i="1"/>
  <c r="R124" i="1"/>
  <c r="Q124" i="1"/>
  <c r="P124" i="1"/>
  <c r="Y123" i="1"/>
  <c r="X123" i="1"/>
  <c r="W123" i="1"/>
  <c r="V123" i="1"/>
  <c r="U123" i="1"/>
  <c r="T123" i="1"/>
  <c r="S123" i="1"/>
  <c r="R123" i="1"/>
  <c r="Q123" i="1"/>
  <c r="P123" i="1"/>
  <c r="Y122" i="1"/>
  <c r="X122" i="1"/>
  <c r="W122" i="1"/>
  <c r="V122" i="1"/>
  <c r="U122" i="1"/>
  <c r="T122" i="1"/>
  <c r="S122" i="1"/>
  <c r="R122" i="1"/>
  <c r="Q122" i="1"/>
  <c r="P122" i="1"/>
  <c r="Y121" i="1"/>
  <c r="X121" i="1"/>
  <c r="W121" i="1"/>
  <c r="V121" i="1"/>
  <c r="U121" i="1"/>
  <c r="T121" i="1"/>
  <c r="S121" i="1"/>
  <c r="R121" i="1"/>
  <c r="Q121" i="1"/>
  <c r="P121" i="1"/>
  <c r="Y120" i="1"/>
  <c r="X120" i="1"/>
  <c r="W120" i="1"/>
  <c r="V120" i="1"/>
  <c r="U120" i="1"/>
  <c r="T120" i="1"/>
  <c r="S120" i="1"/>
  <c r="R120" i="1"/>
  <c r="Q120" i="1"/>
  <c r="P120" i="1"/>
  <c r="Y119" i="1"/>
  <c r="X119" i="1"/>
  <c r="W119" i="1"/>
  <c r="V119" i="1"/>
  <c r="U119" i="1"/>
  <c r="T119" i="1"/>
  <c r="S119" i="1"/>
  <c r="R119" i="1"/>
  <c r="Q119" i="1"/>
  <c r="P119" i="1"/>
  <c r="Y118" i="1"/>
  <c r="X118" i="1"/>
  <c r="W118" i="1"/>
  <c r="V118" i="1"/>
  <c r="U118" i="1"/>
  <c r="T118" i="1"/>
  <c r="S118" i="1"/>
  <c r="R118" i="1"/>
  <c r="Q118" i="1"/>
  <c r="P118" i="1"/>
  <c r="Y117" i="1"/>
  <c r="X117" i="1"/>
  <c r="W117" i="1"/>
  <c r="V117" i="1"/>
  <c r="U117" i="1"/>
  <c r="T117" i="1"/>
  <c r="S117" i="1"/>
  <c r="R117" i="1"/>
  <c r="Q117" i="1"/>
  <c r="P117" i="1"/>
  <c r="Y116" i="1"/>
  <c r="X116" i="1"/>
  <c r="W116" i="1"/>
  <c r="V116" i="1"/>
  <c r="U116" i="1"/>
  <c r="T116" i="1"/>
  <c r="S116" i="1"/>
  <c r="R116" i="1"/>
  <c r="Q116" i="1"/>
  <c r="P116" i="1"/>
  <c r="Y115" i="1"/>
  <c r="X115" i="1"/>
  <c r="W115" i="1"/>
  <c r="V115" i="1"/>
  <c r="U115" i="1"/>
  <c r="T115" i="1"/>
  <c r="S115" i="1"/>
  <c r="R115" i="1"/>
  <c r="Q115" i="1"/>
  <c r="P115" i="1"/>
  <c r="Y114" i="1"/>
  <c r="X114" i="1"/>
  <c r="W114" i="1"/>
  <c r="V114" i="1"/>
  <c r="U114" i="1"/>
  <c r="T114" i="1"/>
  <c r="S114" i="1"/>
  <c r="R114" i="1"/>
  <c r="Q114" i="1"/>
  <c r="P114" i="1"/>
  <c r="Y113" i="1"/>
  <c r="X113" i="1"/>
  <c r="W113" i="1"/>
  <c r="V113" i="1"/>
  <c r="U113" i="1"/>
  <c r="T113" i="1"/>
  <c r="S113" i="1"/>
  <c r="R113" i="1"/>
  <c r="Q113" i="1"/>
  <c r="P113" i="1"/>
  <c r="Y112" i="1"/>
  <c r="X112" i="1"/>
  <c r="W112" i="1"/>
  <c r="V112" i="1"/>
  <c r="U112" i="1"/>
  <c r="T112" i="1"/>
  <c r="S112" i="1"/>
  <c r="R112" i="1"/>
  <c r="Q112" i="1"/>
  <c r="P112" i="1"/>
  <c r="Y111" i="1"/>
  <c r="X111" i="1"/>
  <c r="W111" i="1"/>
  <c r="V111" i="1"/>
  <c r="U111" i="1"/>
  <c r="T111" i="1"/>
  <c r="S111" i="1"/>
  <c r="R111" i="1"/>
  <c r="Q111" i="1"/>
  <c r="P111" i="1"/>
  <c r="Y110" i="1"/>
  <c r="X110" i="1"/>
  <c r="W110" i="1"/>
  <c r="V110" i="1"/>
  <c r="U110" i="1"/>
  <c r="T110" i="1"/>
  <c r="S110" i="1"/>
  <c r="R110" i="1"/>
  <c r="Q110" i="1"/>
  <c r="P110" i="1"/>
  <c r="Y109" i="1"/>
  <c r="X109" i="1"/>
  <c r="W109" i="1"/>
  <c r="V109" i="1"/>
  <c r="U109" i="1"/>
  <c r="T109" i="1"/>
  <c r="S109" i="1"/>
  <c r="R109" i="1"/>
  <c r="Q109" i="1"/>
  <c r="P109" i="1"/>
  <c r="Y108" i="1"/>
  <c r="X108" i="1"/>
  <c r="W108" i="1"/>
  <c r="V108" i="1"/>
  <c r="U108" i="1"/>
  <c r="T108" i="1"/>
  <c r="S108" i="1"/>
  <c r="R108" i="1"/>
  <c r="Q108" i="1"/>
  <c r="P108" i="1"/>
  <c r="Y107" i="1"/>
  <c r="X107" i="1"/>
  <c r="W107" i="1"/>
  <c r="V107" i="1"/>
  <c r="U107" i="1"/>
  <c r="T107" i="1"/>
  <c r="S107" i="1"/>
  <c r="R107" i="1"/>
  <c r="Q107" i="1"/>
  <c r="P107" i="1"/>
  <c r="Y106" i="1"/>
  <c r="X106" i="1"/>
  <c r="W106" i="1"/>
  <c r="V106" i="1"/>
  <c r="U106" i="1"/>
  <c r="T106" i="1"/>
  <c r="S106" i="1"/>
  <c r="R106" i="1"/>
  <c r="Q106" i="1"/>
  <c r="P106" i="1"/>
  <c r="Y105" i="1"/>
  <c r="X105" i="1"/>
  <c r="W105" i="1"/>
  <c r="V105" i="1"/>
  <c r="U105" i="1"/>
  <c r="T105" i="1"/>
  <c r="S105" i="1"/>
  <c r="R105" i="1"/>
  <c r="Q105" i="1"/>
  <c r="P105" i="1"/>
  <c r="Y104" i="1"/>
  <c r="X104" i="1"/>
  <c r="W104" i="1"/>
  <c r="V104" i="1"/>
  <c r="U104" i="1"/>
  <c r="T104" i="1"/>
  <c r="S104" i="1"/>
  <c r="R104" i="1"/>
  <c r="Q104" i="1"/>
  <c r="P104" i="1"/>
  <c r="Y103" i="1"/>
  <c r="X103" i="1"/>
  <c r="W103" i="1"/>
  <c r="V103" i="1"/>
  <c r="U103" i="1"/>
  <c r="T103" i="1"/>
  <c r="S103" i="1"/>
  <c r="R103" i="1"/>
  <c r="Q103" i="1"/>
  <c r="P103" i="1"/>
  <c r="Y102" i="1"/>
  <c r="X102" i="1"/>
  <c r="W102" i="1"/>
  <c r="V102" i="1"/>
  <c r="U102" i="1"/>
  <c r="T102" i="1"/>
  <c r="S102" i="1"/>
  <c r="R102" i="1"/>
  <c r="Q102" i="1"/>
  <c r="P102" i="1"/>
  <c r="Y101" i="1"/>
  <c r="X101" i="1"/>
  <c r="W101" i="1"/>
  <c r="V101" i="1"/>
  <c r="U101" i="1"/>
  <c r="T101" i="1"/>
  <c r="S101" i="1"/>
  <c r="R101" i="1"/>
  <c r="Q101" i="1"/>
  <c r="P101" i="1"/>
  <c r="Y100" i="1"/>
  <c r="X100" i="1"/>
  <c r="W100" i="1"/>
  <c r="V100" i="1"/>
  <c r="U100" i="1"/>
  <c r="T100" i="1"/>
  <c r="S100" i="1"/>
  <c r="R100" i="1"/>
  <c r="Q100" i="1"/>
  <c r="P100" i="1"/>
  <c r="Y99" i="1"/>
  <c r="X99" i="1"/>
  <c r="W99" i="1"/>
  <c r="V99" i="1"/>
  <c r="U99" i="1"/>
  <c r="T99" i="1"/>
  <c r="S99" i="1"/>
  <c r="R99" i="1"/>
  <c r="Q99" i="1"/>
  <c r="P99" i="1"/>
  <c r="Y98" i="1"/>
  <c r="X98" i="1"/>
  <c r="W98" i="1"/>
  <c r="V98" i="1"/>
  <c r="U98" i="1"/>
  <c r="T98" i="1"/>
  <c r="S98" i="1"/>
  <c r="R98" i="1"/>
  <c r="Q98" i="1"/>
  <c r="P98" i="1"/>
  <c r="Y97" i="1"/>
  <c r="X97" i="1"/>
  <c r="W97" i="1"/>
  <c r="V97" i="1"/>
  <c r="U97" i="1"/>
  <c r="T97" i="1"/>
  <c r="S97" i="1"/>
  <c r="R97" i="1"/>
  <c r="Q97" i="1"/>
  <c r="P97" i="1"/>
  <c r="Y96" i="1"/>
  <c r="X96" i="1"/>
  <c r="W96" i="1"/>
  <c r="V96" i="1"/>
  <c r="U96" i="1"/>
  <c r="T96" i="1"/>
  <c r="S96" i="1"/>
  <c r="R96" i="1"/>
  <c r="Q96" i="1"/>
  <c r="P96" i="1"/>
  <c r="Y95" i="1"/>
  <c r="X95" i="1"/>
  <c r="W95" i="1"/>
  <c r="V95" i="1"/>
  <c r="U95" i="1"/>
  <c r="T95" i="1"/>
  <c r="S95" i="1"/>
  <c r="R95" i="1"/>
  <c r="Q95" i="1"/>
  <c r="P95" i="1"/>
  <c r="Y94" i="1"/>
  <c r="X94" i="1"/>
  <c r="W94" i="1"/>
  <c r="V94" i="1"/>
  <c r="U94" i="1"/>
  <c r="T94" i="1"/>
  <c r="S94" i="1"/>
  <c r="R94" i="1"/>
  <c r="Q94" i="1"/>
  <c r="P94" i="1"/>
  <c r="Y93" i="1"/>
  <c r="X93" i="1"/>
  <c r="W93" i="1"/>
  <c r="V93" i="1"/>
  <c r="U93" i="1"/>
  <c r="T93" i="1"/>
  <c r="S93" i="1"/>
  <c r="R93" i="1"/>
  <c r="Q93" i="1"/>
  <c r="P93" i="1"/>
  <c r="Y92" i="1"/>
  <c r="X92" i="1"/>
  <c r="W92" i="1"/>
  <c r="V92" i="1"/>
  <c r="U92" i="1"/>
  <c r="T92" i="1"/>
  <c r="S92" i="1"/>
  <c r="R92" i="1"/>
  <c r="Q92" i="1"/>
  <c r="P92" i="1"/>
  <c r="Y91" i="1"/>
  <c r="X91" i="1"/>
  <c r="W91" i="1"/>
  <c r="V91" i="1"/>
  <c r="U91" i="1"/>
  <c r="T91" i="1"/>
  <c r="S91" i="1"/>
  <c r="R91" i="1"/>
  <c r="Q91" i="1"/>
  <c r="P91" i="1"/>
  <c r="Y90" i="1"/>
  <c r="X90" i="1"/>
  <c r="W90" i="1"/>
  <c r="V90" i="1"/>
  <c r="U90" i="1"/>
  <c r="T90" i="1"/>
  <c r="S90" i="1"/>
  <c r="R90" i="1"/>
  <c r="Q90" i="1"/>
  <c r="P90" i="1"/>
  <c r="Y89" i="1"/>
  <c r="X89" i="1"/>
  <c r="W89" i="1"/>
  <c r="V89" i="1"/>
  <c r="U89" i="1"/>
  <c r="T89" i="1"/>
  <c r="S89" i="1"/>
  <c r="R89" i="1"/>
  <c r="Q89" i="1"/>
  <c r="P89" i="1"/>
  <c r="Y88" i="1"/>
  <c r="X88" i="1"/>
  <c r="W88" i="1"/>
  <c r="V88" i="1"/>
  <c r="U88" i="1"/>
  <c r="T88" i="1"/>
  <c r="S88" i="1"/>
  <c r="R88" i="1"/>
  <c r="Q88" i="1"/>
  <c r="P88" i="1"/>
  <c r="Y87" i="1"/>
  <c r="X87" i="1"/>
  <c r="W87" i="1"/>
  <c r="V87" i="1"/>
  <c r="U87" i="1"/>
  <c r="T87" i="1"/>
  <c r="S87" i="1"/>
  <c r="R87" i="1"/>
  <c r="Q87" i="1"/>
  <c r="P87" i="1"/>
  <c r="Y86" i="1"/>
  <c r="X86" i="1"/>
  <c r="W86" i="1"/>
  <c r="V86" i="1"/>
  <c r="U86" i="1"/>
  <c r="T86" i="1"/>
  <c r="S86" i="1"/>
  <c r="R86" i="1"/>
  <c r="Q86" i="1"/>
  <c r="P86" i="1"/>
  <c r="Y85" i="1"/>
  <c r="X85" i="1"/>
  <c r="W85" i="1"/>
  <c r="V85" i="1"/>
  <c r="U85" i="1"/>
  <c r="T85" i="1"/>
  <c r="S85" i="1"/>
  <c r="R85" i="1"/>
  <c r="Q85" i="1"/>
  <c r="P85" i="1"/>
  <c r="Y84" i="1"/>
  <c r="X84" i="1"/>
  <c r="W84" i="1"/>
  <c r="V84" i="1"/>
  <c r="U84" i="1"/>
  <c r="T84" i="1"/>
  <c r="S84" i="1"/>
  <c r="R84" i="1"/>
  <c r="Q84" i="1"/>
  <c r="P84" i="1"/>
  <c r="Y83" i="1"/>
  <c r="X83" i="1"/>
  <c r="W83" i="1"/>
  <c r="V83" i="1"/>
  <c r="U83" i="1"/>
  <c r="T83" i="1"/>
  <c r="S83" i="1"/>
  <c r="R83" i="1"/>
  <c r="Q83" i="1"/>
  <c r="P83" i="1"/>
  <c r="Y82" i="1"/>
  <c r="X82" i="1"/>
  <c r="W82" i="1"/>
  <c r="V82" i="1"/>
  <c r="U82" i="1"/>
  <c r="T82" i="1"/>
  <c r="S82" i="1"/>
  <c r="R82" i="1"/>
  <c r="Q82" i="1"/>
  <c r="P82" i="1"/>
  <c r="Y81" i="1"/>
  <c r="X81" i="1"/>
  <c r="W81" i="1"/>
  <c r="V81" i="1"/>
  <c r="U81" i="1"/>
  <c r="T81" i="1"/>
  <c r="S81" i="1"/>
  <c r="R81" i="1"/>
  <c r="Q81" i="1"/>
  <c r="P81" i="1"/>
  <c r="Y80" i="1"/>
  <c r="X80" i="1"/>
  <c r="W80" i="1"/>
  <c r="V80" i="1"/>
  <c r="U80" i="1"/>
  <c r="T80" i="1"/>
  <c r="S80" i="1"/>
  <c r="R80" i="1"/>
  <c r="Q80" i="1"/>
  <c r="P80" i="1"/>
  <c r="Y79" i="1"/>
  <c r="X79" i="1"/>
  <c r="W79" i="1"/>
  <c r="V79" i="1"/>
  <c r="U79" i="1"/>
  <c r="T79" i="1"/>
  <c r="S79" i="1"/>
  <c r="R79" i="1"/>
  <c r="Q79" i="1"/>
  <c r="P79" i="1"/>
  <c r="Y78" i="1"/>
  <c r="X78" i="1"/>
  <c r="W78" i="1"/>
  <c r="V78" i="1"/>
  <c r="U78" i="1"/>
  <c r="T78" i="1"/>
  <c r="S78" i="1"/>
  <c r="R78" i="1"/>
  <c r="Q78" i="1"/>
  <c r="P78" i="1"/>
  <c r="Y77" i="1"/>
  <c r="X77" i="1"/>
  <c r="W77" i="1"/>
  <c r="V77" i="1"/>
  <c r="U77" i="1"/>
  <c r="T77" i="1"/>
  <c r="S77" i="1"/>
  <c r="R77" i="1"/>
  <c r="Q77" i="1"/>
  <c r="P77" i="1"/>
  <c r="Y76" i="1"/>
  <c r="X76" i="1"/>
  <c r="W76" i="1"/>
  <c r="V76" i="1"/>
  <c r="U76" i="1"/>
  <c r="T76" i="1"/>
  <c r="S76" i="1"/>
  <c r="R76" i="1"/>
  <c r="Q76" i="1"/>
  <c r="P76" i="1"/>
  <c r="Y75" i="1"/>
  <c r="X75" i="1"/>
  <c r="W75" i="1"/>
  <c r="V75" i="1"/>
  <c r="U75" i="1"/>
  <c r="T75" i="1"/>
  <c r="S75" i="1"/>
  <c r="R75" i="1"/>
  <c r="Q75" i="1"/>
  <c r="P75" i="1"/>
  <c r="Y74" i="1"/>
  <c r="X74" i="1"/>
  <c r="W74" i="1"/>
  <c r="V74" i="1"/>
  <c r="U74" i="1"/>
  <c r="T74" i="1"/>
  <c r="S74" i="1"/>
  <c r="R74" i="1"/>
  <c r="Q74" i="1"/>
  <c r="P74" i="1"/>
  <c r="Y73" i="1"/>
  <c r="X73" i="1"/>
  <c r="W73" i="1"/>
  <c r="V73" i="1"/>
  <c r="U73" i="1"/>
  <c r="T73" i="1"/>
  <c r="S73" i="1"/>
  <c r="R73" i="1"/>
  <c r="Q73" i="1"/>
  <c r="P73" i="1"/>
  <c r="Y72" i="1"/>
  <c r="X72" i="1"/>
  <c r="W72" i="1"/>
  <c r="V72" i="1"/>
  <c r="U72" i="1"/>
  <c r="T72" i="1"/>
  <c r="S72" i="1"/>
  <c r="R72" i="1"/>
  <c r="Q72" i="1"/>
  <c r="P72" i="1"/>
  <c r="Y71" i="1"/>
  <c r="X71" i="1"/>
  <c r="W71" i="1"/>
  <c r="V71" i="1"/>
  <c r="U71" i="1"/>
  <c r="T71" i="1"/>
  <c r="S71" i="1"/>
  <c r="R71" i="1"/>
  <c r="Q71" i="1"/>
  <c r="P71" i="1"/>
  <c r="Y70" i="1"/>
  <c r="X70" i="1"/>
  <c r="W70" i="1"/>
  <c r="V70" i="1"/>
  <c r="U70" i="1"/>
  <c r="T70" i="1"/>
  <c r="S70" i="1"/>
  <c r="R70" i="1"/>
  <c r="Q70" i="1"/>
  <c r="P70" i="1"/>
  <c r="Y69" i="1"/>
  <c r="X69" i="1"/>
  <c r="W69" i="1"/>
  <c r="V69" i="1"/>
  <c r="U69" i="1"/>
  <c r="T69" i="1"/>
  <c r="S69" i="1"/>
  <c r="R69" i="1"/>
  <c r="Q69" i="1"/>
  <c r="P69" i="1"/>
  <c r="Y68" i="1"/>
  <c r="X68" i="1"/>
  <c r="W68" i="1"/>
  <c r="V68" i="1"/>
  <c r="U68" i="1"/>
  <c r="T68" i="1"/>
  <c r="S68" i="1"/>
  <c r="R68" i="1"/>
  <c r="Q68" i="1"/>
  <c r="P68" i="1"/>
  <c r="Y67" i="1"/>
  <c r="X67" i="1"/>
  <c r="W67" i="1"/>
  <c r="V67" i="1"/>
  <c r="U67" i="1"/>
  <c r="T67" i="1"/>
  <c r="S67" i="1"/>
  <c r="R67" i="1"/>
  <c r="Q67" i="1"/>
  <c r="P67" i="1"/>
  <c r="Y66" i="1"/>
  <c r="X66" i="1"/>
  <c r="W66" i="1"/>
  <c r="V66" i="1"/>
  <c r="U66" i="1"/>
  <c r="T66" i="1"/>
  <c r="S66" i="1"/>
  <c r="R66" i="1"/>
  <c r="Q66" i="1"/>
  <c r="P66" i="1"/>
  <c r="Y65" i="1"/>
  <c r="X65" i="1"/>
  <c r="W65" i="1"/>
  <c r="V65" i="1"/>
  <c r="U65" i="1"/>
  <c r="T65" i="1"/>
  <c r="S65" i="1"/>
  <c r="R65" i="1"/>
  <c r="Q65" i="1"/>
  <c r="P65" i="1"/>
  <c r="Y64" i="1"/>
  <c r="X64" i="1"/>
  <c r="W64" i="1"/>
  <c r="V64" i="1"/>
  <c r="U64" i="1"/>
  <c r="T64" i="1"/>
  <c r="S64" i="1"/>
  <c r="R64" i="1"/>
  <c r="Q64" i="1"/>
  <c r="P64" i="1"/>
  <c r="Y63" i="1"/>
  <c r="X63" i="1"/>
  <c r="W63" i="1"/>
  <c r="V63" i="1"/>
  <c r="U63" i="1"/>
  <c r="T63" i="1"/>
  <c r="S63" i="1"/>
  <c r="R63" i="1"/>
  <c r="Q63" i="1"/>
  <c r="P63" i="1"/>
  <c r="Y62" i="1"/>
  <c r="X62" i="1"/>
  <c r="W62" i="1"/>
  <c r="V62" i="1"/>
  <c r="U62" i="1"/>
  <c r="T62" i="1"/>
  <c r="S62" i="1"/>
  <c r="R62" i="1"/>
  <c r="Q62" i="1"/>
  <c r="P62" i="1"/>
  <c r="Y61" i="1"/>
  <c r="X61" i="1"/>
  <c r="W61" i="1"/>
  <c r="V61" i="1"/>
  <c r="U61" i="1"/>
  <c r="T61" i="1"/>
  <c r="S61" i="1"/>
  <c r="R61" i="1"/>
  <c r="Q61" i="1"/>
  <c r="P61" i="1"/>
  <c r="Y60" i="1"/>
  <c r="X60" i="1"/>
  <c r="W60" i="1"/>
  <c r="V60" i="1"/>
  <c r="U60" i="1"/>
  <c r="T60" i="1"/>
  <c r="S60" i="1"/>
  <c r="R60" i="1"/>
  <c r="Q60" i="1"/>
  <c r="P60" i="1"/>
  <c r="Y59" i="1"/>
  <c r="X59" i="1"/>
  <c r="W59" i="1"/>
  <c r="V59" i="1"/>
  <c r="U59" i="1"/>
  <c r="T59" i="1"/>
  <c r="S59" i="1"/>
  <c r="R59" i="1"/>
  <c r="Q59" i="1"/>
  <c r="P59" i="1"/>
  <c r="Y58" i="1"/>
  <c r="X58" i="1"/>
  <c r="W58" i="1"/>
  <c r="V58" i="1"/>
  <c r="U58" i="1"/>
  <c r="T58" i="1"/>
  <c r="S58" i="1"/>
  <c r="R58" i="1"/>
  <c r="Q58" i="1"/>
  <c r="P58" i="1"/>
  <c r="Y57" i="1"/>
  <c r="X57" i="1"/>
  <c r="W57" i="1"/>
  <c r="V57" i="1"/>
  <c r="U57" i="1"/>
  <c r="T57" i="1"/>
  <c r="S57" i="1"/>
  <c r="R57" i="1"/>
  <c r="Q57" i="1"/>
  <c r="P57" i="1"/>
  <c r="Y56" i="1"/>
  <c r="X56" i="1"/>
  <c r="W56" i="1"/>
  <c r="V56" i="1"/>
  <c r="U56" i="1"/>
  <c r="T56" i="1"/>
  <c r="S56" i="1"/>
  <c r="R56" i="1"/>
  <c r="Q56" i="1"/>
  <c r="P56" i="1"/>
  <c r="Y55" i="1"/>
  <c r="X55" i="1"/>
  <c r="W55" i="1"/>
  <c r="V55" i="1"/>
  <c r="U55" i="1"/>
  <c r="T55" i="1"/>
  <c r="S55" i="1"/>
  <c r="R55" i="1"/>
  <c r="Q55" i="1"/>
  <c r="P55" i="1"/>
  <c r="Y54" i="1"/>
  <c r="X54" i="1"/>
  <c r="W54" i="1"/>
  <c r="V54" i="1"/>
  <c r="U54" i="1"/>
  <c r="T54" i="1"/>
  <c r="S54" i="1"/>
  <c r="R54" i="1"/>
  <c r="Q54" i="1"/>
  <c r="P54" i="1"/>
  <c r="Y53" i="1"/>
  <c r="X53" i="1"/>
  <c r="W53" i="1"/>
  <c r="V53" i="1"/>
  <c r="U53" i="1"/>
  <c r="T53" i="1"/>
  <c r="S53" i="1"/>
  <c r="R53" i="1"/>
  <c r="Q53" i="1"/>
  <c r="P53" i="1"/>
  <c r="Y52" i="1"/>
  <c r="X52" i="1"/>
  <c r="W52" i="1"/>
  <c r="V52" i="1"/>
  <c r="U52" i="1"/>
  <c r="T52" i="1"/>
  <c r="S52" i="1"/>
  <c r="R52" i="1"/>
  <c r="Q52" i="1"/>
  <c r="P52" i="1"/>
  <c r="Y51" i="1"/>
  <c r="X51" i="1"/>
  <c r="W51" i="1"/>
  <c r="V51" i="1"/>
  <c r="U51" i="1"/>
  <c r="T51" i="1"/>
  <c r="S51" i="1"/>
  <c r="R51" i="1"/>
  <c r="Q51" i="1"/>
  <c r="P51" i="1"/>
  <c r="Y50" i="1"/>
  <c r="X50" i="1"/>
  <c r="W50" i="1"/>
  <c r="V50" i="1"/>
  <c r="U50" i="1"/>
  <c r="T50" i="1"/>
  <c r="S50" i="1"/>
  <c r="R50" i="1"/>
  <c r="Q50" i="1"/>
  <c r="P50" i="1"/>
  <c r="Y49" i="1"/>
  <c r="X49" i="1"/>
  <c r="W49" i="1"/>
  <c r="V49" i="1"/>
  <c r="U49" i="1"/>
  <c r="T49" i="1"/>
  <c r="S49" i="1"/>
  <c r="R49" i="1"/>
  <c r="Q49" i="1"/>
  <c r="P49" i="1"/>
  <c r="Y48" i="1"/>
  <c r="X48" i="1"/>
  <c r="W48" i="1"/>
  <c r="V48" i="1"/>
  <c r="U48" i="1"/>
  <c r="T48" i="1"/>
  <c r="S48" i="1"/>
  <c r="R48" i="1"/>
  <c r="Q48" i="1"/>
  <c r="P48" i="1"/>
  <c r="Y47" i="1"/>
  <c r="X47" i="1"/>
  <c r="W47" i="1"/>
  <c r="V47" i="1"/>
  <c r="U47" i="1"/>
  <c r="T47" i="1"/>
  <c r="S47" i="1"/>
  <c r="R47" i="1"/>
  <c r="Q47" i="1"/>
  <c r="P47" i="1"/>
  <c r="Y46" i="1"/>
  <c r="X46" i="1"/>
  <c r="W46" i="1"/>
  <c r="V46" i="1"/>
  <c r="U46" i="1"/>
  <c r="T46" i="1"/>
  <c r="S46" i="1"/>
  <c r="R46" i="1"/>
  <c r="Q46" i="1"/>
  <c r="P46" i="1"/>
  <c r="Y45" i="1"/>
  <c r="X45" i="1"/>
  <c r="W45" i="1"/>
  <c r="V45" i="1"/>
  <c r="U45" i="1"/>
  <c r="T45" i="1"/>
  <c r="S45" i="1"/>
  <c r="R45" i="1"/>
  <c r="Q45" i="1"/>
  <c r="P45" i="1"/>
  <c r="Y44" i="1"/>
  <c r="X44" i="1"/>
  <c r="W44" i="1"/>
  <c r="V44" i="1"/>
  <c r="U44" i="1"/>
  <c r="T44" i="1"/>
  <c r="S44" i="1"/>
  <c r="R44" i="1"/>
  <c r="Q44" i="1"/>
  <c r="P44" i="1"/>
  <c r="Y43" i="1"/>
  <c r="X43" i="1"/>
  <c r="W43" i="1"/>
  <c r="V43" i="1"/>
  <c r="U43" i="1"/>
  <c r="T43" i="1"/>
  <c r="S43" i="1"/>
  <c r="R43" i="1"/>
  <c r="Q43" i="1"/>
  <c r="P43" i="1"/>
  <c r="Y42" i="1"/>
  <c r="X42" i="1"/>
  <c r="W42" i="1"/>
  <c r="V42" i="1"/>
  <c r="U42" i="1"/>
  <c r="T42" i="1"/>
  <c r="S42" i="1"/>
  <c r="R42" i="1"/>
  <c r="Q42" i="1"/>
  <c r="P42" i="1"/>
  <c r="Y41" i="1"/>
  <c r="X41" i="1"/>
  <c r="W41" i="1"/>
  <c r="V41" i="1"/>
  <c r="U41" i="1"/>
  <c r="T41" i="1"/>
  <c r="S41" i="1"/>
  <c r="R41" i="1"/>
  <c r="Q41" i="1"/>
  <c r="P41" i="1"/>
  <c r="Y40" i="1"/>
  <c r="X40" i="1"/>
  <c r="W40" i="1"/>
  <c r="V40" i="1"/>
  <c r="U40" i="1"/>
  <c r="T40" i="1"/>
  <c r="S40" i="1"/>
  <c r="R40" i="1"/>
  <c r="Q40" i="1"/>
  <c r="P40" i="1"/>
  <c r="Y39" i="1"/>
  <c r="X39" i="1"/>
  <c r="W39" i="1"/>
  <c r="V39" i="1"/>
  <c r="U39" i="1"/>
  <c r="T39" i="1"/>
  <c r="S39" i="1"/>
  <c r="R39" i="1"/>
  <c r="Q39" i="1"/>
  <c r="P39" i="1"/>
  <c r="Y38" i="1"/>
  <c r="X38" i="1"/>
  <c r="W38" i="1"/>
  <c r="V38" i="1"/>
  <c r="U38" i="1"/>
  <c r="T38" i="1"/>
  <c r="S38" i="1"/>
  <c r="R38" i="1"/>
  <c r="Q38" i="1"/>
  <c r="P38" i="1"/>
  <c r="Y37" i="1"/>
  <c r="X37" i="1"/>
  <c r="W37" i="1"/>
  <c r="V37" i="1"/>
  <c r="U37" i="1"/>
  <c r="T37" i="1"/>
  <c r="S37" i="1"/>
  <c r="R37" i="1"/>
  <c r="Q37" i="1"/>
  <c r="P37" i="1"/>
  <c r="Y36" i="1"/>
  <c r="X36" i="1"/>
  <c r="W36" i="1"/>
  <c r="V36" i="1"/>
  <c r="U36" i="1"/>
  <c r="T36" i="1"/>
  <c r="S36" i="1"/>
  <c r="R36" i="1"/>
  <c r="Q36" i="1"/>
  <c r="P36" i="1"/>
  <c r="Y35" i="1"/>
  <c r="X35" i="1"/>
  <c r="W35" i="1"/>
  <c r="V35" i="1"/>
  <c r="U35" i="1"/>
  <c r="T35" i="1"/>
  <c r="S35" i="1"/>
  <c r="R35" i="1"/>
  <c r="Q35" i="1"/>
  <c r="P35" i="1"/>
  <c r="Y34" i="1"/>
  <c r="X34" i="1"/>
  <c r="W34" i="1"/>
  <c r="V34" i="1"/>
  <c r="U34" i="1"/>
  <c r="T34" i="1"/>
  <c r="S34" i="1"/>
  <c r="R34" i="1"/>
  <c r="Q34" i="1"/>
  <c r="P34" i="1"/>
  <c r="Y33" i="1"/>
  <c r="X33" i="1"/>
  <c r="W33" i="1"/>
  <c r="V33" i="1"/>
  <c r="U33" i="1"/>
  <c r="T33" i="1"/>
  <c r="S33" i="1"/>
  <c r="R33" i="1"/>
  <c r="Q33" i="1"/>
  <c r="P33" i="1"/>
  <c r="Y32" i="1"/>
  <c r="X32" i="1"/>
  <c r="W32" i="1"/>
  <c r="V32" i="1"/>
  <c r="U32" i="1"/>
  <c r="T32" i="1"/>
  <c r="S32" i="1"/>
  <c r="R32" i="1"/>
  <c r="Q32" i="1"/>
  <c r="P32" i="1"/>
  <c r="Y31" i="1"/>
  <c r="X31" i="1"/>
  <c r="W31" i="1"/>
  <c r="V31" i="1"/>
  <c r="U31" i="1"/>
  <c r="T31" i="1"/>
  <c r="S31" i="1"/>
  <c r="R31" i="1"/>
  <c r="Q31" i="1"/>
  <c r="P31" i="1"/>
  <c r="Y30" i="1"/>
  <c r="X30" i="1"/>
  <c r="W30" i="1"/>
  <c r="V30" i="1"/>
  <c r="U30" i="1"/>
  <c r="T30" i="1"/>
  <c r="S30" i="1"/>
  <c r="R30" i="1"/>
  <c r="Q30" i="1"/>
  <c r="P30" i="1"/>
  <c r="Y29" i="1"/>
  <c r="X29" i="1"/>
  <c r="W29" i="1"/>
  <c r="V29" i="1"/>
  <c r="U29" i="1"/>
  <c r="T29" i="1"/>
  <c r="S29" i="1"/>
  <c r="R29" i="1"/>
  <c r="Q29" i="1"/>
  <c r="P29" i="1"/>
  <c r="Y28" i="1"/>
  <c r="X28" i="1"/>
  <c r="W28" i="1"/>
  <c r="V28" i="1"/>
  <c r="U28" i="1"/>
  <c r="T28" i="1"/>
  <c r="S28" i="1"/>
  <c r="R28" i="1"/>
  <c r="Q28" i="1"/>
  <c r="P28" i="1"/>
  <c r="Y27" i="1"/>
  <c r="X27" i="1"/>
  <c r="W27" i="1"/>
  <c r="V27" i="1"/>
  <c r="U27" i="1"/>
  <c r="T27" i="1"/>
  <c r="S27" i="1"/>
  <c r="R27" i="1"/>
  <c r="Q27" i="1"/>
  <c r="P27" i="1"/>
  <c r="Y26" i="1"/>
  <c r="X26" i="1"/>
  <c r="W26" i="1"/>
  <c r="V26" i="1"/>
  <c r="U26" i="1"/>
  <c r="T26" i="1"/>
  <c r="S26" i="1"/>
  <c r="R26" i="1"/>
  <c r="Q26" i="1"/>
  <c r="P26" i="1"/>
  <c r="Y25" i="1"/>
  <c r="X25" i="1"/>
  <c r="W25" i="1"/>
  <c r="V25" i="1"/>
  <c r="U25" i="1"/>
  <c r="T25" i="1"/>
  <c r="S25" i="1"/>
  <c r="R25" i="1"/>
  <c r="Q25" i="1"/>
  <c r="P25" i="1"/>
  <c r="Y24" i="1"/>
  <c r="X24" i="1"/>
  <c r="W24" i="1"/>
  <c r="V24" i="1"/>
  <c r="U24" i="1"/>
  <c r="T24" i="1"/>
  <c r="S24" i="1"/>
  <c r="R24" i="1"/>
  <c r="Q24" i="1"/>
  <c r="P24" i="1"/>
  <c r="Y23" i="1"/>
  <c r="X23" i="1"/>
  <c r="W23" i="1"/>
  <c r="V23" i="1"/>
  <c r="U23" i="1"/>
  <c r="T23" i="1"/>
  <c r="S23" i="1"/>
  <c r="R23" i="1"/>
  <c r="Q23" i="1"/>
  <c r="P23" i="1"/>
  <c r="Y22" i="1"/>
  <c r="X22" i="1"/>
  <c r="W22" i="1"/>
  <c r="V22" i="1"/>
  <c r="U22" i="1"/>
  <c r="T22" i="1"/>
  <c r="S22" i="1"/>
  <c r="R22" i="1"/>
  <c r="Q22" i="1"/>
  <c r="P22" i="1"/>
  <c r="Y21" i="1"/>
  <c r="X21" i="1"/>
  <c r="W21" i="1"/>
  <c r="V21" i="1"/>
  <c r="U21" i="1"/>
  <c r="T21" i="1"/>
  <c r="S21" i="1"/>
  <c r="R21" i="1"/>
  <c r="Q21" i="1"/>
  <c r="P21" i="1"/>
  <c r="Y20" i="1"/>
  <c r="X20" i="1"/>
  <c r="W20" i="1"/>
  <c r="V20" i="1"/>
  <c r="U20" i="1"/>
  <c r="T20" i="1"/>
  <c r="S20" i="1"/>
  <c r="R20" i="1"/>
  <c r="Q20" i="1"/>
  <c r="P20" i="1"/>
  <c r="Y19" i="1"/>
  <c r="X19" i="1"/>
  <c r="W19" i="1"/>
  <c r="V19" i="1"/>
  <c r="U19" i="1"/>
  <c r="T19" i="1"/>
  <c r="S19" i="1"/>
  <c r="R19" i="1"/>
  <c r="Q19" i="1"/>
  <c r="P19" i="1"/>
  <c r="Y18" i="1"/>
  <c r="X18" i="1"/>
  <c r="W18" i="1"/>
  <c r="V18" i="1"/>
  <c r="U18" i="1"/>
  <c r="T18" i="1"/>
  <c r="S18" i="1"/>
  <c r="R18" i="1"/>
  <c r="Q18" i="1"/>
  <c r="P18" i="1"/>
  <c r="Y17" i="1"/>
  <c r="X17" i="1"/>
  <c r="W17" i="1"/>
  <c r="V17" i="1"/>
  <c r="U17" i="1"/>
  <c r="T17" i="1"/>
  <c r="S17" i="1"/>
  <c r="R17" i="1"/>
  <c r="Q17" i="1"/>
  <c r="P17" i="1"/>
  <c r="Y16" i="1"/>
  <c r="X16" i="1"/>
  <c r="W16" i="1"/>
  <c r="V16" i="1"/>
  <c r="U16" i="1"/>
  <c r="T16" i="1"/>
  <c r="S16" i="1"/>
  <c r="R16" i="1"/>
  <c r="Q16" i="1"/>
  <c r="P16" i="1"/>
  <c r="Y15" i="1"/>
  <c r="X15" i="1"/>
  <c r="W15" i="1"/>
  <c r="V15" i="1"/>
  <c r="U15" i="1"/>
  <c r="T15" i="1"/>
  <c r="S15" i="1"/>
  <c r="R15" i="1"/>
  <c r="Q15" i="1"/>
  <c r="P15" i="1"/>
  <c r="Y14" i="1"/>
  <c r="X14" i="1"/>
  <c r="W14" i="1"/>
  <c r="V14" i="1"/>
  <c r="U14" i="1"/>
  <c r="T14" i="1"/>
  <c r="S14" i="1"/>
  <c r="R14" i="1"/>
  <c r="Q14" i="1"/>
  <c r="P14" i="1"/>
  <c r="Y13" i="1"/>
  <c r="X13" i="1"/>
  <c r="W13" i="1"/>
  <c r="V13" i="1"/>
  <c r="U13" i="1"/>
  <c r="T13" i="1"/>
  <c r="S13" i="1"/>
  <c r="R13" i="1"/>
  <c r="Q13" i="1"/>
  <c r="P13" i="1"/>
  <c r="Y12" i="1"/>
  <c r="X12" i="1"/>
  <c r="W12" i="1"/>
  <c r="V12" i="1"/>
  <c r="U12" i="1"/>
  <c r="T12" i="1"/>
  <c r="S12" i="1"/>
  <c r="R12" i="1"/>
  <c r="Q12" i="1"/>
  <c r="P12" i="1"/>
  <c r="Y11" i="1"/>
  <c r="X11" i="1"/>
  <c r="W11" i="1"/>
  <c r="V11" i="1"/>
  <c r="U11" i="1"/>
  <c r="T11" i="1"/>
  <c r="S11" i="1"/>
  <c r="R11" i="1"/>
  <c r="Q11" i="1"/>
  <c r="P11" i="1"/>
  <c r="Y10" i="1"/>
  <c r="X10" i="1"/>
  <c r="W10" i="1"/>
  <c r="V10" i="1"/>
  <c r="U10" i="1"/>
  <c r="T10" i="1"/>
  <c r="S10" i="1"/>
  <c r="R10" i="1"/>
  <c r="Q10" i="1"/>
  <c r="P10" i="1"/>
  <c r="Y9" i="1"/>
  <c r="X9" i="1"/>
  <c r="W9" i="1"/>
  <c r="V9" i="1"/>
  <c r="U9" i="1"/>
  <c r="T9" i="1"/>
  <c r="S9" i="1"/>
  <c r="R9" i="1"/>
  <c r="Q9" i="1"/>
  <c r="P9" i="1"/>
  <c r="Y8" i="1"/>
  <c r="X8" i="1"/>
  <c r="W8" i="1"/>
  <c r="V8" i="1"/>
  <c r="U8" i="1"/>
  <c r="T8" i="1"/>
  <c r="S8" i="1"/>
  <c r="R8" i="1"/>
  <c r="Q8" i="1"/>
  <c r="P8" i="1"/>
  <c r="Y7" i="1"/>
  <c r="X7" i="1"/>
  <c r="W7" i="1"/>
  <c r="V7" i="1"/>
  <c r="U7" i="1"/>
  <c r="T7" i="1"/>
  <c r="S7" i="1"/>
  <c r="R7" i="1"/>
  <c r="Q7" i="1"/>
  <c r="P7" i="1"/>
  <c r="Y6" i="1"/>
  <c r="X6" i="1"/>
  <c r="W6" i="1"/>
  <c r="V6" i="1"/>
  <c r="U6" i="1"/>
  <c r="T6" i="1"/>
  <c r="S6" i="1"/>
  <c r="R6" i="1"/>
  <c r="Q6" i="1"/>
  <c r="P6" i="1"/>
  <c r="Y5" i="1"/>
  <c r="X5" i="1"/>
  <c r="W5" i="1"/>
  <c r="V5" i="1"/>
  <c r="U5" i="1"/>
  <c r="T5" i="1"/>
  <c r="S5" i="1"/>
  <c r="R5" i="1"/>
  <c r="Q5" i="1"/>
  <c r="P5" i="1"/>
  <c r="Y4" i="1"/>
  <c r="X4" i="1"/>
  <c r="W4" i="1"/>
  <c r="V4" i="1"/>
  <c r="U4" i="1"/>
  <c r="T4" i="1"/>
  <c r="S4" i="1"/>
  <c r="R4" i="1"/>
  <c r="Q4" i="1"/>
  <c r="P4" i="1"/>
  <c r="Y3" i="1"/>
  <c r="X3" i="1"/>
  <c r="W3" i="1"/>
  <c r="V3" i="1"/>
  <c r="U3" i="1"/>
  <c r="T3" i="1"/>
  <c r="S3" i="1"/>
  <c r="R3" i="1"/>
  <c r="Q3" i="1"/>
  <c r="P3" i="1"/>
  <c r="Y2" i="1"/>
  <c r="X2" i="1"/>
  <c r="W2" i="1"/>
  <c r="V2" i="1"/>
  <c r="U2" i="1"/>
  <c r="T2" i="1"/>
  <c r="S2" i="1"/>
  <c r="R2" i="1"/>
  <c r="Q2" i="1"/>
  <c r="P2" i="1"/>
</calcChain>
</file>

<file path=xl/sharedStrings.xml><?xml version="1.0" encoding="utf-8"?>
<sst xmlns="http://schemas.openxmlformats.org/spreadsheetml/2006/main" count="3372" uniqueCount="517">
  <si>
    <t>Campaign_ID</t>
  </si>
  <si>
    <t>Campaign_Name</t>
  </si>
  <si>
    <t>Campaign_Type</t>
  </si>
  <si>
    <t>Platform</t>
  </si>
  <si>
    <t>Start_Date</t>
  </si>
  <si>
    <t>End_Date</t>
  </si>
  <si>
    <t>Country</t>
  </si>
  <si>
    <t>Currency</t>
  </si>
  <si>
    <t>Age_Group</t>
  </si>
  <si>
    <t>Gender</t>
  </si>
  <si>
    <t>Spend</t>
  </si>
  <si>
    <t>Leads</t>
  </si>
  <si>
    <t>Conversions</t>
  </si>
  <si>
    <t>Revenue</t>
  </si>
  <si>
    <t>Customers</t>
  </si>
  <si>
    <t>CMP00001</t>
  </si>
  <si>
    <t>Flash Sale A</t>
  </si>
  <si>
    <t>Google Ads</t>
  </si>
  <si>
    <t>Google</t>
  </si>
  <si>
    <t>India</t>
  </si>
  <si>
    <t>INR</t>
  </si>
  <si>
    <t>35-44</t>
  </si>
  <si>
    <t>Female</t>
  </si>
  <si>
    <t>CMP00002</t>
  </si>
  <si>
    <t>Holiday Promo B</t>
  </si>
  <si>
    <t>Germany</t>
  </si>
  <si>
    <t>EUR</t>
  </si>
  <si>
    <t>55+</t>
  </si>
  <si>
    <t>All</t>
  </si>
  <si>
    <t>CMP00003</t>
  </si>
  <si>
    <t>New Year Buzz C</t>
  </si>
  <si>
    <t>Instagram Ads</t>
  </si>
  <si>
    <t>Instagram</t>
  </si>
  <si>
    <t>UK</t>
  </si>
  <si>
    <t>GBP</t>
  </si>
  <si>
    <t>18-24</t>
  </si>
  <si>
    <t>CMP00004</t>
  </si>
  <si>
    <t>Holiday Promo C</t>
  </si>
  <si>
    <t>Australia</t>
  </si>
  <si>
    <t>AUD</t>
  </si>
  <si>
    <t>CMP00005</t>
  </si>
  <si>
    <t>Spring Launch C</t>
  </si>
  <si>
    <t>Facebook Ads</t>
  </si>
  <si>
    <t>Facebook</t>
  </si>
  <si>
    <t>Male</t>
  </si>
  <si>
    <t>CMP00006</t>
  </si>
  <si>
    <t>New Year Buzz A</t>
  </si>
  <si>
    <t>Referral</t>
  </si>
  <si>
    <t>Various</t>
  </si>
  <si>
    <t>Canada</t>
  </si>
  <si>
    <t>CAD</t>
  </si>
  <si>
    <t>CMP00007</t>
  </si>
  <si>
    <t>Spring Launch B</t>
  </si>
  <si>
    <t>Email</t>
  </si>
  <si>
    <t>CMP00008</t>
  </si>
  <si>
    <t>Bangladesh</t>
  </si>
  <si>
    <t>BDT</t>
  </si>
  <si>
    <t>CMP00009</t>
  </si>
  <si>
    <t>Brand Awareness C</t>
  </si>
  <si>
    <t>25-34</t>
  </si>
  <si>
    <t>CMP00010</t>
  </si>
  <si>
    <t>Brand Awareness B</t>
  </si>
  <si>
    <t>CMP00011</t>
  </si>
  <si>
    <t>45-54</t>
  </si>
  <si>
    <t>CMP00012</t>
  </si>
  <si>
    <t>Influencer</t>
  </si>
  <si>
    <t>CMP00013</t>
  </si>
  <si>
    <t>Clearance Drive A</t>
  </si>
  <si>
    <t>CMP00014</t>
  </si>
  <si>
    <t>USA</t>
  </si>
  <si>
    <t>USD</t>
  </si>
  <si>
    <t>CMP00015</t>
  </si>
  <si>
    <t>VIP Campaign B</t>
  </si>
  <si>
    <t>CMP00016</t>
  </si>
  <si>
    <t>VIP Campaign C</t>
  </si>
  <si>
    <t>CMP00017</t>
  </si>
  <si>
    <t>Retargeting Push B</t>
  </si>
  <si>
    <t>CMP00018</t>
  </si>
  <si>
    <t>Retargeting Push A</t>
  </si>
  <si>
    <t>CMP00019</t>
  </si>
  <si>
    <t>CMP00020</t>
  </si>
  <si>
    <t>Clearance Drive B</t>
  </si>
  <si>
    <t>CMP00021</t>
  </si>
  <si>
    <t>CMP00022</t>
  </si>
  <si>
    <t>CMP00023</t>
  </si>
  <si>
    <t>CMP00024</t>
  </si>
  <si>
    <t>VIP Campaign A</t>
  </si>
  <si>
    <t>CMP00025</t>
  </si>
  <si>
    <t>CMP00026</t>
  </si>
  <si>
    <t>CMP00027</t>
  </si>
  <si>
    <t>Spring Launch A</t>
  </si>
  <si>
    <t>CMP00028</t>
  </si>
  <si>
    <t>CMP00029</t>
  </si>
  <si>
    <t>CMP00030</t>
  </si>
  <si>
    <t>CMP00031</t>
  </si>
  <si>
    <t>CMP00032</t>
  </si>
  <si>
    <t>Back to School A</t>
  </si>
  <si>
    <t>CMP00033</t>
  </si>
  <si>
    <t>CMP00034</t>
  </si>
  <si>
    <t>Clearance Drive C</t>
  </si>
  <si>
    <t>CMP00035</t>
  </si>
  <si>
    <t>Back to School C</t>
  </si>
  <si>
    <t>CMP00036</t>
  </si>
  <si>
    <t>CMP00037</t>
  </si>
  <si>
    <t>Retargeting Push C</t>
  </si>
  <si>
    <t>CMP00038</t>
  </si>
  <si>
    <t>CMP00039</t>
  </si>
  <si>
    <t>CMP00040</t>
  </si>
  <si>
    <t>CMP00041</t>
  </si>
  <si>
    <t>CMP00042</t>
  </si>
  <si>
    <t>CMP00043</t>
  </si>
  <si>
    <t>CMP00044</t>
  </si>
  <si>
    <t>CMP00045</t>
  </si>
  <si>
    <t>CMP00046</t>
  </si>
  <si>
    <t>CMP00047</t>
  </si>
  <si>
    <t>CMP00048</t>
  </si>
  <si>
    <t>CMP00049</t>
  </si>
  <si>
    <t>CMP00050</t>
  </si>
  <si>
    <t>CMP00051</t>
  </si>
  <si>
    <t>CMP00052</t>
  </si>
  <si>
    <t>CMP00053</t>
  </si>
  <si>
    <t>CMP00054</t>
  </si>
  <si>
    <t>CMP00055</t>
  </si>
  <si>
    <t>Holiday Promo A</t>
  </si>
  <si>
    <t>CMP00056</t>
  </si>
  <si>
    <t>CMP00057</t>
  </si>
  <si>
    <t>CMP00058</t>
  </si>
  <si>
    <t>CMP00059</t>
  </si>
  <si>
    <t>Flash Sale C</t>
  </si>
  <si>
    <t>CMP00060</t>
  </si>
  <si>
    <t>CMP00061</t>
  </si>
  <si>
    <t>CMP00062</t>
  </si>
  <si>
    <t>CMP00063</t>
  </si>
  <si>
    <t>New Year Buzz B</t>
  </si>
  <si>
    <t>CMP00064</t>
  </si>
  <si>
    <t>CMP00065</t>
  </si>
  <si>
    <t>CMP00066</t>
  </si>
  <si>
    <t>CMP00067</t>
  </si>
  <si>
    <t>CMP00068</t>
  </si>
  <si>
    <t>CMP00069</t>
  </si>
  <si>
    <t>CMP00070</t>
  </si>
  <si>
    <t>Flash Sale B</t>
  </si>
  <si>
    <t>CMP00071</t>
  </si>
  <si>
    <t>CMP00072</t>
  </si>
  <si>
    <t>CMP00073</t>
  </si>
  <si>
    <t>CMP00074</t>
  </si>
  <si>
    <t>CMP00075</t>
  </si>
  <si>
    <t>CMP00076</t>
  </si>
  <si>
    <t>CMP00077</t>
  </si>
  <si>
    <t>CMP00078</t>
  </si>
  <si>
    <t>CMP00079</t>
  </si>
  <si>
    <t>CMP00080</t>
  </si>
  <si>
    <t>CMP00081</t>
  </si>
  <si>
    <t>CMP00082</t>
  </si>
  <si>
    <t>CMP00083</t>
  </si>
  <si>
    <t>CMP00084</t>
  </si>
  <si>
    <t>CMP00085</t>
  </si>
  <si>
    <t>CMP00086</t>
  </si>
  <si>
    <t>Back to School B</t>
  </si>
  <si>
    <t>CMP00087</t>
  </si>
  <si>
    <t>Brand Awareness A</t>
  </si>
  <si>
    <t>CMP00088</t>
  </si>
  <si>
    <t>CMP00089</t>
  </si>
  <si>
    <t>CMP00090</t>
  </si>
  <si>
    <t>CMP00091</t>
  </si>
  <si>
    <t>CMP00092</t>
  </si>
  <si>
    <t>CMP00093</t>
  </si>
  <si>
    <t>CMP00094</t>
  </si>
  <si>
    <t>CMP00095</t>
  </si>
  <si>
    <t>CMP00096</t>
  </si>
  <si>
    <t>CMP00097</t>
  </si>
  <si>
    <t>CMP00098</t>
  </si>
  <si>
    <t>CMP00099</t>
  </si>
  <si>
    <t>CMP00100</t>
  </si>
  <si>
    <t>CMP00101</t>
  </si>
  <si>
    <t>CMP00102</t>
  </si>
  <si>
    <t>CMP00103</t>
  </si>
  <si>
    <t>CMP00104</t>
  </si>
  <si>
    <t>CMP00105</t>
  </si>
  <si>
    <t>CMP00106</t>
  </si>
  <si>
    <t>CMP00107</t>
  </si>
  <si>
    <t>CMP00108</t>
  </si>
  <si>
    <t>CMP00109</t>
  </si>
  <si>
    <t>CMP00110</t>
  </si>
  <si>
    <t>CMP00111</t>
  </si>
  <si>
    <t>CMP00112</t>
  </si>
  <si>
    <t>CMP00113</t>
  </si>
  <si>
    <t>CMP00114</t>
  </si>
  <si>
    <t>CMP00115</t>
  </si>
  <si>
    <t>CMP00116</t>
  </si>
  <si>
    <t>CMP00117</t>
  </si>
  <si>
    <t>CMP00118</t>
  </si>
  <si>
    <t>CMP00119</t>
  </si>
  <si>
    <t>CMP00120</t>
  </si>
  <si>
    <t>CMP00121</t>
  </si>
  <si>
    <t>CMP00122</t>
  </si>
  <si>
    <t>CMP00123</t>
  </si>
  <si>
    <t>CMP00124</t>
  </si>
  <si>
    <t>CMP00125</t>
  </si>
  <si>
    <t>CMP00126</t>
  </si>
  <si>
    <t>CMP00127</t>
  </si>
  <si>
    <t>CMP00128</t>
  </si>
  <si>
    <t>CMP00129</t>
  </si>
  <si>
    <t>CMP00130</t>
  </si>
  <si>
    <t>CMP00131</t>
  </si>
  <si>
    <t>CMP00132</t>
  </si>
  <si>
    <t>CMP00133</t>
  </si>
  <si>
    <t>CMP00134</t>
  </si>
  <si>
    <t>CMP00135</t>
  </si>
  <si>
    <t>CMP00136</t>
  </si>
  <si>
    <t>CMP00137</t>
  </si>
  <si>
    <t>CMP00138</t>
  </si>
  <si>
    <t>CMP00139</t>
  </si>
  <si>
    <t>CMP00140</t>
  </si>
  <si>
    <t>CMP00141</t>
  </si>
  <si>
    <t>CMP00142</t>
  </si>
  <si>
    <t>CMP00143</t>
  </si>
  <si>
    <t>CMP00144</t>
  </si>
  <si>
    <t>CMP00145</t>
  </si>
  <si>
    <t>CMP00146</t>
  </si>
  <si>
    <t>CMP00147</t>
  </si>
  <si>
    <t>CMP00148</t>
  </si>
  <si>
    <t>CMP00149</t>
  </si>
  <si>
    <t>CMP00150</t>
  </si>
  <si>
    <t>CMP00151</t>
  </si>
  <si>
    <t>CMP00152</t>
  </si>
  <si>
    <t>CMP00153</t>
  </si>
  <si>
    <t>CMP00154</t>
  </si>
  <si>
    <t>CMP00155</t>
  </si>
  <si>
    <t>CMP00156</t>
  </si>
  <si>
    <t>CMP00157</t>
  </si>
  <si>
    <t>CMP00158</t>
  </si>
  <si>
    <t>CMP00159</t>
  </si>
  <si>
    <t>CMP00160</t>
  </si>
  <si>
    <t>CMP00161</t>
  </si>
  <si>
    <t>CMP00162</t>
  </si>
  <si>
    <t>CMP00163</t>
  </si>
  <si>
    <t>CMP00164</t>
  </si>
  <si>
    <t>CMP00165</t>
  </si>
  <si>
    <t>CMP00166</t>
  </si>
  <si>
    <t>CMP00167</t>
  </si>
  <si>
    <t>CMP00168</t>
  </si>
  <si>
    <t>CMP00169</t>
  </si>
  <si>
    <t>CMP00170</t>
  </si>
  <si>
    <t>CMP00171</t>
  </si>
  <si>
    <t>CMP00172</t>
  </si>
  <si>
    <t>CMP00173</t>
  </si>
  <si>
    <t>CMP00174</t>
  </si>
  <si>
    <t>CMP00175</t>
  </si>
  <si>
    <t>CMP00176</t>
  </si>
  <si>
    <t>CMP00177</t>
  </si>
  <si>
    <t>CMP00178</t>
  </si>
  <si>
    <t>CMP00179</t>
  </si>
  <si>
    <t>CMP00180</t>
  </si>
  <si>
    <t>CMP00181</t>
  </si>
  <si>
    <t>CMP00182</t>
  </si>
  <si>
    <t>CMP00183</t>
  </si>
  <si>
    <t>CMP00184</t>
  </si>
  <si>
    <t>CMP00185</t>
  </si>
  <si>
    <t>CMP00186</t>
  </si>
  <si>
    <t>CMP00187</t>
  </si>
  <si>
    <t>CMP00188</t>
  </si>
  <si>
    <t>CMP00189</t>
  </si>
  <si>
    <t>CMP00190</t>
  </si>
  <si>
    <t>CMP00191</t>
  </si>
  <si>
    <t>CMP00192</t>
  </si>
  <si>
    <t>CMP00193</t>
  </si>
  <si>
    <t>CMP00194</t>
  </si>
  <si>
    <t>CMP00195</t>
  </si>
  <si>
    <t>CMP00196</t>
  </si>
  <si>
    <t>CMP00197</t>
  </si>
  <si>
    <t>CMP00198</t>
  </si>
  <si>
    <t>CMP00199</t>
  </si>
  <si>
    <t>CMP00200</t>
  </si>
  <si>
    <t>CMP00201</t>
  </si>
  <si>
    <t>CMP00202</t>
  </si>
  <si>
    <t>CMP00203</t>
  </si>
  <si>
    <t>CMP00204</t>
  </si>
  <si>
    <t>CMP00205</t>
  </si>
  <si>
    <t>CMP00206</t>
  </si>
  <si>
    <t>CMP00207</t>
  </si>
  <si>
    <t>CMP00208</t>
  </si>
  <si>
    <t>CMP00209</t>
  </si>
  <si>
    <t>CMP00210</t>
  </si>
  <si>
    <t>CMP00211</t>
  </si>
  <si>
    <t>CMP00212</t>
  </si>
  <si>
    <t>CMP00213</t>
  </si>
  <si>
    <t>CMP00214</t>
  </si>
  <si>
    <t>CMP00215</t>
  </si>
  <si>
    <t>CMP00216</t>
  </si>
  <si>
    <t>CMP00217</t>
  </si>
  <si>
    <t>CMP00218</t>
  </si>
  <si>
    <t>CMP00219</t>
  </si>
  <si>
    <t>CMP00220</t>
  </si>
  <si>
    <t>CMP00221</t>
  </si>
  <si>
    <t>CMP00222</t>
  </si>
  <si>
    <t>CMP00223</t>
  </si>
  <si>
    <t>CMP00224</t>
  </si>
  <si>
    <t>CMP00225</t>
  </si>
  <si>
    <t>CMP00226</t>
  </si>
  <si>
    <t>CMP00227</t>
  </si>
  <si>
    <t>CMP00228</t>
  </si>
  <si>
    <t>CMP00229</t>
  </si>
  <si>
    <t>CMP00230</t>
  </si>
  <si>
    <t>CMP00231</t>
  </si>
  <si>
    <t>CMP00232</t>
  </si>
  <si>
    <t>CMP00233</t>
  </si>
  <si>
    <t>CMP00234</t>
  </si>
  <si>
    <t>CMP00235</t>
  </si>
  <si>
    <t>CMP00236</t>
  </si>
  <si>
    <t>CMP00237</t>
  </si>
  <si>
    <t>CMP00238</t>
  </si>
  <si>
    <t>CMP00239</t>
  </si>
  <si>
    <t>CMP00240</t>
  </si>
  <si>
    <t>CMP00241</t>
  </si>
  <si>
    <t>CMP00242</t>
  </si>
  <si>
    <t>CMP00243</t>
  </si>
  <si>
    <t>CMP00244</t>
  </si>
  <si>
    <t>CMP00245</t>
  </si>
  <si>
    <t>CMP00246</t>
  </si>
  <si>
    <t>CMP00247</t>
  </si>
  <si>
    <t>CMP00248</t>
  </si>
  <si>
    <t>CMP00249</t>
  </si>
  <si>
    <t>CMP00250</t>
  </si>
  <si>
    <t>CMP00251</t>
  </si>
  <si>
    <t>CMP00252</t>
  </si>
  <si>
    <t>CMP00253</t>
  </si>
  <si>
    <t>CMP00254</t>
  </si>
  <si>
    <t>CMP00255</t>
  </si>
  <si>
    <t>CMP00256</t>
  </si>
  <si>
    <t>CMP00257</t>
  </si>
  <si>
    <t>CMP00258</t>
  </si>
  <si>
    <t>CMP00259</t>
  </si>
  <si>
    <t>CMP00260</t>
  </si>
  <si>
    <t>CMP00261</t>
  </si>
  <si>
    <t>CMP00262</t>
  </si>
  <si>
    <t>CMP00263</t>
  </si>
  <si>
    <t>CMP00264</t>
  </si>
  <si>
    <t>CMP00265</t>
  </si>
  <si>
    <t>CMP00266</t>
  </si>
  <si>
    <t>CMP00267</t>
  </si>
  <si>
    <t>CMP00268</t>
  </si>
  <si>
    <t>CMP00269</t>
  </si>
  <si>
    <t>CMP00270</t>
  </si>
  <si>
    <t>CMP00271</t>
  </si>
  <si>
    <t>CMP00272</t>
  </si>
  <si>
    <t>CMP00273</t>
  </si>
  <si>
    <t>CMP00274</t>
  </si>
  <si>
    <t>CMP00275</t>
  </si>
  <si>
    <t>CMP00276</t>
  </si>
  <si>
    <t>CMP00277</t>
  </si>
  <si>
    <t>CMP00278</t>
  </si>
  <si>
    <t>CMP00279</t>
  </si>
  <si>
    <t>CMP00280</t>
  </si>
  <si>
    <t>CMP00281</t>
  </si>
  <si>
    <t>CMP00282</t>
  </si>
  <si>
    <t>CMP00283</t>
  </si>
  <si>
    <t>CMP00284</t>
  </si>
  <si>
    <t>CMP00285</t>
  </si>
  <si>
    <t>CMP00286</t>
  </si>
  <si>
    <t>CMP00287</t>
  </si>
  <si>
    <t>CMP00288</t>
  </si>
  <si>
    <t>CMP00289</t>
  </si>
  <si>
    <t>CMP00290</t>
  </si>
  <si>
    <t>CMP00291</t>
  </si>
  <si>
    <t>CMP00292</t>
  </si>
  <si>
    <t>CMP00293</t>
  </si>
  <si>
    <t>CMP00294</t>
  </si>
  <si>
    <t>CMP00295</t>
  </si>
  <si>
    <t>CMP00296</t>
  </si>
  <si>
    <t>CMP00297</t>
  </si>
  <si>
    <t>CMP00298</t>
  </si>
  <si>
    <t>CMP00299</t>
  </si>
  <si>
    <t>CMP00300</t>
  </si>
  <si>
    <t>CMP00301</t>
  </si>
  <si>
    <t>CMP00302</t>
  </si>
  <si>
    <t>CMP00303</t>
  </si>
  <si>
    <t>CMP00304</t>
  </si>
  <si>
    <t>CMP00305</t>
  </si>
  <si>
    <t>CMP00306</t>
  </si>
  <si>
    <t>CMP00307</t>
  </si>
  <si>
    <t>CMP00308</t>
  </si>
  <si>
    <t>CMP00309</t>
  </si>
  <si>
    <t>CMP00310</t>
  </si>
  <si>
    <t>CMP00311</t>
  </si>
  <si>
    <t>CMP00312</t>
  </si>
  <si>
    <t>CMP00313</t>
  </si>
  <si>
    <t>CMP00314</t>
  </si>
  <si>
    <t>CMP00315</t>
  </si>
  <si>
    <t>CMP00316</t>
  </si>
  <si>
    <t>CMP00317</t>
  </si>
  <si>
    <t>CMP00318</t>
  </si>
  <si>
    <t>CMP00319</t>
  </si>
  <si>
    <t>CMP00320</t>
  </si>
  <si>
    <t>CMP00321</t>
  </si>
  <si>
    <t>CMP00322</t>
  </si>
  <si>
    <t>CMP00323</t>
  </si>
  <si>
    <t>CMP00324</t>
  </si>
  <si>
    <t>CMP00325</t>
  </si>
  <si>
    <t>CMP00326</t>
  </si>
  <si>
    <t>CMP00327</t>
  </si>
  <si>
    <t>CMP00328</t>
  </si>
  <si>
    <t>CMP00329</t>
  </si>
  <si>
    <t>CMP00330</t>
  </si>
  <si>
    <t>CMP00331</t>
  </si>
  <si>
    <t>CMP00332</t>
  </si>
  <si>
    <t>CMP00333</t>
  </si>
  <si>
    <t>CMP00334</t>
  </si>
  <si>
    <t>CMP00335</t>
  </si>
  <si>
    <t>CMP00336</t>
  </si>
  <si>
    <t>CMP00337</t>
  </si>
  <si>
    <t>CMP00338</t>
  </si>
  <si>
    <t>CMP00339</t>
  </si>
  <si>
    <t>CMP00340</t>
  </si>
  <si>
    <t>CMP00341</t>
  </si>
  <si>
    <t>CMP00342</t>
  </si>
  <si>
    <t>CMP00343</t>
  </si>
  <si>
    <t>CMP00344</t>
  </si>
  <si>
    <t>CMP00345</t>
  </si>
  <si>
    <t>CMP00346</t>
  </si>
  <si>
    <t>CMP00347</t>
  </si>
  <si>
    <t>CMP00348</t>
  </si>
  <si>
    <t>CMP00349</t>
  </si>
  <si>
    <t>CMP00350</t>
  </si>
  <si>
    <t>CMP00351</t>
  </si>
  <si>
    <t>CMP00352</t>
  </si>
  <si>
    <t>CMP00353</t>
  </si>
  <si>
    <t>CMP00354</t>
  </si>
  <si>
    <t>CMP00355</t>
  </si>
  <si>
    <t>CMP00356</t>
  </si>
  <si>
    <t>CMP00357</t>
  </si>
  <si>
    <t>CMP00358</t>
  </si>
  <si>
    <t>CMP00359</t>
  </si>
  <si>
    <t>CMP00360</t>
  </si>
  <si>
    <t>CMP00361</t>
  </si>
  <si>
    <t>CMP00362</t>
  </si>
  <si>
    <t>CMP00363</t>
  </si>
  <si>
    <t>CMP00364</t>
  </si>
  <si>
    <t>CMP00365</t>
  </si>
  <si>
    <t>CMP00366</t>
  </si>
  <si>
    <t>CMP00367</t>
  </si>
  <si>
    <t>CMP00368</t>
  </si>
  <si>
    <t>CMP00369</t>
  </si>
  <si>
    <t>CMP00370</t>
  </si>
  <si>
    <t>CMP00371</t>
  </si>
  <si>
    <t>CMP00372</t>
  </si>
  <si>
    <t>CMP00373</t>
  </si>
  <si>
    <t>CMP00374</t>
  </si>
  <si>
    <t>CMP00375</t>
  </si>
  <si>
    <t>CMP00376</t>
  </si>
  <si>
    <t>CMP00377</t>
  </si>
  <si>
    <t>CMP00378</t>
  </si>
  <si>
    <t>CMP00379</t>
  </si>
  <si>
    <t>CMP00380</t>
  </si>
  <si>
    <t>CMP00381</t>
  </si>
  <si>
    <t>CMP00382</t>
  </si>
  <si>
    <t>CMP00383</t>
  </si>
  <si>
    <t>CMP00384</t>
  </si>
  <si>
    <t>CMP00385</t>
  </si>
  <si>
    <t>CMP00386</t>
  </si>
  <si>
    <t>CMP00387</t>
  </si>
  <si>
    <t>CMP00388</t>
  </si>
  <si>
    <t>CMP00389</t>
  </si>
  <si>
    <t>CMP00390</t>
  </si>
  <si>
    <t>CMP00391</t>
  </si>
  <si>
    <t>CMP00392</t>
  </si>
  <si>
    <t>CMP00393</t>
  </si>
  <si>
    <t>CMP00394</t>
  </si>
  <si>
    <t>CMP00395</t>
  </si>
  <si>
    <t>CMP00396</t>
  </si>
  <si>
    <t>CMP00397</t>
  </si>
  <si>
    <t>CMP00398</t>
  </si>
  <si>
    <t>CMP00399</t>
  </si>
  <si>
    <t>CMP00400</t>
  </si>
  <si>
    <t>Conversion Rate (%)</t>
  </si>
  <si>
    <t>Cost Per Lead (CPL)</t>
  </si>
  <si>
    <t>Customer Acquisition Cost</t>
  </si>
  <si>
    <t>Revenue Per Customer</t>
  </si>
  <si>
    <t>Spend Efficiency</t>
  </si>
  <si>
    <t>Lead-to-Customer Rate</t>
  </si>
  <si>
    <t>Campaign Profit</t>
  </si>
  <si>
    <t>Campaign Duration (Days)</t>
  </si>
  <si>
    <t>Return on Investment (ROI) %</t>
  </si>
  <si>
    <t>Row Labels</t>
  </si>
  <si>
    <t>Grand Total</t>
  </si>
  <si>
    <t>Sum of Spend</t>
  </si>
  <si>
    <t>Average of Spend</t>
  </si>
  <si>
    <t>Sum of Revenue</t>
  </si>
  <si>
    <t>Average of Revenue</t>
  </si>
  <si>
    <t>Sum of Return on Investment (ROI) %</t>
  </si>
  <si>
    <t>Average of Cost Per Lead (CPL)</t>
  </si>
  <si>
    <t>Average of Return on Investment (ROI) %</t>
  </si>
  <si>
    <t>Average of Conversion Rate (%)</t>
  </si>
  <si>
    <t>Average of Campaign Profit</t>
  </si>
  <si>
    <r>
      <t xml:space="preserve">           </t>
    </r>
    <r>
      <rPr>
        <b/>
        <sz val="18"/>
        <color theme="1"/>
        <rFont val="Arial"/>
        <family val="2"/>
      </rPr>
      <t xml:space="preserve">Campaing Perfomance on Type (Spend, Revenue, Campaign Profit) </t>
    </r>
    <r>
      <rPr>
        <sz val="18"/>
        <color theme="1"/>
        <rFont val="Calibri"/>
        <family val="2"/>
        <scheme val="minor"/>
      </rPr>
      <t xml:space="preserve">                                                                                                                                                                                                                                                                                            </t>
    </r>
  </si>
  <si>
    <t>Average of Customer Acquisition Cost</t>
  </si>
  <si>
    <t>Platform vs Spend &amp; Return</t>
  </si>
  <si>
    <t>Month</t>
  </si>
  <si>
    <t>Column Labels</t>
  </si>
  <si>
    <t>Demographic Insights</t>
  </si>
  <si>
    <t>Average of Conversions</t>
  </si>
  <si>
    <t>Duration Impact</t>
  </si>
  <si>
    <t>Jan</t>
  </si>
  <si>
    <t>Feb</t>
  </si>
  <si>
    <t>Mar</t>
  </si>
  <si>
    <t>Apr</t>
  </si>
  <si>
    <t>May</t>
  </si>
  <si>
    <t>Jun</t>
  </si>
  <si>
    <t>Jul</t>
  </si>
  <si>
    <t>Aug</t>
  </si>
  <si>
    <t>Sep</t>
  </si>
  <si>
    <t>Oct</t>
  </si>
  <si>
    <t>Nov</t>
  </si>
  <si>
    <t>Dec</t>
  </si>
  <si>
    <t>Time Series Trends</t>
  </si>
  <si>
    <t>Country-Level Analysis</t>
  </si>
  <si>
    <t xml:space="preserve">                                       Marketing Campaign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</si>
</sst>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name val="Calibri"/>
    </font>
    <font>
      <sz val="18"/>
      <color theme="1"/>
      <name val="Calibri"/>
      <family val="2"/>
      <scheme val="minor"/>
    </font>
    <font>
      <b/>
      <sz val="18"/>
      <color theme="1"/>
      <name val="Arial"/>
      <family val="2"/>
    </font>
    <font>
      <b/>
      <sz val="48"/>
      <color theme="1"/>
      <name val="Arial"/>
      <family val="2"/>
    </font>
    <font>
      <sz val="56"/>
      <color theme="1"/>
      <name val="Arial"/>
      <family val="2"/>
    </font>
    <font>
      <b/>
      <sz val="48"/>
      <color theme="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[marketing_campaign_data(Updated).xlsx]Demographic Insights!PivotTable3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Demographics Insights of</a:t>
            </a:r>
            <a:r>
              <a:rPr lang="en-GB" baseline="0"/>
              <a:t>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Insights'!$B$2:$B$3</c:f>
              <c:strCache>
                <c:ptCount val="1"/>
                <c:pt idx="0">
                  <c:v>All</c:v>
                </c:pt>
              </c:strCache>
            </c:strRef>
          </c:tx>
          <c:spPr>
            <a:solidFill>
              <a:schemeClr val="accent1"/>
            </a:solidFill>
            <a:ln>
              <a:noFill/>
            </a:ln>
            <a:effectLst/>
          </c:spPr>
          <c:invertIfNegative val="0"/>
          <c:cat>
            <c:strRef>
              <c:f>'Demographic Insights'!$A$4:$A$9</c:f>
              <c:strCache>
                <c:ptCount val="5"/>
                <c:pt idx="0">
                  <c:v>18-24</c:v>
                </c:pt>
                <c:pt idx="1">
                  <c:v>25-34</c:v>
                </c:pt>
                <c:pt idx="2">
                  <c:v>35-44</c:v>
                </c:pt>
                <c:pt idx="3">
                  <c:v>45-54</c:v>
                </c:pt>
                <c:pt idx="4">
                  <c:v>55+</c:v>
                </c:pt>
              </c:strCache>
            </c:strRef>
          </c:cat>
          <c:val>
            <c:numRef>
              <c:f>'Demographic Insights'!$B$4:$B$9</c:f>
              <c:numCache>
                <c:formatCode>General</c:formatCode>
                <c:ptCount val="5"/>
                <c:pt idx="0">
                  <c:v>16378.301379310344</c:v>
                </c:pt>
                <c:pt idx="1">
                  <c:v>32872.208095238093</c:v>
                </c:pt>
                <c:pt idx="2">
                  <c:v>21424.709166666664</c:v>
                </c:pt>
                <c:pt idx="3">
                  <c:v>33249.735000000001</c:v>
                </c:pt>
                <c:pt idx="4">
                  <c:v>23798.768157894734</c:v>
                </c:pt>
              </c:numCache>
            </c:numRef>
          </c:val>
          <c:extLst>
            <c:ext xmlns:c16="http://schemas.microsoft.com/office/drawing/2014/chart" uri="{C3380CC4-5D6E-409C-BE32-E72D297353CC}">
              <c16:uniqueId val="{00000000-2DFC-4653-8978-DE36C650E74E}"/>
            </c:ext>
          </c:extLst>
        </c:ser>
        <c:ser>
          <c:idx val="1"/>
          <c:order val="1"/>
          <c:tx>
            <c:strRef>
              <c:f>'Demographic Insights'!$C$2:$C$3</c:f>
              <c:strCache>
                <c:ptCount val="1"/>
                <c:pt idx="0">
                  <c:v>Female</c:v>
                </c:pt>
              </c:strCache>
            </c:strRef>
          </c:tx>
          <c:spPr>
            <a:solidFill>
              <a:schemeClr val="accent2"/>
            </a:solidFill>
            <a:ln>
              <a:noFill/>
            </a:ln>
            <a:effectLst/>
          </c:spPr>
          <c:invertIfNegative val="0"/>
          <c:cat>
            <c:strRef>
              <c:f>'Demographic Insights'!$A$4:$A$9</c:f>
              <c:strCache>
                <c:ptCount val="5"/>
                <c:pt idx="0">
                  <c:v>18-24</c:v>
                </c:pt>
                <c:pt idx="1">
                  <c:v>25-34</c:v>
                </c:pt>
                <c:pt idx="2">
                  <c:v>35-44</c:v>
                </c:pt>
                <c:pt idx="3">
                  <c:v>45-54</c:v>
                </c:pt>
                <c:pt idx="4">
                  <c:v>55+</c:v>
                </c:pt>
              </c:strCache>
            </c:strRef>
          </c:cat>
          <c:val>
            <c:numRef>
              <c:f>'Demographic Insights'!$C$4:$C$9</c:f>
              <c:numCache>
                <c:formatCode>General</c:formatCode>
                <c:ptCount val="5"/>
                <c:pt idx="0">
                  <c:v>27956.537500000006</c:v>
                </c:pt>
                <c:pt idx="1">
                  <c:v>25163.484999999997</c:v>
                </c:pt>
                <c:pt idx="2">
                  <c:v>28541.451999999994</c:v>
                </c:pt>
                <c:pt idx="3">
                  <c:v>18942.684615384613</c:v>
                </c:pt>
                <c:pt idx="4">
                  <c:v>17909.770000000004</c:v>
                </c:pt>
              </c:numCache>
            </c:numRef>
          </c:val>
          <c:extLst>
            <c:ext xmlns:c16="http://schemas.microsoft.com/office/drawing/2014/chart" uri="{C3380CC4-5D6E-409C-BE32-E72D297353CC}">
              <c16:uniqueId val="{00000002-2DFC-4653-8978-DE36C650E74E}"/>
            </c:ext>
          </c:extLst>
        </c:ser>
        <c:ser>
          <c:idx val="2"/>
          <c:order val="2"/>
          <c:tx>
            <c:strRef>
              <c:f>'Demographic Insights'!$D$2:$D$3</c:f>
              <c:strCache>
                <c:ptCount val="1"/>
                <c:pt idx="0">
                  <c:v>Male</c:v>
                </c:pt>
              </c:strCache>
            </c:strRef>
          </c:tx>
          <c:spPr>
            <a:solidFill>
              <a:schemeClr val="accent3"/>
            </a:solidFill>
            <a:ln>
              <a:noFill/>
            </a:ln>
            <a:effectLst/>
          </c:spPr>
          <c:invertIfNegative val="0"/>
          <c:cat>
            <c:strRef>
              <c:f>'Demographic Insights'!$A$4:$A$9</c:f>
              <c:strCache>
                <c:ptCount val="5"/>
                <c:pt idx="0">
                  <c:v>18-24</c:v>
                </c:pt>
                <c:pt idx="1">
                  <c:v>25-34</c:v>
                </c:pt>
                <c:pt idx="2">
                  <c:v>35-44</c:v>
                </c:pt>
                <c:pt idx="3">
                  <c:v>45-54</c:v>
                </c:pt>
                <c:pt idx="4">
                  <c:v>55+</c:v>
                </c:pt>
              </c:strCache>
            </c:strRef>
          </c:cat>
          <c:val>
            <c:numRef>
              <c:f>'Demographic Insights'!$D$4:$D$9</c:f>
              <c:numCache>
                <c:formatCode>General</c:formatCode>
                <c:ptCount val="5"/>
                <c:pt idx="0">
                  <c:v>28320.176562500008</c:v>
                </c:pt>
                <c:pt idx="1">
                  <c:v>23572.628461538465</c:v>
                </c:pt>
                <c:pt idx="2">
                  <c:v>20531.798518518517</c:v>
                </c:pt>
                <c:pt idx="3">
                  <c:v>23236.289677419354</c:v>
                </c:pt>
                <c:pt idx="4">
                  <c:v>24287.026400000006</c:v>
                </c:pt>
              </c:numCache>
            </c:numRef>
          </c:val>
          <c:extLst>
            <c:ext xmlns:c16="http://schemas.microsoft.com/office/drawing/2014/chart" uri="{C3380CC4-5D6E-409C-BE32-E72D297353CC}">
              <c16:uniqueId val="{00000003-2DFC-4653-8978-DE36C650E74E}"/>
            </c:ext>
          </c:extLst>
        </c:ser>
        <c:dLbls>
          <c:showLegendKey val="0"/>
          <c:showVal val="0"/>
          <c:showCatName val="0"/>
          <c:showSerName val="0"/>
          <c:showPercent val="0"/>
          <c:showBubbleSize val="0"/>
        </c:dLbls>
        <c:gapWidth val="219"/>
        <c:overlap val="-27"/>
        <c:axId val="1105502784"/>
        <c:axId val="1105503264"/>
      </c:barChart>
      <c:catAx>
        <c:axId val="110550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03264"/>
        <c:crosses val="autoZero"/>
        <c:auto val="1"/>
        <c:lblAlgn val="ctr"/>
        <c:lblOffset val="100"/>
        <c:noMultiLvlLbl val="0"/>
      </c:catAx>
      <c:valAx>
        <c:axId val="110550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0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[marketing_campaign_data(Updated).xlsx]Platform vs Spend &amp; Return!PivotTable5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Platform</a:t>
            </a:r>
            <a:r>
              <a:rPr lang="en-GB" baseline="0"/>
              <a:t> vs Spend &amp; Return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7727573772903"/>
          <c:y val="0.17171296296296296"/>
          <c:w val="0.81666102484852932"/>
          <c:h val="0.50992344706911641"/>
        </c:manualLayout>
      </c:layout>
      <c:barChart>
        <c:barDir val="col"/>
        <c:grouping val="clustered"/>
        <c:varyColors val="0"/>
        <c:ser>
          <c:idx val="0"/>
          <c:order val="0"/>
          <c:tx>
            <c:strRef>
              <c:f>'Platform vs Spend &amp; Return'!$B$2</c:f>
              <c:strCache>
                <c:ptCount val="1"/>
                <c:pt idx="0">
                  <c:v>Sum of Spend</c:v>
                </c:pt>
              </c:strCache>
            </c:strRef>
          </c:tx>
          <c:spPr>
            <a:solidFill>
              <a:schemeClr val="accent1"/>
            </a:solidFill>
            <a:ln>
              <a:noFill/>
            </a:ln>
            <a:effectLst/>
          </c:spPr>
          <c:invertIfNegative val="0"/>
          <c:cat>
            <c:strRef>
              <c:f>'Platform vs Spend &amp; Return'!$A$3:$A$8</c:f>
              <c:strCache>
                <c:ptCount val="5"/>
                <c:pt idx="0">
                  <c:v>Email</c:v>
                </c:pt>
                <c:pt idx="1">
                  <c:v>Facebook</c:v>
                </c:pt>
                <c:pt idx="2">
                  <c:v>Google</c:v>
                </c:pt>
                <c:pt idx="3">
                  <c:v>Instagram</c:v>
                </c:pt>
                <c:pt idx="4">
                  <c:v>Various</c:v>
                </c:pt>
              </c:strCache>
            </c:strRef>
          </c:cat>
          <c:val>
            <c:numRef>
              <c:f>'Platform vs Spend &amp; Return'!$B$3:$B$8</c:f>
              <c:numCache>
                <c:formatCode>General</c:formatCode>
                <c:ptCount val="5"/>
                <c:pt idx="0">
                  <c:v>655225.31999999972</c:v>
                </c:pt>
                <c:pt idx="1">
                  <c:v>578334.24</c:v>
                </c:pt>
                <c:pt idx="2">
                  <c:v>674820.71</c:v>
                </c:pt>
                <c:pt idx="3">
                  <c:v>1448281.1300000008</c:v>
                </c:pt>
                <c:pt idx="4">
                  <c:v>647513.1399999999</c:v>
                </c:pt>
              </c:numCache>
            </c:numRef>
          </c:val>
          <c:extLst>
            <c:ext xmlns:c16="http://schemas.microsoft.com/office/drawing/2014/chart" uri="{C3380CC4-5D6E-409C-BE32-E72D297353CC}">
              <c16:uniqueId val="{00000000-C04A-42DB-90F3-8B9306BDA784}"/>
            </c:ext>
          </c:extLst>
        </c:ser>
        <c:ser>
          <c:idx val="1"/>
          <c:order val="1"/>
          <c:tx>
            <c:strRef>
              <c:f>'Platform vs Spend &amp; Return'!$C$2</c:f>
              <c:strCache>
                <c:ptCount val="1"/>
                <c:pt idx="0">
                  <c:v>Sum of Revenue</c:v>
                </c:pt>
              </c:strCache>
            </c:strRef>
          </c:tx>
          <c:spPr>
            <a:solidFill>
              <a:schemeClr val="accent2"/>
            </a:solidFill>
            <a:ln>
              <a:noFill/>
            </a:ln>
            <a:effectLst/>
          </c:spPr>
          <c:invertIfNegative val="0"/>
          <c:cat>
            <c:strRef>
              <c:f>'Platform vs Spend &amp; Return'!$A$3:$A$8</c:f>
              <c:strCache>
                <c:ptCount val="5"/>
                <c:pt idx="0">
                  <c:v>Email</c:v>
                </c:pt>
                <c:pt idx="1">
                  <c:v>Facebook</c:v>
                </c:pt>
                <c:pt idx="2">
                  <c:v>Google</c:v>
                </c:pt>
                <c:pt idx="3">
                  <c:v>Instagram</c:v>
                </c:pt>
                <c:pt idx="4">
                  <c:v>Various</c:v>
                </c:pt>
              </c:strCache>
            </c:strRef>
          </c:cat>
          <c:val>
            <c:numRef>
              <c:f>'Platform vs Spend &amp; Return'!$C$3:$C$8</c:f>
              <c:numCache>
                <c:formatCode>General</c:formatCode>
                <c:ptCount val="5"/>
                <c:pt idx="0">
                  <c:v>1420567.8499999999</c:v>
                </c:pt>
                <c:pt idx="1">
                  <c:v>1457898.1800000004</c:v>
                </c:pt>
                <c:pt idx="2">
                  <c:v>1833996.81</c:v>
                </c:pt>
                <c:pt idx="3">
                  <c:v>3312108.0999999987</c:v>
                </c:pt>
                <c:pt idx="4">
                  <c:v>1641435.22</c:v>
                </c:pt>
              </c:numCache>
            </c:numRef>
          </c:val>
          <c:extLst>
            <c:ext xmlns:c16="http://schemas.microsoft.com/office/drawing/2014/chart" uri="{C3380CC4-5D6E-409C-BE32-E72D297353CC}">
              <c16:uniqueId val="{00000002-C04A-42DB-90F3-8B9306BDA784}"/>
            </c:ext>
          </c:extLst>
        </c:ser>
        <c:dLbls>
          <c:showLegendKey val="0"/>
          <c:showVal val="0"/>
          <c:showCatName val="0"/>
          <c:showSerName val="0"/>
          <c:showPercent val="0"/>
          <c:showBubbleSize val="0"/>
        </c:dLbls>
        <c:gapWidth val="219"/>
        <c:overlap val="-27"/>
        <c:axId val="1000289327"/>
        <c:axId val="1000289807"/>
      </c:barChart>
      <c:catAx>
        <c:axId val="100028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89807"/>
        <c:crosses val="autoZero"/>
        <c:auto val="1"/>
        <c:lblAlgn val="ctr"/>
        <c:lblOffset val="100"/>
        <c:noMultiLvlLbl val="0"/>
      </c:catAx>
      <c:valAx>
        <c:axId val="100028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Value</a:t>
                </a:r>
                <a:r>
                  <a:rPr lang="en-GB" baseline="0"/>
                  <a:t> (&amp;)</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289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5054235043049524"/>
          <c:y val="1.0045567220764072E-2"/>
          <c:w val="0.3183050015944268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[marketing_campaign_data(Updated).xlsx]Platform vs Spend &amp; Return!PivotTable6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Platform vs</a:t>
            </a:r>
            <a:r>
              <a:rPr lang="en-GB" baseline="0"/>
              <a:t> Spend &amp; Return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77175139692597E-2"/>
          <c:y val="0.17171296296296296"/>
          <c:w val="0.88922376344554954"/>
          <c:h val="0.62271617089530473"/>
        </c:manualLayout>
      </c:layout>
      <c:barChart>
        <c:barDir val="col"/>
        <c:grouping val="clustered"/>
        <c:varyColors val="0"/>
        <c:ser>
          <c:idx val="0"/>
          <c:order val="0"/>
          <c:tx>
            <c:strRef>
              <c:f>'Platform vs Spend &amp; Return'!$B$24</c:f>
              <c:strCache>
                <c:ptCount val="1"/>
                <c:pt idx="0">
                  <c:v>Average of Customer Acquisition Cost</c:v>
                </c:pt>
              </c:strCache>
            </c:strRef>
          </c:tx>
          <c:spPr>
            <a:solidFill>
              <a:schemeClr val="accent1"/>
            </a:solidFill>
            <a:ln>
              <a:noFill/>
            </a:ln>
            <a:effectLst/>
          </c:spPr>
          <c:invertIfNegative val="0"/>
          <c:cat>
            <c:strRef>
              <c:f>'Platform vs Spend &amp; Return'!$A$25:$A$30</c:f>
              <c:strCache>
                <c:ptCount val="5"/>
                <c:pt idx="0">
                  <c:v>Email</c:v>
                </c:pt>
                <c:pt idx="1">
                  <c:v>Facebook</c:v>
                </c:pt>
                <c:pt idx="2">
                  <c:v>Google</c:v>
                </c:pt>
                <c:pt idx="3">
                  <c:v>Instagram</c:v>
                </c:pt>
                <c:pt idx="4">
                  <c:v>Various</c:v>
                </c:pt>
              </c:strCache>
            </c:strRef>
          </c:cat>
          <c:val>
            <c:numRef>
              <c:f>'Platform vs Spend &amp; Return'!$B$25:$B$30</c:f>
              <c:numCache>
                <c:formatCode>General</c:formatCode>
                <c:ptCount val="5"/>
                <c:pt idx="0">
                  <c:v>104.55730661880368</c:v>
                </c:pt>
                <c:pt idx="1">
                  <c:v>197.34461424111547</c:v>
                </c:pt>
                <c:pt idx="2">
                  <c:v>81.258699045708397</c:v>
                </c:pt>
                <c:pt idx="3">
                  <c:v>113.77171157204657</c:v>
                </c:pt>
                <c:pt idx="4">
                  <c:v>103.41524647313022</c:v>
                </c:pt>
              </c:numCache>
            </c:numRef>
          </c:val>
          <c:extLst>
            <c:ext xmlns:c16="http://schemas.microsoft.com/office/drawing/2014/chart" uri="{C3380CC4-5D6E-409C-BE32-E72D297353CC}">
              <c16:uniqueId val="{00000000-E158-4D92-948F-187B7EC4B254}"/>
            </c:ext>
          </c:extLst>
        </c:ser>
        <c:ser>
          <c:idx val="1"/>
          <c:order val="1"/>
          <c:tx>
            <c:strRef>
              <c:f>'Platform vs Spend &amp; Return'!$C$24</c:f>
              <c:strCache>
                <c:ptCount val="1"/>
                <c:pt idx="0">
                  <c:v>Average of Return on Investment (ROI) %</c:v>
                </c:pt>
              </c:strCache>
            </c:strRef>
          </c:tx>
          <c:spPr>
            <a:solidFill>
              <a:schemeClr val="accent2"/>
            </a:solidFill>
            <a:ln>
              <a:noFill/>
            </a:ln>
            <a:effectLst/>
          </c:spPr>
          <c:invertIfNegative val="0"/>
          <c:cat>
            <c:strRef>
              <c:f>'Platform vs Spend &amp; Return'!$A$25:$A$30</c:f>
              <c:strCache>
                <c:ptCount val="5"/>
                <c:pt idx="0">
                  <c:v>Email</c:v>
                </c:pt>
                <c:pt idx="1">
                  <c:v>Facebook</c:v>
                </c:pt>
                <c:pt idx="2">
                  <c:v>Google</c:v>
                </c:pt>
                <c:pt idx="3">
                  <c:v>Instagram</c:v>
                </c:pt>
                <c:pt idx="4">
                  <c:v>Various</c:v>
                </c:pt>
              </c:strCache>
            </c:strRef>
          </c:cat>
          <c:val>
            <c:numRef>
              <c:f>'Platform vs Spend &amp; Return'!$C$25:$C$30</c:f>
              <c:numCache>
                <c:formatCode>General</c:formatCode>
                <c:ptCount val="5"/>
                <c:pt idx="0">
                  <c:v>369.20302261566417</c:v>
                </c:pt>
                <c:pt idx="1">
                  <c:v>421.69738117015356</c:v>
                </c:pt>
                <c:pt idx="2">
                  <c:v>387.79338818894547</c:v>
                </c:pt>
                <c:pt idx="3">
                  <c:v>297.75445560473304</c:v>
                </c:pt>
                <c:pt idx="4">
                  <c:v>386.64666607906702</c:v>
                </c:pt>
              </c:numCache>
            </c:numRef>
          </c:val>
          <c:extLst>
            <c:ext xmlns:c16="http://schemas.microsoft.com/office/drawing/2014/chart" uri="{C3380CC4-5D6E-409C-BE32-E72D297353CC}">
              <c16:uniqueId val="{00000002-E158-4D92-948F-187B7EC4B254}"/>
            </c:ext>
          </c:extLst>
        </c:ser>
        <c:dLbls>
          <c:showLegendKey val="0"/>
          <c:showVal val="0"/>
          <c:showCatName val="0"/>
          <c:showSerName val="0"/>
          <c:showPercent val="0"/>
          <c:showBubbleSize val="0"/>
        </c:dLbls>
        <c:gapWidth val="219"/>
        <c:overlap val="-27"/>
        <c:axId val="1009016303"/>
        <c:axId val="1009003823"/>
      </c:barChart>
      <c:catAx>
        <c:axId val="100901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Platform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3823"/>
        <c:crosses val="autoZero"/>
        <c:auto val="1"/>
        <c:lblAlgn val="ctr"/>
        <c:lblOffset val="100"/>
        <c:noMultiLvlLbl val="0"/>
      </c:catAx>
      <c:valAx>
        <c:axId val="100900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16303"/>
        <c:crosses val="autoZero"/>
        <c:crossBetween val="between"/>
      </c:valAx>
      <c:spPr>
        <a:noFill/>
        <a:ln>
          <a:noFill/>
        </a:ln>
        <a:effectLst/>
      </c:spPr>
    </c:plotArea>
    <c:legend>
      <c:legendPos val="r"/>
      <c:layout>
        <c:manualLayout>
          <c:xMode val="edge"/>
          <c:yMode val="edge"/>
          <c:x val="0.47185175312179811"/>
          <c:y val="0.8943048264800233"/>
          <c:w val="0.51725754153781167"/>
          <c:h val="0.105325167687372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 Country-Level 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-Level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Country-Level Analysis'!$B$2</c:f>
              <c:strCache>
                <c:ptCount val="1"/>
                <c:pt idx="0">
                  <c:v>Sum of Spend</c:v>
                </c:pt>
              </c:strCache>
            </c:strRef>
          </c:tx>
          <c:spPr>
            <a:solidFill>
              <a:schemeClr val="accent1"/>
            </a:solidFill>
            <a:ln>
              <a:noFill/>
            </a:ln>
            <a:effectLst/>
          </c:spPr>
          <c:invertIfNegative val="0"/>
          <c:cat>
            <c:strRef>
              <c:f>' Country-Level Analysis'!$A$3:$A$10</c:f>
              <c:strCache>
                <c:ptCount val="7"/>
                <c:pt idx="0">
                  <c:v>Australia</c:v>
                </c:pt>
                <c:pt idx="1">
                  <c:v>Bangladesh</c:v>
                </c:pt>
                <c:pt idx="2">
                  <c:v>Canada</c:v>
                </c:pt>
                <c:pt idx="3">
                  <c:v>Germany</c:v>
                </c:pt>
                <c:pt idx="4">
                  <c:v>India</c:v>
                </c:pt>
                <c:pt idx="5">
                  <c:v>UK</c:v>
                </c:pt>
                <c:pt idx="6">
                  <c:v>USA</c:v>
                </c:pt>
              </c:strCache>
            </c:strRef>
          </c:cat>
          <c:val>
            <c:numRef>
              <c:f>' Country-Level Analysis'!$B$3:$B$10</c:f>
              <c:numCache>
                <c:formatCode>General</c:formatCode>
                <c:ptCount val="7"/>
                <c:pt idx="0">
                  <c:v>601418.05000000016</c:v>
                </c:pt>
                <c:pt idx="1">
                  <c:v>485143.43000000005</c:v>
                </c:pt>
                <c:pt idx="2">
                  <c:v>531030.89999999991</c:v>
                </c:pt>
                <c:pt idx="3">
                  <c:v>612882.58000000007</c:v>
                </c:pt>
                <c:pt idx="4">
                  <c:v>603574.35</c:v>
                </c:pt>
                <c:pt idx="5">
                  <c:v>630867.42000000004</c:v>
                </c:pt>
                <c:pt idx="6">
                  <c:v>539257.80999999994</c:v>
                </c:pt>
              </c:numCache>
            </c:numRef>
          </c:val>
          <c:extLst>
            <c:ext xmlns:c16="http://schemas.microsoft.com/office/drawing/2014/chart" uri="{C3380CC4-5D6E-409C-BE32-E72D297353CC}">
              <c16:uniqueId val="{00000000-2AD0-43BF-9DF6-311E997A7550}"/>
            </c:ext>
          </c:extLst>
        </c:ser>
        <c:ser>
          <c:idx val="1"/>
          <c:order val="1"/>
          <c:tx>
            <c:strRef>
              <c:f>' Country-Level Analysis'!$C$2</c:f>
              <c:strCache>
                <c:ptCount val="1"/>
                <c:pt idx="0">
                  <c:v>Sum of Revenue</c:v>
                </c:pt>
              </c:strCache>
            </c:strRef>
          </c:tx>
          <c:spPr>
            <a:solidFill>
              <a:schemeClr val="accent2"/>
            </a:solidFill>
            <a:ln>
              <a:noFill/>
            </a:ln>
            <a:effectLst/>
          </c:spPr>
          <c:invertIfNegative val="0"/>
          <c:cat>
            <c:strRef>
              <c:f>' Country-Level Analysis'!$A$3:$A$10</c:f>
              <c:strCache>
                <c:ptCount val="7"/>
                <c:pt idx="0">
                  <c:v>Australia</c:v>
                </c:pt>
                <c:pt idx="1">
                  <c:v>Bangladesh</c:v>
                </c:pt>
                <c:pt idx="2">
                  <c:v>Canada</c:v>
                </c:pt>
                <c:pt idx="3">
                  <c:v>Germany</c:v>
                </c:pt>
                <c:pt idx="4">
                  <c:v>India</c:v>
                </c:pt>
                <c:pt idx="5">
                  <c:v>UK</c:v>
                </c:pt>
                <c:pt idx="6">
                  <c:v>USA</c:v>
                </c:pt>
              </c:strCache>
            </c:strRef>
          </c:cat>
          <c:val>
            <c:numRef>
              <c:f>' Country-Level Analysis'!$C$3:$C$10</c:f>
              <c:numCache>
                <c:formatCode>General</c:formatCode>
                <c:ptCount val="7"/>
                <c:pt idx="0">
                  <c:v>1229924.8099999998</c:v>
                </c:pt>
                <c:pt idx="1">
                  <c:v>1301506.68</c:v>
                </c:pt>
                <c:pt idx="2">
                  <c:v>1403149.7399999998</c:v>
                </c:pt>
                <c:pt idx="3">
                  <c:v>1211245.32</c:v>
                </c:pt>
                <c:pt idx="4">
                  <c:v>1357357.1099999999</c:v>
                </c:pt>
                <c:pt idx="5">
                  <c:v>1841213.43</c:v>
                </c:pt>
                <c:pt idx="6">
                  <c:v>1321609.07</c:v>
                </c:pt>
              </c:numCache>
            </c:numRef>
          </c:val>
          <c:extLst>
            <c:ext xmlns:c16="http://schemas.microsoft.com/office/drawing/2014/chart" uri="{C3380CC4-5D6E-409C-BE32-E72D297353CC}">
              <c16:uniqueId val="{00000002-2AD0-43BF-9DF6-311E997A7550}"/>
            </c:ext>
          </c:extLst>
        </c:ser>
        <c:dLbls>
          <c:showLegendKey val="0"/>
          <c:showVal val="0"/>
          <c:showCatName val="0"/>
          <c:showSerName val="0"/>
          <c:showPercent val="0"/>
          <c:showBubbleSize val="0"/>
        </c:dLbls>
        <c:gapWidth val="219"/>
        <c:overlap val="-27"/>
        <c:axId val="1007787519"/>
        <c:axId val="1007787999"/>
      </c:barChart>
      <c:catAx>
        <c:axId val="100778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87999"/>
        <c:crosses val="autoZero"/>
        <c:auto val="1"/>
        <c:lblAlgn val="ctr"/>
        <c:lblOffset val="100"/>
        <c:noMultiLvlLbl val="0"/>
      </c:catAx>
      <c:valAx>
        <c:axId val="100778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7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 Country-Level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-Level Analysis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Country-Level Analysis'!$B$26</c:f>
              <c:strCache>
                <c:ptCount val="1"/>
                <c:pt idx="0">
                  <c:v>Average of Cost Per Lead (CPL)</c:v>
                </c:pt>
              </c:strCache>
            </c:strRef>
          </c:tx>
          <c:spPr>
            <a:solidFill>
              <a:schemeClr val="accent1"/>
            </a:solidFill>
            <a:ln>
              <a:noFill/>
            </a:ln>
            <a:effectLst/>
          </c:spPr>
          <c:invertIfNegative val="0"/>
          <c:cat>
            <c:strRef>
              <c:f>' Country-Level Analysis'!$A$27:$A$34</c:f>
              <c:strCache>
                <c:ptCount val="7"/>
                <c:pt idx="0">
                  <c:v>Australia</c:v>
                </c:pt>
                <c:pt idx="1">
                  <c:v>Bangladesh</c:v>
                </c:pt>
                <c:pt idx="2">
                  <c:v>Canada</c:v>
                </c:pt>
                <c:pt idx="3">
                  <c:v>Germany</c:v>
                </c:pt>
                <c:pt idx="4">
                  <c:v>India</c:v>
                </c:pt>
                <c:pt idx="5">
                  <c:v>UK</c:v>
                </c:pt>
                <c:pt idx="6">
                  <c:v>USA</c:v>
                </c:pt>
              </c:strCache>
            </c:strRef>
          </c:cat>
          <c:val>
            <c:numRef>
              <c:f>' Country-Level Analysis'!$B$27:$B$34</c:f>
              <c:numCache>
                <c:formatCode>General</c:formatCode>
                <c:ptCount val="7"/>
                <c:pt idx="0">
                  <c:v>27.873976467582441</c:v>
                </c:pt>
                <c:pt idx="1">
                  <c:v>12.744909196659259</c:v>
                </c:pt>
                <c:pt idx="2">
                  <c:v>14.847503523811875</c:v>
                </c:pt>
                <c:pt idx="3">
                  <c:v>14.617744853778662</c:v>
                </c:pt>
                <c:pt idx="4">
                  <c:v>16.147896795887934</c:v>
                </c:pt>
                <c:pt idx="5">
                  <c:v>16.725873979073487</c:v>
                </c:pt>
                <c:pt idx="6">
                  <c:v>15.821413741872078</c:v>
                </c:pt>
              </c:numCache>
            </c:numRef>
          </c:val>
          <c:extLst>
            <c:ext xmlns:c16="http://schemas.microsoft.com/office/drawing/2014/chart" uri="{C3380CC4-5D6E-409C-BE32-E72D297353CC}">
              <c16:uniqueId val="{00000000-E6B4-40F9-9AF1-071ACFA3F4D1}"/>
            </c:ext>
          </c:extLst>
        </c:ser>
        <c:ser>
          <c:idx val="1"/>
          <c:order val="1"/>
          <c:tx>
            <c:strRef>
              <c:f>' Country-Level Analysis'!$C$26</c:f>
              <c:strCache>
                <c:ptCount val="1"/>
                <c:pt idx="0">
                  <c:v>Average of Return on Investment (ROI) %</c:v>
                </c:pt>
              </c:strCache>
            </c:strRef>
          </c:tx>
          <c:spPr>
            <a:solidFill>
              <a:schemeClr val="accent2"/>
            </a:solidFill>
            <a:ln>
              <a:noFill/>
            </a:ln>
            <a:effectLst/>
          </c:spPr>
          <c:invertIfNegative val="0"/>
          <c:cat>
            <c:strRef>
              <c:f>' Country-Level Analysis'!$A$27:$A$34</c:f>
              <c:strCache>
                <c:ptCount val="7"/>
                <c:pt idx="0">
                  <c:v>Australia</c:v>
                </c:pt>
                <c:pt idx="1">
                  <c:v>Bangladesh</c:v>
                </c:pt>
                <c:pt idx="2">
                  <c:v>Canada</c:v>
                </c:pt>
                <c:pt idx="3">
                  <c:v>Germany</c:v>
                </c:pt>
                <c:pt idx="4">
                  <c:v>India</c:v>
                </c:pt>
                <c:pt idx="5">
                  <c:v>UK</c:v>
                </c:pt>
                <c:pt idx="6">
                  <c:v>USA</c:v>
                </c:pt>
              </c:strCache>
            </c:strRef>
          </c:cat>
          <c:val>
            <c:numRef>
              <c:f>' Country-Level Analysis'!$C$27:$C$34</c:f>
              <c:numCache>
                <c:formatCode>General</c:formatCode>
                <c:ptCount val="7"/>
                <c:pt idx="0">
                  <c:v>277.96845273685869</c:v>
                </c:pt>
                <c:pt idx="1">
                  <c:v>398.66714953227364</c:v>
                </c:pt>
                <c:pt idx="2">
                  <c:v>396.0056613436048</c:v>
                </c:pt>
                <c:pt idx="3">
                  <c:v>332.40748366670965</c:v>
                </c:pt>
                <c:pt idx="4">
                  <c:v>321.66352711035859</c:v>
                </c:pt>
                <c:pt idx="5">
                  <c:v>325.57514628815005</c:v>
                </c:pt>
                <c:pt idx="6">
                  <c:v>467.78694349934119</c:v>
                </c:pt>
              </c:numCache>
            </c:numRef>
          </c:val>
          <c:extLst>
            <c:ext xmlns:c16="http://schemas.microsoft.com/office/drawing/2014/chart" uri="{C3380CC4-5D6E-409C-BE32-E72D297353CC}">
              <c16:uniqueId val="{00000002-E6B4-40F9-9AF1-071ACFA3F4D1}"/>
            </c:ext>
          </c:extLst>
        </c:ser>
        <c:dLbls>
          <c:showLegendKey val="0"/>
          <c:showVal val="0"/>
          <c:showCatName val="0"/>
          <c:showSerName val="0"/>
          <c:showPercent val="0"/>
          <c:showBubbleSize val="0"/>
        </c:dLbls>
        <c:gapWidth val="219"/>
        <c:overlap val="-27"/>
        <c:axId val="967768544"/>
        <c:axId val="967769024"/>
      </c:barChart>
      <c:catAx>
        <c:axId val="96776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69024"/>
        <c:crosses val="autoZero"/>
        <c:auto val="1"/>
        <c:lblAlgn val="ctr"/>
        <c:lblOffset val="100"/>
        <c:noMultiLvlLbl val="0"/>
      </c:catAx>
      <c:valAx>
        <c:axId val="96776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76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1750" cap="rnd">
            <a:solidFill>
              <a:schemeClr val="accent1"/>
            </a:solidFill>
            <a:round/>
          </a:ln>
          <a:effectLst>
            <a:outerShdw blurRad="40000" dist="23000" dir="5400000" rotWithShape="0">
              <a:srgbClr val="000000">
                <a:alpha val="35000"/>
              </a:srgbClr>
            </a:outerShdw>
          </a:effectLst>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v>Sum of Revenue</c:v>
          </c:tx>
          <c:spPr>
            <a:ln w="31750"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709090.9700000002</c:v>
              </c:pt>
              <c:pt idx="1">
                <c:v>489938.82</c:v>
              </c:pt>
              <c:pt idx="2">
                <c:v>1218082.7899999998</c:v>
              </c:pt>
              <c:pt idx="3">
                <c:v>765055.75000000012</c:v>
              </c:pt>
              <c:pt idx="4">
                <c:v>470102.47</c:v>
              </c:pt>
              <c:pt idx="5">
                <c:v>662883.75999999989</c:v>
              </c:pt>
              <c:pt idx="6">
                <c:v>549658.19999999995</c:v>
              </c:pt>
              <c:pt idx="7">
                <c:v>1002001.6099999999</c:v>
              </c:pt>
              <c:pt idx="8">
                <c:v>726951.84999999986</c:v>
              </c:pt>
              <c:pt idx="9">
                <c:v>1284912.7399999998</c:v>
              </c:pt>
              <c:pt idx="10">
                <c:v>1241633.6400000001</c:v>
              </c:pt>
              <c:pt idx="11">
                <c:v>545693.55999999994</c:v>
              </c:pt>
            </c:numLit>
          </c:val>
          <c:smooth val="0"/>
          <c:extLst>
            <c:ext xmlns:c16="http://schemas.microsoft.com/office/drawing/2014/chart" uri="{C3380CC4-5D6E-409C-BE32-E72D297353CC}">
              <c16:uniqueId val="{0000000E-756A-4FFC-8124-94DF646AF4EF}"/>
            </c:ext>
          </c:extLst>
        </c:ser>
        <c:dLbls>
          <c:showLegendKey val="0"/>
          <c:showVal val="0"/>
          <c:showCatName val="0"/>
          <c:showSerName val="0"/>
          <c:showPercent val="0"/>
          <c:showBubbleSize val="0"/>
        </c:dLbls>
        <c:marker val="1"/>
        <c:smooth val="0"/>
        <c:axId val="2071176479"/>
        <c:axId val="2071182239"/>
      </c:lineChart>
      <c:lineChart>
        <c:grouping val="stacked"/>
        <c:varyColors val="0"/>
        <c:ser>
          <c:idx val="0"/>
          <c:order val="0"/>
          <c:tx>
            <c:v>Average of Return on Investment (ROI) %</c:v>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410.95943082151251</c:v>
              </c:pt>
              <c:pt idx="1">
                <c:v>263.28013333239329</c:v>
              </c:pt>
              <c:pt idx="2">
                <c:v>417.1959925265466</c:v>
              </c:pt>
              <c:pt idx="3">
                <c:v>379.85205153266969</c:v>
              </c:pt>
              <c:pt idx="4">
                <c:v>399.56479960065923</c:v>
              </c:pt>
              <c:pt idx="5">
                <c:v>378.64311690437273</c:v>
              </c:pt>
              <c:pt idx="6">
                <c:v>268.68785232722462</c:v>
              </c:pt>
              <c:pt idx="7">
                <c:v>215.24178641645275</c:v>
              </c:pt>
              <c:pt idx="8">
                <c:v>228.38605197515983</c:v>
              </c:pt>
              <c:pt idx="9">
                <c:v>674.84234192496626</c:v>
              </c:pt>
              <c:pt idx="10">
                <c:v>352.91960329665727</c:v>
              </c:pt>
              <c:pt idx="11">
                <c:v>230.24611833765528</c:v>
              </c:pt>
            </c:numLit>
          </c:val>
          <c:smooth val="0"/>
          <c:extLst>
            <c:ext xmlns:c16="http://schemas.microsoft.com/office/drawing/2014/chart" uri="{C3380CC4-5D6E-409C-BE32-E72D297353CC}">
              <c16:uniqueId val="{00000000-756A-4FFC-8124-94DF646AF4EF}"/>
            </c:ext>
          </c:extLst>
        </c:ser>
        <c:ser>
          <c:idx val="2"/>
          <c:order val="2"/>
          <c:tx>
            <c:v>Average of Conversion Rate (%)</c:v>
          </c:tx>
          <c:spPr>
            <a:ln w="31750"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20.149536705961939</c:v>
              </c:pt>
              <c:pt idx="1">
                <c:v>19.547936047091618</c:v>
              </c:pt>
              <c:pt idx="2">
                <c:v>22.459599656694294</c:v>
              </c:pt>
              <c:pt idx="3">
                <c:v>20.661748061408922</c:v>
              </c:pt>
              <c:pt idx="4">
                <c:v>20.832954959168639</c:v>
              </c:pt>
              <c:pt idx="5">
                <c:v>20.057537508659863</c:v>
              </c:pt>
              <c:pt idx="6">
                <c:v>19.432558432500361</c:v>
              </c:pt>
              <c:pt idx="7">
                <c:v>20.175752107643167</c:v>
              </c:pt>
              <c:pt idx="8">
                <c:v>19.284964734907454</c:v>
              </c:pt>
              <c:pt idx="9">
                <c:v>24.194429965340955</c:v>
              </c:pt>
              <c:pt idx="10">
                <c:v>21.422160050985244</c:v>
              </c:pt>
              <c:pt idx="11">
                <c:v>20.357466009974601</c:v>
              </c:pt>
            </c:numLit>
          </c:val>
          <c:smooth val="0"/>
          <c:extLst>
            <c:ext xmlns:c16="http://schemas.microsoft.com/office/drawing/2014/chart" uri="{C3380CC4-5D6E-409C-BE32-E72D297353CC}">
              <c16:uniqueId val="{00000012-756A-4FFC-8124-94DF646AF4EF}"/>
            </c:ext>
          </c:extLst>
        </c:ser>
        <c:dLbls>
          <c:showLegendKey val="0"/>
          <c:showVal val="0"/>
          <c:showCatName val="0"/>
          <c:showSerName val="0"/>
          <c:showPercent val="0"/>
          <c:showBubbleSize val="0"/>
        </c:dLbls>
        <c:marker val="1"/>
        <c:smooth val="0"/>
        <c:axId val="310111839"/>
        <c:axId val="310116639"/>
      </c:lineChart>
      <c:catAx>
        <c:axId val="2071176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Month</a:t>
                </a:r>
              </a:p>
            </c:rich>
          </c:tx>
          <c:layout>
            <c:manualLayout>
              <c:xMode val="edge"/>
              <c:yMode val="edge"/>
              <c:x val="0.49123140823028122"/>
              <c:y val="0.877746427529892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182239"/>
        <c:crosses val="autoZero"/>
        <c:auto val="1"/>
        <c:lblAlgn val="ctr"/>
        <c:lblOffset val="100"/>
        <c:noMultiLvlLbl val="0"/>
      </c:catAx>
      <c:valAx>
        <c:axId val="207118223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Values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t;=1000000]0.0,,&quot;M&quot;;[&gt;=1000]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176479"/>
        <c:crosses val="autoZero"/>
        <c:crossBetween val="between"/>
      </c:valAx>
      <c:valAx>
        <c:axId val="310116639"/>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Metrics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10111839"/>
        <c:crosses val="max"/>
        <c:crossBetween val="between"/>
      </c:valAx>
      <c:catAx>
        <c:axId val="310111839"/>
        <c:scaling>
          <c:orientation val="minMax"/>
        </c:scaling>
        <c:delete val="1"/>
        <c:axPos val="b"/>
        <c:numFmt formatCode="General" sourceLinked="1"/>
        <c:majorTickMark val="none"/>
        <c:minorTickMark val="none"/>
        <c:tickLblPos val="nextTo"/>
        <c:crossAx val="3101166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CAC by Campaing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2"/>
          <c:order val="2"/>
          <c:tx>
            <c:v>Average of Conversion Rate (%)</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6"/>
              <c:pt idx="0">
                <c:v>Email</c:v>
              </c:pt>
              <c:pt idx="1">
                <c:v>Facebook Ads</c:v>
              </c:pt>
              <c:pt idx="2">
                <c:v>Google Ads</c:v>
              </c:pt>
              <c:pt idx="3">
                <c:v>Influencer</c:v>
              </c:pt>
              <c:pt idx="4">
                <c:v>Instagram Ads</c:v>
              </c:pt>
              <c:pt idx="5">
                <c:v>Referral</c:v>
              </c:pt>
            </c:strLit>
          </c:cat>
          <c:val>
            <c:numLit>
              <c:formatCode>General</c:formatCode>
              <c:ptCount val="6"/>
              <c:pt idx="0">
                <c:v>22.353347357893238</c:v>
              </c:pt>
              <c:pt idx="1">
                <c:v>20.458530038667082</c:v>
              </c:pt>
              <c:pt idx="2">
                <c:v>20.525155389203132</c:v>
              </c:pt>
              <c:pt idx="3">
                <c:v>21.048852356924034</c:v>
              </c:pt>
              <c:pt idx="4">
                <c:v>20.321052036888513</c:v>
              </c:pt>
              <c:pt idx="5">
                <c:v>20.58384273807626</c:v>
              </c:pt>
            </c:numLit>
          </c:val>
          <c:extLst>
            <c:ext xmlns:c16="http://schemas.microsoft.com/office/drawing/2014/chart" uri="{C3380CC4-5D6E-409C-BE32-E72D297353CC}">
              <c16:uniqueId val="{00000003-DF66-4C3E-B4E2-CA313A9A1E56}"/>
            </c:ext>
          </c:extLst>
        </c:ser>
        <c:dLbls>
          <c:showLegendKey val="0"/>
          <c:showVal val="0"/>
          <c:showCatName val="0"/>
          <c:showSerName val="0"/>
          <c:showPercent val="0"/>
          <c:showBubbleSize val="0"/>
        </c:dLbls>
        <c:gapWidth val="219"/>
        <c:axId val="388799231"/>
        <c:axId val="388798271"/>
      </c:barChart>
      <c:barChart>
        <c:barDir val="bar"/>
        <c:grouping val="clustered"/>
        <c:varyColors val="0"/>
        <c:ser>
          <c:idx val="0"/>
          <c:order val="0"/>
          <c:tx>
            <c:v>Average of Cost Per Lead (CPL)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6"/>
              <c:pt idx="0">
                <c:v>Email</c:v>
              </c:pt>
              <c:pt idx="1">
                <c:v>Facebook Ads</c:v>
              </c:pt>
              <c:pt idx="2">
                <c:v>Google Ads</c:v>
              </c:pt>
              <c:pt idx="3">
                <c:v>Influencer</c:v>
              </c:pt>
              <c:pt idx="4">
                <c:v>Instagram Ads</c:v>
              </c:pt>
              <c:pt idx="5">
                <c:v>Referral</c:v>
              </c:pt>
            </c:strLit>
          </c:cat>
          <c:val>
            <c:numLit>
              <c:formatCode>General</c:formatCode>
              <c:ptCount val="6"/>
              <c:pt idx="0">
                <c:v>16.376111654552549</c:v>
              </c:pt>
              <c:pt idx="1">
                <c:v>22.343616436465656</c:v>
              </c:pt>
              <c:pt idx="2">
                <c:v>11.827408335383923</c:v>
              </c:pt>
              <c:pt idx="3">
                <c:v>13.495984204929073</c:v>
              </c:pt>
              <c:pt idx="4">
                <c:v>21.445844542266297</c:v>
              </c:pt>
              <c:pt idx="5">
                <c:v>17.486454073624426</c:v>
              </c:pt>
            </c:numLit>
          </c:val>
          <c:extLst>
            <c:ext xmlns:c16="http://schemas.microsoft.com/office/drawing/2014/chart" uri="{C3380CC4-5D6E-409C-BE32-E72D297353CC}">
              <c16:uniqueId val="{00000000-DF66-4C3E-B4E2-CA313A9A1E56}"/>
            </c:ext>
          </c:extLst>
        </c:ser>
        <c:ser>
          <c:idx val="1"/>
          <c:order val="1"/>
          <c:tx>
            <c:v>Average of Customer Acquisition Cost</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6"/>
              <c:pt idx="0">
                <c:v>Email</c:v>
              </c:pt>
              <c:pt idx="1">
                <c:v>Facebook Ads</c:v>
              </c:pt>
              <c:pt idx="2">
                <c:v>Google Ads</c:v>
              </c:pt>
              <c:pt idx="3">
                <c:v>Influencer</c:v>
              </c:pt>
              <c:pt idx="4">
                <c:v>Instagram Ads</c:v>
              </c:pt>
              <c:pt idx="5">
                <c:v>Referral</c:v>
              </c:pt>
            </c:strLit>
          </c:cat>
          <c:val>
            <c:numLit>
              <c:formatCode>General</c:formatCode>
              <c:ptCount val="6"/>
              <c:pt idx="0">
                <c:v>104.55730661880368</c:v>
              </c:pt>
              <c:pt idx="1">
                <c:v>197.34461424111547</c:v>
              </c:pt>
              <c:pt idx="2">
                <c:v>81.258699045708397</c:v>
              </c:pt>
              <c:pt idx="3">
                <c:v>73.939322440990978</c:v>
              </c:pt>
              <c:pt idx="4">
                <c:v>161.82348258728831</c:v>
              </c:pt>
              <c:pt idx="5">
                <c:v>103.41524647313022</c:v>
              </c:pt>
            </c:numLit>
          </c:val>
          <c:extLst>
            <c:ext xmlns:c16="http://schemas.microsoft.com/office/drawing/2014/chart" uri="{C3380CC4-5D6E-409C-BE32-E72D297353CC}">
              <c16:uniqueId val="{00000002-DF66-4C3E-B4E2-CA313A9A1E56}"/>
            </c:ext>
          </c:extLst>
        </c:ser>
        <c:dLbls>
          <c:showLegendKey val="0"/>
          <c:showVal val="0"/>
          <c:showCatName val="0"/>
          <c:showSerName val="0"/>
          <c:showPercent val="0"/>
          <c:showBubbleSize val="0"/>
        </c:dLbls>
        <c:gapWidth val="219"/>
        <c:axId val="388843871"/>
        <c:axId val="388843391"/>
      </c:barChart>
      <c:catAx>
        <c:axId val="38879923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Campaing Type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798271"/>
        <c:crosses val="autoZero"/>
        <c:auto val="1"/>
        <c:lblAlgn val="ctr"/>
        <c:lblOffset val="100"/>
        <c:noMultiLvlLbl val="0"/>
      </c:catAx>
      <c:valAx>
        <c:axId val="38879827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Metrics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799231"/>
        <c:crosses val="autoZero"/>
        <c:crossBetween val="between"/>
      </c:valAx>
      <c:valAx>
        <c:axId val="388843391"/>
        <c:scaling>
          <c:orientation val="minMax"/>
        </c:scaling>
        <c:delete val="0"/>
        <c:axPos val="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Value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843871"/>
        <c:crosses val="max"/>
        <c:crossBetween val="between"/>
      </c:valAx>
      <c:catAx>
        <c:axId val="388843871"/>
        <c:scaling>
          <c:orientation val="minMax"/>
        </c:scaling>
        <c:delete val="1"/>
        <c:axPos val="l"/>
        <c:numFmt formatCode="General" sourceLinked="1"/>
        <c:majorTickMark val="none"/>
        <c:minorTickMark val="none"/>
        <c:tickLblPos val="nextTo"/>
        <c:crossAx val="3888433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Revenue by Platform and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Email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7"/>
              <c:pt idx="0">
                <c:v>Australia</c:v>
              </c:pt>
              <c:pt idx="1">
                <c:v>Bangladesh</c:v>
              </c:pt>
              <c:pt idx="2">
                <c:v>Canada</c:v>
              </c:pt>
              <c:pt idx="3">
                <c:v>Germany</c:v>
              </c:pt>
              <c:pt idx="4">
                <c:v>India</c:v>
              </c:pt>
              <c:pt idx="5">
                <c:v>UK</c:v>
              </c:pt>
              <c:pt idx="6">
                <c:v>USA</c:v>
              </c:pt>
            </c:strLit>
          </c:cat>
          <c:val>
            <c:numLit>
              <c:formatCode>General</c:formatCode>
              <c:ptCount val="7"/>
              <c:pt idx="0">
                <c:v>273339.80000000005</c:v>
              </c:pt>
              <c:pt idx="1">
                <c:v>276053.25</c:v>
              </c:pt>
              <c:pt idx="2">
                <c:v>140619.25000000003</c:v>
              </c:pt>
              <c:pt idx="3">
                <c:v>240000.79000000004</c:v>
              </c:pt>
              <c:pt idx="4">
                <c:v>167467.46000000002</c:v>
              </c:pt>
              <c:pt idx="5">
                <c:v>165452.67000000001</c:v>
              </c:pt>
              <c:pt idx="6">
                <c:v>157634.63</c:v>
              </c:pt>
            </c:numLit>
          </c:val>
          <c:extLst>
            <c:ext xmlns:c16="http://schemas.microsoft.com/office/drawing/2014/chart" uri="{C3380CC4-5D6E-409C-BE32-E72D297353CC}">
              <c16:uniqueId val="{00000000-83B8-49EA-BB97-76E5AEA3E359}"/>
            </c:ext>
          </c:extLst>
        </c:ser>
        <c:ser>
          <c:idx val="1"/>
          <c:order val="1"/>
          <c:tx>
            <c:v>Facebook</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7"/>
              <c:pt idx="0">
                <c:v>Australia</c:v>
              </c:pt>
              <c:pt idx="1">
                <c:v>Bangladesh</c:v>
              </c:pt>
              <c:pt idx="2">
                <c:v>Canada</c:v>
              </c:pt>
              <c:pt idx="3">
                <c:v>Germany</c:v>
              </c:pt>
              <c:pt idx="4">
                <c:v>India</c:v>
              </c:pt>
              <c:pt idx="5">
                <c:v>UK</c:v>
              </c:pt>
              <c:pt idx="6">
                <c:v>USA</c:v>
              </c:pt>
            </c:strLit>
          </c:cat>
          <c:val>
            <c:numLit>
              <c:formatCode>General</c:formatCode>
              <c:ptCount val="7"/>
              <c:pt idx="0">
                <c:v>274429.99000000005</c:v>
              </c:pt>
              <c:pt idx="1">
                <c:v>376063.78</c:v>
              </c:pt>
              <c:pt idx="2">
                <c:v>122545.56</c:v>
              </c:pt>
              <c:pt idx="3">
                <c:v>139384.78999999998</c:v>
              </c:pt>
              <c:pt idx="4">
                <c:v>247722.59999999998</c:v>
              </c:pt>
              <c:pt idx="5">
                <c:v>111529.77</c:v>
              </c:pt>
              <c:pt idx="6">
                <c:v>186221.69</c:v>
              </c:pt>
            </c:numLit>
          </c:val>
          <c:extLst>
            <c:ext xmlns:c16="http://schemas.microsoft.com/office/drawing/2014/chart" uri="{C3380CC4-5D6E-409C-BE32-E72D297353CC}">
              <c16:uniqueId val="{00000002-83B8-49EA-BB97-76E5AEA3E359}"/>
            </c:ext>
          </c:extLst>
        </c:ser>
        <c:ser>
          <c:idx val="2"/>
          <c:order val="2"/>
          <c:tx>
            <c:v>Google</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7"/>
              <c:pt idx="0">
                <c:v>Australia</c:v>
              </c:pt>
              <c:pt idx="1">
                <c:v>Bangladesh</c:v>
              </c:pt>
              <c:pt idx="2">
                <c:v>Canada</c:v>
              </c:pt>
              <c:pt idx="3">
                <c:v>Germany</c:v>
              </c:pt>
              <c:pt idx="4">
                <c:v>India</c:v>
              </c:pt>
              <c:pt idx="5">
                <c:v>UK</c:v>
              </c:pt>
              <c:pt idx="6">
                <c:v>USA</c:v>
              </c:pt>
            </c:strLit>
          </c:cat>
          <c:val>
            <c:numLit>
              <c:formatCode>General</c:formatCode>
              <c:ptCount val="7"/>
              <c:pt idx="0">
                <c:v>210377.16</c:v>
              </c:pt>
              <c:pt idx="1">
                <c:v>315144.08</c:v>
              </c:pt>
              <c:pt idx="2">
                <c:v>166706.23000000001</c:v>
              </c:pt>
              <c:pt idx="3">
                <c:v>309437.41000000003</c:v>
              </c:pt>
              <c:pt idx="4">
                <c:v>342969.50999999995</c:v>
              </c:pt>
              <c:pt idx="5">
                <c:v>331402.40000000002</c:v>
              </c:pt>
              <c:pt idx="6">
                <c:v>157960.01999999999</c:v>
              </c:pt>
            </c:numLit>
          </c:val>
          <c:extLst>
            <c:ext xmlns:c16="http://schemas.microsoft.com/office/drawing/2014/chart" uri="{C3380CC4-5D6E-409C-BE32-E72D297353CC}">
              <c16:uniqueId val="{00000003-83B8-49EA-BB97-76E5AEA3E359}"/>
            </c:ext>
          </c:extLst>
        </c:ser>
        <c:ser>
          <c:idx val="3"/>
          <c:order val="3"/>
          <c:tx>
            <c:v>Instagram</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7"/>
              <c:pt idx="0">
                <c:v>Australia</c:v>
              </c:pt>
              <c:pt idx="1">
                <c:v>Bangladesh</c:v>
              </c:pt>
              <c:pt idx="2">
                <c:v>Canada</c:v>
              </c:pt>
              <c:pt idx="3">
                <c:v>Germany</c:v>
              </c:pt>
              <c:pt idx="4">
                <c:v>India</c:v>
              </c:pt>
              <c:pt idx="5">
                <c:v>UK</c:v>
              </c:pt>
              <c:pt idx="6">
                <c:v>USA</c:v>
              </c:pt>
            </c:strLit>
          </c:cat>
          <c:val>
            <c:numLit>
              <c:formatCode>General</c:formatCode>
              <c:ptCount val="7"/>
              <c:pt idx="0">
                <c:v>395623.48000000004</c:v>
              </c:pt>
              <c:pt idx="1">
                <c:v>272416.57</c:v>
              </c:pt>
              <c:pt idx="2">
                <c:v>651955.30000000005</c:v>
              </c:pt>
              <c:pt idx="3">
                <c:v>433330.82999999996</c:v>
              </c:pt>
              <c:pt idx="4">
                <c:v>348131.67000000004</c:v>
              </c:pt>
              <c:pt idx="5">
                <c:v>774552.96</c:v>
              </c:pt>
              <c:pt idx="6">
                <c:v>436097.28999999992</c:v>
              </c:pt>
            </c:numLit>
          </c:val>
          <c:extLst>
            <c:ext xmlns:c16="http://schemas.microsoft.com/office/drawing/2014/chart" uri="{C3380CC4-5D6E-409C-BE32-E72D297353CC}">
              <c16:uniqueId val="{00000004-83B8-49EA-BB97-76E5AEA3E359}"/>
            </c:ext>
          </c:extLst>
        </c:ser>
        <c:ser>
          <c:idx val="4"/>
          <c:order val="4"/>
          <c:tx>
            <c:v>Various</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Lit>
              <c:ptCount val="7"/>
              <c:pt idx="0">
                <c:v>Australia</c:v>
              </c:pt>
              <c:pt idx="1">
                <c:v>Bangladesh</c:v>
              </c:pt>
              <c:pt idx="2">
                <c:v>Canada</c:v>
              </c:pt>
              <c:pt idx="3">
                <c:v>Germany</c:v>
              </c:pt>
              <c:pt idx="4">
                <c:v>India</c:v>
              </c:pt>
              <c:pt idx="5">
                <c:v>UK</c:v>
              </c:pt>
              <c:pt idx="6">
                <c:v>USA</c:v>
              </c:pt>
            </c:strLit>
          </c:cat>
          <c:val>
            <c:numLit>
              <c:formatCode>General</c:formatCode>
              <c:ptCount val="7"/>
              <c:pt idx="0">
                <c:v>76154.38</c:v>
              </c:pt>
              <c:pt idx="1">
                <c:v>61828.999999999993</c:v>
              </c:pt>
              <c:pt idx="2">
                <c:v>321323.40000000002</c:v>
              </c:pt>
              <c:pt idx="3">
                <c:v>89091.5</c:v>
              </c:pt>
              <c:pt idx="4">
                <c:v>251065.87</c:v>
              </c:pt>
              <c:pt idx="5">
                <c:v>458275.63</c:v>
              </c:pt>
              <c:pt idx="6">
                <c:v>383695.44</c:v>
              </c:pt>
            </c:numLit>
          </c:val>
          <c:extLst>
            <c:ext xmlns:c16="http://schemas.microsoft.com/office/drawing/2014/chart" uri="{C3380CC4-5D6E-409C-BE32-E72D297353CC}">
              <c16:uniqueId val="{00000005-83B8-49EA-BB97-76E5AEA3E359}"/>
            </c:ext>
          </c:extLst>
        </c:ser>
        <c:dLbls>
          <c:showLegendKey val="0"/>
          <c:showVal val="0"/>
          <c:showCatName val="0"/>
          <c:showSerName val="0"/>
          <c:showPercent val="0"/>
          <c:showBubbleSize val="0"/>
        </c:dLbls>
        <c:gapWidth val="100"/>
        <c:axId val="2071174079"/>
        <c:axId val="2071185119"/>
      </c:barChart>
      <c:catAx>
        <c:axId val="20711740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185119"/>
        <c:crosses val="autoZero"/>
        <c:auto val="1"/>
        <c:lblAlgn val="ctr"/>
        <c:lblOffset val="100"/>
        <c:noMultiLvlLbl val="0"/>
      </c:catAx>
      <c:valAx>
        <c:axId val="207118511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Value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t;999999]#,##0,,\ &quot;M&quot;;[&gt;999]#,##0,&quot;K&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1174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Spend Share by Platform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18BB-4A48-9F00-6336FC5AC442}"/>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18BB-4A48-9F00-6336FC5AC442}"/>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799B-4D94-B66D-409D5234E86B}"/>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99B-4D94-B66D-409D5234E86B}"/>
              </c:ext>
            </c:extLst>
          </c:dPt>
          <c:dPt>
            <c:idx val="4"/>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18BB-4A48-9F00-6336FC5AC442}"/>
              </c:ext>
            </c:extLst>
          </c:dPt>
          <c:dLbls>
            <c:dLbl>
              <c:idx val="2"/>
              <c:layout>
                <c:manualLayout>
                  <c:x val="8.8888888888888809E-2"/>
                  <c:y val="-1.851851851851868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99B-4D94-B66D-409D5234E86B}"/>
                </c:ext>
              </c:extLst>
            </c:dLbl>
            <c:dLbl>
              <c:idx val="3"/>
              <c:layout>
                <c:manualLayout>
                  <c:x val="-5.7142857142857162E-2"/>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99B-4D94-B66D-409D5234E86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Email</c:v>
              </c:pt>
              <c:pt idx="1">
                <c:v>Facebook</c:v>
              </c:pt>
              <c:pt idx="2">
                <c:v>Google</c:v>
              </c:pt>
              <c:pt idx="3">
                <c:v>Instagram</c:v>
              </c:pt>
              <c:pt idx="4">
                <c:v>Various</c:v>
              </c:pt>
            </c:strLit>
          </c:cat>
          <c:val>
            <c:numLit>
              <c:formatCode>General</c:formatCode>
              <c:ptCount val="5"/>
              <c:pt idx="0">
                <c:v>655225.31999999972</c:v>
              </c:pt>
              <c:pt idx="1">
                <c:v>578334.24</c:v>
              </c:pt>
              <c:pt idx="2">
                <c:v>674820.71</c:v>
              </c:pt>
              <c:pt idx="3">
                <c:v>1448281.1300000008</c:v>
              </c:pt>
              <c:pt idx="4">
                <c:v>647513.1399999999</c:v>
              </c:pt>
            </c:numLit>
          </c:val>
          <c:extLst>
            <c:ext xmlns:c16="http://schemas.microsoft.com/office/drawing/2014/chart" uri="{C3380CC4-5D6E-409C-BE32-E72D297353CC}">
              <c16:uniqueId val="{00000000-799B-4D94-B66D-409D5234E86B}"/>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Spend Share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79C4-4266-8E28-0303A0D3A61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79C4-4266-8E28-0303A0D3A61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79C4-4266-8E28-0303A0D3A61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BAF5-46E5-B767-6EA9CCD40EC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BAF5-46E5-B767-6EA9CCD40EC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BAF5-46E5-B767-6EA9CCD40EC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79C4-4266-8E28-0303A0D3A61D}"/>
              </c:ext>
            </c:extLst>
          </c:dPt>
          <c:dLbls>
            <c:dLbl>
              <c:idx val="3"/>
              <c:layout>
                <c:manualLayout>
                  <c:x val="0.11795681937862032"/>
                  <c:y val="-1.930035454903289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AF5-46E5-B767-6EA9CCD40ECD}"/>
                </c:ext>
              </c:extLst>
            </c:dLbl>
            <c:dLbl>
              <c:idx val="4"/>
              <c:layout>
                <c:manualLayout>
                  <c:x val="-8.8467614533965247E-2"/>
                  <c:y val="-3.8600709098065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F5-46E5-B767-6EA9CCD40ECD}"/>
                </c:ext>
              </c:extLst>
            </c:dLbl>
            <c:dLbl>
              <c:idx val="5"/>
              <c:layout>
                <c:manualLayout>
                  <c:x val="-3.7914691943127979E-2"/>
                  <c:y val="-2.25170803072049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AF5-46E5-B767-6EA9CCD40E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7"/>
              <c:pt idx="0">
                <c:v>Australia</c:v>
              </c:pt>
              <c:pt idx="1">
                <c:v>Bangladesh</c:v>
              </c:pt>
              <c:pt idx="2">
                <c:v>Canada</c:v>
              </c:pt>
              <c:pt idx="3">
                <c:v>Germany</c:v>
              </c:pt>
              <c:pt idx="4">
                <c:v>India</c:v>
              </c:pt>
              <c:pt idx="5">
                <c:v>UK</c:v>
              </c:pt>
              <c:pt idx="6">
                <c:v>USA</c:v>
              </c:pt>
            </c:strLit>
          </c:cat>
          <c:val>
            <c:numLit>
              <c:formatCode>General</c:formatCode>
              <c:ptCount val="7"/>
              <c:pt idx="0">
                <c:v>601418.05000000016</c:v>
              </c:pt>
              <c:pt idx="1">
                <c:v>485143.43000000005</c:v>
              </c:pt>
              <c:pt idx="2">
                <c:v>531030.89999999991</c:v>
              </c:pt>
              <c:pt idx="3">
                <c:v>612882.58000000007</c:v>
              </c:pt>
              <c:pt idx="4">
                <c:v>603574.35</c:v>
              </c:pt>
              <c:pt idx="5">
                <c:v>630867.42000000004</c:v>
              </c:pt>
              <c:pt idx="6">
                <c:v>539257.80999999994</c:v>
              </c:pt>
            </c:numLit>
          </c:val>
          <c:extLst>
            <c:ext xmlns:c16="http://schemas.microsoft.com/office/drawing/2014/chart" uri="{C3380CC4-5D6E-409C-BE32-E72D297353CC}">
              <c16:uniqueId val="{00000000-BAF5-46E5-B767-6EA9CCD40EC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Spend vs. Conversions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v>Scatter Plot</c:v>
          </c:tx>
          <c:spPr>
            <a:ln w="25400" cap="rnd">
              <a:noFill/>
              <a:round/>
            </a:ln>
            <a:effectLst>
              <a:outerShdw blurRad="40000" dist="23000" dir="5400000" rotWithShape="0">
                <a:srgbClr val="000000">
                  <a:alpha val="35000"/>
                </a:srgbClr>
              </a:outerShdw>
            </a:effectLst>
          </c:spPr>
          <c:marker>
            <c:symbol val="circle"/>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c:spPr>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1"/>
            <c:dispEq val="1"/>
            <c:trendlineLbl>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aseline="0">
                        <a:solidFill>
                          <a:srgbClr val="00B050"/>
                        </a:solidFill>
                      </a:rPr>
                      <a:t>y = 0.1807x + 228.82</a:t>
                    </a:r>
                    <a:br>
                      <a:rPr lang="en-US" baseline="0">
                        <a:solidFill>
                          <a:srgbClr val="00B050"/>
                        </a:solidFill>
                      </a:rPr>
                    </a:br>
                    <a:r>
                      <a:rPr lang="en-US" baseline="0">
                        <a:solidFill>
                          <a:srgbClr val="00B050"/>
                        </a:solidFill>
                      </a:rPr>
                      <a:t>R² = 0.0115</a:t>
                    </a:r>
                    <a:endParaRPr lang="en-US">
                      <a:solidFill>
                        <a:srgbClr val="00B05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strRef>
              <c:f>Data!$K:$K</c:f>
              <c:strCache>
                <c:ptCount val="401"/>
                <c:pt idx="0">
                  <c:v>Spend</c:v>
                </c:pt>
                <c:pt idx="1">
                  <c:v>7803.53</c:v>
                </c:pt>
                <c:pt idx="2">
                  <c:v>12138.58</c:v>
                </c:pt>
                <c:pt idx="3">
                  <c:v>17390.43</c:v>
                </c:pt>
                <c:pt idx="4">
                  <c:v>16732.63</c:v>
                </c:pt>
                <c:pt idx="5">
                  <c:v>6432.72</c:v>
                </c:pt>
                <c:pt idx="6">
                  <c:v>10733.11</c:v>
                </c:pt>
                <c:pt idx="7">
                  <c:v>9393.36</c:v>
                </c:pt>
                <c:pt idx="8">
                  <c:v>9601.88</c:v>
                </c:pt>
                <c:pt idx="9">
                  <c:v>19003.27</c:v>
                </c:pt>
                <c:pt idx="10">
                  <c:v>811.34</c:v>
                </c:pt>
                <c:pt idx="11">
                  <c:v>12394.93</c:v>
                </c:pt>
                <c:pt idx="12">
                  <c:v>5546.21</c:v>
                </c:pt>
                <c:pt idx="13">
                  <c:v>4104.66</c:v>
                </c:pt>
                <c:pt idx="14">
                  <c:v>8205.43</c:v>
                </c:pt>
                <c:pt idx="15">
                  <c:v>2225.6</c:v>
                </c:pt>
                <c:pt idx="16">
                  <c:v>8079.21</c:v>
                </c:pt>
                <c:pt idx="17">
                  <c:v>19322.48</c:v>
                </c:pt>
                <c:pt idx="18">
                  <c:v>16142.84</c:v>
                </c:pt>
                <c:pt idx="19">
                  <c:v>8200.19</c:v>
                </c:pt>
                <c:pt idx="20">
                  <c:v>14371.17</c:v>
                </c:pt>
                <c:pt idx="21">
                  <c:v>7490.08</c:v>
                </c:pt>
                <c:pt idx="22">
                  <c:v>9264.29</c:v>
                </c:pt>
                <c:pt idx="23">
                  <c:v>14727.32</c:v>
                </c:pt>
                <c:pt idx="24">
                  <c:v>7967.07</c:v>
                </c:pt>
                <c:pt idx="25">
                  <c:v>5101.71</c:v>
                </c:pt>
                <c:pt idx="26">
                  <c:v>8837.05</c:v>
                </c:pt>
                <c:pt idx="27">
                  <c:v>9769.72</c:v>
                </c:pt>
                <c:pt idx="28">
                  <c:v>5361.2</c:v>
                </c:pt>
                <c:pt idx="29">
                  <c:v>2001.11</c:v>
                </c:pt>
                <c:pt idx="30">
                  <c:v>12674.9</c:v>
                </c:pt>
                <c:pt idx="31">
                  <c:v>16171.61</c:v>
                </c:pt>
                <c:pt idx="32">
                  <c:v>16245.08</c:v>
                </c:pt>
                <c:pt idx="33">
                  <c:v>4944.74</c:v>
                </c:pt>
                <c:pt idx="34">
                  <c:v>10459.57</c:v>
                </c:pt>
                <c:pt idx="35">
                  <c:v>5753.54</c:v>
                </c:pt>
                <c:pt idx="36">
                  <c:v>10616.42</c:v>
                </c:pt>
                <c:pt idx="37">
                  <c:v>5314.08</c:v>
                </c:pt>
                <c:pt idx="38">
                  <c:v>12386.5</c:v>
                </c:pt>
                <c:pt idx="39">
                  <c:v>7228.89</c:v>
                </c:pt>
                <c:pt idx="40">
                  <c:v>10044.33</c:v>
                </c:pt>
                <c:pt idx="41">
                  <c:v>2076.64</c:v>
                </c:pt>
                <c:pt idx="42">
                  <c:v>9670.86</c:v>
                </c:pt>
                <c:pt idx="43">
                  <c:v>16067.73</c:v>
                </c:pt>
                <c:pt idx="44">
                  <c:v>17238</c:v>
                </c:pt>
                <c:pt idx="45">
                  <c:v>4916.67</c:v>
                </c:pt>
                <c:pt idx="46">
                  <c:v>8041.34</c:v>
                </c:pt>
                <c:pt idx="47">
                  <c:v>14836.71</c:v>
                </c:pt>
                <c:pt idx="48">
                  <c:v>5529.86</c:v>
                </c:pt>
                <c:pt idx="49">
                  <c:v>10574.4</c:v>
                </c:pt>
                <c:pt idx="50">
                  <c:v>17995.71</c:v>
                </c:pt>
                <c:pt idx="51">
                  <c:v>7309.59</c:v>
                </c:pt>
                <c:pt idx="52">
                  <c:v>15707.57</c:v>
                </c:pt>
                <c:pt idx="53">
                  <c:v>18021.81</c:v>
                </c:pt>
                <c:pt idx="54">
                  <c:v>13438.28</c:v>
                </c:pt>
                <c:pt idx="55">
                  <c:v>9969.47</c:v>
                </c:pt>
                <c:pt idx="56">
                  <c:v>5126.36</c:v>
                </c:pt>
                <c:pt idx="57">
                  <c:v>15011.33</c:v>
                </c:pt>
                <c:pt idx="58">
                  <c:v>2326.66</c:v>
                </c:pt>
                <c:pt idx="59">
                  <c:v>19473.71</c:v>
                </c:pt>
                <c:pt idx="60">
                  <c:v>15998.82</c:v>
                </c:pt>
                <c:pt idx="61">
                  <c:v>17351.27</c:v>
                </c:pt>
                <c:pt idx="62">
                  <c:v>13086.71</c:v>
                </c:pt>
                <c:pt idx="63">
                  <c:v>5951.43</c:v>
                </c:pt>
                <c:pt idx="64">
                  <c:v>6949.63</c:v>
                </c:pt>
                <c:pt idx="65">
                  <c:v>17133.68</c:v>
                </c:pt>
                <c:pt idx="66">
                  <c:v>5735.26</c:v>
                </c:pt>
                <c:pt idx="67">
                  <c:v>16962.16</c:v>
                </c:pt>
                <c:pt idx="68">
                  <c:v>12492.64</c:v>
                </c:pt>
                <c:pt idx="69">
                  <c:v>17608.77</c:v>
                </c:pt>
                <c:pt idx="70">
                  <c:v>14323.76</c:v>
                </c:pt>
                <c:pt idx="71">
                  <c:v>5496.04</c:v>
                </c:pt>
                <c:pt idx="72">
                  <c:v>12743.94</c:v>
                </c:pt>
                <c:pt idx="73">
                  <c:v>16017.96</c:v>
                </c:pt>
                <c:pt idx="74">
                  <c:v>11787.87</c:v>
                </c:pt>
                <c:pt idx="75">
                  <c:v>9579.16</c:v>
                </c:pt>
                <c:pt idx="76">
                  <c:v>17277.89</c:v>
                </c:pt>
                <c:pt idx="77">
                  <c:v>7523.72</c:v>
                </c:pt>
                <c:pt idx="78">
                  <c:v>12646.36</c:v>
                </c:pt>
                <c:pt idx="79">
                  <c:v>8521.4</c:v>
                </c:pt>
                <c:pt idx="80">
                  <c:v>1300.82</c:v>
                </c:pt>
                <c:pt idx="81">
                  <c:v>2029.9</c:v>
                </c:pt>
                <c:pt idx="82">
                  <c:v>8852.13</c:v>
                </c:pt>
                <c:pt idx="83">
                  <c:v>3550.52</c:v>
                </c:pt>
                <c:pt idx="84">
                  <c:v>13373.85</c:v>
                </c:pt>
                <c:pt idx="85">
                  <c:v>11309.9</c:v>
                </c:pt>
                <c:pt idx="86">
                  <c:v>3593.61</c:v>
                </c:pt>
                <c:pt idx="87">
                  <c:v>17181.48</c:v>
                </c:pt>
                <c:pt idx="88">
                  <c:v>10086.51</c:v>
                </c:pt>
                <c:pt idx="89">
                  <c:v>13170.59</c:v>
                </c:pt>
                <c:pt idx="90">
                  <c:v>1383.43</c:v>
                </c:pt>
                <c:pt idx="91">
                  <c:v>3677.22</c:v>
                </c:pt>
                <c:pt idx="92">
                  <c:v>11922.62</c:v>
                </c:pt>
                <c:pt idx="93">
                  <c:v>13044.12</c:v>
                </c:pt>
                <c:pt idx="94">
                  <c:v>8029</c:v>
                </c:pt>
                <c:pt idx="95">
                  <c:v>5842.24</c:v>
                </c:pt>
                <c:pt idx="96">
                  <c:v>2341.64</c:v>
                </c:pt>
                <c:pt idx="97">
                  <c:v>8015.23</c:v>
                </c:pt>
                <c:pt idx="98">
                  <c:v>10172.73</c:v>
                </c:pt>
                <c:pt idx="99">
                  <c:v>17610.7</c:v>
                </c:pt>
                <c:pt idx="100">
                  <c:v>3960.07</c:v>
                </c:pt>
                <c:pt idx="101">
                  <c:v>2989.95</c:v>
                </c:pt>
                <c:pt idx="102">
                  <c:v>18649.77</c:v>
                </c:pt>
                <c:pt idx="103">
                  <c:v>14928.22</c:v>
                </c:pt>
                <c:pt idx="104">
                  <c:v>10182.94</c:v>
                </c:pt>
                <c:pt idx="105">
                  <c:v>8089.43</c:v>
                </c:pt>
                <c:pt idx="106">
                  <c:v>7420.65</c:v>
                </c:pt>
                <c:pt idx="107">
                  <c:v>11682.04</c:v>
                </c:pt>
                <c:pt idx="108">
                  <c:v>12247.6</c:v>
                </c:pt>
                <c:pt idx="109">
                  <c:v>15897.55</c:v>
                </c:pt>
                <c:pt idx="110">
                  <c:v>19920.66</c:v>
                </c:pt>
                <c:pt idx="111">
                  <c:v>7342.84</c:v>
                </c:pt>
                <c:pt idx="112">
                  <c:v>12555.25</c:v>
                </c:pt>
                <c:pt idx="113">
                  <c:v>8234.71</c:v>
                </c:pt>
                <c:pt idx="114">
                  <c:v>19739.47</c:v>
                </c:pt>
                <c:pt idx="115">
                  <c:v>5115.36</c:v>
                </c:pt>
                <c:pt idx="116">
                  <c:v>14309.53</c:v>
                </c:pt>
                <c:pt idx="117">
                  <c:v>8772.33</c:v>
                </c:pt>
                <c:pt idx="118">
                  <c:v>5446.8</c:v>
                </c:pt>
                <c:pt idx="119">
                  <c:v>2816.95</c:v>
                </c:pt>
                <c:pt idx="120">
                  <c:v>13780.27</c:v>
                </c:pt>
                <c:pt idx="121">
                  <c:v>6071.39</c:v>
                </c:pt>
                <c:pt idx="122">
                  <c:v>16141.13</c:v>
                </c:pt>
                <c:pt idx="123">
                  <c:v>17877.29</c:v>
                </c:pt>
                <c:pt idx="124">
                  <c:v>14060.52</c:v>
                </c:pt>
                <c:pt idx="125">
                  <c:v>9363.55</c:v>
                </c:pt>
                <c:pt idx="126">
                  <c:v>14873.46</c:v>
                </c:pt>
                <c:pt idx="127">
                  <c:v>8193.18</c:v>
                </c:pt>
                <c:pt idx="128">
                  <c:v>13113.54</c:v>
                </c:pt>
                <c:pt idx="129">
                  <c:v>19731.11</c:v>
                </c:pt>
                <c:pt idx="130">
                  <c:v>13852.26</c:v>
                </c:pt>
                <c:pt idx="131">
                  <c:v>18840.37</c:v>
                </c:pt>
                <c:pt idx="132">
                  <c:v>2113.59</c:v>
                </c:pt>
                <c:pt idx="133">
                  <c:v>1014.16</c:v>
                </c:pt>
                <c:pt idx="134">
                  <c:v>19713.08</c:v>
                </c:pt>
                <c:pt idx="135">
                  <c:v>19413.33</c:v>
                </c:pt>
                <c:pt idx="136">
                  <c:v>8588.98</c:v>
                </c:pt>
                <c:pt idx="137">
                  <c:v>13988.43</c:v>
                </c:pt>
                <c:pt idx="138">
                  <c:v>15495.25</c:v>
                </c:pt>
                <c:pt idx="139">
                  <c:v>9285.61</c:v>
                </c:pt>
                <c:pt idx="140">
                  <c:v>4540.94</c:v>
                </c:pt>
                <c:pt idx="141">
                  <c:v>7484.17</c:v>
                </c:pt>
                <c:pt idx="142">
                  <c:v>15560.21</c:v>
                </c:pt>
                <c:pt idx="143">
                  <c:v>2223.96</c:v>
                </c:pt>
                <c:pt idx="144">
                  <c:v>1061.26</c:v>
                </c:pt>
                <c:pt idx="145">
                  <c:v>4652.8</c:v>
                </c:pt>
                <c:pt idx="146">
                  <c:v>12914.56</c:v>
                </c:pt>
                <c:pt idx="147">
                  <c:v>7290.98</c:v>
                </c:pt>
                <c:pt idx="148">
                  <c:v>6310.21</c:v>
                </c:pt>
                <c:pt idx="149">
                  <c:v>18568.46</c:v>
                </c:pt>
                <c:pt idx="150">
                  <c:v>1394.29</c:v>
                </c:pt>
                <c:pt idx="151">
                  <c:v>11803.17</c:v>
                </c:pt>
                <c:pt idx="152">
                  <c:v>11902.94</c:v>
                </c:pt>
                <c:pt idx="153">
                  <c:v>4046.66</c:v>
                </c:pt>
                <c:pt idx="154">
                  <c:v>10547.1</c:v>
                </c:pt>
                <c:pt idx="155">
                  <c:v>1296.94</c:v>
                </c:pt>
                <c:pt idx="156">
                  <c:v>1120.19</c:v>
                </c:pt>
                <c:pt idx="157">
                  <c:v>3010.59</c:v>
                </c:pt>
                <c:pt idx="158">
                  <c:v>16088.5</c:v>
                </c:pt>
                <c:pt idx="159">
                  <c:v>3561.06</c:v>
                </c:pt>
                <c:pt idx="160">
                  <c:v>16220.92</c:v>
                </c:pt>
                <c:pt idx="161">
                  <c:v>10963.52</c:v>
                </c:pt>
                <c:pt idx="162">
                  <c:v>7693.82</c:v>
                </c:pt>
                <c:pt idx="163">
                  <c:v>3095.78</c:v>
                </c:pt>
                <c:pt idx="164">
                  <c:v>10876.21</c:v>
                </c:pt>
                <c:pt idx="165">
                  <c:v>7857.04</c:v>
                </c:pt>
                <c:pt idx="166">
                  <c:v>2239.48</c:v>
                </c:pt>
                <c:pt idx="167">
                  <c:v>12075.05</c:v>
                </c:pt>
                <c:pt idx="168">
                  <c:v>9851.85</c:v>
                </c:pt>
                <c:pt idx="169">
                  <c:v>15036.07</c:v>
                </c:pt>
                <c:pt idx="170">
                  <c:v>5264.89</c:v>
                </c:pt>
                <c:pt idx="171">
                  <c:v>5125.92</c:v>
                </c:pt>
                <c:pt idx="172">
                  <c:v>3633.29</c:v>
                </c:pt>
                <c:pt idx="173">
                  <c:v>2064.56</c:v>
                </c:pt>
                <c:pt idx="174">
                  <c:v>19946.48</c:v>
                </c:pt>
                <c:pt idx="175">
                  <c:v>17377.39</c:v>
                </c:pt>
                <c:pt idx="176">
                  <c:v>14596.47</c:v>
                </c:pt>
                <c:pt idx="177">
                  <c:v>9794.08</c:v>
                </c:pt>
                <c:pt idx="178">
                  <c:v>6811.75</c:v>
                </c:pt>
                <c:pt idx="179">
                  <c:v>10831.88</c:v>
                </c:pt>
                <c:pt idx="180">
                  <c:v>11834.15</c:v>
                </c:pt>
                <c:pt idx="181">
                  <c:v>12080.72</c:v>
                </c:pt>
                <c:pt idx="182">
                  <c:v>1735.81</c:v>
                </c:pt>
                <c:pt idx="183">
                  <c:v>2213.43</c:v>
                </c:pt>
                <c:pt idx="184">
                  <c:v>12114.96</c:v>
                </c:pt>
                <c:pt idx="185">
                  <c:v>2580.64</c:v>
                </c:pt>
                <c:pt idx="186">
                  <c:v>2923.8</c:v>
                </c:pt>
                <c:pt idx="187">
                  <c:v>7894.96</c:v>
                </c:pt>
                <c:pt idx="188">
                  <c:v>15739.53</c:v>
                </c:pt>
                <c:pt idx="189">
                  <c:v>16590.09</c:v>
                </c:pt>
                <c:pt idx="190">
                  <c:v>18203.39</c:v>
                </c:pt>
                <c:pt idx="191">
                  <c:v>16423.69</c:v>
                </c:pt>
                <c:pt idx="192">
                  <c:v>12669.98</c:v>
                </c:pt>
                <c:pt idx="193">
                  <c:v>5028.15</c:v>
                </c:pt>
                <c:pt idx="194">
                  <c:v>1799.07</c:v>
                </c:pt>
                <c:pt idx="195">
                  <c:v>18826.73</c:v>
                </c:pt>
                <c:pt idx="196">
                  <c:v>3751.25</c:v>
                </c:pt>
                <c:pt idx="197">
                  <c:v>17930.91</c:v>
                </c:pt>
                <c:pt idx="198">
                  <c:v>14286.12</c:v>
                </c:pt>
                <c:pt idx="199">
                  <c:v>14424.25</c:v>
                </c:pt>
                <c:pt idx="200">
                  <c:v>16514.52</c:v>
                </c:pt>
                <c:pt idx="201">
                  <c:v>8247.1</c:v>
                </c:pt>
                <c:pt idx="202">
                  <c:v>737.96</c:v>
                </c:pt>
                <c:pt idx="203">
                  <c:v>7241.07</c:v>
                </c:pt>
                <c:pt idx="204">
                  <c:v>4933.34</c:v>
                </c:pt>
                <c:pt idx="205">
                  <c:v>3490.35</c:v>
                </c:pt>
                <c:pt idx="206">
                  <c:v>5492.3</c:v>
                </c:pt>
                <c:pt idx="207">
                  <c:v>11520.1</c:v>
                </c:pt>
                <c:pt idx="208">
                  <c:v>13201.66</c:v>
                </c:pt>
                <c:pt idx="209">
                  <c:v>2007.76</c:v>
                </c:pt>
                <c:pt idx="210">
                  <c:v>3727.65</c:v>
                </c:pt>
                <c:pt idx="211">
                  <c:v>6573.16</c:v>
                </c:pt>
                <c:pt idx="212">
                  <c:v>1567.85</c:v>
                </c:pt>
                <c:pt idx="213">
                  <c:v>7003.23</c:v>
                </c:pt>
                <c:pt idx="214">
                  <c:v>18497.72</c:v>
                </c:pt>
                <c:pt idx="215">
                  <c:v>4879.79</c:v>
                </c:pt>
                <c:pt idx="216">
                  <c:v>11763.82</c:v>
                </c:pt>
                <c:pt idx="217">
                  <c:v>7566.68</c:v>
                </c:pt>
                <c:pt idx="218">
                  <c:v>4647.28</c:v>
                </c:pt>
                <c:pt idx="219">
                  <c:v>11367.45</c:v>
                </c:pt>
                <c:pt idx="220">
                  <c:v>10292.8</c:v>
                </c:pt>
                <c:pt idx="221">
                  <c:v>8822.38</c:v>
                </c:pt>
                <c:pt idx="222">
                  <c:v>4218.41</c:v>
                </c:pt>
                <c:pt idx="223">
                  <c:v>11955.35</c:v>
                </c:pt>
                <c:pt idx="224">
                  <c:v>10725.61</c:v>
                </c:pt>
                <c:pt idx="225">
                  <c:v>15424.45</c:v>
                </c:pt>
                <c:pt idx="226">
                  <c:v>15188.3</c:v>
                </c:pt>
                <c:pt idx="227">
                  <c:v>8470.32</c:v>
                </c:pt>
                <c:pt idx="228">
                  <c:v>17406.38</c:v>
                </c:pt>
                <c:pt idx="229">
                  <c:v>4324.21</c:v>
                </c:pt>
                <c:pt idx="230">
                  <c:v>16098.36</c:v>
                </c:pt>
                <c:pt idx="231">
                  <c:v>14584.21</c:v>
                </c:pt>
                <c:pt idx="232">
                  <c:v>8424.65</c:v>
                </c:pt>
                <c:pt idx="233">
                  <c:v>2167.42</c:v>
                </c:pt>
                <c:pt idx="234">
                  <c:v>17590.66</c:v>
                </c:pt>
                <c:pt idx="235">
                  <c:v>16440.15</c:v>
                </c:pt>
                <c:pt idx="236">
                  <c:v>7579.65</c:v>
                </c:pt>
                <c:pt idx="237">
                  <c:v>15589.77</c:v>
                </c:pt>
                <c:pt idx="238">
                  <c:v>18994.84</c:v>
                </c:pt>
                <c:pt idx="239">
                  <c:v>10004.91</c:v>
                </c:pt>
                <c:pt idx="240">
                  <c:v>10492.92</c:v>
                </c:pt>
                <c:pt idx="241">
                  <c:v>5528.81</c:v>
                </c:pt>
                <c:pt idx="242">
                  <c:v>3079.39</c:v>
                </c:pt>
                <c:pt idx="243">
                  <c:v>858.62</c:v>
                </c:pt>
                <c:pt idx="244">
                  <c:v>5844.08</c:v>
                </c:pt>
                <c:pt idx="245">
                  <c:v>4525.21</c:v>
                </c:pt>
                <c:pt idx="246">
                  <c:v>17540.86</c:v>
                </c:pt>
                <c:pt idx="247">
                  <c:v>10138.34</c:v>
                </c:pt>
                <c:pt idx="248">
                  <c:v>15532.77</c:v>
                </c:pt>
                <c:pt idx="249">
                  <c:v>4095.23</c:v>
                </c:pt>
                <c:pt idx="250">
                  <c:v>8091.26</c:v>
                </c:pt>
                <c:pt idx="251">
                  <c:v>14569.89</c:v>
                </c:pt>
                <c:pt idx="252">
                  <c:v>19104.7</c:v>
                </c:pt>
                <c:pt idx="253">
                  <c:v>1108.07</c:v>
                </c:pt>
                <c:pt idx="254">
                  <c:v>19127.11</c:v>
                </c:pt>
                <c:pt idx="255">
                  <c:v>2578.67</c:v>
                </c:pt>
                <c:pt idx="256">
                  <c:v>13923.85</c:v>
                </c:pt>
                <c:pt idx="257">
                  <c:v>2016.42</c:v>
                </c:pt>
                <c:pt idx="258">
                  <c:v>12009.5</c:v>
                </c:pt>
                <c:pt idx="259">
                  <c:v>19260.93</c:v>
                </c:pt>
                <c:pt idx="260">
                  <c:v>4110.09</c:v>
                </c:pt>
                <c:pt idx="261">
                  <c:v>12959.51</c:v>
                </c:pt>
                <c:pt idx="262">
                  <c:v>19621.25</c:v>
                </c:pt>
                <c:pt idx="263">
                  <c:v>1506.12</c:v>
                </c:pt>
                <c:pt idx="264">
                  <c:v>18542.34</c:v>
                </c:pt>
                <c:pt idx="265">
                  <c:v>1161.95</c:v>
                </c:pt>
                <c:pt idx="266">
                  <c:v>2748</c:v>
                </c:pt>
                <c:pt idx="267">
                  <c:v>17309.83</c:v>
                </c:pt>
                <c:pt idx="268">
                  <c:v>13068.66</c:v>
                </c:pt>
                <c:pt idx="269">
                  <c:v>9880.71</c:v>
                </c:pt>
                <c:pt idx="270">
                  <c:v>14632.95</c:v>
                </c:pt>
                <c:pt idx="271">
                  <c:v>10998.83</c:v>
                </c:pt>
                <c:pt idx="272">
                  <c:v>8822.93</c:v>
                </c:pt>
                <c:pt idx="273">
                  <c:v>17466.93</c:v>
                </c:pt>
                <c:pt idx="274">
                  <c:v>18811.82</c:v>
                </c:pt>
                <c:pt idx="275">
                  <c:v>15460.17</c:v>
                </c:pt>
                <c:pt idx="276">
                  <c:v>11824.77</c:v>
                </c:pt>
                <c:pt idx="277">
                  <c:v>8646.45</c:v>
                </c:pt>
                <c:pt idx="278">
                  <c:v>2654.25</c:v>
                </c:pt>
                <c:pt idx="279">
                  <c:v>14453.29</c:v>
                </c:pt>
                <c:pt idx="280">
                  <c:v>19760.59</c:v>
                </c:pt>
                <c:pt idx="281">
                  <c:v>4755.95</c:v>
                </c:pt>
                <c:pt idx="282">
                  <c:v>11976.81</c:v>
                </c:pt>
                <c:pt idx="283">
                  <c:v>9614.33</c:v>
                </c:pt>
                <c:pt idx="284">
                  <c:v>1767.23</c:v>
                </c:pt>
                <c:pt idx="285">
                  <c:v>12350.87</c:v>
                </c:pt>
                <c:pt idx="286">
                  <c:v>4799.48</c:v>
                </c:pt>
                <c:pt idx="287">
                  <c:v>12780.67</c:v>
                </c:pt>
                <c:pt idx="288">
                  <c:v>19900.7</c:v>
                </c:pt>
                <c:pt idx="289">
                  <c:v>10078.13</c:v>
                </c:pt>
                <c:pt idx="290">
                  <c:v>12647.28</c:v>
                </c:pt>
                <c:pt idx="291">
                  <c:v>11811.68</c:v>
                </c:pt>
                <c:pt idx="292">
                  <c:v>3025.54</c:v>
                </c:pt>
                <c:pt idx="293">
                  <c:v>16285.56</c:v>
                </c:pt>
                <c:pt idx="294">
                  <c:v>5987.12</c:v>
                </c:pt>
                <c:pt idx="295">
                  <c:v>1451.28</c:v>
                </c:pt>
                <c:pt idx="296">
                  <c:v>13823.55</c:v>
                </c:pt>
                <c:pt idx="297">
                  <c:v>9871.44</c:v>
                </c:pt>
                <c:pt idx="298">
                  <c:v>13411.18</c:v>
                </c:pt>
                <c:pt idx="299">
                  <c:v>17633.28</c:v>
                </c:pt>
                <c:pt idx="300">
                  <c:v>17412.24</c:v>
                </c:pt>
                <c:pt idx="301">
                  <c:v>18636.76</c:v>
                </c:pt>
                <c:pt idx="302">
                  <c:v>3592.8</c:v>
                </c:pt>
                <c:pt idx="303">
                  <c:v>16603.43</c:v>
                </c:pt>
                <c:pt idx="304">
                  <c:v>521.84</c:v>
                </c:pt>
                <c:pt idx="305">
                  <c:v>6097.24</c:v>
                </c:pt>
                <c:pt idx="306">
                  <c:v>5566.17</c:v>
                </c:pt>
                <c:pt idx="307">
                  <c:v>3004.75</c:v>
                </c:pt>
                <c:pt idx="308">
                  <c:v>8146.95</c:v>
                </c:pt>
                <c:pt idx="309">
                  <c:v>18775.96</c:v>
                </c:pt>
                <c:pt idx="310">
                  <c:v>3744.36</c:v>
                </c:pt>
                <c:pt idx="311">
                  <c:v>1629.45</c:v>
                </c:pt>
                <c:pt idx="312">
                  <c:v>19393.12</c:v>
                </c:pt>
                <c:pt idx="313">
                  <c:v>979.44</c:v>
                </c:pt>
                <c:pt idx="314">
                  <c:v>16466.32</c:v>
                </c:pt>
                <c:pt idx="315">
                  <c:v>9636.52</c:v>
                </c:pt>
                <c:pt idx="316">
                  <c:v>3690.66</c:v>
                </c:pt>
                <c:pt idx="317">
                  <c:v>16878.97</c:v>
                </c:pt>
                <c:pt idx="318">
                  <c:v>5828.56</c:v>
                </c:pt>
                <c:pt idx="319">
                  <c:v>12951.26</c:v>
                </c:pt>
                <c:pt idx="320">
                  <c:v>8482.01</c:v>
                </c:pt>
                <c:pt idx="321">
                  <c:v>1107.11</c:v>
                </c:pt>
                <c:pt idx="322">
                  <c:v>9694.88</c:v>
                </c:pt>
                <c:pt idx="323">
                  <c:v>2277.71</c:v>
                </c:pt>
                <c:pt idx="324">
                  <c:v>15339.97</c:v>
                </c:pt>
                <c:pt idx="325">
                  <c:v>18280.8</c:v>
                </c:pt>
                <c:pt idx="326">
                  <c:v>9889.69</c:v>
                </c:pt>
                <c:pt idx="327">
                  <c:v>5327.03</c:v>
                </c:pt>
                <c:pt idx="328">
                  <c:v>1752.07</c:v>
                </c:pt>
                <c:pt idx="329">
                  <c:v>8948.31</c:v>
                </c:pt>
                <c:pt idx="330">
                  <c:v>1912.71</c:v>
                </c:pt>
                <c:pt idx="331">
                  <c:v>14576.81</c:v>
                </c:pt>
                <c:pt idx="332">
                  <c:v>15707.09</c:v>
                </c:pt>
                <c:pt idx="333">
                  <c:v>3345.48</c:v>
                </c:pt>
                <c:pt idx="334">
                  <c:v>4601.82</c:v>
                </c:pt>
                <c:pt idx="335">
                  <c:v>1912.12</c:v>
                </c:pt>
                <c:pt idx="336">
                  <c:v>1147.46</c:v>
                </c:pt>
                <c:pt idx="337">
                  <c:v>19560.59</c:v>
                </c:pt>
                <c:pt idx="338">
                  <c:v>4402.93</c:v>
                </c:pt>
                <c:pt idx="339">
                  <c:v>2922.29</c:v>
                </c:pt>
                <c:pt idx="340">
                  <c:v>1513.44</c:v>
                </c:pt>
                <c:pt idx="341">
                  <c:v>18973.33</c:v>
                </c:pt>
                <c:pt idx="342">
                  <c:v>16389.09</c:v>
                </c:pt>
                <c:pt idx="343">
                  <c:v>12150.78</c:v>
                </c:pt>
                <c:pt idx="344">
                  <c:v>10764.85</c:v>
                </c:pt>
                <c:pt idx="345">
                  <c:v>12068.93</c:v>
                </c:pt>
                <c:pt idx="346">
                  <c:v>19529.37</c:v>
                </c:pt>
                <c:pt idx="347">
                  <c:v>13344.8</c:v>
                </c:pt>
                <c:pt idx="348">
                  <c:v>13238.63</c:v>
                </c:pt>
                <c:pt idx="349">
                  <c:v>13181.35</c:v>
                </c:pt>
                <c:pt idx="350">
                  <c:v>8658.8</c:v>
                </c:pt>
                <c:pt idx="351">
                  <c:v>17431.31</c:v>
                </c:pt>
                <c:pt idx="352">
                  <c:v>12760.91</c:v>
                </c:pt>
                <c:pt idx="353">
                  <c:v>11094.36</c:v>
                </c:pt>
                <c:pt idx="354">
                  <c:v>8212.55</c:v>
                </c:pt>
                <c:pt idx="355">
                  <c:v>5898.14</c:v>
                </c:pt>
                <c:pt idx="356">
                  <c:v>7985.02</c:v>
                </c:pt>
                <c:pt idx="357">
                  <c:v>3065.57</c:v>
                </c:pt>
                <c:pt idx="358">
                  <c:v>5132.09</c:v>
                </c:pt>
                <c:pt idx="359">
                  <c:v>1848.09</c:v>
                </c:pt>
                <c:pt idx="360">
                  <c:v>9183.45</c:v>
                </c:pt>
                <c:pt idx="361">
                  <c:v>2357.6</c:v>
                </c:pt>
                <c:pt idx="362">
                  <c:v>676.09</c:v>
                </c:pt>
                <c:pt idx="363">
                  <c:v>19411.51</c:v>
                </c:pt>
                <c:pt idx="364">
                  <c:v>3810.28</c:v>
                </c:pt>
                <c:pt idx="365">
                  <c:v>3342.25</c:v>
                </c:pt>
                <c:pt idx="366">
                  <c:v>14282.16</c:v>
                </c:pt>
                <c:pt idx="367">
                  <c:v>12307.99</c:v>
                </c:pt>
                <c:pt idx="368">
                  <c:v>14255.02</c:v>
                </c:pt>
                <c:pt idx="369">
                  <c:v>4513.9</c:v>
                </c:pt>
                <c:pt idx="370">
                  <c:v>2897.93</c:v>
                </c:pt>
                <c:pt idx="371">
                  <c:v>2881.14</c:v>
                </c:pt>
                <c:pt idx="372">
                  <c:v>2514.52</c:v>
                </c:pt>
                <c:pt idx="373">
                  <c:v>9857.99</c:v>
                </c:pt>
                <c:pt idx="374">
                  <c:v>12962.84</c:v>
                </c:pt>
                <c:pt idx="375">
                  <c:v>10673.74</c:v>
                </c:pt>
                <c:pt idx="376">
                  <c:v>1084.49</c:v>
                </c:pt>
                <c:pt idx="377">
                  <c:v>13631.93</c:v>
                </c:pt>
                <c:pt idx="378">
                  <c:v>3545.19</c:v>
                </c:pt>
                <c:pt idx="379">
                  <c:v>14006.21</c:v>
                </c:pt>
                <c:pt idx="380">
                  <c:v>841.56</c:v>
                </c:pt>
                <c:pt idx="381">
                  <c:v>18653.5</c:v>
                </c:pt>
                <c:pt idx="382">
                  <c:v>18847.07</c:v>
                </c:pt>
                <c:pt idx="383">
                  <c:v>2578.56</c:v>
                </c:pt>
                <c:pt idx="384">
                  <c:v>17395.55</c:v>
                </c:pt>
                <c:pt idx="385">
                  <c:v>11556.82</c:v>
                </c:pt>
                <c:pt idx="386">
                  <c:v>15421.22</c:v>
                </c:pt>
                <c:pt idx="387">
                  <c:v>15364.56</c:v>
                </c:pt>
                <c:pt idx="388">
                  <c:v>7825.61</c:v>
                </c:pt>
                <c:pt idx="389">
                  <c:v>12789.07</c:v>
                </c:pt>
                <c:pt idx="390">
                  <c:v>11195.74</c:v>
                </c:pt>
                <c:pt idx="391">
                  <c:v>4931.76</c:v>
                </c:pt>
                <c:pt idx="392">
                  <c:v>13030.23</c:v>
                </c:pt>
                <c:pt idx="393">
                  <c:v>17335.01</c:v>
                </c:pt>
                <c:pt idx="394">
                  <c:v>7154.33</c:v>
                </c:pt>
                <c:pt idx="395">
                  <c:v>5298.36</c:v>
                </c:pt>
                <c:pt idx="396">
                  <c:v>16353.22</c:v>
                </c:pt>
                <c:pt idx="397">
                  <c:v>4317.67</c:v>
                </c:pt>
                <c:pt idx="398">
                  <c:v>19115.87</c:v>
                </c:pt>
                <c:pt idx="399">
                  <c:v>18721.5</c:v>
                </c:pt>
                <c:pt idx="400">
                  <c:v>12538.36</c:v>
                </c:pt>
              </c:strCache>
            </c:strRef>
          </c:xVal>
          <c:yVal>
            <c:numRef>
              <c:f>Data!$M:$M</c:f>
              <c:numCache>
                <c:formatCode>General</c:formatCode>
                <c:ptCount val="1048576"/>
                <c:pt idx="0">
                  <c:v>0</c:v>
                </c:pt>
                <c:pt idx="1">
                  <c:v>95</c:v>
                </c:pt>
                <c:pt idx="2">
                  <c:v>214</c:v>
                </c:pt>
                <c:pt idx="3">
                  <c:v>10</c:v>
                </c:pt>
                <c:pt idx="4">
                  <c:v>259</c:v>
                </c:pt>
                <c:pt idx="5">
                  <c:v>3</c:v>
                </c:pt>
                <c:pt idx="6">
                  <c:v>288</c:v>
                </c:pt>
                <c:pt idx="7">
                  <c:v>100</c:v>
                </c:pt>
                <c:pt idx="8">
                  <c:v>70</c:v>
                </c:pt>
                <c:pt idx="9">
                  <c:v>528</c:v>
                </c:pt>
                <c:pt idx="10">
                  <c:v>172</c:v>
                </c:pt>
                <c:pt idx="11">
                  <c:v>49</c:v>
                </c:pt>
                <c:pt idx="12">
                  <c:v>220</c:v>
                </c:pt>
                <c:pt idx="13">
                  <c:v>227</c:v>
                </c:pt>
                <c:pt idx="14">
                  <c:v>239</c:v>
                </c:pt>
                <c:pt idx="15">
                  <c:v>84</c:v>
                </c:pt>
                <c:pt idx="16">
                  <c:v>82</c:v>
                </c:pt>
                <c:pt idx="17">
                  <c:v>486</c:v>
                </c:pt>
                <c:pt idx="18">
                  <c:v>6</c:v>
                </c:pt>
                <c:pt idx="19">
                  <c:v>83</c:v>
                </c:pt>
                <c:pt idx="20">
                  <c:v>131</c:v>
                </c:pt>
                <c:pt idx="21">
                  <c:v>693</c:v>
                </c:pt>
                <c:pt idx="22">
                  <c:v>79</c:v>
                </c:pt>
                <c:pt idx="23">
                  <c:v>257</c:v>
                </c:pt>
                <c:pt idx="24">
                  <c:v>467</c:v>
                </c:pt>
                <c:pt idx="25">
                  <c:v>88</c:v>
                </c:pt>
                <c:pt idx="26">
                  <c:v>169</c:v>
                </c:pt>
                <c:pt idx="27">
                  <c:v>216</c:v>
                </c:pt>
                <c:pt idx="28">
                  <c:v>478</c:v>
                </c:pt>
                <c:pt idx="29">
                  <c:v>457</c:v>
                </c:pt>
                <c:pt idx="30">
                  <c:v>395</c:v>
                </c:pt>
                <c:pt idx="31">
                  <c:v>449</c:v>
                </c:pt>
                <c:pt idx="32">
                  <c:v>224</c:v>
                </c:pt>
                <c:pt idx="33">
                  <c:v>314</c:v>
                </c:pt>
                <c:pt idx="34">
                  <c:v>136</c:v>
                </c:pt>
                <c:pt idx="35">
                  <c:v>237</c:v>
                </c:pt>
                <c:pt idx="36">
                  <c:v>82</c:v>
                </c:pt>
                <c:pt idx="37">
                  <c:v>228</c:v>
                </c:pt>
                <c:pt idx="38">
                  <c:v>119</c:v>
                </c:pt>
                <c:pt idx="39">
                  <c:v>302</c:v>
                </c:pt>
                <c:pt idx="40">
                  <c:v>376</c:v>
                </c:pt>
                <c:pt idx="41">
                  <c:v>21</c:v>
                </c:pt>
                <c:pt idx="42">
                  <c:v>41</c:v>
                </c:pt>
                <c:pt idx="43">
                  <c:v>242</c:v>
                </c:pt>
                <c:pt idx="44">
                  <c:v>110</c:v>
                </c:pt>
                <c:pt idx="45">
                  <c:v>182</c:v>
                </c:pt>
                <c:pt idx="46">
                  <c:v>733</c:v>
                </c:pt>
                <c:pt idx="47">
                  <c:v>661</c:v>
                </c:pt>
                <c:pt idx="48">
                  <c:v>188</c:v>
                </c:pt>
                <c:pt idx="49">
                  <c:v>113</c:v>
                </c:pt>
                <c:pt idx="50">
                  <c:v>295</c:v>
                </c:pt>
                <c:pt idx="51">
                  <c:v>735</c:v>
                </c:pt>
                <c:pt idx="52">
                  <c:v>50</c:v>
                </c:pt>
                <c:pt idx="53">
                  <c:v>15</c:v>
                </c:pt>
                <c:pt idx="54">
                  <c:v>261</c:v>
                </c:pt>
                <c:pt idx="55">
                  <c:v>117</c:v>
                </c:pt>
                <c:pt idx="56">
                  <c:v>139</c:v>
                </c:pt>
                <c:pt idx="57">
                  <c:v>313</c:v>
                </c:pt>
                <c:pt idx="58">
                  <c:v>67</c:v>
                </c:pt>
                <c:pt idx="59">
                  <c:v>194</c:v>
                </c:pt>
                <c:pt idx="60">
                  <c:v>206</c:v>
                </c:pt>
                <c:pt idx="61">
                  <c:v>116</c:v>
                </c:pt>
                <c:pt idx="62">
                  <c:v>22</c:v>
                </c:pt>
                <c:pt idx="63">
                  <c:v>602</c:v>
                </c:pt>
                <c:pt idx="64">
                  <c:v>119</c:v>
                </c:pt>
                <c:pt idx="65">
                  <c:v>34</c:v>
                </c:pt>
                <c:pt idx="66">
                  <c:v>28</c:v>
                </c:pt>
                <c:pt idx="67">
                  <c:v>308</c:v>
                </c:pt>
                <c:pt idx="68">
                  <c:v>159</c:v>
                </c:pt>
                <c:pt idx="69">
                  <c:v>254</c:v>
                </c:pt>
                <c:pt idx="70">
                  <c:v>215</c:v>
                </c:pt>
                <c:pt idx="71">
                  <c:v>42</c:v>
                </c:pt>
                <c:pt idx="72">
                  <c:v>16</c:v>
                </c:pt>
                <c:pt idx="73">
                  <c:v>322</c:v>
                </c:pt>
                <c:pt idx="74">
                  <c:v>418</c:v>
                </c:pt>
                <c:pt idx="75">
                  <c:v>215</c:v>
                </c:pt>
                <c:pt idx="76">
                  <c:v>147</c:v>
                </c:pt>
                <c:pt idx="77">
                  <c:v>663</c:v>
                </c:pt>
                <c:pt idx="78">
                  <c:v>384</c:v>
                </c:pt>
                <c:pt idx="79">
                  <c:v>108</c:v>
                </c:pt>
                <c:pt idx="80">
                  <c:v>22</c:v>
                </c:pt>
                <c:pt idx="81">
                  <c:v>83</c:v>
                </c:pt>
                <c:pt idx="82">
                  <c:v>342</c:v>
                </c:pt>
                <c:pt idx="83">
                  <c:v>251</c:v>
                </c:pt>
                <c:pt idx="84">
                  <c:v>318</c:v>
                </c:pt>
                <c:pt idx="85">
                  <c:v>150</c:v>
                </c:pt>
                <c:pt idx="86">
                  <c:v>82</c:v>
                </c:pt>
                <c:pt idx="87">
                  <c:v>96</c:v>
                </c:pt>
                <c:pt idx="88">
                  <c:v>92</c:v>
                </c:pt>
                <c:pt idx="89">
                  <c:v>430</c:v>
                </c:pt>
                <c:pt idx="90">
                  <c:v>515</c:v>
                </c:pt>
                <c:pt idx="91">
                  <c:v>93</c:v>
                </c:pt>
                <c:pt idx="92">
                  <c:v>200</c:v>
                </c:pt>
                <c:pt idx="93">
                  <c:v>214</c:v>
                </c:pt>
                <c:pt idx="94">
                  <c:v>365</c:v>
                </c:pt>
                <c:pt idx="95">
                  <c:v>4</c:v>
                </c:pt>
                <c:pt idx="96">
                  <c:v>321</c:v>
                </c:pt>
                <c:pt idx="97">
                  <c:v>254</c:v>
                </c:pt>
                <c:pt idx="98">
                  <c:v>226</c:v>
                </c:pt>
                <c:pt idx="99">
                  <c:v>226</c:v>
                </c:pt>
                <c:pt idx="100">
                  <c:v>509</c:v>
                </c:pt>
                <c:pt idx="101">
                  <c:v>299</c:v>
                </c:pt>
                <c:pt idx="102">
                  <c:v>10</c:v>
                </c:pt>
                <c:pt idx="103">
                  <c:v>150</c:v>
                </c:pt>
                <c:pt idx="104">
                  <c:v>113</c:v>
                </c:pt>
                <c:pt idx="105">
                  <c:v>150</c:v>
                </c:pt>
                <c:pt idx="106">
                  <c:v>626</c:v>
                </c:pt>
                <c:pt idx="107">
                  <c:v>107</c:v>
                </c:pt>
                <c:pt idx="108">
                  <c:v>425</c:v>
                </c:pt>
                <c:pt idx="109">
                  <c:v>726</c:v>
                </c:pt>
                <c:pt idx="110">
                  <c:v>124</c:v>
                </c:pt>
                <c:pt idx="111">
                  <c:v>74</c:v>
                </c:pt>
                <c:pt idx="112">
                  <c:v>283</c:v>
                </c:pt>
                <c:pt idx="113">
                  <c:v>94</c:v>
                </c:pt>
                <c:pt idx="114">
                  <c:v>484</c:v>
                </c:pt>
                <c:pt idx="115">
                  <c:v>60</c:v>
                </c:pt>
                <c:pt idx="116">
                  <c:v>526</c:v>
                </c:pt>
                <c:pt idx="117">
                  <c:v>287</c:v>
                </c:pt>
                <c:pt idx="118">
                  <c:v>153</c:v>
                </c:pt>
                <c:pt idx="119">
                  <c:v>260</c:v>
                </c:pt>
                <c:pt idx="120">
                  <c:v>828</c:v>
                </c:pt>
                <c:pt idx="121">
                  <c:v>182</c:v>
                </c:pt>
                <c:pt idx="122">
                  <c:v>250</c:v>
                </c:pt>
                <c:pt idx="123">
                  <c:v>82</c:v>
                </c:pt>
                <c:pt idx="124">
                  <c:v>512</c:v>
                </c:pt>
                <c:pt idx="125">
                  <c:v>374</c:v>
                </c:pt>
                <c:pt idx="126">
                  <c:v>366</c:v>
                </c:pt>
                <c:pt idx="127">
                  <c:v>108</c:v>
                </c:pt>
                <c:pt idx="128">
                  <c:v>43</c:v>
                </c:pt>
                <c:pt idx="129">
                  <c:v>182</c:v>
                </c:pt>
                <c:pt idx="130">
                  <c:v>87</c:v>
                </c:pt>
                <c:pt idx="131">
                  <c:v>68</c:v>
                </c:pt>
                <c:pt idx="132">
                  <c:v>262</c:v>
                </c:pt>
                <c:pt idx="133">
                  <c:v>530</c:v>
                </c:pt>
                <c:pt idx="134">
                  <c:v>422</c:v>
                </c:pt>
                <c:pt idx="135">
                  <c:v>222</c:v>
                </c:pt>
                <c:pt idx="136">
                  <c:v>23</c:v>
                </c:pt>
                <c:pt idx="137">
                  <c:v>599</c:v>
                </c:pt>
                <c:pt idx="138">
                  <c:v>232</c:v>
                </c:pt>
                <c:pt idx="139">
                  <c:v>244</c:v>
                </c:pt>
                <c:pt idx="140">
                  <c:v>125</c:v>
                </c:pt>
                <c:pt idx="141">
                  <c:v>408</c:v>
                </c:pt>
                <c:pt idx="142">
                  <c:v>93</c:v>
                </c:pt>
                <c:pt idx="143">
                  <c:v>138</c:v>
                </c:pt>
                <c:pt idx="144">
                  <c:v>307</c:v>
                </c:pt>
                <c:pt idx="145">
                  <c:v>279</c:v>
                </c:pt>
                <c:pt idx="146">
                  <c:v>255</c:v>
                </c:pt>
                <c:pt idx="147">
                  <c:v>39</c:v>
                </c:pt>
                <c:pt idx="148">
                  <c:v>729</c:v>
                </c:pt>
                <c:pt idx="149">
                  <c:v>393</c:v>
                </c:pt>
                <c:pt idx="150">
                  <c:v>331</c:v>
                </c:pt>
                <c:pt idx="151">
                  <c:v>413</c:v>
                </c:pt>
                <c:pt idx="152">
                  <c:v>187</c:v>
                </c:pt>
                <c:pt idx="153">
                  <c:v>306</c:v>
                </c:pt>
                <c:pt idx="154">
                  <c:v>73</c:v>
                </c:pt>
                <c:pt idx="155">
                  <c:v>165</c:v>
                </c:pt>
                <c:pt idx="156">
                  <c:v>365</c:v>
                </c:pt>
                <c:pt idx="157">
                  <c:v>463</c:v>
                </c:pt>
                <c:pt idx="158">
                  <c:v>306</c:v>
                </c:pt>
                <c:pt idx="159">
                  <c:v>6</c:v>
                </c:pt>
                <c:pt idx="160">
                  <c:v>154</c:v>
                </c:pt>
                <c:pt idx="161">
                  <c:v>20</c:v>
                </c:pt>
                <c:pt idx="162">
                  <c:v>28</c:v>
                </c:pt>
                <c:pt idx="163">
                  <c:v>342</c:v>
                </c:pt>
                <c:pt idx="164">
                  <c:v>240</c:v>
                </c:pt>
                <c:pt idx="165">
                  <c:v>167</c:v>
                </c:pt>
                <c:pt idx="166">
                  <c:v>15</c:v>
                </c:pt>
                <c:pt idx="167">
                  <c:v>258</c:v>
                </c:pt>
                <c:pt idx="168">
                  <c:v>490</c:v>
                </c:pt>
                <c:pt idx="169">
                  <c:v>508</c:v>
                </c:pt>
                <c:pt idx="170">
                  <c:v>834</c:v>
                </c:pt>
                <c:pt idx="171">
                  <c:v>227</c:v>
                </c:pt>
                <c:pt idx="172">
                  <c:v>249</c:v>
                </c:pt>
                <c:pt idx="173">
                  <c:v>16</c:v>
                </c:pt>
                <c:pt idx="174">
                  <c:v>9</c:v>
                </c:pt>
                <c:pt idx="175">
                  <c:v>238</c:v>
                </c:pt>
                <c:pt idx="176">
                  <c:v>402</c:v>
                </c:pt>
                <c:pt idx="177">
                  <c:v>637</c:v>
                </c:pt>
                <c:pt idx="178">
                  <c:v>204</c:v>
                </c:pt>
                <c:pt idx="179">
                  <c:v>489</c:v>
                </c:pt>
                <c:pt idx="180">
                  <c:v>61</c:v>
                </c:pt>
                <c:pt idx="181">
                  <c:v>143</c:v>
                </c:pt>
                <c:pt idx="182">
                  <c:v>250</c:v>
                </c:pt>
                <c:pt idx="183">
                  <c:v>354</c:v>
                </c:pt>
                <c:pt idx="184">
                  <c:v>462</c:v>
                </c:pt>
                <c:pt idx="185">
                  <c:v>494</c:v>
                </c:pt>
                <c:pt idx="186">
                  <c:v>147</c:v>
                </c:pt>
                <c:pt idx="187">
                  <c:v>364</c:v>
                </c:pt>
                <c:pt idx="188">
                  <c:v>253</c:v>
                </c:pt>
                <c:pt idx="189">
                  <c:v>253</c:v>
                </c:pt>
                <c:pt idx="190">
                  <c:v>203</c:v>
                </c:pt>
                <c:pt idx="191">
                  <c:v>361</c:v>
                </c:pt>
                <c:pt idx="192">
                  <c:v>531</c:v>
                </c:pt>
                <c:pt idx="193">
                  <c:v>217</c:v>
                </c:pt>
                <c:pt idx="194">
                  <c:v>522</c:v>
                </c:pt>
                <c:pt idx="195">
                  <c:v>669</c:v>
                </c:pt>
                <c:pt idx="196">
                  <c:v>400</c:v>
                </c:pt>
                <c:pt idx="197">
                  <c:v>163</c:v>
                </c:pt>
                <c:pt idx="198">
                  <c:v>92</c:v>
                </c:pt>
                <c:pt idx="199">
                  <c:v>177</c:v>
                </c:pt>
                <c:pt idx="200">
                  <c:v>262</c:v>
                </c:pt>
                <c:pt idx="201">
                  <c:v>370</c:v>
                </c:pt>
                <c:pt idx="202">
                  <c:v>426</c:v>
                </c:pt>
                <c:pt idx="203">
                  <c:v>20</c:v>
                </c:pt>
                <c:pt idx="204">
                  <c:v>399</c:v>
                </c:pt>
                <c:pt idx="205">
                  <c:v>205</c:v>
                </c:pt>
                <c:pt idx="206">
                  <c:v>526</c:v>
                </c:pt>
                <c:pt idx="207">
                  <c:v>400</c:v>
                </c:pt>
                <c:pt idx="208">
                  <c:v>106</c:v>
                </c:pt>
                <c:pt idx="209">
                  <c:v>128</c:v>
                </c:pt>
                <c:pt idx="210">
                  <c:v>378</c:v>
                </c:pt>
                <c:pt idx="211">
                  <c:v>561</c:v>
                </c:pt>
                <c:pt idx="212">
                  <c:v>73</c:v>
                </c:pt>
                <c:pt idx="213">
                  <c:v>108</c:v>
                </c:pt>
                <c:pt idx="214">
                  <c:v>142</c:v>
                </c:pt>
                <c:pt idx="215">
                  <c:v>299</c:v>
                </c:pt>
                <c:pt idx="216">
                  <c:v>220</c:v>
                </c:pt>
                <c:pt idx="217">
                  <c:v>14</c:v>
                </c:pt>
                <c:pt idx="218">
                  <c:v>348</c:v>
                </c:pt>
                <c:pt idx="219">
                  <c:v>29</c:v>
                </c:pt>
                <c:pt idx="220">
                  <c:v>263</c:v>
                </c:pt>
                <c:pt idx="221">
                  <c:v>319</c:v>
                </c:pt>
                <c:pt idx="222">
                  <c:v>78</c:v>
                </c:pt>
                <c:pt idx="223">
                  <c:v>231</c:v>
                </c:pt>
                <c:pt idx="224">
                  <c:v>201</c:v>
                </c:pt>
                <c:pt idx="225">
                  <c:v>296</c:v>
                </c:pt>
                <c:pt idx="226">
                  <c:v>108</c:v>
                </c:pt>
                <c:pt idx="227">
                  <c:v>750</c:v>
                </c:pt>
                <c:pt idx="228">
                  <c:v>190</c:v>
                </c:pt>
                <c:pt idx="229">
                  <c:v>102</c:v>
                </c:pt>
                <c:pt idx="230">
                  <c:v>106</c:v>
                </c:pt>
                <c:pt idx="231">
                  <c:v>166</c:v>
                </c:pt>
                <c:pt idx="232">
                  <c:v>278</c:v>
                </c:pt>
                <c:pt idx="233">
                  <c:v>684</c:v>
                </c:pt>
                <c:pt idx="234">
                  <c:v>239</c:v>
                </c:pt>
                <c:pt idx="235">
                  <c:v>299</c:v>
                </c:pt>
                <c:pt idx="236">
                  <c:v>133</c:v>
                </c:pt>
                <c:pt idx="237">
                  <c:v>172</c:v>
                </c:pt>
                <c:pt idx="238">
                  <c:v>132</c:v>
                </c:pt>
                <c:pt idx="239">
                  <c:v>18</c:v>
                </c:pt>
                <c:pt idx="240">
                  <c:v>121</c:v>
                </c:pt>
                <c:pt idx="241">
                  <c:v>445</c:v>
                </c:pt>
                <c:pt idx="242">
                  <c:v>215</c:v>
                </c:pt>
                <c:pt idx="243">
                  <c:v>189</c:v>
                </c:pt>
                <c:pt idx="244">
                  <c:v>429</c:v>
                </c:pt>
                <c:pt idx="245">
                  <c:v>35</c:v>
                </c:pt>
                <c:pt idx="246">
                  <c:v>27</c:v>
                </c:pt>
                <c:pt idx="247">
                  <c:v>529</c:v>
                </c:pt>
                <c:pt idx="248">
                  <c:v>257</c:v>
                </c:pt>
                <c:pt idx="249">
                  <c:v>171</c:v>
                </c:pt>
                <c:pt idx="250">
                  <c:v>248</c:v>
                </c:pt>
                <c:pt idx="251">
                  <c:v>435</c:v>
                </c:pt>
                <c:pt idx="252">
                  <c:v>122</c:v>
                </c:pt>
                <c:pt idx="253">
                  <c:v>548</c:v>
                </c:pt>
                <c:pt idx="254">
                  <c:v>311</c:v>
                </c:pt>
                <c:pt idx="255">
                  <c:v>642</c:v>
                </c:pt>
                <c:pt idx="256">
                  <c:v>401</c:v>
                </c:pt>
                <c:pt idx="257">
                  <c:v>40</c:v>
                </c:pt>
                <c:pt idx="258">
                  <c:v>342</c:v>
                </c:pt>
                <c:pt idx="259">
                  <c:v>365</c:v>
                </c:pt>
                <c:pt idx="260">
                  <c:v>469</c:v>
                </c:pt>
                <c:pt idx="261">
                  <c:v>481</c:v>
                </c:pt>
                <c:pt idx="262">
                  <c:v>283</c:v>
                </c:pt>
                <c:pt idx="263">
                  <c:v>99</c:v>
                </c:pt>
                <c:pt idx="264">
                  <c:v>411</c:v>
                </c:pt>
                <c:pt idx="265">
                  <c:v>182</c:v>
                </c:pt>
                <c:pt idx="266">
                  <c:v>291</c:v>
                </c:pt>
                <c:pt idx="267">
                  <c:v>183</c:v>
                </c:pt>
                <c:pt idx="268">
                  <c:v>196</c:v>
                </c:pt>
                <c:pt idx="269">
                  <c:v>46</c:v>
                </c:pt>
                <c:pt idx="270">
                  <c:v>91</c:v>
                </c:pt>
                <c:pt idx="271">
                  <c:v>263</c:v>
                </c:pt>
                <c:pt idx="272">
                  <c:v>141</c:v>
                </c:pt>
                <c:pt idx="273">
                  <c:v>93</c:v>
                </c:pt>
                <c:pt idx="274">
                  <c:v>686</c:v>
                </c:pt>
                <c:pt idx="275">
                  <c:v>32</c:v>
                </c:pt>
                <c:pt idx="276">
                  <c:v>628</c:v>
                </c:pt>
                <c:pt idx="277">
                  <c:v>105</c:v>
                </c:pt>
                <c:pt idx="278">
                  <c:v>169</c:v>
                </c:pt>
                <c:pt idx="279">
                  <c:v>21</c:v>
                </c:pt>
                <c:pt idx="280">
                  <c:v>74</c:v>
                </c:pt>
                <c:pt idx="281">
                  <c:v>605</c:v>
                </c:pt>
                <c:pt idx="282">
                  <c:v>268</c:v>
                </c:pt>
                <c:pt idx="283">
                  <c:v>665</c:v>
                </c:pt>
                <c:pt idx="284">
                  <c:v>551</c:v>
                </c:pt>
                <c:pt idx="285">
                  <c:v>171</c:v>
                </c:pt>
                <c:pt idx="286">
                  <c:v>701</c:v>
                </c:pt>
                <c:pt idx="287">
                  <c:v>244</c:v>
                </c:pt>
                <c:pt idx="288">
                  <c:v>210</c:v>
                </c:pt>
                <c:pt idx="289">
                  <c:v>738</c:v>
                </c:pt>
                <c:pt idx="290">
                  <c:v>198</c:v>
                </c:pt>
                <c:pt idx="291">
                  <c:v>419</c:v>
                </c:pt>
                <c:pt idx="292">
                  <c:v>426</c:v>
                </c:pt>
                <c:pt idx="293">
                  <c:v>29</c:v>
                </c:pt>
                <c:pt idx="294">
                  <c:v>52</c:v>
                </c:pt>
                <c:pt idx="295">
                  <c:v>71</c:v>
                </c:pt>
                <c:pt idx="296">
                  <c:v>312</c:v>
                </c:pt>
                <c:pt idx="297">
                  <c:v>787</c:v>
                </c:pt>
                <c:pt idx="298">
                  <c:v>469</c:v>
                </c:pt>
                <c:pt idx="299">
                  <c:v>602</c:v>
                </c:pt>
                <c:pt idx="300">
                  <c:v>263</c:v>
                </c:pt>
                <c:pt idx="301">
                  <c:v>95</c:v>
                </c:pt>
                <c:pt idx="302">
                  <c:v>188</c:v>
                </c:pt>
                <c:pt idx="303">
                  <c:v>291</c:v>
                </c:pt>
                <c:pt idx="304">
                  <c:v>129</c:v>
                </c:pt>
                <c:pt idx="305">
                  <c:v>599</c:v>
                </c:pt>
                <c:pt idx="306">
                  <c:v>39</c:v>
                </c:pt>
                <c:pt idx="307">
                  <c:v>114</c:v>
                </c:pt>
                <c:pt idx="308">
                  <c:v>801</c:v>
                </c:pt>
                <c:pt idx="309">
                  <c:v>544</c:v>
                </c:pt>
                <c:pt idx="310">
                  <c:v>253</c:v>
                </c:pt>
                <c:pt idx="311">
                  <c:v>718</c:v>
                </c:pt>
                <c:pt idx="312">
                  <c:v>72</c:v>
                </c:pt>
                <c:pt idx="313">
                  <c:v>283</c:v>
                </c:pt>
                <c:pt idx="314">
                  <c:v>31</c:v>
                </c:pt>
                <c:pt idx="315">
                  <c:v>100</c:v>
                </c:pt>
                <c:pt idx="316">
                  <c:v>278</c:v>
                </c:pt>
                <c:pt idx="317">
                  <c:v>447</c:v>
                </c:pt>
                <c:pt idx="318">
                  <c:v>345</c:v>
                </c:pt>
                <c:pt idx="319">
                  <c:v>229</c:v>
                </c:pt>
                <c:pt idx="320">
                  <c:v>116</c:v>
                </c:pt>
                <c:pt idx="321">
                  <c:v>222</c:v>
                </c:pt>
                <c:pt idx="322">
                  <c:v>162</c:v>
                </c:pt>
                <c:pt idx="323">
                  <c:v>160</c:v>
                </c:pt>
                <c:pt idx="324">
                  <c:v>717</c:v>
                </c:pt>
                <c:pt idx="325">
                  <c:v>100</c:v>
                </c:pt>
                <c:pt idx="326">
                  <c:v>528</c:v>
                </c:pt>
                <c:pt idx="327">
                  <c:v>62</c:v>
                </c:pt>
                <c:pt idx="328">
                  <c:v>157</c:v>
                </c:pt>
                <c:pt idx="329">
                  <c:v>212</c:v>
                </c:pt>
                <c:pt idx="330">
                  <c:v>234</c:v>
                </c:pt>
                <c:pt idx="331">
                  <c:v>544</c:v>
                </c:pt>
                <c:pt idx="332">
                  <c:v>391</c:v>
                </c:pt>
                <c:pt idx="333">
                  <c:v>96</c:v>
                </c:pt>
                <c:pt idx="334">
                  <c:v>215</c:v>
                </c:pt>
                <c:pt idx="335">
                  <c:v>177</c:v>
                </c:pt>
                <c:pt idx="336">
                  <c:v>348</c:v>
                </c:pt>
                <c:pt idx="337">
                  <c:v>35</c:v>
                </c:pt>
                <c:pt idx="338">
                  <c:v>235</c:v>
                </c:pt>
                <c:pt idx="339">
                  <c:v>40</c:v>
                </c:pt>
                <c:pt idx="340">
                  <c:v>207</c:v>
                </c:pt>
                <c:pt idx="341">
                  <c:v>561</c:v>
                </c:pt>
                <c:pt idx="342">
                  <c:v>522</c:v>
                </c:pt>
                <c:pt idx="343">
                  <c:v>13</c:v>
                </c:pt>
                <c:pt idx="344">
                  <c:v>167</c:v>
                </c:pt>
                <c:pt idx="345">
                  <c:v>501</c:v>
                </c:pt>
                <c:pt idx="346">
                  <c:v>76</c:v>
                </c:pt>
                <c:pt idx="347">
                  <c:v>35</c:v>
                </c:pt>
                <c:pt idx="348">
                  <c:v>208</c:v>
                </c:pt>
                <c:pt idx="349">
                  <c:v>305</c:v>
                </c:pt>
                <c:pt idx="350">
                  <c:v>162</c:v>
                </c:pt>
                <c:pt idx="351">
                  <c:v>36</c:v>
                </c:pt>
                <c:pt idx="352">
                  <c:v>402</c:v>
                </c:pt>
                <c:pt idx="353">
                  <c:v>148</c:v>
                </c:pt>
                <c:pt idx="354">
                  <c:v>778</c:v>
                </c:pt>
                <c:pt idx="355">
                  <c:v>195</c:v>
                </c:pt>
                <c:pt idx="356">
                  <c:v>138</c:v>
                </c:pt>
                <c:pt idx="357">
                  <c:v>708</c:v>
                </c:pt>
                <c:pt idx="358">
                  <c:v>495</c:v>
                </c:pt>
                <c:pt idx="359">
                  <c:v>74</c:v>
                </c:pt>
                <c:pt idx="360">
                  <c:v>123</c:v>
                </c:pt>
                <c:pt idx="361">
                  <c:v>354</c:v>
                </c:pt>
                <c:pt idx="362">
                  <c:v>429</c:v>
                </c:pt>
                <c:pt idx="363">
                  <c:v>288</c:v>
                </c:pt>
                <c:pt idx="364">
                  <c:v>377</c:v>
                </c:pt>
                <c:pt idx="365">
                  <c:v>277</c:v>
                </c:pt>
                <c:pt idx="366">
                  <c:v>98</c:v>
                </c:pt>
                <c:pt idx="367">
                  <c:v>434</c:v>
                </c:pt>
                <c:pt idx="368">
                  <c:v>427</c:v>
                </c:pt>
                <c:pt idx="369">
                  <c:v>60</c:v>
                </c:pt>
                <c:pt idx="370">
                  <c:v>452</c:v>
                </c:pt>
                <c:pt idx="371">
                  <c:v>25</c:v>
                </c:pt>
                <c:pt idx="372">
                  <c:v>328</c:v>
                </c:pt>
                <c:pt idx="373">
                  <c:v>68</c:v>
                </c:pt>
                <c:pt idx="374">
                  <c:v>281</c:v>
                </c:pt>
                <c:pt idx="375">
                  <c:v>242</c:v>
                </c:pt>
                <c:pt idx="376">
                  <c:v>93</c:v>
                </c:pt>
                <c:pt idx="377">
                  <c:v>221</c:v>
                </c:pt>
                <c:pt idx="378">
                  <c:v>444</c:v>
                </c:pt>
                <c:pt idx="379">
                  <c:v>827</c:v>
                </c:pt>
                <c:pt idx="380">
                  <c:v>77</c:v>
                </c:pt>
                <c:pt idx="381">
                  <c:v>280</c:v>
                </c:pt>
                <c:pt idx="382">
                  <c:v>290</c:v>
                </c:pt>
                <c:pt idx="383">
                  <c:v>245</c:v>
                </c:pt>
                <c:pt idx="384">
                  <c:v>361</c:v>
                </c:pt>
                <c:pt idx="385">
                  <c:v>44</c:v>
                </c:pt>
                <c:pt idx="386">
                  <c:v>429</c:v>
                </c:pt>
                <c:pt idx="387">
                  <c:v>152</c:v>
                </c:pt>
                <c:pt idx="388">
                  <c:v>213</c:v>
                </c:pt>
                <c:pt idx="389">
                  <c:v>166</c:v>
                </c:pt>
                <c:pt idx="390">
                  <c:v>180</c:v>
                </c:pt>
                <c:pt idx="391">
                  <c:v>465</c:v>
                </c:pt>
                <c:pt idx="392">
                  <c:v>191</c:v>
                </c:pt>
                <c:pt idx="393">
                  <c:v>295</c:v>
                </c:pt>
                <c:pt idx="394">
                  <c:v>5</c:v>
                </c:pt>
                <c:pt idx="395">
                  <c:v>421</c:v>
                </c:pt>
                <c:pt idx="396">
                  <c:v>828</c:v>
                </c:pt>
                <c:pt idx="397">
                  <c:v>339</c:v>
                </c:pt>
                <c:pt idx="398">
                  <c:v>615</c:v>
                </c:pt>
                <c:pt idx="399">
                  <c:v>56</c:v>
                </c:pt>
                <c:pt idx="400">
                  <c:v>57</c:v>
                </c:pt>
              </c:numCache>
            </c:numRef>
          </c:yVal>
          <c:smooth val="0"/>
          <c:extLst>
            <c:ext xmlns:c16="http://schemas.microsoft.com/office/drawing/2014/chart" uri="{C3380CC4-5D6E-409C-BE32-E72D297353CC}">
              <c16:uniqueId val="{00000002-972A-449A-82B6-7436AD06A9B0}"/>
            </c:ext>
          </c:extLst>
        </c:ser>
        <c:dLbls>
          <c:showLegendKey val="0"/>
          <c:showVal val="0"/>
          <c:showCatName val="0"/>
          <c:showSerName val="0"/>
          <c:showPercent val="0"/>
          <c:showBubbleSize val="0"/>
        </c:dLbls>
        <c:axId val="388814591"/>
        <c:axId val="388811231"/>
      </c:scatterChart>
      <c:valAx>
        <c:axId val="388814591"/>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Conversion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811231"/>
        <c:crosses val="autoZero"/>
        <c:crossBetween val="midCat"/>
      </c:valAx>
      <c:valAx>
        <c:axId val="3888112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Value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8814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[marketing_campaign_data(Updated).xlsx]Demographic Insights!PivotTable4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Demographics Insights of Conversion</a:t>
            </a:r>
            <a:r>
              <a:rPr lang="en-GB" baseline="0"/>
              <a:t> Rate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Insights'!$B$25:$B$26</c:f>
              <c:strCache>
                <c:ptCount val="1"/>
                <c:pt idx="0">
                  <c:v>All</c:v>
                </c:pt>
              </c:strCache>
            </c:strRef>
          </c:tx>
          <c:spPr>
            <a:solidFill>
              <a:schemeClr val="accent1"/>
            </a:solidFill>
            <a:ln>
              <a:noFill/>
            </a:ln>
            <a:effectLst/>
          </c:spPr>
          <c:invertIfNegative val="0"/>
          <c:cat>
            <c:strRef>
              <c:f>'Demographic Insights'!$A$27:$A$32</c:f>
              <c:strCache>
                <c:ptCount val="5"/>
                <c:pt idx="0">
                  <c:v>18-24</c:v>
                </c:pt>
                <c:pt idx="1">
                  <c:v>25-34</c:v>
                </c:pt>
                <c:pt idx="2">
                  <c:v>35-44</c:v>
                </c:pt>
                <c:pt idx="3">
                  <c:v>45-54</c:v>
                </c:pt>
                <c:pt idx="4">
                  <c:v>55+</c:v>
                </c:pt>
              </c:strCache>
            </c:strRef>
          </c:cat>
          <c:val>
            <c:numRef>
              <c:f>'Demographic Insights'!$B$27:$B$32</c:f>
              <c:numCache>
                <c:formatCode>General</c:formatCode>
                <c:ptCount val="5"/>
                <c:pt idx="0">
                  <c:v>17.309429874620655</c:v>
                </c:pt>
                <c:pt idx="1">
                  <c:v>22.433904090579293</c:v>
                </c:pt>
                <c:pt idx="2">
                  <c:v>22.049786484853716</c:v>
                </c:pt>
                <c:pt idx="3">
                  <c:v>21.899245293904137</c:v>
                </c:pt>
                <c:pt idx="4">
                  <c:v>21.14717703251269</c:v>
                </c:pt>
              </c:numCache>
            </c:numRef>
          </c:val>
          <c:extLst>
            <c:ext xmlns:c16="http://schemas.microsoft.com/office/drawing/2014/chart" uri="{C3380CC4-5D6E-409C-BE32-E72D297353CC}">
              <c16:uniqueId val="{00000000-60E2-465F-96F5-60A7121679EF}"/>
            </c:ext>
          </c:extLst>
        </c:ser>
        <c:ser>
          <c:idx val="1"/>
          <c:order val="1"/>
          <c:tx>
            <c:strRef>
              <c:f>'Demographic Insights'!$C$25:$C$26</c:f>
              <c:strCache>
                <c:ptCount val="1"/>
                <c:pt idx="0">
                  <c:v>Female</c:v>
                </c:pt>
              </c:strCache>
            </c:strRef>
          </c:tx>
          <c:spPr>
            <a:solidFill>
              <a:schemeClr val="accent2"/>
            </a:solidFill>
            <a:ln>
              <a:noFill/>
            </a:ln>
            <a:effectLst/>
          </c:spPr>
          <c:invertIfNegative val="0"/>
          <c:cat>
            <c:strRef>
              <c:f>'Demographic Insights'!$A$27:$A$32</c:f>
              <c:strCache>
                <c:ptCount val="5"/>
                <c:pt idx="0">
                  <c:v>18-24</c:v>
                </c:pt>
                <c:pt idx="1">
                  <c:v>25-34</c:v>
                </c:pt>
                <c:pt idx="2">
                  <c:v>35-44</c:v>
                </c:pt>
                <c:pt idx="3">
                  <c:v>45-54</c:v>
                </c:pt>
                <c:pt idx="4">
                  <c:v>55+</c:v>
                </c:pt>
              </c:strCache>
            </c:strRef>
          </c:cat>
          <c:val>
            <c:numRef>
              <c:f>'Demographic Insights'!$C$27:$C$32</c:f>
              <c:numCache>
                <c:formatCode>General</c:formatCode>
                <c:ptCount val="5"/>
                <c:pt idx="0">
                  <c:v>25.403052429199526</c:v>
                </c:pt>
                <c:pt idx="1">
                  <c:v>22.625875887863629</c:v>
                </c:pt>
                <c:pt idx="2">
                  <c:v>21.622397958138137</c:v>
                </c:pt>
                <c:pt idx="3">
                  <c:v>19.286623469004695</c:v>
                </c:pt>
                <c:pt idx="4">
                  <c:v>18.999776120358248</c:v>
                </c:pt>
              </c:numCache>
            </c:numRef>
          </c:val>
          <c:extLst>
            <c:ext xmlns:c16="http://schemas.microsoft.com/office/drawing/2014/chart" uri="{C3380CC4-5D6E-409C-BE32-E72D297353CC}">
              <c16:uniqueId val="{00000002-60E2-465F-96F5-60A7121679EF}"/>
            </c:ext>
          </c:extLst>
        </c:ser>
        <c:ser>
          <c:idx val="2"/>
          <c:order val="2"/>
          <c:tx>
            <c:strRef>
              <c:f>'Demographic Insights'!$D$25:$D$26</c:f>
              <c:strCache>
                <c:ptCount val="1"/>
                <c:pt idx="0">
                  <c:v>Male</c:v>
                </c:pt>
              </c:strCache>
            </c:strRef>
          </c:tx>
          <c:spPr>
            <a:solidFill>
              <a:schemeClr val="accent3"/>
            </a:solidFill>
            <a:ln>
              <a:noFill/>
            </a:ln>
            <a:effectLst/>
          </c:spPr>
          <c:invertIfNegative val="0"/>
          <c:cat>
            <c:strRef>
              <c:f>'Demographic Insights'!$A$27:$A$32</c:f>
              <c:strCache>
                <c:ptCount val="5"/>
                <c:pt idx="0">
                  <c:v>18-24</c:v>
                </c:pt>
                <c:pt idx="1">
                  <c:v>25-34</c:v>
                </c:pt>
                <c:pt idx="2">
                  <c:v>35-44</c:v>
                </c:pt>
                <c:pt idx="3">
                  <c:v>45-54</c:v>
                </c:pt>
                <c:pt idx="4">
                  <c:v>55+</c:v>
                </c:pt>
              </c:strCache>
            </c:strRef>
          </c:cat>
          <c:val>
            <c:numRef>
              <c:f>'Demographic Insights'!$D$27:$D$32</c:f>
              <c:numCache>
                <c:formatCode>General</c:formatCode>
                <c:ptCount val="5"/>
                <c:pt idx="0">
                  <c:v>20.855864904254172</c:v>
                </c:pt>
                <c:pt idx="1">
                  <c:v>21.565753206109314</c:v>
                </c:pt>
                <c:pt idx="2">
                  <c:v>19.876498471172159</c:v>
                </c:pt>
                <c:pt idx="3">
                  <c:v>20.804146940933059</c:v>
                </c:pt>
                <c:pt idx="4">
                  <c:v>18.741525464192772</c:v>
                </c:pt>
              </c:numCache>
            </c:numRef>
          </c:val>
          <c:extLst>
            <c:ext xmlns:c16="http://schemas.microsoft.com/office/drawing/2014/chart" uri="{C3380CC4-5D6E-409C-BE32-E72D297353CC}">
              <c16:uniqueId val="{00000003-60E2-465F-96F5-60A7121679EF}"/>
            </c:ext>
          </c:extLst>
        </c:ser>
        <c:dLbls>
          <c:showLegendKey val="0"/>
          <c:showVal val="0"/>
          <c:showCatName val="0"/>
          <c:showSerName val="0"/>
          <c:showPercent val="0"/>
          <c:showBubbleSize val="0"/>
        </c:dLbls>
        <c:gapWidth val="219"/>
        <c:overlap val="-27"/>
        <c:axId val="1329286496"/>
        <c:axId val="1302705088"/>
      </c:barChart>
      <c:catAx>
        <c:axId val="132928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05088"/>
        <c:crosses val="autoZero"/>
        <c:auto val="1"/>
        <c:lblAlgn val="ctr"/>
        <c:lblOffset val="100"/>
        <c:noMultiLvlLbl val="0"/>
      </c:catAx>
      <c:valAx>
        <c:axId val="130270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28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317930.62000000017</c:v>
              </c:pt>
              <c:pt idx="1">
                <c:v>276543.96000000002</c:v>
              </c:pt>
              <c:pt idx="2">
                <c:v>435892.34000000008</c:v>
              </c:pt>
              <c:pt idx="3">
                <c:v>290106.01</c:v>
              </c:pt>
              <c:pt idx="4">
                <c:v>209762.65000000002</c:v>
              </c:pt>
              <c:pt idx="5">
                <c:v>279796.01999999996</c:v>
              </c:pt>
              <c:pt idx="6">
                <c:v>240168.88</c:v>
              </c:pt>
              <c:pt idx="7">
                <c:v>456753.25000000012</c:v>
              </c:pt>
              <c:pt idx="8">
                <c:v>335632.48000000004</c:v>
              </c:pt>
              <c:pt idx="9">
                <c:v>378353.06000000006</c:v>
              </c:pt>
              <c:pt idx="10">
                <c:v>439200.13000000012</c:v>
              </c:pt>
              <c:pt idx="11">
                <c:v>344035.13999999996</c:v>
              </c:pt>
            </c:numLit>
          </c:val>
          <c:smooth val="0"/>
          <c:extLst>
            <c:ext xmlns:c16="http://schemas.microsoft.com/office/drawing/2014/chart" uri="{C3380CC4-5D6E-409C-BE32-E72D297353CC}">
              <c16:uniqueId val="{00000000-E851-41D1-88AA-70C2A3F61836}"/>
            </c:ext>
          </c:extLst>
        </c:ser>
        <c:dLbls>
          <c:showLegendKey val="0"/>
          <c:showVal val="0"/>
          <c:showCatName val="0"/>
          <c:showSerName val="0"/>
          <c:showPercent val="0"/>
          <c:showBubbleSize val="0"/>
        </c:dLbls>
        <c:smooth val="0"/>
        <c:axId val="618148448"/>
        <c:axId val="618165248"/>
      </c:lineChart>
      <c:catAx>
        <c:axId val="618148448"/>
        <c:scaling>
          <c:orientation val="minMax"/>
        </c:scaling>
        <c:delete val="1"/>
        <c:axPos val="b"/>
        <c:numFmt formatCode="General" sourceLinked="1"/>
        <c:majorTickMark val="none"/>
        <c:minorTickMark val="none"/>
        <c:tickLblPos val="nextTo"/>
        <c:crossAx val="618165248"/>
        <c:crosses val="autoZero"/>
        <c:auto val="1"/>
        <c:lblAlgn val="ctr"/>
        <c:lblOffset val="100"/>
        <c:noMultiLvlLbl val="0"/>
      </c:catAx>
      <c:valAx>
        <c:axId val="618165248"/>
        <c:scaling>
          <c:orientation val="minMax"/>
        </c:scaling>
        <c:delete val="1"/>
        <c:axPos val="l"/>
        <c:numFmt formatCode="General" sourceLinked="1"/>
        <c:majorTickMark val="none"/>
        <c:minorTickMark val="none"/>
        <c:tickLblPos val="nextTo"/>
        <c:crossAx val="6181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709090.9700000002</c:v>
              </c:pt>
              <c:pt idx="1">
                <c:v>489938.82</c:v>
              </c:pt>
              <c:pt idx="2">
                <c:v>1218082.7899999998</c:v>
              </c:pt>
              <c:pt idx="3">
                <c:v>765055.75000000012</c:v>
              </c:pt>
              <c:pt idx="4">
                <c:v>470102.47</c:v>
              </c:pt>
              <c:pt idx="5">
                <c:v>662883.75999999989</c:v>
              </c:pt>
              <c:pt idx="6">
                <c:v>549658.19999999995</c:v>
              </c:pt>
              <c:pt idx="7">
                <c:v>1002001.6099999999</c:v>
              </c:pt>
              <c:pt idx="8">
                <c:v>726951.84999999986</c:v>
              </c:pt>
              <c:pt idx="9">
                <c:v>1284912.7399999998</c:v>
              </c:pt>
              <c:pt idx="10">
                <c:v>1241633.6400000001</c:v>
              </c:pt>
              <c:pt idx="11">
                <c:v>545693.55999999994</c:v>
              </c:pt>
            </c:numLit>
          </c:val>
          <c:smooth val="0"/>
          <c:extLst>
            <c:ext xmlns:c16="http://schemas.microsoft.com/office/drawing/2014/chart" uri="{C3380CC4-5D6E-409C-BE32-E72D297353CC}">
              <c16:uniqueId val="{00000000-286C-4719-A3D5-B2579DE44DE1}"/>
            </c:ext>
          </c:extLst>
        </c:ser>
        <c:dLbls>
          <c:showLegendKey val="0"/>
          <c:showVal val="0"/>
          <c:showCatName val="0"/>
          <c:showSerName val="0"/>
          <c:showPercent val="0"/>
          <c:showBubbleSize val="0"/>
        </c:dLbls>
        <c:smooth val="0"/>
        <c:axId val="490652112"/>
        <c:axId val="490644432"/>
      </c:lineChart>
      <c:catAx>
        <c:axId val="490652112"/>
        <c:scaling>
          <c:orientation val="minMax"/>
        </c:scaling>
        <c:delete val="1"/>
        <c:axPos val="b"/>
        <c:numFmt formatCode="General" sourceLinked="1"/>
        <c:majorTickMark val="none"/>
        <c:minorTickMark val="none"/>
        <c:tickLblPos val="nextTo"/>
        <c:crossAx val="490644432"/>
        <c:crosses val="autoZero"/>
        <c:auto val="1"/>
        <c:lblAlgn val="ctr"/>
        <c:lblOffset val="100"/>
        <c:noMultiLvlLbl val="0"/>
      </c:catAx>
      <c:valAx>
        <c:axId val="490644432"/>
        <c:scaling>
          <c:orientation val="minMax"/>
        </c:scaling>
        <c:delete val="1"/>
        <c:axPos val="l"/>
        <c:numFmt formatCode="General" sourceLinked="1"/>
        <c:majorTickMark val="none"/>
        <c:minorTickMark val="none"/>
        <c:tickLblPos val="nextTo"/>
        <c:crossAx val="49065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410.95943082151251</c:v>
              </c:pt>
              <c:pt idx="1">
                <c:v>263.28013333239329</c:v>
              </c:pt>
              <c:pt idx="2">
                <c:v>417.1959925265466</c:v>
              </c:pt>
              <c:pt idx="3">
                <c:v>379.85205153266969</c:v>
              </c:pt>
              <c:pt idx="4">
                <c:v>399.56479960065923</c:v>
              </c:pt>
              <c:pt idx="5">
                <c:v>378.64311690437273</c:v>
              </c:pt>
              <c:pt idx="6">
                <c:v>268.68785232722462</c:v>
              </c:pt>
              <c:pt idx="7">
                <c:v>215.24178641645275</c:v>
              </c:pt>
              <c:pt idx="8">
                <c:v>228.38605197515983</c:v>
              </c:pt>
              <c:pt idx="9">
                <c:v>674.84234192496626</c:v>
              </c:pt>
              <c:pt idx="10">
                <c:v>352.91960329665727</c:v>
              </c:pt>
              <c:pt idx="11">
                <c:v>230.24611833765528</c:v>
              </c:pt>
            </c:numLit>
          </c:val>
          <c:smooth val="0"/>
          <c:extLst>
            <c:ext xmlns:c16="http://schemas.microsoft.com/office/drawing/2014/chart" uri="{C3380CC4-5D6E-409C-BE32-E72D297353CC}">
              <c16:uniqueId val="{00000000-E18C-4FB2-8FC2-1C664C5F65B6}"/>
            </c:ext>
          </c:extLst>
        </c:ser>
        <c:dLbls>
          <c:showLegendKey val="0"/>
          <c:showVal val="0"/>
          <c:showCatName val="0"/>
          <c:showSerName val="0"/>
          <c:showPercent val="0"/>
          <c:showBubbleSize val="0"/>
        </c:dLbls>
        <c:smooth val="0"/>
        <c:axId val="855541855"/>
        <c:axId val="855545215"/>
      </c:lineChart>
      <c:catAx>
        <c:axId val="855541855"/>
        <c:scaling>
          <c:orientation val="minMax"/>
        </c:scaling>
        <c:delete val="1"/>
        <c:axPos val="b"/>
        <c:numFmt formatCode="General" sourceLinked="1"/>
        <c:majorTickMark val="none"/>
        <c:minorTickMark val="none"/>
        <c:tickLblPos val="nextTo"/>
        <c:crossAx val="855545215"/>
        <c:crosses val="autoZero"/>
        <c:auto val="1"/>
        <c:lblAlgn val="ctr"/>
        <c:lblOffset val="100"/>
        <c:noMultiLvlLbl val="0"/>
      </c:catAx>
      <c:valAx>
        <c:axId val="855545215"/>
        <c:scaling>
          <c:orientation val="minMax"/>
        </c:scaling>
        <c:delete val="1"/>
        <c:axPos val="l"/>
        <c:numFmt formatCode="General" sourceLinked="1"/>
        <c:majorTickMark val="none"/>
        <c:minorTickMark val="none"/>
        <c:tickLblPos val="nextTo"/>
        <c:crossAx val="855541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20.149536705961939</c:v>
              </c:pt>
              <c:pt idx="1">
                <c:v>19.547936047091618</c:v>
              </c:pt>
              <c:pt idx="2">
                <c:v>22.459599656694294</c:v>
              </c:pt>
              <c:pt idx="3">
                <c:v>20.661748061408922</c:v>
              </c:pt>
              <c:pt idx="4">
                <c:v>20.832954959168639</c:v>
              </c:pt>
              <c:pt idx="5">
                <c:v>20.057537508659863</c:v>
              </c:pt>
              <c:pt idx="6">
                <c:v>19.432558432500361</c:v>
              </c:pt>
              <c:pt idx="7">
                <c:v>20.175752107643167</c:v>
              </c:pt>
              <c:pt idx="8">
                <c:v>19.284964734907454</c:v>
              </c:pt>
              <c:pt idx="9">
                <c:v>24.194429965340955</c:v>
              </c:pt>
              <c:pt idx="10">
                <c:v>21.422160050985244</c:v>
              </c:pt>
              <c:pt idx="11">
                <c:v>20.357466009974601</c:v>
              </c:pt>
            </c:numLit>
          </c:val>
          <c:smooth val="0"/>
          <c:extLst>
            <c:ext xmlns:c16="http://schemas.microsoft.com/office/drawing/2014/chart" uri="{C3380CC4-5D6E-409C-BE32-E72D297353CC}">
              <c16:uniqueId val="{00000000-99FF-485E-A240-579FB958BCE6}"/>
            </c:ext>
          </c:extLst>
        </c:ser>
        <c:dLbls>
          <c:showLegendKey val="0"/>
          <c:showVal val="0"/>
          <c:showCatName val="0"/>
          <c:showSerName val="0"/>
          <c:showPercent val="0"/>
          <c:showBubbleSize val="0"/>
        </c:dLbls>
        <c:smooth val="0"/>
        <c:axId val="855569695"/>
        <c:axId val="855563455"/>
      </c:lineChart>
      <c:catAx>
        <c:axId val="855569695"/>
        <c:scaling>
          <c:orientation val="minMax"/>
        </c:scaling>
        <c:delete val="1"/>
        <c:axPos val="b"/>
        <c:numFmt formatCode="General" sourceLinked="1"/>
        <c:majorTickMark val="none"/>
        <c:minorTickMark val="none"/>
        <c:tickLblPos val="nextTo"/>
        <c:crossAx val="855563455"/>
        <c:crosses val="autoZero"/>
        <c:auto val="1"/>
        <c:lblAlgn val="ctr"/>
        <c:lblOffset val="100"/>
        <c:noMultiLvlLbl val="0"/>
      </c:catAx>
      <c:valAx>
        <c:axId val="855563455"/>
        <c:scaling>
          <c:orientation val="minMax"/>
        </c:scaling>
        <c:delete val="1"/>
        <c:axPos val="l"/>
        <c:numFmt formatCode="General" sourceLinked="1"/>
        <c:majorTickMark val="none"/>
        <c:minorTickMark val="none"/>
        <c:tickLblPos val="nextTo"/>
        <c:crossAx val="85556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3"/>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168.89405807910373</c:v>
              </c:pt>
              <c:pt idx="1">
                <c:v>65.244911419996441</c:v>
              </c:pt>
              <c:pt idx="2">
                <c:v>79.676468824858702</c:v>
              </c:pt>
              <c:pt idx="3">
                <c:v>74.163747462162164</c:v>
              </c:pt>
              <c:pt idx="4">
                <c:v>194.65737892514025</c:v>
              </c:pt>
              <c:pt idx="5">
                <c:v>121.05835318743466</c:v>
              </c:pt>
              <c:pt idx="6">
                <c:v>62.129000256527874</c:v>
              </c:pt>
              <c:pt idx="7">
                <c:v>197.66518320601338</c:v>
              </c:pt>
              <c:pt idx="8">
                <c:v>105.56939981139764</c:v>
              </c:pt>
              <c:pt idx="9">
                <c:v>98.847394413027956</c:v>
              </c:pt>
              <c:pt idx="10">
                <c:v>88.928514434290705</c:v>
              </c:pt>
              <c:pt idx="11">
                <c:v>160.41427684518541</c:v>
              </c:pt>
            </c:numLit>
          </c:val>
          <c:smooth val="0"/>
          <c:extLst>
            <c:ext xmlns:c16="http://schemas.microsoft.com/office/drawing/2014/chart" uri="{C3380CC4-5D6E-409C-BE32-E72D297353CC}">
              <c16:uniqueId val="{00000002-2FD7-459E-B762-414ED3F04692}"/>
            </c:ext>
          </c:extLst>
        </c:ser>
        <c:dLbls>
          <c:showLegendKey val="0"/>
          <c:showVal val="0"/>
          <c:showCatName val="0"/>
          <c:showSerName val="0"/>
          <c:showPercent val="0"/>
          <c:showBubbleSize val="0"/>
        </c:dLbls>
        <c:smooth val="0"/>
        <c:axId val="718313471"/>
        <c:axId val="718314431"/>
      </c:lineChart>
      <c:catAx>
        <c:axId val="718313471"/>
        <c:scaling>
          <c:orientation val="minMax"/>
        </c:scaling>
        <c:delete val="1"/>
        <c:axPos val="b"/>
        <c:numFmt formatCode="General" sourceLinked="1"/>
        <c:majorTickMark val="none"/>
        <c:minorTickMark val="none"/>
        <c:tickLblPos val="nextTo"/>
        <c:crossAx val="718314431"/>
        <c:crosses val="autoZero"/>
        <c:auto val="1"/>
        <c:lblAlgn val="ctr"/>
        <c:lblOffset val="100"/>
        <c:noMultiLvlLbl val="0"/>
      </c:catAx>
      <c:valAx>
        <c:axId val="718314431"/>
        <c:scaling>
          <c:orientation val="minMax"/>
        </c:scaling>
        <c:delete val="1"/>
        <c:axPos val="l"/>
        <c:numFmt formatCode="General" sourceLinked="1"/>
        <c:majorTickMark val="none"/>
        <c:minorTickMark val="none"/>
        <c:tickLblPos val="nextTo"/>
        <c:crossAx val="7183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[marketing_campaign_data(Updated).xlsx]Demographic Insights!PivotTable5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Demographic Insights of CAC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Insights'!$B$48:$B$49</c:f>
              <c:strCache>
                <c:ptCount val="1"/>
                <c:pt idx="0">
                  <c:v>All</c:v>
                </c:pt>
              </c:strCache>
            </c:strRef>
          </c:tx>
          <c:spPr>
            <a:solidFill>
              <a:schemeClr val="accent1"/>
            </a:solidFill>
            <a:ln>
              <a:noFill/>
            </a:ln>
            <a:effectLst/>
          </c:spPr>
          <c:invertIfNegative val="0"/>
          <c:cat>
            <c:strRef>
              <c:f>'Demographic Insights'!$A$50:$A$55</c:f>
              <c:strCache>
                <c:ptCount val="5"/>
                <c:pt idx="0">
                  <c:v>18-24</c:v>
                </c:pt>
                <c:pt idx="1">
                  <c:v>25-34</c:v>
                </c:pt>
                <c:pt idx="2">
                  <c:v>35-44</c:v>
                </c:pt>
                <c:pt idx="3">
                  <c:v>45-54</c:v>
                </c:pt>
                <c:pt idx="4">
                  <c:v>55+</c:v>
                </c:pt>
              </c:strCache>
            </c:strRef>
          </c:cat>
          <c:val>
            <c:numRef>
              <c:f>'Demographic Insights'!$B$50:$B$55</c:f>
              <c:numCache>
                <c:formatCode>General</c:formatCode>
                <c:ptCount val="5"/>
                <c:pt idx="0">
                  <c:v>146.96712768266016</c:v>
                </c:pt>
                <c:pt idx="1">
                  <c:v>144.99321015448064</c:v>
                </c:pt>
                <c:pt idx="2">
                  <c:v>152.73506030117775</c:v>
                </c:pt>
                <c:pt idx="3">
                  <c:v>124.31685608318388</c:v>
                </c:pt>
                <c:pt idx="4">
                  <c:v>70.353464177468155</c:v>
                </c:pt>
              </c:numCache>
            </c:numRef>
          </c:val>
          <c:extLst>
            <c:ext xmlns:c16="http://schemas.microsoft.com/office/drawing/2014/chart" uri="{C3380CC4-5D6E-409C-BE32-E72D297353CC}">
              <c16:uniqueId val="{00000000-B856-4487-8109-A6CFB0C53BBF}"/>
            </c:ext>
          </c:extLst>
        </c:ser>
        <c:ser>
          <c:idx val="1"/>
          <c:order val="1"/>
          <c:tx>
            <c:strRef>
              <c:f>'Demographic Insights'!$C$48:$C$49</c:f>
              <c:strCache>
                <c:ptCount val="1"/>
                <c:pt idx="0">
                  <c:v>Female</c:v>
                </c:pt>
              </c:strCache>
            </c:strRef>
          </c:tx>
          <c:spPr>
            <a:solidFill>
              <a:schemeClr val="accent2"/>
            </a:solidFill>
            <a:ln>
              <a:noFill/>
            </a:ln>
            <a:effectLst/>
          </c:spPr>
          <c:invertIfNegative val="0"/>
          <c:cat>
            <c:strRef>
              <c:f>'Demographic Insights'!$A$50:$A$55</c:f>
              <c:strCache>
                <c:ptCount val="5"/>
                <c:pt idx="0">
                  <c:v>18-24</c:v>
                </c:pt>
                <c:pt idx="1">
                  <c:v>25-34</c:v>
                </c:pt>
                <c:pt idx="2">
                  <c:v>35-44</c:v>
                </c:pt>
                <c:pt idx="3">
                  <c:v>45-54</c:v>
                </c:pt>
                <c:pt idx="4">
                  <c:v>55+</c:v>
                </c:pt>
              </c:strCache>
            </c:strRef>
          </c:cat>
          <c:val>
            <c:numRef>
              <c:f>'Demographic Insights'!$C$50:$C$55</c:f>
              <c:numCache>
                <c:formatCode>General</c:formatCode>
                <c:ptCount val="5"/>
                <c:pt idx="0">
                  <c:v>58.178750866607075</c:v>
                </c:pt>
                <c:pt idx="1">
                  <c:v>112.95522297076113</c:v>
                </c:pt>
                <c:pt idx="2">
                  <c:v>70.941826608651141</c:v>
                </c:pt>
                <c:pt idx="3">
                  <c:v>242.92086761715674</c:v>
                </c:pt>
                <c:pt idx="4">
                  <c:v>132.71572146573553</c:v>
                </c:pt>
              </c:numCache>
            </c:numRef>
          </c:val>
          <c:extLst>
            <c:ext xmlns:c16="http://schemas.microsoft.com/office/drawing/2014/chart" uri="{C3380CC4-5D6E-409C-BE32-E72D297353CC}">
              <c16:uniqueId val="{00000002-B856-4487-8109-A6CFB0C53BBF}"/>
            </c:ext>
          </c:extLst>
        </c:ser>
        <c:ser>
          <c:idx val="2"/>
          <c:order val="2"/>
          <c:tx>
            <c:strRef>
              <c:f>'Demographic Insights'!$D$48:$D$49</c:f>
              <c:strCache>
                <c:ptCount val="1"/>
                <c:pt idx="0">
                  <c:v>Male</c:v>
                </c:pt>
              </c:strCache>
            </c:strRef>
          </c:tx>
          <c:spPr>
            <a:solidFill>
              <a:schemeClr val="accent3"/>
            </a:solidFill>
            <a:ln>
              <a:noFill/>
            </a:ln>
            <a:effectLst/>
          </c:spPr>
          <c:invertIfNegative val="0"/>
          <c:cat>
            <c:strRef>
              <c:f>'Demographic Insights'!$A$50:$A$55</c:f>
              <c:strCache>
                <c:ptCount val="5"/>
                <c:pt idx="0">
                  <c:v>18-24</c:v>
                </c:pt>
                <c:pt idx="1">
                  <c:v>25-34</c:v>
                </c:pt>
                <c:pt idx="2">
                  <c:v>35-44</c:v>
                </c:pt>
                <c:pt idx="3">
                  <c:v>45-54</c:v>
                </c:pt>
                <c:pt idx="4">
                  <c:v>55+</c:v>
                </c:pt>
              </c:strCache>
            </c:strRef>
          </c:cat>
          <c:val>
            <c:numRef>
              <c:f>'Demographic Insights'!$D$50:$D$55</c:f>
              <c:numCache>
                <c:formatCode>General</c:formatCode>
                <c:ptCount val="5"/>
                <c:pt idx="0">
                  <c:v>75.531308024953987</c:v>
                </c:pt>
                <c:pt idx="1">
                  <c:v>97.122171822058817</c:v>
                </c:pt>
                <c:pt idx="2">
                  <c:v>164.42182692576711</c:v>
                </c:pt>
                <c:pt idx="3">
                  <c:v>133.53482423413686</c:v>
                </c:pt>
                <c:pt idx="4">
                  <c:v>61.162448762756803</c:v>
                </c:pt>
              </c:numCache>
            </c:numRef>
          </c:val>
          <c:extLst>
            <c:ext xmlns:c16="http://schemas.microsoft.com/office/drawing/2014/chart" uri="{C3380CC4-5D6E-409C-BE32-E72D297353CC}">
              <c16:uniqueId val="{00000003-B856-4487-8109-A6CFB0C53BBF}"/>
            </c:ext>
          </c:extLst>
        </c:ser>
        <c:dLbls>
          <c:showLegendKey val="0"/>
          <c:showVal val="0"/>
          <c:showCatName val="0"/>
          <c:showSerName val="0"/>
          <c:showPercent val="0"/>
          <c:showBubbleSize val="0"/>
        </c:dLbls>
        <c:gapWidth val="219"/>
        <c:overlap val="-27"/>
        <c:axId val="1300969168"/>
        <c:axId val="1300963888"/>
      </c:barChart>
      <c:catAx>
        <c:axId val="130096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Gropus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963888"/>
        <c:crosses val="autoZero"/>
        <c:auto val="1"/>
        <c:lblAlgn val="ctr"/>
        <c:lblOffset val="100"/>
        <c:noMultiLvlLbl val="0"/>
      </c:catAx>
      <c:valAx>
        <c:axId val="1300963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96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[marketing_campaign_data(Updated).xlsx]Duration Impact!PivotTable6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Duration Impact by Conversion</a:t>
            </a:r>
            <a:r>
              <a:rPr lang="en-GB" baseline="0"/>
              <a:t> &amp; ROI</a:t>
            </a:r>
            <a:endParaRPr lang="en-GB"/>
          </a:p>
        </c:rich>
      </c:tx>
      <c:layout>
        <c:manualLayout>
          <c:xMode val="edge"/>
          <c:yMode val="edge"/>
          <c:x val="3.8265899822631469E-2"/>
          <c:y val="2.8661134611003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0351334036002"/>
          <c:y val="0.13401983540110951"/>
          <c:w val="0.85450637567941801"/>
          <c:h val="0.70553465618657041"/>
        </c:manualLayout>
      </c:layout>
      <c:barChart>
        <c:barDir val="col"/>
        <c:grouping val="clustered"/>
        <c:varyColors val="0"/>
        <c:ser>
          <c:idx val="0"/>
          <c:order val="0"/>
          <c:tx>
            <c:strRef>
              <c:f>'Duration Impact'!$B$2</c:f>
              <c:strCache>
                <c:ptCount val="1"/>
                <c:pt idx="0">
                  <c:v>Average of Return on Investment (ROI) %</c:v>
                </c:pt>
              </c:strCache>
            </c:strRef>
          </c:tx>
          <c:spPr>
            <a:solidFill>
              <a:schemeClr val="accent1"/>
            </a:solidFill>
            <a:ln>
              <a:noFill/>
            </a:ln>
            <a:effectLst/>
          </c:spPr>
          <c:invertIfNegative val="0"/>
          <c:cat>
            <c:strRef>
              <c:f>'Duration Impact'!$A$3:$A$29</c:f>
              <c:strCache>
                <c:ptCount val="2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strCache>
            </c:strRef>
          </c:cat>
          <c:val>
            <c:numRef>
              <c:f>'Duration Impact'!$B$3:$B$29</c:f>
              <c:numCache>
                <c:formatCode>General</c:formatCode>
                <c:ptCount val="26"/>
                <c:pt idx="0">
                  <c:v>996.39818804880144</c:v>
                </c:pt>
                <c:pt idx="1">
                  <c:v>175.68854047471694</c:v>
                </c:pt>
                <c:pt idx="2">
                  <c:v>284.48057965841338</c:v>
                </c:pt>
                <c:pt idx="3">
                  <c:v>144.61327974097333</c:v>
                </c:pt>
                <c:pt idx="4">
                  <c:v>355.89009514092868</c:v>
                </c:pt>
                <c:pt idx="5">
                  <c:v>200.98890518171217</c:v>
                </c:pt>
                <c:pt idx="6">
                  <c:v>393.24668814272292</c:v>
                </c:pt>
                <c:pt idx="7">
                  <c:v>245.67505754447276</c:v>
                </c:pt>
                <c:pt idx="8">
                  <c:v>247.86372529098671</c:v>
                </c:pt>
                <c:pt idx="9">
                  <c:v>88.926247960856742</c:v>
                </c:pt>
                <c:pt idx="10">
                  <c:v>549.88321238287017</c:v>
                </c:pt>
                <c:pt idx="11">
                  <c:v>228.78939400258204</c:v>
                </c:pt>
                <c:pt idx="12">
                  <c:v>711.67736178530652</c:v>
                </c:pt>
                <c:pt idx="13">
                  <c:v>246.68845954296066</c:v>
                </c:pt>
                <c:pt idx="14">
                  <c:v>288.08126027993069</c:v>
                </c:pt>
                <c:pt idx="15">
                  <c:v>215.05732165545805</c:v>
                </c:pt>
                <c:pt idx="16">
                  <c:v>634.53945770418807</c:v>
                </c:pt>
                <c:pt idx="17">
                  <c:v>540.08057886027893</c:v>
                </c:pt>
                <c:pt idx="18">
                  <c:v>136.28632395077884</c:v>
                </c:pt>
                <c:pt idx="19">
                  <c:v>333.35021267651916</c:v>
                </c:pt>
                <c:pt idx="20">
                  <c:v>310.70775829250005</c:v>
                </c:pt>
                <c:pt idx="21">
                  <c:v>413.45139032090543</c:v>
                </c:pt>
                <c:pt idx="22">
                  <c:v>302.33431266407143</c:v>
                </c:pt>
                <c:pt idx="23">
                  <c:v>119.12973743780169</c:v>
                </c:pt>
                <c:pt idx="24">
                  <c:v>443.68263811229224</c:v>
                </c:pt>
                <c:pt idx="25">
                  <c:v>258.31446693331935</c:v>
                </c:pt>
              </c:numCache>
            </c:numRef>
          </c:val>
          <c:extLst>
            <c:ext xmlns:c16="http://schemas.microsoft.com/office/drawing/2014/chart" uri="{C3380CC4-5D6E-409C-BE32-E72D297353CC}">
              <c16:uniqueId val="{00000002-3875-4780-BD61-77E20889B063}"/>
            </c:ext>
          </c:extLst>
        </c:ser>
        <c:ser>
          <c:idx val="1"/>
          <c:order val="1"/>
          <c:tx>
            <c:strRef>
              <c:f>'Duration Impact'!$C$2</c:f>
              <c:strCache>
                <c:ptCount val="1"/>
                <c:pt idx="0">
                  <c:v>Average of Conversions</c:v>
                </c:pt>
              </c:strCache>
            </c:strRef>
          </c:tx>
          <c:spPr>
            <a:solidFill>
              <a:schemeClr val="accent2"/>
            </a:solidFill>
            <a:ln>
              <a:noFill/>
            </a:ln>
            <a:effectLst/>
          </c:spPr>
          <c:invertIfNegative val="0"/>
          <c:cat>
            <c:strRef>
              <c:f>'Duration Impact'!$A$3:$A$29</c:f>
              <c:strCache>
                <c:ptCount val="2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strCache>
            </c:strRef>
          </c:cat>
          <c:val>
            <c:numRef>
              <c:f>'Duration Impact'!$C$3:$C$29</c:f>
              <c:numCache>
                <c:formatCode>General</c:formatCode>
                <c:ptCount val="26"/>
                <c:pt idx="0">
                  <c:v>295.55</c:v>
                </c:pt>
                <c:pt idx="1">
                  <c:v>248.21428571428572</c:v>
                </c:pt>
                <c:pt idx="2">
                  <c:v>273.77777777777777</c:v>
                </c:pt>
                <c:pt idx="3">
                  <c:v>199.44444444444446</c:v>
                </c:pt>
                <c:pt idx="4">
                  <c:v>313.66666666666669</c:v>
                </c:pt>
                <c:pt idx="5">
                  <c:v>214.21428571428572</c:v>
                </c:pt>
                <c:pt idx="6">
                  <c:v>327.76923076923077</c:v>
                </c:pt>
                <c:pt idx="7">
                  <c:v>271.47058823529414</c:v>
                </c:pt>
                <c:pt idx="8">
                  <c:v>209.93333333333334</c:v>
                </c:pt>
                <c:pt idx="9">
                  <c:v>272.28571428571428</c:v>
                </c:pt>
                <c:pt idx="10">
                  <c:v>311.92592592592592</c:v>
                </c:pt>
                <c:pt idx="11">
                  <c:v>199.45454545454547</c:v>
                </c:pt>
                <c:pt idx="12">
                  <c:v>386.75</c:v>
                </c:pt>
                <c:pt idx="13">
                  <c:v>218.18181818181819</c:v>
                </c:pt>
                <c:pt idx="14">
                  <c:v>280</c:v>
                </c:pt>
                <c:pt idx="15">
                  <c:v>164.08333333333334</c:v>
                </c:pt>
                <c:pt idx="16">
                  <c:v>253.41176470588235</c:v>
                </c:pt>
                <c:pt idx="17">
                  <c:v>336.72727272727275</c:v>
                </c:pt>
                <c:pt idx="18">
                  <c:v>201.75</c:v>
                </c:pt>
                <c:pt idx="19">
                  <c:v>296.95</c:v>
                </c:pt>
                <c:pt idx="20">
                  <c:v>251.85714285714286</c:v>
                </c:pt>
                <c:pt idx="21">
                  <c:v>280.21428571428572</c:v>
                </c:pt>
                <c:pt idx="22">
                  <c:v>218.66666666666666</c:v>
                </c:pt>
                <c:pt idx="23">
                  <c:v>206.46153846153845</c:v>
                </c:pt>
                <c:pt idx="24">
                  <c:v>228.09090909090909</c:v>
                </c:pt>
                <c:pt idx="25">
                  <c:v>296.69565217391306</c:v>
                </c:pt>
              </c:numCache>
            </c:numRef>
          </c:val>
          <c:extLst>
            <c:ext xmlns:c16="http://schemas.microsoft.com/office/drawing/2014/chart" uri="{C3380CC4-5D6E-409C-BE32-E72D297353CC}">
              <c16:uniqueId val="{00000003-3875-4780-BD61-77E20889B063}"/>
            </c:ext>
          </c:extLst>
        </c:ser>
        <c:dLbls>
          <c:showLegendKey val="0"/>
          <c:showVal val="0"/>
          <c:showCatName val="0"/>
          <c:showSerName val="0"/>
          <c:showPercent val="0"/>
          <c:showBubbleSize val="0"/>
        </c:dLbls>
        <c:gapWidth val="219"/>
        <c:overlap val="-27"/>
        <c:axId val="1105501824"/>
        <c:axId val="1105503744"/>
      </c:barChart>
      <c:catAx>
        <c:axId val="110550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Campaing Duration</a:t>
                </a:r>
                <a:r>
                  <a:rPr lang="en-GB" baseline="0"/>
                  <a:t> (Days)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03744"/>
        <c:crosses val="autoZero"/>
        <c:auto val="1"/>
        <c:lblAlgn val="ctr"/>
        <c:lblOffset val="100"/>
        <c:noMultiLvlLbl val="0"/>
      </c:catAx>
      <c:valAx>
        <c:axId val="110550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501824"/>
        <c:crosses val="autoZero"/>
        <c:crossBetween val="between"/>
      </c:valAx>
      <c:spPr>
        <a:noFill/>
        <a:ln>
          <a:noFill/>
        </a:ln>
        <a:effectLst/>
      </c:spPr>
    </c:plotArea>
    <c:legend>
      <c:legendPos val="r"/>
      <c:layout>
        <c:manualLayout>
          <c:xMode val="edge"/>
          <c:yMode val="edge"/>
          <c:x val="0.55774918845526833"/>
          <c:y val="3.0958202867020414E-2"/>
          <c:w val="0.4286656244472174"/>
          <c:h val="7.04623916629632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[marketing_campaign_data(Updated).xlsx]Duration Impact!PivotTable7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 Impact by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'Duration Impact'!$F$2</c:f>
              <c:strCache>
                <c:ptCount val="1"/>
                <c:pt idx="0">
                  <c:v>Total</c:v>
                </c:pt>
              </c:strCache>
            </c:strRef>
          </c:tx>
          <c:spPr>
            <a:solidFill>
              <a:schemeClr val="accent1"/>
            </a:solidFill>
            <a:ln>
              <a:noFill/>
            </a:ln>
            <a:effectLst/>
          </c:spPr>
          <c:invertIfNegative val="0"/>
          <c:cat>
            <c:strRef>
              <c:f>'Duration Impact'!$E$3:$E$29</c:f>
              <c:strCache>
                <c:ptCount val="26"/>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strCache>
            </c:strRef>
          </c:cat>
          <c:val>
            <c:numRef>
              <c:f>'Duration Impact'!$F$3:$F$29</c:f>
              <c:numCache>
                <c:formatCode>General</c:formatCode>
                <c:ptCount val="26"/>
                <c:pt idx="0">
                  <c:v>6513.4165000000012</c:v>
                </c:pt>
                <c:pt idx="1">
                  <c:v>12066.995714285715</c:v>
                </c:pt>
                <c:pt idx="2">
                  <c:v>11115.476666666667</c:v>
                </c:pt>
                <c:pt idx="3">
                  <c:v>10342.602777777776</c:v>
                </c:pt>
                <c:pt idx="4">
                  <c:v>10115.683809523809</c:v>
                </c:pt>
                <c:pt idx="5">
                  <c:v>10662.75142857143</c:v>
                </c:pt>
                <c:pt idx="6">
                  <c:v>11378.718461538463</c:v>
                </c:pt>
                <c:pt idx="7">
                  <c:v>9482.6664705882358</c:v>
                </c:pt>
                <c:pt idx="8">
                  <c:v>9610.1059999999998</c:v>
                </c:pt>
                <c:pt idx="9">
                  <c:v>12702.687857142857</c:v>
                </c:pt>
                <c:pt idx="10">
                  <c:v>7678.2011111111124</c:v>
                </c:pt>
                <c:pt idx="11">
                  <c:v>11670.455454545456</c:v>
                </c:pt>
                <c:pt idx="12">
                  <c:v>11225.353749999998</c:v>
                </c:pt>
                <c:pt idx="13">
                  <c:v>10652.606363636365</c:v>
                </c:pt>
                <c:pt idx="14">
                  <c:v>8742.6841666666678</c:v>
                </c:pt>
                <c:pt idx="15">
                  <c:v>11988.302499999998</c:v>
                </c:pt>
                <c:pt idx="16">
                  <c:v>8176.9576470588199</c:v>
                </c:pt>
                <c:pt idx="17">
                  <c:v>9909.6154545454538</c:v>
                </c:pt>
                <c:pt idx="18">
                  <c:v>9917.1566666666677</c:v>
                </c:pt>
                <c:pt idx="19">
                  <c:v>9322.0690000000013</c:v>
                </c:pt>
                <c:pt idx="20">
                  <c:v>10314.057142857142</c:v>
                </c:pt>
                <c:pt idx="21">
                  <c:v>7289.5564285714281</c:v>
                </c:pt>
                <c:pt idx="22">
                  <c:v>10298.230833333333</c:v>
                </c:pt>
                <c:pt idx="23">
                  <c:v>11453.372307692307</c:v>
                </c:pt>
                <c:pt idx="24">
                  <c:v>10830.615454545456</c:v>
                </c:pt>
                <c:pt idx="25">
                  <c:v>11005.79043478261</c:v>
                </c:pt>
              </c:numCache>
            </c:numRef>
          </c:val>
          <c:extLst>
            <c:ext xmlns:c16="http://schemas.microsoft.com/office/drawing/2014/chart" uri="{C3380CC4-5D6E-409C-BE32-E72D297353CC}">
              <c16:uniqueId val="{00000000-09D7-4EFF-B2AF-3B93F022CE7F}"/>
            </c:ext>
          </c:extLst>
        </c:ser>
        <c:dLbls>
          <c:showLegendKey val="0"/>
          <c:showVal val="0"/>
          <c:showCatName val="0"/>
          <c:showSerName val="0"/>
          <c:showPercent val="0"/>
          <c:showBubbleSize val="0"/>
        </c:dLbls>
        <c:gapWidth val="219"/>
        <c:overlap val="-27"/>
        <c:axId val="1335857984"/>
        <c:axId val="1335858464"/>
      </c:barChart>
      <c:catAx>
        <c:axId val="133585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Campaing</a:t>
                </a:r>
                <a:r>
                  <a:rPr lang="en-GB" baseline="0"/>
                  <a:t> Duration (Days)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8464"/>
        <c:crosses val="autoZero"/>
        <c:auto val="1"/>
        <c:lblAlgn val="ctr"/>
        <c:lblOffset val="100"/>
        <c:noMultiLvlLbl val="0"/>
      </c:catAx>
      <c:valAx>
        <c:axId val="133585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[marketing_campaign_data(Updated).xlsx]Time Series Trends!PivotTable9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 Series Trends</a:t>
            </a:r>
            <a:r>
              <a:rPr lang="en-GB" baseline="0"/>
              <a:t> by Spend &amp; Revenue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Series Trends'!$B$2</c:f>
              <c:strCache>
                <c:ptCount val="1"/>
                <c:pt idx="0">
                  <c:v>Sum of Spend</c:v>
                </c:pt>
              </c:strCache>
            </c:strRef>
          </c:tx>
          <c:spPr>
            <a:solidFill>
              <a:schemeClr val="accent1"/>
            </a:solidFill>
            <a:ln>
              <a:noFill/>
            </a:ln>
            <a:effectLst/>
          </c:spPr>
          <c:invertIfNegative val="0"/>
          <c:cat>
            <c:strRef>
              <c:f>'Time Series Trends'!$A$3:$A$15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Series Trends'!$B$3:$B$15</c:f>
              <c:numCache>
                <c:formatCode>General</c:formatCode>
                <c:ptCount val="12"/>
                <c:pt idx="0">
                  <c:v>317930.62000000017</c:v>
                </c:pt>
                <c:pt idx="1">
                  <c:v>276543.96000000002</c:v>
                </c:pt>
                <c:pt idx="2">
                  <c:v>435892.34000000008</c:v>
                </c:pt>
                <c:pt idx="3">
                  <c:v>290106.01</c:v>
                </c:pt>
                <c:pt idx="4">
                  <c:v>209762.65000000002</c:v>
                </c:pt>
                <c:pt idx="5">
                  <c:v>279796.01999999996</c:v>
                </c:pt>
                <c:pt idx="6">
                  <c:v>240168.88</c:v>
                </c:pt>
                <c:pt idx="7">
                  <c:v>456753.25000000012</c:v>
                </c:pt>
                <c:pt idx="8">
                  <c:v>335632.48000000004</c:v>
                </c:pt>
                <c:pt idx="9">
                  <c:v>378353.06000000006</c:v>
                </c:pt>
                <c:pt idx="10">
                  <c:v>439200.13000000012</c:v>
                </c:pt>
                <c:pt idx="11">
                  <c:v>344035.13999999996</c:v>
                </c:pt>
              </c:numCache>
            </c:numRef>
          </c:val>
          <c:extLst>
            <c:ext xmlns:c16="http://schemas.microsoft.com/office/drawing/2014/chart" uri="{C3380CC4-5D6E-409C-BE32-E72D297353CC}">
              <c16:uniqueId val="{00000000-B42F-4119-AEE6-C16A52CB0B16}"/>
            </c:ext>
          </c:extLst>
        </c:ser>
        <c:ser>
          <c:idx val="1"/>
          <c:order val="1"/>
          <c:tx>
            <c:strRef>
              <c:f>'Time Series Trends'!$C$2</c:f>
              <c:strCache>
                <c:ptCount val="1"/>
                <c:pt idx="0">
                  <c:v>Sum of Revenue</c:v>
                </c:pt>
              </c:strCache>
            </c:strRef>
          </c:tx>
          <c:spPr>
            <a:solidFill>
              <a:schemeClr val="accent2"/>
            </a:solidFill>
            <a:ln>
              <a:noFill/>
            </a:ln>
            <a:effectLst/>
          </c:spPr>
          <c:invertIfNegative val="0"/>
          <c:cat>
            <c:strRef>
              <c:f>'Time Series Trends'!$A$3:$A$15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Series Trends'!$C$3:$C$15</c:f>
              <c:numCache>
                <c:formatCode>General</c:formatCode>
                <c:ptCount val="12"/>
                <c:pt idx="0">
                  <c:v>709090.9700000002</c:v>
                </c:pt>
                <c:pt idx="1">
                  <c:v>489938.82</c:v>
                </c:pt>
                <c:pt idx="2">
                  <c:v>1218082.7899999998</c:v>
                </c:pt>
                <c:pt idx="3">
                  <c:v>765055.75000000012</c:v>
                </c:pt>
                <c:pt idx="4">
                  <c:v>470102.47</c:v>
                </c:pt>
                <c:pt idx="5">
                  <c:v>662883.75999999989</c:v>
                </c:pt>
                <c:pt idx="6">
                  <c:v>549658.19999999995</c:v>
                </c:pt>
                <c:pt idx="7">
                  <c:v>1002001.6099999999</c:v>
                </c:pt>
                <c:pt idx="8">
                  <c:v>726951.84999999986</c:v>
                </c:pt>
                <c:pt idx="9">
                  <c:v>1284912.7399999998</c:v>
                </c:pt>
                <c:pt idx="10">
                  <c:v>1241633.6400000001</c:v>
                </c:pt>
                <c:pt idx="11">
                  <c:v>545693.55999999994</c:v>
                </c:pt>
              </c:numCache>
            </c:numRef>
          </c:val>
          <c:extLst>
            <c:ext xmlns:c16="http://schemas.microsoft.com/office/drawing/2014/chart" uri="{C3380CC4-5D6E-409C-BE32-E72D297353CC}">
              <c16:uniqueId val="{00000001-B42F-4119-AEE6-C16A52CB0B16}"/>
            </c:ext>
          </c:extLst>
        </c:ser>
        <c:dLbls>
          <c:showLegendKey val="0"/>
          <c:showVal val="0"/>
          <c:showCatName val="0"/>
          <c:showSerName val="0"/>
          <c:showPercent val="0"/>
          <c:showBubbleSize val="0"/>
        </c:dLbls>
        <c:gapWidth val="219"/>
        <c:overlap val="-27"/>
        <c:axId val="1299306896"/>
        <c:axId val="1299304496"/>
      </c:barChart>
      <c:catAx>
        <c:axId val="129930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4496"/>
        <c:crosses val="autoZero"/>
        <c:auto val="1"/>
        <c:lblAlgn val="ctr"/>
        <c:lblOffset val="100"/>
        <c:noMultiLvlLbl val="0"/>
      </c:catAx>
      <c:valAx>
        <c:axId val="1299304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0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[marketing_campaign_data(Updated).xlsx]Time Series Trends!PivotTable10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a:t>
            </a:r>
            <a:r>
              <a:rPr lang="en-GB" baseline="0"/>
              <a:t> Series Trends By ROI &amp; Conversion Rate</a:t>
            </a:r>
            <a:endParaRPr lang="en-GB"/>
          </a:p>
        </c:rich>
      </c:tx>
      <c:layout>
        <c:manualLayout>
          <c:xMode val="edge"/>
          <c:yMode val="edge"/>
          <c:x val="2.426427033699439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44017812380194"/>
          <c:y val="0.17171296296296296"/>
          <c:w val="0.87002388746350523"/>
          <c:h val="0.62271617089530473"/>
        </c:manualLayout>
      </c:layout>
      <c:barChart>
        <c:barDir val="col"/>
        <c:grouping val="clustered"/>
        <c:varyColors val="0"/>
        <c:ser>
          <c:idx val="0"/>
          <c:order val="0"/>
          <c:tx>
            <c:strRef>
              <c:f>'Time Series Trends'!$B$31</c:f>
              <c:strCache>
                <c:ptCount val="1"/>
                <c:pt idx="0">
                  <c:v>Average of Return on Investment (ROI) %</c:v>
                </c:pt>
              </c:strCache>
            </c:strRef>
          </c:tx>
          <c:spPr>
            <a:solidFill>
              <a:schemeClr val="accent1"/>
            </a:solidFill>
            <a:ln>
              <a:noFill/>
            </a:ln>
            <a:effectLst/>
          </c:spPr>
          <c:invertIfNegative val="0"/>
          <c:cat>
            <c:strRef>
              <c:f>'Time Series Trends'!$A$32:$A$44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Series Trends'!$B$32:$B$44</c:f>
              <c:numCache>
                <c:formatCode>General</c:formatCode>
                <c:ptCount val="12"/>
                <c:pt idx="0">
                  <c:v>410.95943082151251</c:v>
                </c:pt>
                <c:pt idx="1">
                  <c:v>263.28013333239329</c:v>
                </c:pt>
                <c:pt idx="2">
                  <c:v>417.1959925265466</c:v>
                </c:pt>
                <c:pt idx="3">
                  <c:v>379.85205153266969</c:v>
                </c:pt>
                <c:pt idx="4">
                  <c:v>399.56479960065923</c:v>
                </c:pt>
                <c:pt idx="5">
                  <c:v>378.64311690437273</c:v>
                </c:pt>
                <c:pt idx="6">
                  <c:v>268.68785232722462</c:v>
                </c:pt>
                <c:pt idx="7">
                  <c:v>215.24178641645275</c:v>
                </c:pt>
                <c:pt idx="8">
                  <c:v>228.38605197515983</c:v>
                </c:pt>
                <c:pt idx="9">
                  <c:v>674.84234192496626</c:v>
                </c:pt>
                <c:pt idx="10">
                  <c:v>352.91960329665727</c:v>
                </c:pt>
                <c:pt idx="11">
                  <c:v>230.24611833765528</c:v>
                </c:pt>
              </c:numCache>
            </c:numRef>
          </c:val>
          <c:extLst>
            <c:ext xmlns:c16="http://schemas.microsoft.com/office/drawing/2014/chart" uri="{C3380CC4-5D6E-409C-BE32-E72D297353CC}">
              <c16:uniqueId val="{00000000-ED6A-43D2-9E05-DB534CBD4868}"/>
            </c:ext>
          </c:extLst>
        </c:ser>
        <c:ser>
          <c:idx val="1"/>
          <c:order val="1"/>
          <c:tx>
            <c:strRef>
              <c:f>'Time Series Trends'!$C$31</c:f>
              <c:strCache>
                <c:ptCount val="1"/>
                <c:pt idx="0">
                  <c:v>Average of Conversion Rate (%)</c:v>
                </c:pt>
              </c:strCache>
            </c:strRef>
          </c:tx>
          <c:spPr>
            <a:solidFill>
              <a:schemeClr val="accent2"/>
            </a:solidFill>
            <a:ln>
              <a:noFill/>
            </a:ln>
            <a:effectLst/>
          </c:spPr>
          <c:invertIfNegative val="0"/>
          <c:cat>
            <c:strRef>
              <c:f>'Time Series Trends'!$A$32:$A$44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 Series Trends'!$C$32:$C$44</c:f>
              <c:numCache>
                <c:formatCode>General</c:formatCode>
                <c:ptCount val="12"/>
                <c:pt idx="0">
                  <c:v>20.149536705961939</c:v>
                </c:pt>
                <c:pt idx="1">
                  <c:v>19.547936047091618</c:v>
                </c:pt>
                <c:pt idx="2">
                  <c:v>22.459599656694294</c:v>
                </c:pt>
                <c:pt idx="3">
                  <c:v>20.661748061408922</c:v>
                </c:pt>
                <c:pt idx="4">
                  <c:v>20.832954959168639</c:v>
                </c:pt>
                <c:pt idx="5">
                  <c:v>20.057537508659863</c:v>
                </c:pt>
                <c:pt idx="6">
                  <c:v>19.432558432500361</c:v>
                </c:pt>
                <c:pt idx="7">
                  <c:v>20.175752107643167</c:v>
                </c:pt>
                <c:pt idx="8">
                  <c:v>19.284964734907454</c:v>
                </c:pt>
                <c:pt idx="9">
                  <c:v>24.194429965340955</c:v>
                </c:pt>
                <c:pt idx="10">
                  <c:v>21.422160050985244</c:v>
                </c:pt>
                <c:pt idx="11">
                  <c:v>20.357466009974601</c:v>
                </c:pt>
              </c:numCache>
            </c:numRef>
          </c:val>
          <c:extLst>
            <c:ext xmlns:c16="http://schemas.microsoft.com/office/drawing/2014/chart" uri="{C3380CC4-5D6E-409C-BE32-E72D297353CC}">
              <c16:uniqueId val="{00000002-ED6A-43D2-9E05-DB534CBD4868}"/>
            </c:ext>
          </c:extLst>
        </c:ser>
        <c:dLbls>
          <c:showLegendKey val="0"/>
          <c:showVal val="0"/>
          <c:showCatName val="0"/>
          <c:showSerName val="0"/>
          <c:showPercent val="0"/>
          <c:showBubbleSize val="0"/>
        </c:dLbls>
        <c:gapWidth val="219"/>
        <c:overlap val="-27"/>
        <c:axId val="1938427264"/>
        <c:axId val="1938430624"/>
      </c:barChart>
      <c:catAx>
        <c:axId val="19384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30624"/>
        <c:crosses val="autoZero"/>
        <c:auto val="1"/>
        <c:lblAlgn val="ctr"/>
        <c:lblOffset val="100"/>
        <c:noMultiLvlLbl val="0"/>
      </c:catAx>
      <c:valAx>
        <c:axId val="193843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r>
                  <a:rPr lang="en-GB" baseline="0"/>
                  <a: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427264"/>
        <c:crosses val="autoZero"/>
        <c:crossBetween val="between"/>
      </c:valAx>
      <c:spPr>
        <a:noFill/>
        <a:ln>
          <a:noFill/>
        </a:ln>
        <a:effectLst/>
      </c:spPr>
    </c:plotArea>
    <c:legend>
      <c:legendPos val="r"/>
      <c:layout>
        <c:manualLayout>
          <c:xMode val="edge"/>
          <c:yMode val="edge"/>
          <c:x val="0.60407241229677755"/>
          <c:y val="3.8401501895596379E-2"/>
          <c:w val="0.37666595046405715"/>
          <c:h val="0.108798483522892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[marketing_campaign_data(Updated).xlsx]Campaing Type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Campaing</a:t>
            </a:r>
            <a:r>
              <a:rPr lang="en-GB" baseline="0"/>
              <a:t> Type Performance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'Campaing Type Analysis'!$B$2</c:f>
              <c:strCache>
                <c:ptCount val="1"/>
                <c:pt idx="0">
                  <c:v>Average of Spend</c:v>
                </c:pt>
              </c:strCache>
            </c:strRef>
          </c:tx>
          <c:spPr>
            <a:solidFill>
              <a:schemeClr val="accent1"/>
            </a:solidFill>
            <a:ln>
              <a:noFill/>
            </a:ln>
            <a:effectLst/>
          </c:spPr>
          <c:invertIfNegative val="0"/>
          <c:cat>
            <c:strRef>
              <c:f>'Campaing Type Analysis'!$A$3:$A$9</c:f>
              <c:strCache>
                <c:ptCount val="6"/>
                <c:pt idx="0">
                  <c:v>Email</c:v>
                </c:pt>
                <c:pt idx="1">
                  <c:v>Facebook Ads</c:v>
                </c:pt>
                <c:pt idx="2">
                  <c:v>Google Ads</c:v>
                </c:pt>
                <c:pt idx="3">
                  <c:v>Influencer</c:v>
                </c:pt>
                <c:pt idx="4">
                  <c:v>Instagram Ads</c:v>
                </c:pt>
                <c:pt idx="5">
                  <c:v>Referral</c:v>
                </c:pt>
              </c:strCache>
            </c:strRef>
          </c:cat>
          <c:val>
            <c:numRef>
              <c:f>'Campaing Type Analysis'!$B$3:$B$9</c:f>
              <c:numCache>
                <c:formatCode>General</c:formatCode>
                <c:ptCount val="6"/>
                <c:pt idx="0">
                  <c:v>10400.4019047619</c:v>
                </c:pt>
                <c:pt idx="1">
                  <c:v>9971.2800000000007</c:v>
                </c:pt>
                <c:pt idx="2">
                  <c:v>9372.5098611111098</c:v>
                </c:pt>
                <c:pt idx="3">
                  <c:v>10895.599868421052</c:v>
                </c:pt>
                <c:pt idx="4">
                  <c:v>9844.6911111111112</c:v>
                </c:pt>
                <c:pt idx="5">
                  <c:v>9522.2520588235275</c:v>
                </c:pt>
              </c:numCache>
            </c:numRef>
          </c:val>
          <c:extLst>
            <c:ext xmlns:c16="http://schemas.microsoft.com/office/drawing/2014/chart" uri="{C3380CC4-5D6E-409C-BE32-E72D297353CC}">
              <c16:uniqueId val="{00000000-4EB6-4BCC-8180-08BCAF94E395}"/>
            </c:ext>
          </c:extLst>
        </c:ser>
        <c:ser>
          <c:idx val="1"/>
          <c:order val="1"/>
          <c:tx>
            <c:strRef>
              <c:f>'Campaing Type Analysis'!$C$2</c:f>
              <c:strCache>
                <c:ptCount val="1"/>
                <c:pt idx="0">
                  <c:v>Average of Revenue</c:v>
                </c:pt>
              </c:strCache>
            </c:strRef>
          </c:tx>
          <c:spPr>
            <a:solidFill>
              <a:schemeClr val="accent2"/>
            </a:solidFill>
            <a:ln>
              <a:noFill/>
            </a:ln>
            <a:effectLst/>
          </c:spPr>
          <c:invertIfNegative val="0"/>
          <c:cat>
            <c:strRef>
              <c:f>'Campaing Type Analysis'!$A$3:$A$9</c:f>
              <c:strCache>
                <c:ptCount val="6"/>
                <c:pt idx="0">
                  <c:v>Email</c:v>
                </c:pt>
                <c:pt idx="1">
                  <c:v>Facebook Ads</c:v>
                </c:pt>
                <c:pt idx="2">
                  <c:v>Google Ads</c:v>
                </c:pt>
                <c:pt idx="3">
                  <c:v>Influencer</c:v>
                </c:pt>
                <c:pt idx="4">
                  <c:v>Instagram Ads</c:v>
                </c:pt>
                <c:pt idx="5">
                  <c:v>Referral</c:v>
                </c:pt>
              </c:strCache>
            </c:strRef>
          </c:cat>
          <c:val>
            <c:numRef>
              <c:f>'Campaing Type Analysis'!$C$3:$C$9</c:f>
              <c:numCache>
                <c:formatCode>General</c:formatCode>
                <c:ptCount val="6"/>
                <c:pt idx="0">
                  <c:v>22548.696031746029</c:v>
                </c:pt>
                <c:pt idx="1">
                  <c:v>25136.175517241387</c:v>
                </c:pt>
                <c:pt idx="2">
                  <c:v>25472.177916666667</c:v>
                </c:pt>
                <c:pt idx="3">
                  <c:v>25327.602105263166</c:v>
                </c:pt>
                <c:pt idx="4">
                  <c:v>22019.211746031735</c:v>
                </c:pt>
                <c:pt idx="5">
                  <c:v>24138.753235294116</c:v>
                </c:pt>
              </c:numCache>
            </c:numRef>
          </c:val>
          <c:extLst>
            <c:ext xmlns:c16="http://schemas.microsoft.com/office/drawing/2014/chart" uri="{C3380CC4-5D6E-409C-BE32-E72D297353CC}">
              <c16:uniqueId val="{00000002-4EB6-4BCC-8180-08BCAF94E395}"/>
            </c:ext>
          </c:extLst>
        </c:ser>
        <c:ser>
          <c:idx val="2"/>
          <c:order val="2"/>
          <c:tx>
            <c:strRef>
              <c:f>'Campaing Type Analysis'!$D$2</c:f>
              <c:strCache>
                <c:ptCount val="1"/>
                <c:pt idx="0">
                  <c:v>Average of Campaign Profit</c:v>
                </c:pt>
              </c:strCache>
            </c:strRef>
          </c:tx>
          <c:spPr>
            <a:solidFill>
              <a:schemeClr val="accent3"/>
            </a:solidFill>
            <a:ln>
              <a:noFill/>
            </a:ln>
            <a:effectLst/>
          </c:spPr>
          <c:invertIfNegative val="0"/>
          <c:cat>
            <c:strRef>
              <c:f>'Campaing Type Analysis'!$A$3:$A$9</c:f>
              <c:strCache>
                <c:ptCount val="6"/>
                <c:pt idx="0">
                  <c:v>Email</c:v>
                </c:pt>
                <c:pt idx="1">
                  <c:v>Facebook Ads</c:v>
                </c:pt>
                <c:pt idx="2">
                  <c:v>Google Ads</c:v>
                </c:pt>
                <c:pt idx="3">
                  <c:v>Influencer</c:v>
                </c:pt>
                <c:pt idx="4">
                  <c:v>Instagram Ads</c:v>
                </c:pt>
                <c:pt idx="5">
                  <c:v>Referral</c:v>
                </c:pt>
              </c:strCache>
            </c:strRef>
          </c:cat>
          <c:val>
            <c:numRef>
              <c:f>'Campaing Type Analysis'!$D$3:$D$9</c:f>
              <c:numCache>
                <c:formatCode>General</c:formatCode>
                <c:ptCount val="6"/>
                <c:pt idx="0">
                  <c:v>12148.294126984125</c:v>
                </c:pt>
                <c:pt idx="1">
                  <c:v>15164.895517241383</c:v>
                </c:pt>
                <c:pt idx="2">
                  <c:v>16099.668055555558</c:v>
                </c:pt>
                <c:pt idx="3">
                  <c:v>14432.002236842101</c:v>
                </c:pt>
                <c:pt idx="4">
                  <c:v>12174.520634920633</c:v>
                </c:pt>
                <c:pt idx="5">
                  <c:v>14616.501176470591</c:v>
                </c:pt>
              </c:numCache>
            </c:numRef>
          </c:val>
          <c:extLst>
            <c:ext xmlns:c16="http://schemas.microsoft.com/office/drawing/2014/chart" uri="{C3380CC4-5D6E-409C-BE32-E72D297353CC}">
              <c16:uniqueId val="{00000003-4EB6-4BCC-8180-08BCAF94E395}"/>
            </c:ext>
          </c:extLst>
        </c:ser>
        <c:ser>
          <c:idx val="3"/>
          <c:order val="3"/>
          <c:tx>
            <c:strRef>
              <c:f>'Campaing Type Analysis'!$E$2</c:f>
              <c:strCache>
                <c:ptCount val="1"/>
                <c:pt idx="0">
                  <c:v>Sum of Return on Investment (ROI) %</c:v>
                </c:pt>
              </c:strCache>
            </c:strRef>
          </c:tx>
          <c:spPr>
            <a:solidFill>
              <a:schemeClr val="accent4"/>
            </a:solidFill>
            <a:ln>
              <a:noFill/>
            </a:ln>
            <a:effectLst/>
          </c:spPr>
          <c:invertIfNegative val="0"/>
          <c:cat>
            <c:strRef>
              <c:f>'Campaing Type Analysis'!$A$3:$A$9</c:f>
              <c:strCache>
                <c:ptCount val="6"/>
                <c:pt idx="0">
                  <c:v>Email</c:v>
                </c:pt>
                <c:pt idx="1">
                  <c:v>Facebook Ads</c:v>
                </c:pt>
                <c:pt idx="2">
                  <c:v>Google Ads</c:v>
                </c:pt>
                <c:pt idx="3">
                  <c:v>Influencer</c:v>
                </c:pt>
                <c:pt idx="4">
                  <c:v>Instagram Ads</c:v>
                </c:pt>
                <c:pt idx="5">
                  <c:v>Referral</c:v>
                </c:pt>
              </c:strCache>
            </c:strRef>
          </c:cat>
          <c:val>
            <c:numRef>
              <c:f>'Campaing Type Analysis'!$E$3:$E$9</c:f>
              <c:numCache>
                <c:formatCode>General</c:formatCode>
                <c:ptCount val="6"/>
                <c:pt idx="0">
                  <c:v>23259.790424786843</c:v>
                </c:pt>
                <c:pt idx="1">
                  <c:v>24458.448107868906</c:v>
                </c:pt>
                <c:pt idx="2">
                  <c:v>27921.123949604073</c:v>
                </c:pt>
                <c:pt idx="3">
                  <c:v>19321.650796423608</c:v>
                </c:pt>
                <c:pt idx="4">
                  <c:v>22066.218532634288</c:v>
                </c:pt>
                <c:pt idx="5">
                  <c:v>26291.973293376555</c:v>
                </c:pt>
              </c:numCache>
            </c:numRef>
          </c:val>
          <c:extLst>
            <c:ext xmlns:c16="http://schemas.microsoft.com/office/drawing/2014/chart" uri="{C3380CC4-5D6E-409C-BE32-E72D297353CC}">
              <c16:uniqueId val="{00000026-4EB6-4BCC-8180-08BCAF94E395}"/>
            </c:ext>
          </c:extLst>
        </c:ser>
        <c:dLbls>
          <c:showLegendKey val="0"/>
          <c:showVal val="0"/>
          <c:showCatName val="0"/>
          <c:showSerName val="0"/>
          <c:showPercent val="0"/>
          <c:showBubbleSize val="0"/>
        </c:dLbls>
        <c:gapWidth val="219"/>
        <c:overlap val="-27"/>
        <c:axId val="892196095"/>
        <c:axId val="892198975"/>
      </c:barChart>
      <c:catAx>
        <c:axId val="892196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Campaing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98975"/>
        <c:crosses val="autoZero"/>
        <c:auto val="1"/>
        <c:lblAlgn val="ctr"/>
        <c:lblOffset val="100"/>
        <c:noMultiLvlLbl val="0"/>
      </c:catAx>
      <c:valAx>
        <c:axId val="89219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196095"/>
        <c:crosses val="autoZero"/>
        <c:crossBetween val="between"/>
      </c:valAx>
      <c:spPr>
        <a:noFill/>
        <a:ln>
          <a:noFill/>
        </a:ln>
        <a:effectLst/>
      </c:spPr>
    </c:plotArea>
    <c:legend>
      <c:legendPos val="r"/>
      <c:layout>
        <c:manualLayout>
          <c:xMode val="edge"/>
          <c:yMode val="edge"/>
          <c:x val="0.76951542866453959"/>
          <c:y val="0.13924627213334037"/>
          <c:w val="0.22176522578527891"/>
          <c:h val="0.73603971058437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[marketing_campaign_data(Updated).xlsx]Campaing Type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Campaing Type Performance</a:t>
            </a:r>
            <a:r>
              <a:rPr lang="en-GB" baseline="0"/>
              <a:t> (%)</a:t>
            </a:r>
            <a:endParaRPr lang="en-GB"/>
          </a:p>
        </c:rich>
      </c:tx>
      <c:layout>
        <c:manualLayout>
          <c:xMode val="edge"/>
          <c:yMode val="edge"/>
          <c:x val="0.2266920004564647"/>
          <c:y val="2.9818946334617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469816272965886E-2"/>
          <c:y val="0.15799781707870927"/>
          <c:w val="0.919976377952756"/>
          <c:h val="0.65285077847910633"/>
        </c:manualLayout>
      </c:layout>
      <c:barChart>
        <c:barDir val="col"/>
        <c:grouping val="clustered"/>
        <c:varyColors val="0"/>
        <c:ser>
          <c:idx val="0"/>
          <c:order val="0"/>
          <c:tx>
            <c:strRef>
              <c:f>'Campaing Type Analysis'!$B$25</c:f>
              <c:strCache>
                <c:ptCount val="1"/>
                <c:pt idx="0">
                  <c:v>Average of Conversion Rate (%)</c:v>
                </c:pt>
              </c:strCache>
            </c:strRef>
          </c:tx>
          <c:spPr>
            <a:solidFill>
              <a:schemeClr val="accent1"/>
            </a:solidFill>
            <a:ln>
              <a:noFill/>
            </a:ln>
            <a:effectLst/>
          </c:spPr>
          <c:invertIfNegative val="0"/>
          <c:cat>
            <c:strRef>
              <c:f>'Campaing Type Analysis'!$A$26:$A$32</c:f>
              <c:strCache>
                <c:ptCount val="6"/>
                <c:pt idx="0">
                  <c:v>Email</c:v>
                </c:pt>
                <c:pt idx="1">
                  <c:v>Facebook Ads</c:v>
                </c:pt>
                <c:pt idx="2">
                  <c:v>Google Ads</c:v>
                </c:pt>
                <c:pt idx="3">
                  <c:v>Influencer</c:v>
                </c:pt>
                <c:pt idx="4">
                  <c:v>Instagram Ads</c:v>
                </c:pt>
                <c:pt idx="5">
                  <c:v>Referral</c:v>
                </c:pt>
              </c:strCache>
            </c:strRef>
          </c:cat>
          <c:val>
            <c:numRef>
              <c:f>'Campaing Type Analysis'!$B$26:$B$32</c:f>
              <c:numCache>
                <c:formatCode>General</c:formatCode>
                <c:ptCount val="6"/>
                <c:pt idx="0">
                  <c:v>22.353347357893238</c:v>
                </c:pt>
                <c:pt idx="1">
                  <c:v>20.458530038667082</c:v>
                </c:pt>
                <c:pt idx="2">
                  <c:v>20.525155389203132</c:v>
                </c:pt>
                <c:pt idx="3">
                  <c:v>21.048852356924034</c:v>
                </c:pt>
                <c:pt idx="4">
                  <c:v>20.321052036888513</c:v>
                </c:pt>
                <c:pt idx="5">
                  <c:v>20.58384273807626</c:v>
                </c:pt>
              </c:numCache>
            </c:numRef>
          </c:val>
          <c:extLst>
            <c:ext xmlns:c16="http://schemas.microsoft.com/office/drawing/2014/chart" uri="{C3380CC4-5D6E-409C-BE32-E72D297353CC}">
              <c16:uniqueId val="{00000000-D2D1-459F-8316-EB573A24928F}"/>
            </c:ext>
          </c:extLst>
        </c:ser>
        <c:ser>
          <c:idx val="1"/>
          <c:order val="1"/>
          <c:tx>
            <c:strRef>
              <c:f>'Campaing Type Analysis'!$C$25</c:f>
              <c:strCache>
                <c:ptCount val="1"/>
                <c:pt idx="0">
                  <c:v>Average of Cost Per Lead (CPL)</c:v>
                </c:pt>
              </c:strCache>
            </c:strRef>
          </c:tx>
          <c:spPr>
            <a:solidFill>
              <a:schemeClr val="accent2"/>
            </a:solidFill>
            <a:ln>
              <a:noFill/>
            </a:ln>
            <a:effectLst/>
          </c:spPr>
          <c:invertIfNegative val="0"/>
          <c:cat>
            <c:strRef>
              <c:f>'Campaing Type Analysis'!$A$26:$A$32</c:f>
              <c:strCache>
                <c:ptCount val="6"/>
                <c:pt idx="0">
                  <c:v>Email</c:v>
                </c:pt>
                <c:pt idx="1">
                  <c:v>Facebook Ads</c:v>
                </c:pt>
                <c:pt idx="2">
                  <c:v>Google Ads</c:v>
                </c:pt>
                <c:pt idx="3">
                  <c:v>Influencer</c:v>
                </c:pt>
                <c:pt idx="4">
                  <c:v>Instagram Ads</c:v>
                </c:pt>
                <c:pt idx="5">
                  <c:v>Referral</c:v>
                </c:pt>
              </c:strCache>
            </c:strRef>
          </c:cat>
          <c:val>
            <c:numRef>
              <c:f>'Campaing Type Analysis'!$C$26:$C$32</c:f>
              <c:numCache>
                <c:formatCode>General</c:formatCode>
                <c:ptCount val="6"/>
                <c:pt idx="0">
                  <c:v>16.376111654552549</c:v>
                </c:pt>
                <c:pt idx="1">
                  <c:v>22.343616436465656</c:v>
                </c:pt>
                <c:pt idx="2">
                  <c:v>11.827408335383923</c:v>
                </c:pt>
                <c:pt idx="3">
                  <c:v>13.495984204929073</c:v>
                </c:pt>
                <c:pt idx="4">
                  <c:v>21.445844542266297</c:v>
                </c:pt>
                <c:pt idx="5">
                  <c:v>17.486454073624426</c:v>
                </c:pt>
              </c:numCache>
            </c:numRef>
          </c:val>
          <c:extLst>
            <c:ext xmlns:c16="http://schemas.microsoft.com/office/drawing/2014/chart" uri="{C3380CC4-5D6E-409C-BE32-E72D297353CC}">
              <c16:uniqueId val="{00000002-D2D1-459F-8316-EB573A24928F}"/>
            </c:ext>
          </c:extLst>
        </c:ser>
        <c:dLbls>
          <c:showLegendKey val="0"/>
          <c:showVal val="0"/>
          <c:showCatName val="0"/>
          <c:showSerName val="0"/>
          <c:showPercent val="0"/>
          <c:showBubbleSize val="0"/>
        </c:dLbls>
        <c:gapWidth val="219"/>
        <c:overlap val="-27"/>
        <c:axId val="650906255"/>
        <c:axId val="650908655"/>
      </c:barChart>
      <c:catAx>
        <c:axId val="65090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Campaing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08655"/>
        <c:crosses val="autoZero"/>
        <c:auto val="1"/>
        <c:lblAlgn val="ctr"/>
        <c:lblOffset val="100"/>
        <c:noMultiLvlLbl val="0"/>
      </c:catAx>
      <c:valAx>
        <c:axId val="65090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Value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06255"/>
        <c:crosses val="autoZero"/>
        <c:crossBetween val="between"/>
      </c:valAx>
      <c:spPr>
        <a:noFill/>
        <a:ln>
          <a:noFill/>
        </a:ln>
        <a:effectLst/>
      </c:spPr>
    </c:plotArea>
    <c:legend>
      <c:legendPos val="r"/>
      <c:layout>
        <c:manualLayout>
          <c:xMode val="edge"/>
          <c:yMode val="edge"/>
          <c:x val="0.55646068697934492"/>
          <c:y val="1.0840813785543748E-2"/>
          <c:w val="0.43194511012210429"/>
          <c:h val="0.14377092609127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9525</xdr:rowOff>
    </xdr:from>
    <xdr:to>
      <xdr:col>5</xdr:col>
      <xdr:colOff>0</xdr:colOff>
      <xdr:row>23</xdr:row>
      <xdr:rowOff>180975</xdr:rowOff>
    </xdr:to>
    <xdr:graphicFrame macro="">
      <xdr:nvGraphicFramePr>
        <xdr:cNvPr id="2" name="Chart 1">
          <a:extLst>
            <a:ext uri="{FF2B5EF4-FFF2-40B4-BE49-F238E27FC236}">
              <a16:creationId xmlns:a16="http://schemas.microsoft.com/office/drawing/2014/main" id="{4AA0D384-4E20-906E-CA4E-D4F38CEB3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19050</xdr:rowOff>
    </xdr:from>
    <xdr:to>
      <xdr:col>5</xdr:col>
      <xdr:colOff>0</xdr:colOff>
      <xdr:row>47</xdr:row>
      <xdr:rowOff>0</xdr:rowOff>
    </xdr:to>
    <xdr:graphicFrame macro="">
      <xdr:nvGraphicFramePr>
        <xdr:cNvPr id="3" name="Chart 2">
          <a:extLst>
            <a:ext uri="{FF2B5EF4-FFF2-40B4-BE49-F238E27FC236}">
              <a16:creationId xmlns:a16="http://schemas.microsoft.com/office/drawing/2014/main" id="{A5D15D83-CA9E-BB8E-9003-E7A3591C9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0</xdr:rowOff>
    </xdr:from>
    <xdr:to>
      <xdr:col>5</xdr:col>
      <xdr:colOff>9525</xdr:colOff>
      <xdr:row>69</xdr:row>
      <xdr:rowOff>76200</xdr:rowOff>
    </xdr:to>
    <xdr:graphicFrame macro="">
      <xdr:nvGraphicFramePr>
        <xdr:cNvPr id="4" name="Chart 3">
          <a:extLst>
            <a:ext uri="{FF2B5EF4-FFF2-40B4-BE49-F238E27FC236}">
              <a16:creationId xmlns:a16="http://schemas.microsoft.com/office/drawing/2014/main" id="{8E062776-3F6B-6AD0-6B11-8C722B22F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171448</xdr:rowOff>
    </xdr:from>
    <xdr:to>
      <xdr:col>3</xdr:col>
      <xdr:colOff>9525</xdr:colOff>
      <xdr:row>46</xdr:row>
      <xdr:rowOff>190499</xdr:rowOff>
    </xdr:to>
    <xdr:graphicFrame macro="">
      <xdr:nvGraphicFramePr>
        <xdr:cNvPr id="2" name="Chart 1">
          <a:extLst>
            <a:ext uri="{FF2B5EF4-FFF2-40B4-BE49-F238E27FC236}">
              <a16:creationId xmlns:a16="http://schemas.microsoft.com/office/drawing/2014/main" id="{F55EDBAB-546F-C7F6-3AE5-E8BA59914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xdr:colOff>
      <xdr:row>27</xdr:row>
      <xdr:rowOff>158937</xdr:rowOff>
    </xdr:from>
    <xdr:to>
      <xdr:col>9</xdr:col>
      <xdr:colOff>93382</xdr:colOff>
      <xdr:row>47</xdr:row>
      <xdr:rowOff>0</xdr:rowOff>
    </xdr:to>
    <xdr:graphicFrame macro="">
      <xdr:nvGraphicFramePr>
        <xdr:cNvPr id="3" name="Chart 2">
          <a:extLst>
            <a:ext uri="{FF2B5EF4-FFF2-40B4-BE49-F238E27FC236}">
              <a16:creationId xmlns:a16="http://schemas.microsoft.com/office/drawing/2014/main" id="{CC007F61-58E1-3FB1-0F12-5C2FD01B4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9525</xdr:rowOff>
    </xdr:from>
    <xdr:to>
      <xdr:col>3</xdr:col>
      <xdr:colOff>0</xdr:colOff>
      <xdr:row>30</xdr:row>
      <xdr:rowOff>9525</xdr:rowOff>
    </xdr:to>
    <xdr:graphicFrame macro="">
      <xdr:nvGraphicFramePr>
        <xdr:cNvPr id="3" name="Chart 2">
          <a:extLst>
            <a:ext uri="{FF2B5EF4-FFF2-40B4-BE49-F238E27FC236}">
              <a16:creationId xmlns:a16="http://schemas.microsoft.com/office/drawing/2014/main" id="{278CC5AC-1412-DCE1-67F5-D861FCC8D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44</xdr:row>
      <xdr:rowOff>9525</xdr:rowOff>
    </xdr:from>
    <xdr:to>
      <xdr:col>3</xdr:col>
      <xdr:colOff>19050</xdr:colOff>
      <xdr:row>58</xdr:row>
      <xdr:rowOff>85725</xdr:rowOff>
    </xdr:to>
    <xdr:graphicFrame macro="">
      <xdr:nvGraphicFramePr>
        <xdr:cNvPr id="4" name="Chart 3">
          <a:extLst>
            <a:ext uri="{FF2B5EF4-FFF2-40B4-BE49-F238E27FC236}">
              <a16:creationId xmlns:a16="http://schemas.microsoft.com/office/drawing/2014/main" id="{37BA8962-A859-321D-1B7E-639AAD7EB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33337</xdr:rowOff>
    </xdr:from>
    <xdr:to>
      <xdr:col>5</xdr:col>
      <xdr:colOff>13607</xdr:colOff>
      <xdr:row>23</xdr:row>
      <xdr:rowOff>66675</xdr:rowOff>
    </xdr:to>
    <xdr:graphicFrame macro="">
      <xdr:nvGraphicFramePr>
        <xdr:cNvPr id="3" name="Chart 2">
          <a:extLst>
            <a:ext uri="{FF2B5EF4-FFF2-40B4-BE49-F238E27FC236}">
              <a16:creationId xmlns:a16="http://schemas.microsoft.com/office/drawing/2014/main" id="{9C842C80-2E17-997D-6333-0F1550923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xdr:row>
      <xdr:rowOff>114299</xdr:rowOff>
    </xdr:from>
    <xdr:to>
      <xdr:col>5</xdr:col>
      <xdr:colOff>0</xdr:colOff>
      <xdr:row>48</xdr:row>
      <xdr:rowOff>47625</xdr:rowOff>
    </xdr:to>
    <xdr:graphicFrame macro="">
      <xdr:nvGraphicFramePr>
        <xdr:cNvPr id="4" name="Chart 3">
          <a:extLst>
            <a:ext uri="{FF2B5EF4-FFF2-40B4-BE49-F238E27FC236}">
              <a16:creationId xmlns:a16="http://schemas.microsoft.com/office/drawing/2014/main" id="{B1243EC2-BBA2-F1FF-69AE-9F18705E0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8</xdr:row>
      <xdr:rowOff>23812</xdr:rowOff>
    </xdr:from>
    <xdr:to>
      <xdr:col>3</xdr:col>
      <xdr:colOff>19050</xdr:colOff>
      <xdr:row>22</xdr:row>
      <xdr:rowOff>100012</xdr:rowOff>
    </xdr:to>
    <xdr:graphicFrame macro="">
      <xdr:nvGraphicFramePr>
        <xdr:cNvPr id="2" name="Chart 1">
          <a:extLst>
            <a:ext uri="{FF2B5EF4-FFF2-40B4-BE49-F238E27FC236}">
              <a16:creationId xmlns:a16="http://schemas.microsoft.com/office/drawing/2014/main" id="{9EB4DA36-C8D4-4DA2-3BFD-D5F48EDBB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38098</xdr:rowOff>
    </xdr:from>
    <xdr:to>
      <xdr:col>2</xdr:col>
      <xdr:colOff>2943224</xdr:colOff>
      <xdr:row>51</xdr:row>
      <xdr:rowOff>38099</xdr:rowOff>
    </xdr:to>
    <xdr:graphicFrame macro="">
      <xdr:nvGraphicFramePr>
        <xdr:cNvPr id="3" name="Chart 2">
          <a:extLst>
            <a:ext uri="{FF2B5EF4-FFF2-40B4-BE49-F238E27FC236}">
              <a16:creationId xmlns:a16="http://schemas.microsoft.com/office/drawing/2014/main" id="{8E6A7B30-E46E-820E-3054-27B3D2A0E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9</xdr:row>
      <xdr:rowOff>174252</xdr:rowOff>
    </xdr:from>
    <xdr:to>
      <xdr:col>3</xdr:col>
      <xdr:colOff>9525</xdr:colOff>
      <xdr:row>24</xdr:row>
      <xdr:rowOff>168088</xdr:rowOff>
    </xdr:to>
    <xdr:graphicFrame macro="">
      <xdr:nvGraphicFramePr>
        <xdr:cNvPr id="2" name="Chart 1">
          <a:extLst>
            <a:ext uri="{FF2B5EF4-FFF2-40B4-BE49-F238E27FC236}">
              <a16:creationId xmlns:a16="http://schemas.microsoft.com/office/drawing/2014/main" id="{69A6E4EB-5373-C1FC-2949-1ED336945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17369</xdr:rowOff>
    </xdr:from>
    <xdr:to>
      <xdr:col>2</xdr:col>
      <xdr:colOff>2743200</xdr:colOff>
      <xdr:row>48</xdr:row>
      <xdr:rowOff>93569</xdr:rowOff>
    </xdr:to>
    <xdr:graphicFrame macro="">
      <xdr:nvGraphicFramePr>
        <xdr:cNvPr id="3" name="Chart 2">
          <a:extLst>
            <a:ext uri="{FF2B5EF4-FFF2-40B4-BE49-F238E27FC236}">
              <a16:creationId xmlns:a16="http://schemas.microsoft.com/office/drawing/2014/main" id="{82B5158D-29FB-E9AC-906E-6E30447C7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251730</xdr:colOff>
      <xdr:row>9</xdr:row>
      <xdr:rowOff>40821</xdr:rowOff>
    </xdr:from>
    <xdr:to>
      <xdr:col>7</xdr:col>
      <xdr:colOff>238124</xdr:colOff>
      <xdr:row>37</xdr:row>
      <xdr:rowOff>40821</xdr:rowOff>
    </xdr:to>
    <xdr:graphicFrame macro="">
      <xdr:nvGraphicFramePr>
        <xdr:cNvPr id="3" name="Chart 2">
          <a:extLst>
            <a:ext uri="{FF2B5EF4-FFF2-40B4-BE49-F238E27FC236}">
              <a16:creationId xmlns:a16="http://schemas.microsoft.com/office/drawing/2014/main" id="{02A4E037-F1A3-CC3A-188B-8B677AAD8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9</xdr:row>
      <xdr:rowOff>68035</xdr:rowOff>
    </xdr:from>
    <xdr:to>
      <xdr:col>20</xdr:col>
      <xdr:colOff>2268683</xdr:colOff>
      <xdr:row>37</xdr:row>
      <xdr:rowOff>40821</xdr:rowOff>
    </xdr:to>
    <xdr:graphicFrame macro="">
      <xdr:nvGraphicFramePr>
        <xdr:cNvPr id="4" name="Chart 3">
          <a:extLst>
            <a:ext uri="{FF2B5EF4-FFF2-40B4-BE49-F238E27FC236}">
              <a16:creationId xmlns:a16="http://schemas.microsoft.com/office/drawing/2014/main" id="{6662E9B6-F055-36B5-2E89-94E07F01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2268683</xdr:colOff>
      <xdr:row>9</xdr:row>
      <xdr:rowOff>40821</xdr:rowOff>
    </xdr:from>
    <xdr:to>
      <xdr:col>23</xdr:col>
      <xdr:colOff>69274</xdr:colOff>
      <xdr:row>37</xdr:row>
      <xdr:rowOff>40821</xdr:rowOff>
    </xdr:to>
    <xdr:graphicFrame macro="">
      <xdr:nvGraphicFramePr>
        <xdr:cNvPr id="6" name="Chart 5">
          <a:extLst>
            <a:ext uri="{FF2B5EF4-FFF2-40B4-BE49-F238E27FC236}">
              <a16:creationId xmlns:a16="http://schemas.microsoft.com/office/drawing/2014/main" id="{39B24798-90CC-820F-6EA2-AD6CB2B8AB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242455</xdr:colOff>
      <xdr:row>37</xdr:row>
      <xdr:rowOff>46263</xdr:rowOff>
    </xdr:from>
    <xdr:to>
      <xdr:col>20</xdr:col>
      <xdr:colOff>2268683</xdr:colOff>
      <xdr:row>60</xdr:row>
      <xdr:rowOff>40820</xdr:rowOff>
    </xdr:to>
    <xdr:graphicFrame macro="">
      <xdr:nvGraphicFramePr>
        <xdr:cNvPr id="7" name="Chart 6">
          <a:extLst>
            <a:ext uri="{FF2B5EF4-FFF2-40B4-BE49-F238E27FC236}">
              <a16:creationId xmlns:a16="http://schemas.microsoft.com/office/drawing/2014/main" id="{FF575B14-FD18-9F0E-11C3-09D6EE50D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2268682</xdr:colOff>
      <xdr:row>37</xdr:row>
      <xdr:rowOff>40821</xdr:rowOff>
    </xdr:from>
    <xdr:to>
      <xdr:col>23</xdr:col>
      <xdr:colOff>173174</xdr:colOff>
      <xdr:row>60</xdr:row>
      <xdr:rowOff>40821</xdr:rowOff>
    </xdr:to>
    <xdr:graphicFrame macro="">
      <xdr:nvGraphicFramePr>
        <xdr:cNvPr id="8" name="Chart 7">
          <a:extLst>
            <a:ext uri="{FF2B5EF4-FFF2-40B4-BE49-F238E27FC236}">
              <a16:creationId xmlns:a16="http://schemas.microsoft.com/office/drawing/2014/main" id="{99BCDEE0-DD49-A01B-2570-B15AFBA85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204108</xdr:colOff>
      <xdr:row>37</xdr:row>
      <xdr:rowOff>40821</xdr:rowOff>
    </xdr:from>
    <xdr:to>
      <xdr:col>7</xdr:col>
      <xdr:colOff>242454</xdr:colOff>
      <xdr:row>60</xdr:row>
      <xdr:rowOff>40821</xdr:rowOff>
    </xdr:to>
    <xdr:graphicFrame macro="">
      <xdr:nvGraphicFramePr>
        <xdr:cNvPr id="12" name="Chart 11">
          <a:extLst>
            <a:ext uri="{FF2B5EF4-FFF2-40B4-BE49-F238E27FC236}">
              <a16:creationId xmlns:a16="http://schemas.microsoft.com/office/drawing/2014/main" id="{FBED436D-1600-3F12-CB6C-E81E78F27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270781</xdr:colOff>
      <xdr:row>1</xdr:row>
      <xdr:rowOff>0</xdr:rowOff>
    </xdr:from>
    <xdr:to>
      <xdr:col>3</xdr:col>
      <xdr:colOff>1691305</xdr:colOff>
      <xdr:row>9</xdr:row>
      <xdr:rowOff>40821</xdr:rowOff>
    </xdr:to>
    <xdr:sp macro="" textlink="">
      <xdr:nvSpPr>
        <xdr:cNvPr id="16" name="Rectangle 15">
          <a:extLst>
            <a:ext uri="{FF2B5EF4-FFF2-40B4-BE49-F238E27FC236}">
              <a16:creationId xmlns:a16="http://schemas.microsoft.com/office/drawing/2014/main" id="{5AA3F01E-1A57-F8F0-9784-0C6D7E6D299E}"/>
            </a:ext>
          </a:extLst>
        </xdr:cNvPr>
        <xdr:cNvSpPr/>
      </xdr:nvSpPr>
      <xdr:spPr>
        <a:xfrm>
          <a:off x="270781" y="779318"/>
          <a:ext cx="3533342" cy="156482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1676336</xdr:colOff>
      <xdr:row>1</xdr:row>
      <xdr:rowOff>0</xdr:rowOff>
    </xdr:from>
    <xdr:to>
      <xdr:col>7</xdr:col>
      <xdr:colOff>333374</xdr:colOff>
      <xdr:row>9</xdr:row>
      <xdr:rowOff>40821</xdr:rowOff>
    </xdr:to>
    <xdr:sp macro="" textlink="">
      <xdr:nvSpPr>
        <xdr:cNvPr id="27" name="Rectangle 26">
          <a:extLst>
            <a:ext uri="{FF2B5EF4-FFF2-40B4-BE49-F238E27FC236}">
              <a16:creationId xmlns:a16="http://schemas.microsoft.com/office/drawing/2014/main" id="{7870DEA5-E5DC-61C5-2766-F053B65FB33A}"/>
            </a:ext>
          </a:extLst>
        </xdr:cNvPr>
        <xdr:cNvSpPr/>
      </xdr:nvSpPr>
      <xdr:spPr>
        <a:xfrm>
          <a:off x="3789154" y="779318"/>
          <a:ext cx="3558084" cy="156482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332012</xdr:colOff>
      <xdr:row>1</xdr:row>
      <xdr:rowOff>0</xdr:rowOff>
    </xdr:from>
    <xdr:to>
      <xdr:col>16</xdr:col>
      <xdr:colOff>242454</xdr:colOff>
      <xdr:row>9</xdr:row>
      <xdr:rowOff>40821</xdr:rowOff>
    </xdr:to>
    <xdr:sp macro="" textlink="">
      <xdr:nvSpPr>
        <xdr:cNvPr id="28" name="Rectangle 27">
          <a:extLst>
            <a:ext uri="{FF2B5EF4-FFF2-40B4-BE49-F238E27FC236}">
              <a16:creationId xmlns:a16="http://schemas.microsoft.com/office/drawing/2014/main" id="{16731EDC-4144-FDB8-D3DE-788108AB521A}"/>
            </a:ext>
          </a:extLst>
        </xdr:cNvPr>
        <xdr:cNvSpPr/>
      </xdr:nvSpPr>
      <xdr:spPr>
        <a:xfrm>
          <a:off x="7345876" y="779318"/>
          <a:ext cx="4395851" cy="156482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259647</xdr:colOff>
      <xdr:row>1</xdr:row>
      <xdr:rowOff>0</xdr:rowOff>
    </xdr:from>
    <xdr:to>
      <xdr:col>20</xdr:col>
      <xdr:colOff>3082637</xdr:colOff>
      <xdr:row>9</xdr:row>
      <xdr:rowOff>40821</xdr:rowOff>
    </xdr:to>
    <xdr:sp macro="" textlink="">
      <xdr:nvSpPr>
        <xdr:cNvPr id="29" name="Rectangle 28">
          <a:extLst>
            <a:ext uri="{FF2B5EF4-FFF2-40B4-BE49-F238E27FC236}">
              <a16:creationId xmlns:a16="http://schemas.microsoft.com/office/drawing/2014/main" id="{99FF3092-266E-9FFA-C63F-6B02D95B6F6F}"/>
            </a:ext>
          </a:extLst>
        </xdr:cNvPr>
        <xdr:cNvSpPr/>
      </xdr:nvSpPr>
      <xdr:spPr>
        <a:xfrm>
          <a:off x="11758920" y="779318"/>
          <a:ext cx="5819035" cy="156482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3099955</xdr:colOff>
      <xdr:row>1</xdr:row>
      <xdr:rowOff>0</xdr:rowOff>
    </xdr:from>
    <xdr:to>
      <xdr:col>23</xdr:col>
      <xdr:colOff>69273</xdr:colOff>
      <xdr:row>9</xdr:row>
      <xdr:rowOff>40821</xdr:rowOff>
    </xdr:to>
    <xdr:sp macro="" textlink="">
      <xdr:nvSpPr>
        <xdr:cNvPr id="32" name="Rectangle 31">
          <a:extLst>
            <a:ext uri="{FF2B5EF4-FFF2-40B4-BE49-F238E27FC236}">
              <a16:creationId xmlns:a16="http://schemas.microsoft.com/office/drawing/2014/main" id="{C341553B-DC34-515F-B2F9-370CC8586614}"/>
            </a:ext>
          </a:extLst>
        </xdr:cNvPr>
        <xdr:cNvSpPr/>
      </xdr:nvSpPr>
      <xdr:spPr>
        <a:xfrm>
          <a:off x="17595273" y="779318"/>
          <a:ext cx="5818909" cy="1564821"/>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251114</xdr:colOff>
      <xdr:row>1</xdr:row>
      <xdr:rowOff>13607</xdr:rowOff>
    </xdr:from>
    <xdr:to>
      <xdr:col>3</xdr:col>
      <xdr:colOff>624692</xdr:colOff>
      <xdr:row>3</xdr:row>
      <xdr:rowOff>13607</xdr:rowOff>
    </xdr:to>
    <xdr:sp macro="" textlink="">
      <xdr:nvSpPr>
        <xdr:cNvPr id="34" name="TextBox 33">
          <a:extLst>
            <a:ext uri="{FF2B5EF4-FFF2-40B4-BE49-F238E27FC236}">
              <a16:creationId xmlns:a16="http://schemas.microsoft.com/office/drawing/2014/main" id="{F445EF2E-B1C6-1AD1-8B70-E8740D44C1E3}"/>
            </a:ext>
          </a:extLst>
        </xdr:cNvPr>
        <xdr:cNvSpPr txBox="1"/>
      </xdr:nvSpPr>
      <xdr:spPr>
        <a:xfrm>
          <a:off x="857250" y="792925"/>
          <a:ext cx="18802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Spend</a:t>
          </a:r>
        </a:p>
      </xdr:txBody>
    </xdr:sp>
    <xdr:clientData/>
  </xdr:twoCellAnchor>
  <xdr:twoCellAnchor>
    <xdr:from>
      <xdr:col>0</xdr:col>
      <xdr:colOff>0</xdr:colOff>
      <xdr:row>3</xdr:row>
      <xdr:rowOff>187097</xdr:rowOff>
    </xdr:from>
    <xdr:to>
      <xdr:col>3</xdr:col>
      <xdr:colOff>675409</xdr:colOff>
      <xdr:row>6</xdr:row>
      <xdr:rowOff>173490</xdr:rowOff>
    </xdr:to>
    <xdr:sp macro="" textlink="">
      <xdr:nvSpPr>
        <xdr:cNvPr id="35" name="TextBox 34">
          <a:extLst>
            <a:ext uri="{FF2B5EF4-FFF2-40B4-BE49-F238E27FC236}">
              <a16:creationId xmlns:a16="http://schemas.microsoft.com/office/drawing/2014/main" id="{D81FA785-7846-CAE3-E113-213D61E4AC24}"/>
            </a:ext>
          </a:extLst>
        </xdr:cNvPr>
        <xdr:cNvSpPr txBox="1"/>
      </xdr:nvSpPr>
      <xdr:spPr>
        <a:xfrm>
          <a:off x="0" y="1347415"/>
          <a:ext cx="2788227"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4M</a:t>
          </a:r>
        </a:p>
      </xdr:txBody>
    </xdr:sp>
    <xdr:clientData/>
  </xdr:twoCellAnchor>
  <xdr:twoCellAnchor>
    <xdr:from>
      <xdr:col>4</xdr:col>
      <xdr:colOff>554182</xdr:colOff>
      <xdr:row>1</xdr:row>
      <xdr:rowOff>0</xdr:rowOff>
    </xdr:from>
    <xdr:to>
      <xdr:col>6</xdr:col>
      <xdr:colOff>679120</xdr:colOff>
      <xdr:row>3</xdr:row>
      <xdr:rowOff>0</xdr:rowOff>
    </xdr:to>
    <xdr:sp macro="" textlink="">
      <xdr:nvSpPr>
        <xdr:cNvPr id="36" name="TextBox 35">
          <a:extLst>
            <a:ext uri="{FF2B5EF4-FFF2-40B4-BE49-F238E27FC236}">
              <a16:creationId xmlns:a16="http://schemas.microsoft.com/office/drawing/2014/main" id="{96E07C0B-2DA0-B596-DD7F-3E4DB2A6790C}"/>
            </a:ext>
          </a:extLst>
        </xdr:cNvPr>
        <xdr:cNvSpPr txBox="1"/>
      </xdr:nvSpPr>
      <xdr:spPr>
        <a:xfrm>
          <a:off x="4554682" y="779318"/>
          <a:ext cx="1891393"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Revenue</a:t>
          </a:r>
        </a:p>
      </xdr:txBody>
    </xdr:sp>
    <xdr:clientData/>
  </xdr:twoCellAnchor>
  <xdr:twoCellAnchor>
    <xdr:from>
      <xdr:col>9</xdr:col>
      <xdr:colOff>244928</xdr:colOff>
      <xdr:row>1</xdr:row>
      <xdr:rowOff>13606</xdr:rowOff>
    </xdr:from>
    <xdr:to>
      <xdr:col>13</xdr:col>
      <xdr:colOff>215239</xdr:colOff>
      <xdr:row>3</xdr:row>
      <xdr:rowOff>13606</xdr:rowOff>
    </xdr:to>
    <xdr:sp macro="" textlink="">
      <xdr:nvSpPr>
        <xdr:cNvPr id="37" name="TextBox 36">
          <a:extLst>
            <a:ext uri="{FF2B5EF4-FFF2-40B4-BE49-F238E27FC236}">
              <a16:creationId xmlns:a16="http://schemas.microsoft.com/office/drawing/2014/main" id="{F73800F6-C885-72CE-5757-FCA5D3397D3D}"/>
            </a:ext>
          </a:extLst>
        </xdr:cNvPr>
        <xdr:cNvSpPr txBox="1"/>
      </xdr:nvSpPr>
      <xdr:spPr>
        <a:xfrm>
          <a:off x="8193973" y="792924"/>
          <a:ext cx="190994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ROI</a:t>
          </a:r>
        </a:p>
      </xdr:txBody>
    </xdr:sp>
    <xdr:clientData/>
  </xdr:twoCellAnchor>
  <xdr:twoCellAnchor>
    <xdr:from>
      <xdr:col>11</xdr:col>
      <xdr:colOff>414399</xdr:colOff>
      <xdr:row>0</xdr:row>
      <xdr:rowOff>761999</xdr:rowOff>
    </xdr:from>
    <xdr:to>
      <xdr:col>21</xdr:col>
      <xdr:colOff>577685</xdr:colOff>
      <xdr:row>2</xdr:row>
      <xdr:rowOff>173181</xdr:rowOff>
    </xdr:to>
    <xdr:sp macro="" textlink="">
      <xdr:nvSpPr>
        <xdr:cNvPr id="38" name="TextBox 37">
          <a:extLst>
            <a:ext uri="{FF2B5EF4-FFF2-40B4-BE49-F238E27FC236}">
              <a16:creationId xmlns:a16="http://schemas.microsoft.com/office/drawing/2014/main" id="{8CE82B3F-5D3A-6A7D-4BE6-388513FD98CC}"/>
            </a:ext>
          </a:extLst>
        </xdr:cNvPr>
        <xdr:cNvSpPr txBox="1"/>
      </xdr:nvSpPr>
      <xdr:spPr>
        <a:xfrm>
          <a:off x="9298626" y="761999"/>
          <a:ext cx="925533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Conversion Rate</a:t>
          </a:r>
        </a:p>
      </xdr:txBody>
    </xdr:sp>
    <xdr:clientData/>
  </xdr:twoCellAnchor>
  <xdr:twoCellAnchor>
    <xdr:from>
      <xdr:col>21</xdr:col>
      <xdr:colOff>1375557</xdr:colOff>
      <xdr:row>0</xdr:row>
      <xdr:rowOff>744682</xdr:rowOff>
    </xdr:from>
    <xdr:to>
      <xdr:col>21</xdr:col>
      <xdr:colOff>2366405</xdr:colOff>
      <xdr:row>2</xdr:row>
      <xdr:rowOff>155864</xdr:rowOff>
    </xdr:to>
    <xdr:sp macro="" textlink="">
      <xdr:nvSpPr>
        <xdr:cNvPr id="39" name="TextBox 38">
          <a:extLst>
            <a:ext uri="{FF2B5EF4-FFF2-40B4-BE49-F238E27FC236}">
              <a16:creationId xmlns:a16="http://schemas.microsoft.com/office/drawing/2014/main" id="{3D6A70C5-3A84-70C9-0D57-6CF553DFF399}"/>
            </a:ext>
          </a:extLst>
        </xdr:cNvPr>
        <xdr:cNvSpPr txBox="1"/>
      </xdr:nvSpPr>
      <xdr:spPr>
        <a:xfrm>
          <a:off x="19351830" y="744682"/>
          <a:ext cx="990848"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solidFill>
                <a:schemeClr val="bg1"/>
              </a:solidFill>
            </a:rPr>
            <a:t>CAC</a:t>
          </a:r>
        </a:p>
      </xdr:txBody>
    </xdr:sp>
    <xdr:clientData/>
  </xdr:twoCellAnchor>
  <xdr:twoCellAnchor>
    <xdr:from>
      <xdr:col>3</xdr:col>
      <xdr:colOff>1219695</xdr:colOff>
      <xdr:row>4</xdr:row>
      <xdr:rowOff>0</xdr:rowOff>
    </xdr:from>
    <xdr:to>
      <xdr:col>6</xdr:col>
      <xdr:colOff>388421</xdr:colOff>
      <xdr:row>6</xdr:row>
      <xdr:rowOff>176893</xdr:rowOff>
    </xdr:to>
    <xdr:sp macro="" textlink="">
      <xdr:nvSpPr>
        <xdr:cNvPr id="40" name="TextBox 39">
          <a:extLst>
            <a:ext uri="{FF2B5EF4-FFF2-40B4-BE49-F238E27FC236}">
              <a16:creationId xmlns:a16="http://schemas.microsoft.com/office/drawing/2014/main" id="{C2F41BDA-E854-E424-48C3-05F3A1E8F3FC}"/>
            </a:ext>
          </a:extLst>
        </xdr:cNvPr>
        <xdr:cNvSpPr txBox="1"/>
      </xdr:nvSpPr>
      <xdr:spPr>
        <a:xfrm>
          <a:off x="3332513" y="1350818"/>
          <a:ext cx="2822863"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9.7M</a:t>
          </a:r>
        </a:p>
      </xdr:txBody>
    </xdr:sp>
    <xdr:clientData/>
  </xdr:twoCellAnchor>
  <xdr:twoCellAnchor>
    <xdr:from>
      <xdr:col>2</xdr:col>
      <xdr:colOff>364092</xdr:colOff>
      <xdr:row>2</xdr:row>
      <xdr:rowOff>81643</xdr:rowOff>
    </xdr:from>
    <xdr:to>
      <xdr:col>3</xdr:col>
      <xdr:colOff>1853046</xdr:colOff>
      <xdr:row>9</xdr:row>
      <xdr:rowOff>0</xdr:rowOff>
    </xdr:to>
    <xdr:graphicFrame macro="">
      <xdr:nvGraphicFramePr>
        <xdr:cNvPr id="62" name="Chart 61">
          <a:extLst>
            <a:ext uri="{FF2B5EF4-FFF2-40B4-BE49-F238E27FC236}">
              <a16:creationId xmlns:a16="http://schemas.microsoft.com/office/drawing/2014/main" id="{1B89D79C-8089-F1B4-1A13-F05AA17FD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313894</xdr:colOff>
      <xdr:row>2</xdr:row>
      <xdr:rowOff>117702</xdr:rowOff>
    </xdr:from>
    <xdr:to>
      <xdr:col>8</xdr:col>
      <xdr:colOff>34636</xdr:colOff>
      <xdr:row>9</xdr:row>
      <xdr:rowOff>0</xdr:rowOff>
    </xdr:to>
    <xdr:graphicFrame macro="">
      <xdr:nvGraphicFramePr>
        <xdr:cNvPr id="63" name="Chart 62">
          <a:extLst>
            <a:ext uri="{FF2B5EF4-FFF2-40B4-BE49-F238E27FC236}">
              <a16:creationId xmlns:a16="http://schemas.microsoft.com/office/drawing/2014/main" id="{220BFCF5-E3EF-5BB3-4A0E-8C5CC2AE6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77932</xdr:colOff>
      <xdr:row>1</xdr:row>
      <xdr:rowOff>142875</xdr:rowOff>
    </xdr:from>
    <xdr:to>
      <xdr:col>16</xdr:col>
      <xdr:colOff>467591</xdr:colOff>
      <xdr:row>7</xdr:row>
      <xdr:rowOff>95251</xdr:rowOff>
    </xdr:to>
    <xdr:graphicFrame macro="">
      <xdr:nvGraphicFramePr>
        <xdr:cNvPr id="2" name="Chart 1">
          <a:extLst>
            <a:ext uri="{FF2B5EF4-FFF2-40B4-BE49-F238E27FC236}">
              <a16:creationId xmlns:a16="http://schemas.microsoft.com/office/drawing/2014/main" id="{96D63A36-8CBA-8F54-A559-8E2962F73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1044361</xdr:colOff>
      <xdr:row>3</xdr:row>
      <xdr:rowOff>182217</xdr:rowOff>
    </xdr:from>
    <xdr:to>
      <xdr:col>12</xdr:col>
      <xdr:colOff>300432</xdr:colOff>
      <xdr:row>6</xdr:row>
      <xdr:rowOff>168610</xdr:rowOff>
    </xdr:to>
    <xdr:sp macro="" textlink="">
      <xdr:nvSpPr>
        <xdr:cNvPr id="5" name="TextBox 4">
          <a:extLst>
            <a:ext uri="{FF2B5EF4-FFF2-40B4-BE49-F238E27FC236}">
              <a16:creationId xmlns:a16="http://schemas.microsoft.com/office/drawing/2014/main" id="{0ACD0CDA-DBD5-4AB2-914B-FC88406E312B}"/>
            </a:ext>
          </a:extLst>
        </xdr:cNvPr>
        <xdr:cNvSpPr txBox="1"/>
      </xdr:nvSpPr>
      <xdr:spPr>
        <a:xfrm>
          <a:off x="6811316" y="1342535"/>
          <a:ext cx="2840934"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  358.30$</a:t>
          </a:r>
        </a:p>
      </xdr:txBody>
    </xdr:sp>
    <xdr:clientData/>
  </xdr:twoCellAnchor>
  <xdr:twoCellAnchor>
    <xdr:from>
      <xdr:col>19</xdr:col>
      <xdr:colOff>153700</xdr:colOff>
      <xdr:row>0</xdr:row>
      <xdr:rowOff>710912</xdr:rowOff>
    </xdr:from>
    <xdr:to>
      <xdr:col>20</xdr:col>
      <xdr:colOff>3394364</xdr:colOff>
      <xdr:row>15</xdr:row>
      <xdr:rowOff>7794</xdr:rowOff>
    </xdr:to>
    <xdr:graphicFrame macro="">
      <xdr:nvGraphicFramePr>
        <xdr:cNvPr id="10" name="Chart 9">
          <a:extLst>
            <a:ext uri="{FF2B5EF4-FFF2-40B4-BE49-F238E27FC236}">
              <a16:creationId xmlns:a16="http://schemas.microsoft.com/office/drawing/2014/main" id="{4C0B3768-6C5C-9099-A888-17199BE4F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484162</xdr:colOff>
      <xdr:row>3</xdr:row>
      <xdr:rowOff>152152</xdr:rowOff>
    </xdr:from>
    <xdr:to>
      <xdr:col>20</xdr:col>
      <xdr:colOff>103914</xdr:colOff>
      <xdr:row>6</xdr:row>
      <xdr:rowOff>138545</xdr:rowOff>
    </xdr:to>
    <xdr:sp macro="" textlink="">
      <xdr:nvSpPr>
        <xdr:cNvPr id="11" name="TextBox 10">
          <a:extLst>
            <a:ext uri="{FF2B5EF4-FFF2-40B4-BE49-F238E27FC236}">
              <a16:creationId xmlns:a16="http://schemas.microsoft.com/office/drawing/2014/main" id="{418795F1-B053-531C-E634-FCEC374054A0}"/>
            </a:ext>
          </a:extLst>
        </xdr:cNvPr>
        <xdr:cNvSpPr txBox="1"/>
      </xdr:nvSpPr>
      <xdr:spPr>
        <a:xfrm>
          <a:off x="10909707" y="1312470"/>
          <a:ext cx="3689525"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  21%</a:t>
          </a:r>
        </a:p>
      </xdr:txBody>
    </xdr:sp>
    <xdr:clientData/>
  </xdr:twoCellAnchor>
  <xdr:twoCellAnchor>
    <xdr:from>
      <xdr:col>21</xdr:col>
      <xdr:colOff>1237381</xdr:colOff>
      <xdr:row>1</xdr:row>
      <xdr:rowOff>117761</xdr:rowOff>
    </xdr:from>
    <xdr:to>
      <xdr:col>23</xdr:col>
      <xdr:colOff>346364</xdr:colOff>
      <xdr:row>9</xdr:row>
      <xdr:rowOff>131616</xdr:rowOff>
    </xdr:to>
    <xdr:graphicFrame macro="">
      <xdr:nvGraphicFramePr>
        <xdr:cNvPr id="13" name="Chart 12">
          <a:extLst>
            <a:ext uri="{FF2B5EF4-FFF2-40B4-BE49-F238E27FC236}">
              <a16:creationId xmlns:a16="http://schemas.microsoft.com/office/drawing/2014/main" id="{4D24483E-94CA-8296-2094-0D1F0F80E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3064568</xdr:colOff>
      <xdr:row>3</xdr:row>
      <xdr:rowOff>155863</xdr:rowOff>
    </xdr:from>
    <xdr:to>
      <xdr:col>21</xdr:col>
      <xdr:colOff>1548247</xdr:colOff>
      <xdr:row>6</xdr:row>
      <xdr:rowOff>142256</xdr:rowOff>
    </xdr:to>
    <xdr:sp macro="" textlink="">
      <xdr:nvSpPr>
        <xdr:cNvPr id="14" name="TextBox 13">
          <a:extLst>
            <a:ext uri="{FF2B5EF4-FFF2-40B4-BE49-F238E27FC236}">
              <a16:creationId xmlns:a16="http://schemas.microsoft.com/office/drawing/2014/main" id="{903E987C-0CCF-6A16-6628-960C8177FC47}"/>
            </a:ext>
          </a:extLst>
        </xdr:cNvPr>
        <xdr:cNvSpPr txBox="1"/>
      </xdr:nvSpPr>
      <xdr:spPr>
        <a:xfrm>
          <a:off x="17559886" y="1316181"/>
          <a:ext cx="1964634" cy="557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a:solidFill>
                <a:schemeClr val="bg1"/>
              </a:solidFill>
            </a:rPr>
            <a:t>  117$</a:t>
          </a:r>
        </a:p>
      </xdr:txBody>
    </xdr:sp>
    <xdr:clientData/>
  </xdr:twoCellAnchor>
  <xdr:twoCellAnchor editAs="oneCell">
    <xdr:from>
      <xdr:col>22</xdr:col>
      <xdr:colOff>1903268</xdr:colOff>
      <xdr:row>947</xdr:row>
      <xdr:rowOff>135082</xdr:rowOff>
    </xdr:from>
    <xdr:to>
      <xdr:col>23</xdr:col>
      <xdr:colOff>1324841</xdr:colOff>
      <xdr:row>960</xdr:row>
      <xdr:rowOff>182707</xdr:rowOff>
    </xdr:to>
    <mc:AlternateContent xmlns:mc="http://schemas.openxmlformats.org/markup-compatibility/2006">
      <mc:Choice xmlns:a14="http://schemas.microsoft.com/office/drawing/2010/main" Requires="a14">
        <xdr:graphicFrame macro="">
          <xdr:nvGraphicFramePr>
            <xdr:cNvPr id="15" name="Campaign_Type">
              <a:extLst>
                <a:ext uri="{FF2B5EF4-FFF2-40B4-BE49-F238E27FC236}">
                  <a16:creationId xmlns:a16="http://schemas.microsoft.com/office/drawing/2014/main" id="{81E49954-0DA3-852C-E21B-A5FFA05C0CBA}"/>
                </a:ext>
              </a:extLst>
            </xdr:cNvPr>
            <xdr:cNvGraphicFramePr/>
          </xdr:nvGraphicFramePr>
          <xdr:xfrm>
            <a:off x="0" y="0"/>
            <a:ext cx="0" cy="0"/>
          </xdr:xfrm>
          <a:graphic>
            <a:graphicData uri="http://schemas.microsoft.com/office/drawing/2010/slicer">
              <sle:slicer xmlns:sle="http://schemas.microsoft.com/office/drawing/2010/slicer" name="Campaign_Type"/>
            </a:graphicData>
          </a:graphic>
        </xdr:graphicFrame>
      </mc:Choice>
      <mc:Fallback>
        <xdr:sp macro="" textlink="">
          <xdr:nvSpPr>
            <xdr:cNvPr id="0" name=""/>
            <xdr:cNvSpPr>
              <a:spLocks noTextEdit="1"/>
            </xdr:cNvSpPr>
          </xdr:nvSpPr>
          <xdr:spPr>
            <a:xfrm>
              <a:off x="22794768" y="181125957"/>
              <a:ext cx="1818698"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2379518</xdr:colOff>
      <xdr:row>950</xdr:row>
      <xdr:rowOff>39832</xdr:rowOff>
    </xdr:from>
    <xdr:to>
      <xdr:col>24</xdr:col>
      <xdr:colOff>415636</xdr:colOff>
      <xdr:row>963</xdr:row>
      <xdr:rowOff>87457</xdr:rowOff>
    </xdr:to>
    <mc:AlternateContent xmlns:mc="http://schemas.openxmlformats.org/markup-compatibility/2006">
      <mc:Choice xmlns:a14="http://schemas.microsoft.com/office/drawing/2010/main" Requires="a14">
        <xdr:graphicFrame macro="">
          <xdr:nvGraphicFramePr>
            <xdr:cNvPr id="17" name="Platform">
              <a:extLst>
                <a:ext uri="{FF2B5EF4-FFF2-40B4-BE49-F238E27FC236}">
                  <a16:creationId xmlns:a16="http://schemas.microsoft.com/office/drawing/2014/main" id="{7399AEB8-F111-AE84-95F6-DF97E6B9553E}"/>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23271018" y="181602207"/>
              <a:ext cx="1830243"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448541</xdr:colOff>
      <xdr:row>952</xdr:row>
      <xdr:rowOff>135082</xdr:rowOff>
    </xdr:from>
    <xdr:to>
      <xdr:col>24</xdr:col>
      <xdr:colOff>891886</xdr:colOff>
      <xdr:row>965</xdr:row>
      <xdr:rowOff>182707</xdr:rowOff>
    </xdr:to>
    <mc:AlternateContent xmlns:mc="http://schemas.openxmlformats.org/markup-compatibility/2006">
      <mc:Choice xmlns:a14="http://schemas.microsoft.com/office/drawing/2010/main" Requires="a14">
        <xdr:graphicFrame macro="">
          <xdr:nvGraphicFramePr>
            <xdr:cNvPr id="18" name="Country">
              <a:extLst>
                <a:ext uri="{FF2B5EF4-FFF2-40B4-BE49-F238E27FC236}">
                  <a16:creationId xmlns:a16="http://schemas.microsoft.com/office/drawing/2014/main" id="{EC4490CF-D286-76BE-08C9-20FCBCA0E77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737166" y="182078457"/>
              <a:ext cx="184034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924791</xdr:colOff>
      <xdr:row>955</xdr:row>
      <xdr:rowOff>39832</xdr:rowOff>
    </xdr:from>
    <xdr:to>
      <xdr:col>25</xdr:col>
      <xdr:colOff>121227</xdr:colOff>
      <xdr:row>968</xdr:row>
      <xdr:rowOff>87457</xdr:rowOff>
    </xdr:to>
    <mc:AlternateContent xmlns:mc="http://schemas.openxmlformats.org/markup-compatibility/2006">
      <mc:Choice xmlns:a14="http://schemas.microsoft.com/office/drawing/2010/main" Requires="a14">
        <xdr:graphicFrame macro="">
          <xdr:nvGraphicFramePr>
            <xdr:cNvPr id="19" name="Age_Group">
              <a:extLst>
                <a:ext uri="{FF2B5EF4-FFF2-40B4-BE49-F238E27FC236}">
                  <a16:creationId xmlns:a16="http://schemas.microsoft.com/office/drawing/2014/main" id="{2C4065BE-B2D4-FD58-5C63-F25B2F6BB11A}"/>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dr:sp macro="" textlink="">
          <xdr:nvSpPr>
            <xdr:cNvPr id="0" name=""/>
            <xdr:cNvSpPr>
              <a:spLocks noTextEdit="1"/>
            </xdr:cNvSpPr>
          </xdr:nvSpPr>
          <xdr:spPr>
            <a:xfrm>
              <a:off x="24213416" y="182554707"/>
              <a:ext cx="183168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950769</xdr:colOff>
      <xdr:row>928</xdr:row>
      <xdr:rowOff>152400</xdr:rowOff>
    </xdr:from>
    <xdr:to>
      <xdr:col>5</xdr:col>
      <xdr:colOff>8660</xdr:colOff>
      <xdr:row>942</xdr:row>
      <xdr:rowOff>9525</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8CAAE36C-74D7-1B48-F987-6A988BDE82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62144" y="177523775"/>
              <a:ext cx="1820141"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refreshedDate="45780.455746296298" createdVersion="8" refreshedVersion="8" minRefreshableVersion="3" recordCount="400" xr:uid="{EAE29C90-2045-4D82-9EB8-9E582844D32A}">
  <cacheSource type="worksheet">
    <worksheetSource ref="A1:X401" sheet="Data"/>
  </cacheSource>
  <cacheFields count="24">
    <cacheField name="Campaign_ID" numFmtId="0">
      <sharedItems/>
    </cacheField>
    <cacheField name="Campaign_Name" numFmtId="0">
      <sharedItems/>
    </cacheField>
    <cacheField name="Campaign_Type" numFmtId="0">
      <sharedItems count="6">
        <s v="Google Ads"/>
        <s v="Instagram Ads"/>
        <s v="Facebook Ads"/>
        <s v="Referral"/>
        <s v="Email"/>
        <s v="Influencer"/>
      </sharedItems>
    </cacheField>
    <cacheField name="Platform" numFmtId="0">
      <sharedItems count="5">
        <s v="Google"/>
        <s v="Instagram"/>
        <s v="Facebook"/>
        <s v="Various"/>
        <s v="Email"/>
      </sharedItems>
    </cacheField>
    <cacheField name="Start_Date" numFmtId="164">
      <sharedItems containsSemiMixedTypes="0" containsNonDate="0" containsDate="1" containsString="0" minDate="2024-01-01T00:00:00" maxDate="2025-01-01T00:00:00"/>
    </cacheField>
    <cacheField name="End_Date" numFmtId="164">
      <sharedItems containsSemiMixedTypes="0" containsNonDate="0" containsDate="1" containsString="0" minDate="2024-01-10T00:00:00" maxDate="2025-01-29T00:00:00"/>
    </cacheField>
    <cacheField name="Country" numFmtId="0">
      <sharedItems count="7">
        <s v="India"/>
        <s v="Germany"/>
        <s v="UK"/>
        <s v="Australia"/>
        <s v="Canada"/>
        <s v="Bangladesh"/>
        <s v="USA"/>
      </sharedItems>
    </cacheField>
    <cacheField name="Currency" numFmtId="0">
      <sharedItems/>
    </cacheField>
    <cacheField name="Age_Group" numFmtId="0">
      <sharedItems/>
    </cacheField>
    <cacheField name="Gender" numFmtId="0">
      <sharedItems/>
    </cacheField>
    <cacheField name="Spend" numFmtId="0">
      <sharedItems containsSemiMixedTypes="0" containsString="0" containsNumber="1" minValue="521.84" maxValue="19946.48" count="400">
        <n v="7803.53"/>
        <n v="12138.58"/>
        <n v="17390.43"/>
        <n v="16732.63"/>
        <n v="6432.72"/>
        <n v="10733.11"/>
        <n v="9393.36"/>
        <n v="9601.8799999999992"/>
        <n v="19003.27"/>
        <n v="811.34"/>
        <n v="12394.93"/>
        <n v="5546.21"/>
        <n v="4104.66"/>
        <n v="8205.43"/>
        <n v="2225.6"/>
        <n v="8079.21"/>
        <n v="19322.48"/>
        <n v="16142.84"/>
        <n v="8200.19"/>
        <n v="14371.17"/>
        <n v="7490.08"/>
        <n v="9264.2900000000009"/>
        <n v="14727.32"/>
        <n v="7967.07"/>
        <n v="5101.71"/>
        <n v="8837.0499999999993"/>
        <n v="9769.7199999999993"/>
        <n v="5361.2"/>
        <n v="2001.11"/>
        <n v="12674.9"/>
        <n v="16171.61"/>
        <n v="16245.08"/>
        <n v="4944.74"/>
        <n v="10459.57"/>
        <n v="5753.54"/>
        <n v="10616.42"/>
        <n v="5314.08"/>
        <n v="12386.5"/>
        <n v="7228.89"/>
        <n v="10044.33"/>
        <n v="2076.64"/>
        <n v="9670.86"/>
        <n v="16067.73"/>
        <n v="17238"/>
        <n v="4916.67"/>
        <n v="8041.34"/>
        <n v="14836.71"/>
        <n v="5529.86"/>
        <n v="10574.4"/>
        <n v="17995.71"/>
        <n v="7309.59"/>
        <n v="15707.57"/>
        <n v="18021.810000000001"/>
        <n v="13438.28"/>
        <n v="9969.4699999999993"/>
        <n v="5126.3599999999997"/>
        <n v="15011.33"/>
        <n v="2326.66"/>
        <n v="19473.71"/>
        <n v="15998.82"/>
        <n v="17351.27"/>
        <n v="13086.71"/>
        <n v="5951.43"/>
        <n v="6949.63"/>
        <n v="17133.68"/>
        <n v="5735.26"/>
        <n v="16962.16"/>
        <n v="12492.64"/>
        <n v="17608.77"/>
        <n v="14323.76"/>
        <n v="5496.04"/>
        <n v="12743.94"/>
        <n v="16017.96"/>
        <n v="11787.87"/>
        <n v="9579.16"/>
        <n v="17277.89"/>
        <n v="7523.72"/>
        <n v="12646.36"/>
        <n v="8521.4"/>
        <n v="1300.82"/>
        <n v="2029.9"/>
        <n v="8852.1299999999992"/>
        <n v="3550.52"/>
        <n v="13373.85"/>
        <n v="11309.9"/>
        <n v="3593.61"/>
        <n v="17181.48"/>
        <n v="10086.51"/>
        <n v="13170.59"/>
        <n v="1383.43"/>
        <n v="3677.22"/>
        <n v="11922.62"/>
        <n v="13044.12"/>
        <n v="8029"/>
        <n v="5842.24"/>
        <n v="2341.64"/>
        <n v="8015.23"/>
        <n v="10172.73"/>
        <n v="17610.7"/>
        <n v="3960.07"/>
        <n v="2989.95"/>
        <n v="18649.77"/>
        <n v="14928.22"/>
        <n v="10182.94"/>
        <n v="8089.43"/>
        <n v="7420.65"/>
        <n v="11682.04"/>
        <n v="12247.6"/>
        <n v="15897.55"/>
        <n v="19920.66"/>
        <n v="7342.84"/>
        <n v="12555.25"/>
        <n v="8234.7099999999991"/>
        <n v="19739.47"/>
        <n v="5115.3599999999997"/>
        <n v="14309.53"/>
        <n v="8772.33"/>
        <n v="5446.8"/>
        <n v="2816.95"/>
        <n v="13780.27"/>
        <n v="6071.39"/>
        <n v="16141.13"/>
        <n v="17877.29"/>
        <n v="14060.52"/>
        <n v="9363.5499999999993"/>
        <n v="14873.46"/>
        <n v="8193.18"/>
        <n v="13113.54"/>
        <n v="19731.11"/>
        <n v="13852.26"/>
        <n v="18840.37"/>
        <n v="2113.59"/>
        <n v="1014.16"/>
        <n v="19713.080000000002"/>
        <n v="19413.330000000002"/>
        <n v="8588.98"/>
        <n v="13988.43"/>
        <n v="15495.25"/>
        <n v="9285.61"/>
        <n v="4540.9399999999996"/>
        <n v="7484.17"/>
        <n v="15560.21"/>
        <n v="2223.96"/>
        <n v="1061.26"/>
        <n v="4652.8"/>
        <n v="12914.56"/>
        <n v="7290.98"/>
        <n v="6310.21"/>
        <n v="18568.46"/>
        <n v="1394.29"/>
        <n v="11803.17"/>
        <n v="11902.94"/>
        <n v="4046.66"/>
        <n v="10547.1"/>
        <n v="1296.94"/>
        <n v="1120.19"/>
        <n v="3010.59"/>
        <n v="16088.5"/>
        <n v="3561.06"/>
        <n v="16220.92"/>
        <n v="10963.52"/>
        <n v="7693.82"/>
        <n v="3095.78"/>
        <n v="10876.21"/>
        <n v="7857.04"/>
        <n v="2239.48"/>
        <n v="12075.05"/>
        <n v="9851.85"/>
        <n v="15036.07"/>
        <n v="5264.89"/>
        <n v="5125.92"/>
        <n v="3633.29"/>
        <n v="2064.56"/>
        <n v="19946.48"/>
        <n v="17377.39"/>
        <n v="14596.47"/>
        <n v="9794.08"/>
        <n v="6811.75"/>
        <n v="10831.88"/>
        <n v="11834.15"/>
        <n v="12080.72"/>
        <n v="1735.81"/>
        <n v="2213.4299999999998"/>
        <n v="12114.96"/>
        <n v="2580.64"/>
        <n v="2923.8"/>
        <n v="7894.96"/>
        <n v="15739.53"/>
        <n v="16590.09"/>
        <n v="18203.39"/>
        <n v="16423.689999999999"/>
        <n v="12669.98"/>
        <n v="5028.1499999999996"/>
        <n v="1799.07"/>
        <n v="18826.73"/>
        <n v="3751.25"/>
        <n v="17930.91"/>
        <n v="14286.12"/>
        <n v="14424.25"/>
        <n v="16514.52"/>
        <n v="8247.1"/>
        <n v="737.96"/>
        <n v="7241.07"/>
        <n v="4933.34"/>
        <n v="3490.35"/>
        <n v="5492.3"/>
        <n v="11520.1"/>
        <n v="13201.66"/>
        <n v="2007.76"/>
        <n v="3727.65"/>
        <n v="6573.16"/>
        <n v="1567.85"/>
        <n v="7003.23"/>
        <n v="18497.72"/>
        <n v="4879.79"/>
        <n v="11763.82"/>
        <n v="7566.68"/>
        <n v="4647.28"/>
        <n v="11367.45"/>
        <n v="10292.799999999999"/>
        <n v="8822.3799999999992"/>
        <n v="4218.41"/>
        <n v="11955.35"/>
        <n v="10725.61"/>
        <n v="15424.45"/>
        <n v="15188.3"/>
        <n v="8470.32"/>
        <n v="17406.38"/>
        <n v="4324.21"/>
        <n v="16098.36"/>
        <n v="14584.21"/>
        <n v="8424.65"/>
        <n v="2167.42"/>
        <n v="17590.66"/>
        <n v="16440.150000000001"/>
        <n v="7579.65"/>
        <n v="15589.77"/>
        <n v="18994.84"/>
        <n v="10004.91"/>
        <n v="10492.92"/>
        <n v="5528.81"/>
        <n v="3079.39"/>
        <n v="858.62"/>
        <n v="5844.08"/>
        <n v="4525.21"/>
        <n v="17540.86"/>
        <n v="10138.34"/>
        <n v="15532.77"/>
        <n v="4095.23"/>
        <n v="8091.26"/>
        <n v="14569.89"/>
        <n v="19104.7"/>
        <n v="1108.07"/>
        <n v="19127.11"/>
        <n v="2578.67"/>
        <n v="13923.85"/>
        <n v="2016.42"/>
        <n v="12009.5"/>
        <n v="19260.93"/>
        <n v="4110.09"/>
        <n v="12959.51"/>
        <n v="19621.25"/>
        <n v="1506.12"/>
        <n v="18542.34"/>
        <n v="1161.95"/>
        <n v="2748"/>
        <n v="17309.830000000002"/>
        <n v="13068.66"/>
        <n v="9880.7099999999991"/>
        <n v="14632.95"/>
        <n v="10998.83"/>
        <n v="8822.93"/>
        <n v="17466.93"/>
        <n v="18811.82"/>
        <n v="15460.17"/>
        <n v="11824.77"/>
        <n v="8646.4500000000007"/>
        <n v="2654.25"/>
        <n v="14453.29"/>
        <n v="19760.59"/>
        <n v="4755.95"/>
        <n v="11976.81"/>
        <n v="9614.33"/>
        <n v="1767.23"/>
        <n v="12350.87"/>
        <n v="4799.4799999999996"/>
        <n v="12780.67"/>
        <n v="19900.7"/>
        <n v="10078.129999999999"/>
        <n v="12647.28"/>
        <n v="11811.68"/>
        <n v="3025.54"/>
        <n v="16285.56"/>
        <n v="5987.12"/>
        <n v="1451.28"/>
        <n v="13823.55"/>
        <n v="9871.44"/>
        <n v="13411.18"/>
        <n v="17633.28"/>
        <n v="17412.240000000002"/>
        <n v="18636.759999999998"/>
        <n v="3592.8"/>
        <n v="16603.43"/>
        <n v="521.84"/>
        <n v="6097.24"/>
        <n v="5566.17"/>
        <n v="3004.75"/>
        <n v="8146.95"/>
        <n v="18775.96"/>
        <n v="3744.36"/>
        <n v="1629.45"/>
        <n v="19393.12"/>
        <n v="979.44"/>
        <n v="16466.32"/>
        <n v="9636.52"/>
        <n v="3690.66"/>
        <n v="16878.97"/>
        <n v="5828.56"/>
        <n v="12951.26"/>
        <n v="8482.01"/>
        <n v="1107.1099999999999"/>
        <n v="9694.8799999999992"/>
        <n v="2277.71"/>
        <n v="15339.97"/>
        <n v="18280.8"/>
        <n v="9889.69"/>
        <n v="5327.03"/>
        <n v="1752.07"/>
        <n v="8948.31"/>
        <n v="1912.71"/>
        <n v="14576.81"/>
        <n v="15707.09"/>
        <n v="3345.48"/>
        <n v="4601.82"/>
        <n v="1912.12"/>
        <n v="1147.46"/>
        <n v="19560.59"/>
        <n v="4402.93"/>
        <n v="2922.29"/>
        <n v="1513.44"/>
        <n v="18973.330000000002"/>
        <n v="16389.09"/>
        <n v="12150.78"/>
        <n v="10764.85"/>
        <n v="12068.93"/>
        <n v="19529.37"/>
        <n v="13344.8"/>
        <n v="13238.63"/>
        <n v="13181.35"/>
        <n v="8658.7999999999993"/>
        <n v="17431.310000000001"/>
        <n v="12760.91"/>
        <n v="11094.36"/>
        <n v="8212.5499999999993"/>
        <n v="5898.14"/>
        <n v="7985.02"/>
        <n v="3065.57"/>
        <n v="5132.09"/>
        <n v="1848.09"/>
        <n v="9183.4500000000007"/>
        <n v="2357.6"/>
        <n v="676.09"/>
        <n v="19411.509999999998"/>
        <n v="3810.28"/>
        <n v="3342.25"/>
        <n v="14282.16"/>
        <n v="12307.99"/>
        <n v="14255.02"/>
        <n v="4513.8999999999996"/>
        <n v="2897.93"/>
        <n v="2881.14"/>
        <n v="2514.52"/>
        <n v="9857.99"/>
        <n v="12962.84"/>
        <n v="10673.74"/>
        <n v="1084.49"/>
        <n v="13631.93"/>
        <n v="3545.19"/>
        <n v="14006.21"/>
        <n v="841.56"/>
        <n v="18653.5"/>
        <n v="18847.07"/>
        <n v="2578.56"/>
        <n v="17395.55"/>
        <n v="11556.82"/>
        <n v="15421.22"/>
        <n v="15364.56"/>
        <n v="7825.61"/>
        <n v="12789.07"/>
        <n v="11195.74"/>
        <n v="4931.76"/>
        <n v="13030.23"/>
        <n v="17335.009999999998"/>
        <n v="7154.33"/>
        <n v="5298.36"/>
        <n v="16353.22"/>
        <n v="4317.67"/>
        <n v="19115.87"/>
        <n v="18721.5"/>
        <n v="12538.36"/>
      </sharedItems>
    </cacheField>
    <cacheField name="Leads" numFmtId="0">
      <sharedItems containsSemiMixedTypes="0" containsString="0" containsNumber="1" containsInteger="1" minValue="55" maxValue="2488"/>
    </cacheField>
    <cacheField name="Conversions" numFmtId="0">
      <sharedItems containsSemiMixedTypes="0" containsString="0" containsNumber="1" containsInteger="1" minValue="3" maxValue="834"/>
    </cacheField>
    <cacheField name="Revenue" numFmtId="0">
      <sharedItems containsSemiMixedTypes="0" containsString="0" containsNumber="1" minValue="98.3" maxValue="106656.5"/>
    </cacheField>
    <cacheField name="Customers" numFmtId="0">
      <sharedItems containsSemiMixedTypes="0" containsString="0" containsNumber="1" containsInteger="1" minValue="3" maxValue="834"/>
    </cacheField>
    <cacheField name="Conversion Rate (%)" numFmtId="0">
      <sharedItems containsSemiMixedTypes="0" containsString="0" containsNumber="1" minValue="4.225352112676056" maxValue="34.928716904276982"/>
    </cacheField>
    <cacheField name="Cost Per Lead (CPL)" numFmtId="0">
      <sharedItems containsSemiMixedTypes="0" containsString="0" containsNumber="1" minValue="0.36805985037406486" maxValue="362.66327272727273"/>
    </cacheField>
    <cacheField name="Customer Acquisition Cost" numFmtId="0">
      <sharedItems containsSemiMixedTypes="0" containsString="0" containsNumber="1" minValue="1.5759673659673661" maxValue="2690.4733333333334"/>
    </cacheField>
    <cacheField name="Return on Investment (ROI) %" numFmtId="0">
      <sharedItems containsSemiMixedTypes="0" containsString="0" containsNumber="1" minValue="-98.471875038863814" maxValue="6406.7892822655613"/>
    </cacheField>
    <cacheField name="Revenue Per Customer" numFmtId="0">
      <sharedItems containsSemiMixedTypes="0" containsString="0" containsNumber="1" minValue="30.555890410958902" maxValue="149.62482758620689"/>
    </cacheField>
    <cacheField name="Spend Efficiency" numFmtId="0">
      <sharedItems containsSemiMixedTypes="0" containsString="0" containsNumber="1" minValue="1.5281249611361911E-2" maxValue="65.067892822655608"/>
    </cacheField>
    <cacheField name="Lead-to-Customer Rate" numFmtId="0">
      <sharedItems containsSemiMixedTypes="0" containsString="0" containsNumber="1" minValue="4.225352112676056" maxValue="34.928716904276982"/>
    </cacheField>
    <cacheField name="Campaign Profit" numFmtId="0">
      <sharedItems containsSemiMixedTypes="0" containsString="0" containsNumber="1" minValue="-18629.45" maxValue="103786.36"/>
    </cacheField>
    <cacheField name="Campaign Duration (Days)" numFmtId="0">
      <sharedItems containsSemiMixedTypes="0" containsString="0" containsNumber="1" containsInteger="1" minValue="5" maxValue="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HAL" refreshedDate="45781.547202430556" createdVersion="8" refreshedVersion="8" minRefreshableVersion="3" recordCount="400" xr:uid="{EF7CE0E3-528B-4CB6-B143-048959C5D8FF}">
  <cacheSource type="worksheet">
    <worksheetSource ref="A1:Y401" sheet="Data"/>
  </cacheSource>
  <cacheFields count="30">
    <cacheField name="Campaign_ID" numFmtId="0">
      <sharedItems/>
    </cacheField>
    <cacheField name="Campaign_Name" numFmtId="0">
      <sharedItems/>
    </cacheField>
    <cacheField name="Campaign_Type" numFmtId="0">
      <sharedItems count="6">
        <s v="Google Ads"/>
        <s v="Instagram Ads"/>
        <s v="Facebook Ads"/>
        <s v="Referral"/>
        <s v="Email"/>
        <s v="Influencer"/>
      </sharedItems>
    </cacheField>
    <cacheField name="Platform" numFmtId="0">
      <sharedItems count="5">
        <s v="Google"/>
        <s v="Instagram"/>
        <s v="Facebook"/>
        <s v="Various"/>
        <s v="Email"/>
      </sharedItems>
    </cacheField>
    <cacheField name="Start_Date" numFmtId="164">
      <sharedItems containsSemiMixedTypes="0" containsNonDate="0" containsDate="1" containsString="0" minDate="2024-01-01T00:00:00" maxDate="2025-01-01T00:00:00" count="244">
        <d v="2024-10-06T00:00:00"/>
        <d v="2024-02-18T00:00:00"/>
        <d v="2024-08-16T00:00:00"/>
        <d v="2024-03-02T00:00:00"/>
        <d v="2024-08-08T00:00:00"/>
        <d v="2024-02-08T00:00:00"/>
        <d v="2024-02-16T00:00:00"/>
        <d v="2024-02-29T00:00:00"/>
        <d v="2024-09-05T00:00:00"/>
        <d v="2024-10-13T00:00:00"/>
        <d v="2024-08-17T00:00:00"/>
        <d v="2024-01-26T00:00:00"/>
        <d v="2024-05-01T00:00:00"/>
        <d v="2024-11-28T00:00:00"/>
        <d v="2024-06-01T00:00:00"/>
        <d v="2024-05-20T00:00:00"/>
        <d v="2024-08-20T00:00:00"/>
        <d v="2024-05-30T00:00:00"/>
        <d v="2024-04-08T00:00:00"/>
        <d v="2024-04-19T00:00:00"/>
        <d v="2024-01-28T00:00:00"/>
        <d v="2024-12-16T00:00:00"/>
        <d v="2024-01-18T00:00:00"/>
        <d v="2024-08-22T00:00:00"/>
        <d v="2024-02-20T00:00:00"/>
        <d v="2024-07-07T00:00:00"/>
        <d v="2024-02-28T00:00:00"/>
        <d v="2024-03-09T00:00:00"/>
        <d v="2024-12-29T00:00:00"/>
        <d v="2024-07-18T00:00:00"/>
        <d v="2024-10-30T00:00:00"/>
        <d v="2024-06-29T00:00:00"/>
        <d v="2024-06-03T00:00:00"/>
        <d v="2024-11-17T00:00:00"/>
        <d v="2024-02-27T00:00:00"/>
        <d v="2024-08-03T00:00:00"/>
        <d v="2024-09-18T00:00:00"/>
        <d v="2024-05-06T00:00:00"/>
        <d v="2024-07-14T00:00:00"/>
        <d v="2024-11-21T00:00:00"/>
        <d v="2024-10-29T00:00:00"/>
        <d v="2024-03-04T00:00:00"/>
        <d v="2024-11-13T00:00:00"/>
        <d v="2024-07-22T00:00:00"/>
        <d v="2024-11-18T00:00:00"/>
        <d v="2024-10-20T00:00:00"/>
        <d v="2024-08-09T00:00:00"/>
        <d v="2024-12-06T00:00:00"/>
        <d v="2024-11-25T00:00:00"/>
        <d v="2024-11-30T00:00:00"/>
        <d v="2024-04-25T00:00:00"/>
        <d v="2024-07-25T00:00:00"/>
        <d v="2024-11-11T00:00:00"/>
        <d v="2024-11-07T00:00:00"/>
        <d v="2024-12-27T00:00:00"/>
        <d v="2024-03-11T00:00:00"/>
        <d v="2024-01-09T00:00:00"/>
        <d v="2024-05-07T00:00:00"/>
        <d v="2024-11-24T00:00:00"/>
        <d v="2024-08-05T00:00:00"/>
        <d v="2024-01-15T00:00:00"/>
        <d v="2024-01-17T00:00:00"/>
        <d v="2024-05-24T00:00:00"/>
        <d v="2024-03-23T00:00:00"/>
        <d v="2024-03-16T00:00:00"/>
        <d v="2024-08-28T00:00:00"/>
        <d v="2024-08-26T00:00:00"/>
        <d v="2024-09-02T00:00:00"/>
        <d v="2024-10-10T00:00:00"/>
        <d v="2024-09-21T00:00:00"/>
        <d v="2024-05-29T00:00:00"/>
        <d v="2024-09-01T00:00:00"/>
        <d v="2024-03-13T00:00:00"/>
        <d v="2024-12-17T00:00:00"/>
        <d v="2024-09-26T00:00:00"/>
        <d v="2024-06-18T00:00:00"/>
        <d v="2024-04-30T00:00:00"/>
        <d v="2024-06-17T00:00:00"/>
        <d v="2024-12-11T00:00:00"/>
        <d v="2024-03-25T00:00:00"/>
        <d v="2024-01-31T00:00:00"/>
        <d v="2024-12-07T00:00:00"/>
        <d v="2024-03-17T00:00:00"/>
        <d v="2024-07-03T00:00:00"/>
        <d v="2024-04-21T00:00:00"/>
        <d v="2024-01-10T00:00:00"/>
        <d v="2024-07-21T00:00:00"/>
        <d v="2024-11-02T00:00:00"/>
        <d v="2024-01-16T00:00:00"/>
        <d v="2024-02-03T00:00:00"/>
        <d v="2024-01-13T00:00:00"/>
        <d v="2024-02-21T00:00:00"/>
        <d v="2024-10-05T00:00:00"/>
        <d v="2024-12-10T00:00:00"/>
        <d v="2024-04-16T00:00:00"/>
        <d v="2024-07-26T00:00:00"/>
        <d v="2024-04-20T00:00:00"/>
        <d v="2024-02-09T00:00:00"/>
        <d v="2024-06-04T00:00:00"/>
        <d v="2024-04-05T00:00:00"/>
        <d v="2024-04-01T00:00:00"/>
        <d v="2024-04-26T00:00:00"/>
        <d v="2024-12-18T00:00:00"/>
        <d v="2024-10-09T00:00:00"/>
        <d v="2024-05-12T00:00:00"/>
        <d v="2024-04-04T00:00:00"/>
        <d v="2024-09-16T00:00:00"/>
        <d v="2024-10-01T00:00:00"/>
        <d v="2024-09-20T00:00:00"/>
        <d v="2024-02-23T00:00:00"/>
        <d v="2024-09-15T00:00:00"/>
        <d v="2024-01-14T00:00:00"/>
        <d v="2024-10-31T00:00:00"/>
        <d v="2024-08-01T00:00:00"/>
        <d v="2024-06-02T00:00:00"/>
        <d v="2024-07-29T00:00:00"/>
        <d v="2024-02-13T00:00:00"/>
        <d v="2024-05-02T00:00:00"/>
        <d v="2024-02-11T00:00:00"/>
        <d v="2024-06-26T00:00:00"/>
        <d v="2024-07-30T00:00:00"/>
        <d v="2024-11-16T00:00:00"/>
        <d v="2024-07-01T00:00:00"/>
        <d v="2024-02-17T00:00:00"/>
        <d v="2024-09-19T00:00:00"/>
        <d v="2024-08-02T00:00:00"/>
        <d v="2024-11-14T00:00:00"/>
        <d v="2024-11-19T00:00:00"/>
        <d v="2024-03-24T00:00:00"/>
        <d v="2024-10-23T00:00:00"/>
        <d v="2024-09-06T00:00:00"/>
        <d v="2024-01-19T00:00:00"/>
        <d v="2024-02-22T00:00:00"/>
        <d v="2024-10-03T00:00:00"/>
        <d v="2024-03-20T00:00:00"/>
        <d v="2024-09-25T00:00:00"/>
        <d v="2024-10-19T00:00:00"/>
        <d v="2024-01-02T00:00:00"/>
        <d v="2024-08-07T00:00:00"/>
        <d v="2024-06-13T00:00:00"/>
        <d v="2024-01-08T00:00:00"/>
        <d v="2024-04-27T00:00:00"/>
        <d v="2024-10-02T00:00:00"/>
        <d v="2024-06-24T00:00:00"/>
        <d v="2024-11-26T00:00:00"/>
        <d v="2024-08-25T00:00:00"/>
        <d v="2024-10-12T00:00:00"/>
        <d v="2024-11-23T00:00:00"/>
        <d v="2024-11-15T00:00:00"/>
        <d v="2024-12-28T00:00:00"/>
        <d v="2024-01-01T00:00:00"/>
        <d v="2024-03-18T00:00:00"/>
        <d v="2024-04-03T00:00:00"/>
        <d v="2024-04-06T00:00:00"/>
        <d v="2024-07-09T00:00:00"/>
        <d v="2024-03-27T00:00:00"/>
        <d v="2024-06-12T00:00:00"/>
        <d v="2024-08-04T00:00:00"/>
        <d v="2024-12-30T00:00:00"/>
        <d v="2024-01-24T00:00:00"/>
        <d v="2024-06-21T00:00:00"/>
        <d v="2024-12-23T00:00:00"/>
        <d v="2024-02-25T00:00:00"/>
        <d v="2024-05-22T00:00:00"/>
        <d v="2024-08-24T00:00:00"/>
        <d v="2024-04-17T00:00:00"/>
        <d v="2024-03-22T00:00:00"/>
        <d v="2024-07-15T00:00:00"/>
        <d v="2024-08-15T00:00:00"/>
        <d v="2024-10-16T00:00:00"/>
        <d v="2024-12-31T00:00:00"/>
        <d v="2024-03-07T00:00:00"/>
        <d v="2024-05-23T00:00:00"/>
        <d v="2024-11-10T00:00:00"/>
        <d v="2024-11-06T00:00:00"/>
        <d v="2024-12-04T00:00:00"/>
        <d v="2024-10-15T00:00:00"/>
        <d v="2024-03-30T00:00:00"/>
        <d v="2024-01-25T00:00:00"/>
        <d v="2024-08-31T00:00:00"/>
        <d v="2024-12-13T00:00:00"/>
        <d v="2024-11-04T00:00:00"/>
        <d v="2024-10-14T00:00:00"/>
        <d v="2024-06-05T00:00:00"/>
        <d v="2024-07-23T00:00:00"/>
        <d v="2024-03-31T00:00:00"/>
        <d v="2024-04-22T00:00:00"/>
        <d v="2024-03-14T00:00:00"/>
        <d v="2024-05-04T00:00:00"/>
        <d v="2024-01-20T00:00:00"/>
        <d v="2024-08-10T00:00:00"/>
        <d v="2024-03-19T00:00:00"/>
        <d v="2024-09-27T00:00:00"/>
        <d v="2024-09-24T00:00:00"/>
        <d v="2024-03-01T00:00:00"/>
        <d v="2024-05-05T00:00:00"/>
        <d v="2024-04-23T00:00:00"/>
        <d v="2024-09-07T00:00:00"/>
        <d v="2024-01-27T00:00:00"/>
        <d v="2024-09-23T00:00:00"/>
        <d v="2024-05-26T00:00:00"/>
        <d v="2024-09-14T00:00:00"/>
        <d v="2024-02-26T00:00:00"/>
        <d v="2024-10-17T00:00:00"/>
        <d v="2024-07-10T00:00:00"/>
        <d v="2024-05-19T00:00:00"/>
        <d v="2024-09-29T00:00:00"/>
        <d v="2024-08-13T00:00:00"/>
        <d v="2024-11-05T00:00:00"/>
        <d v="2024-08-21T00:00:00"/>
        <d v="2024-09-17T00:00:00"/>
        <d v="2024-12-20T00:00:00"/>
        <d v="2024-07-31T00:00:00"/>
        <d v="2024-06-27T00:00:00"/>
        <d v="2024-09-03T00:00:00"/>
        <d v="2024-04-10T00:00:00"/>
        <d v="2024-05-18T00:00:00"/>
        <d v="2024-04-12T00:00:00"/>
        <d v="2024-03-26T00:00:00"/>
        <d v="2024-07-24T00:00:00"/>
        <d v="2024-11-08T00:00:00"/>
        <d v="2024-12-03T00:00:00"/>
        <d v="2024-06-14T00:00:00"/>
        <d v="2024-06-19T00:00:00"/>
        <d v="2024-06-08T00:00:00"/>
        <d v="2024-06-09T00:00:00"/>
        <d v="2024-02-15T00:00:00"/>
        <d v="2024-08-19T00:00:00"/>
        <d v="2024-04-13T00:00:00"/>
        <d v="2024-04-11T00:00:00"/>
        <d v="2024-10-08T00:00:00"/>
        <d v="2024-10-25T00:00:00"/>
        <d v="2024-10-04T00:00:00"/>
        <d v="2024-05-13T00:00:00"/>
        <d v="2024-05-21T00:00:00"/>
        <d v="2024-11-20T00:00:00"/>
        <d v="2024-12-21T00:00:00"/>
        <d v="2024-11-09T00:00:00"/>
        <d v="2024-07-20T00:00:00"/>
        <d v="2024-08-30T00:00:00"/>
        <d v="2024-12-02T00:00:00"/>
        <d v="2024-02-05T00:00:00"/>
        <d v="2024-12-24T00:00:00"/>
        <d v="2024-12-26T00:00:00"/>
      </sharedItems>
      <fieldGroup par="26"/>
    </cacheField>
    <cacheField name="End_Date" numFmtId="164">
      <sharedItems containsSemiMixedTypes="0" containsNonDate="0" containsDate="1" containsString="0" minDate="2024-01-10T00:00:00" maxDate="2025-01-29T00:00:00" count="240">
        <d v="2024-11-04T00:00:00"/>
        <d v="2024-03-13T00:00:00"/>
        <d v="2024-09-05T00:00:00"/>
        <d v="2024-03-27T00:00:00"/>
        <d v="2024-08-22T00:00:00"/>
        <d v="2024-03-04T00:00:00"/>
        <d v="2024-03-03T00:00:00"/>
        <d v="2024-09-16T00:00:00"/>
        <d v="2024-11-09T00:00:00"/>
        <d v="2024-08-29T00:00:00"/>
        <d v="2024-02-10T00:00:00"/>
        <d v="2024-05-25T00:00:00"/>
        <d v="2024-12-09T00:00:00"/>
        <d v="2024-06-16T00:00:00"/>
        <d v="2024-06-01T00:00:00"/>
        <d v="2024-06-06T00:00:00"/>
        <d v="2024-04-14T00:00:00"/>
        <d v="2024-04-28T00:00:00"/>
        <d v="2024-02-08T00:00:00"/>
        <d v="2025-01-13T00:00:00"/>
        <d v="2024-01-31T00:00:00"/>
        <d v="2024-08-28T00:00:00"/>
        <d v="2024-03-06T00:00:00"/>
        <d v="2024-08-01T00:00:00"/>
        <d v="2024-03-16T00:00:00"/>
        <d v="2024-04-04T00:00:00"/>
        <d v="2025-01-05T00:00:00"/>
        <d v="2024-07-29T00:00:00"/>
        <d v="2024-11-23T00:00:00"/>
        <d v="2024-07-13T00:00:00"/>
        <d v="2024-06-10T00:00:00"/>
        <d v="2024-12-06T00:00:00"/>
        <d v="2024-03-23T00:00:00"/>
        <d v="2024-10-14T00:00:00"/>
        <d v="2024-06-05T00:00:00"/>
        <d v="2024-08-13T00:00:00"/>
        <d v="2024-11-28T00:00:00"/>
        <d v="2024-11-22T00:00:00"/>
        <d v="2024-08-20T00:00:00"/>
        <d v="2024-03-17T00:00:00"/>
        <d v="2024-11-20T00:00:00"/>
        <d v="2024-07-28T00:00:00"/>
        <d v="2024-10-27T00:00:00"/>
        <d v="2024-12-30T00:00:00"/>
        <d v="2024-12-13T00:00:00"/>
        <d v="2024-12-15T00:00:00"/>
        <d v="2024-05-20T00:00:00"/>
        <d v="2024-12-14T00:00:00"/>
        <d v="2024-08-19T00:00:00"/>
        <d v="2024-11-26T00:00:00"/>
        <d v="2025-01-01T00:00:00"/>
        <d v="2024-04-05T00:00:00"/>
        <d v="2024-03-07T00:00:00"/>
        <d v="2024-02-02T00:00:00"/>
        <d v="2024-11-30T00:00:00"/>
        <d v="2024-08-15T00:00:00"/>
        <d v="2024-02-01T00:00:00"/>
        <d v="2024-06-03T00:00:00"/>
        <d v="2024-04-02T00:00:00"/>
        <d v="2024-12-08T00:00:00"/>
        <d v="2024-09-23T00:00:00"/>
        <d v="2024-09-17T00:00:00"/>
        <d v="2024-09-07T00:00:00"/>
        <d v="2024-10-18T00:00:00"/>
        <d v="2024-10-08T00:00:00"/>
        <d v="2024-03-24T00:00:00"/>
        <d v="2024-06-25T00:00:00"/>
        <d v="2025-01-02T00:00:00"/>
        <d v="2024-09-14T00:00:00"/>
        <d v="2024-04-13T00:00:00"/>
        <d v="2024-03-22T00:00:00"/>
        <d v="2024-12-25T00:00:00"/>
        <d v="2024-10-13T00:00:00"/>
        <d v="2024-12-26T00:00:00"/>
        <d v="2024-07-12T00:00:00"/>
        <d v="2024-05-17T00:00:00"/>
        <d v="2024-12-23T00:00:00"/>
        <d v="2024-04-09T00:00:00"/>
        <d v="2024-02-05T00:00:00"/>
        <d v="2024-12-28T00:00:00"/>
        <d v="2024-12-04T00:00:00"/>
        <d v="2024-07-09T00:00:00"/>
        <d v="2024-04-11T00:00:00"/>
        <d v="2024-07-26T00:00:00"/>
        <d v="2024-04-29T00:00:00"/>
        <d v="2024-01-30T00:00:00"/>
        <d v="2024-08-12T00:00:00"/>
        <d v="2024-12-02T00:00:00"/>
        <d v="2024-02-14T00:00:00"/>
        <d v="2024-02-22T00:00:00"/>
        <d v="2024-01-20T00:00:00"/>
        <d v="2024-03-10T00:00:00"/>
        <d v="2024-10-19T00:00:00"/>
        <d v="2024-04-23T00:00:00"/>
        <d v="2024-08-07T00:00:00"/>
        <d v="2024-09-04T00:00:00"/>
        <d v="2024-05-10T00:00:00"/>
        <d v="2024-04-22T00:00:00"/>
        <d v="2024-05-23T00:00:00"/>
        <d v="2025-01-10T00:00:00"/>
        <d v="2024-07-31T00:00:00"/>
        <d v="2024-12-16T00:00:00"/>
        <d v="2024-10-12T00:00:00"/>
        <d v="2024-10-31T00:00:00"/>
        <d v="2024-10-28T00:00:00"/>
        <d v="2024-10-20T00:00:00"/>
        <d v="2024-03-21T00:00:00"/>
        <d v="2024-10-15T00:00:00"/>
        <d v="2024-04-15T00:00:00"/>
        <d v="2024-04-24T00:00:00"/>
        <d v="2024-11-05T00:00:00"/>
        <d v="2024-08-10T00:00:00"/>
        <d v="2024-06-13T00:00:00"/>
        <d v="2024-07-01T00:00:00"/>
        <d v="2024-08-04T00:00:00"/>
        <d v="2024-02-25T00:00:00"/>
        <d v="2024-05-12T00:00:00"/>
        <d v="2024-02-26T00:00:00"/>
        <d v="2024-07-06T00:00:00"/>
        <d v="2024-11-19T00:00:00"/>
        <d v="2024-12-03T00:00:00"/>
        <d v="2024-03-18T00:00:00"/>
        <d v="2024-11-25T00:00:00"/>
        <d v="2024-04-07T00:00:00"/>
        <d v="2024-08-23T00:00:00"/>
        <d v="2024-07-08T00:00:00"/>
        <d v="2024-04-01T00:00:00"/>
        <d v="2024-11-07T00:00:00"/>
        <d v="2024-09-29T00:00:00"/>
        <d v="2024-07-16T00:00:00"/>
        <d v="2024-02-07T00:00:00"/>
        <d v="2024-03-26T00:00:00"/>
        <d v="2024-02-27T00:00:00"/>
        <d v="2024-02-15T00:00:00"/>
        <d v="2024-11-08T00:00:00"/>
        <d v="2024-01-10T00:00:00"/>
        <d v="2024-01-25T00:00:00"/>
        <d v="2024-03-29T00:00:00"/>
        <d v="2025-01-18T00:00:00"/>
        <d v="2024-08-14T00:00:00"/>
        <d v="2024-01-21T00:00:00"/>
        <d v="2024-05-21T00:00:00"/>
        <d v="2024-07-05T00:00:00"/>
        <d v="2024-08-06T00:00:00"/>
        <d v="2024-01-28T00:00:00"/>
        <d v="2024-09-08T00:00:00"/>
        <d v="2024-11-24T00:00:00"/>
        <d v="2024-05-02T00:00:00"/>
        <d v="2025-01-12T00:00:00"/>
        <d v="2024-09-26T00:00:00"/>
        <d v="2024-01-29T00:00:00"/>
        <d v="2024-03-30T00:00:00"/>
        <d v="2024-11-03T00:00:00"/>
        <d v="2024-06-22T00:00:00"/>
        <d v="2024-05-04T00:00:00"/>
        <d v="2024-07-27T00:00:00"/>
        <d v="2024-04-08T00:00:00"/>
        <d v="2024-06-19T00:00:00"/>
        <d v="2025-01-17T00:00:00"/>
        <d v="2024-02-09T00:00:00"/>
        <d v="2024-02-23T00:00:00"/>
        <d v="2024-04-06T00:00:00"/>
        <d v="2024-07-04T00:00:00"/>
        <d v="2025-01-07T00:00:00"/>
        <d v="2024-03-14T00:00:00"/>
        <d v="2024-05-30T00:00:00"/>
        <d v="2024-12-20T00:00:00"/>
        <d v="2024-07-02T00:00:00"/>
        <d v="2024-05-16T00:00:00"/>
        <d v="2024-11-02T00:00:00"/>
        <d v="2024-07-25T00:00:00"/>
        <d v="2024-08-25T00:00:00"/>
        <d v="2024-11-15T00:00:00"/>
        <d v="2025-01-28T00:00:00"/>
        <d v="2024-08-30T00:00:00"/>
        <d v="2024-10-26T00:00:00"/>
        <d v="2024-06-14T00:00:00"/>
        <d v="2024-10-10T00:00:00"/>
        <d v="2024-05-24T00:00:00"/>
        <d v="2024-06-29T00:00:00"/>
        <d v="2024-11-18T00:00:00"/>
        <d v="2024-11-27T00:00:00"/>
        <d v="2024-12-12T00:00:00"/>
        <d v="2024-08-02T00:00:00"/>
        <d v="2024-10-17T00:00:00"/>
        <d v="2024-10-21T00:00:00"/>
        <d v="2024-04-27T00:00:00"/>
        <d v="2024-06-04T00:00:00"/>
        <d v="2024-12-11T00:00:00"/>
        <d v="2024-04-17T00:00:00"/>
        <d v="2024-02-13T00:00:00"/>
        <d v="2024-09-30T00:00:00"/>
        <d v="2024-06-24T00:00:00"/>
        <d v="2024-11-29T00:00:00"/>
        <d v="2024-10-23T00:00:00"/>
        <d v="2024-04-21T00:00:00"/>
        <d v="2024-05-07T00:00:00"/>
        <d v="2024-03-19T00:00:00"/>
        <d v="2024-05-13T00:00:00"/>
        <d v="2024-04-12T00:00:00"/>
        <d v="2024-02-03T00:00:00"/>
        <d v="2024-03-20T00:00:00"/>
        <d v="2024-03-15T00:00:00"/>
        <d v="2024-04-18T00:00:00"/>
        <d v="2024-09-06T00:00:00"/>
        <d v="2024-03-25T00:00:00"/>
        <d v="2024-05-18T00:00:00"/>
        <d v="2024-10-04T00:00:00"/>
        <d v="2024-12-07T00:00:00"/>
        <d v="2024-05-11T00:00:00"/>
        <d v="2024-09-24T00:00:00"/>
        <d v="2024-02-18T00:00:00"/>
        <d v="2024-10-07T00:00:00"/>
        <d v="2024-03-09T00:00:00"/>
        <d v="2024-10-29T00:00:00"/>
        <d v="2024-04-25T00:00:00"/>
        <d v="2024-09-01T00:00:00"/>
        <d v="2024-08-09T00:00:00"/>
        <d v="2024-10-22T00:00:00"/>
        <d v="2024-04-03T00:00:00"/>
        <d v="2024-12-01T00:00:00"/>
        <d v="2024-09-10T00:00:00"/>
        <d v="2024-09-22T00:00:00"/>
        <d v="2024-06-15T00:00:00"/>
        <d v="2024-05-08T00:00:00"/>
        <d v="2024-04-20T00:00:00"/>
        <d v="2024-04-10T00:00:00"/>
        <d v="2024-06-09T00:00:00"/>
        <d v="2024-08-11T00:00:00"/>
        <d v="2024-07-03T00:00:00"/>
        <d v="2024-07-07T00:00:00"/>
        <d v="2024-02-29T00:00:00"/>
        <d v="2024-12-18T00:00:00"/>
        <d v="2024-06-11T00:00:00"/>
        <d v="2024-12-05T00:00:00"/>
        <d v="2024-06-21T00:00:00"/>
        <d v="2024-09-27T00:00:00"/>
        <d v="2024-12-10T00:00:00"/>
        <d v="2024-02-17T00:00:00"/>
        <d v="2024-09-15T00:00:00"/>
      </sharedItems>
      <fieldGroup par="29"/>
    </cacheField>
    <cacheField name="Country" numFmtId="0">
      <sharedItems count="7">
        <s v="India"/>
        <s v="Germany"/>
        <s v="UK"/>
        <s v="Australia"/>
        <s v="Canada"/>
        <s v="Bangladesh"/>
        <s v="USA"/>
      </sharedItems>
    </cacheField>
    <cacheField name="Currency" numFmtId="0">
      <sharedItems count="7">
        <s v="INR"/>
        <s v="EUR"/>
        <s v="GBP"/>
        <s v="AUD"/>
        <s v="CAD"/>
        <s v="BDT"/>
        <s v="USD"/>
      </sharedItems>
    </cacheField>
    <cacheField name="Age_Group" numFmtId="0">
      <sharedItems count="5">
        <s v="35-44"/>
        <s v="55+"/>
        <s v="18-24"/>
        <s v="25-34"/>
        <s v="45-54"/>
      </sharedItems>
    </cacheField>
    <cacheField name="Gender" numFmtId="0">
      <sharedItems count="3">
        <s v="Female"/>
        <s v="All"/>
        <s v="Male"/>
      </sharedItems>
    </cacheField>
    <cacheField name="Spend" numFmtId="0">
      <sharedItems containsSemiMixedTypes="0" containsString="0" containsNumber="1" minValue="521.84" maxValue="19946.48" count="400">
        <n v="7803.53"/>
        <n v="12138.58"/>
        <n v="17390.43"/>
        <n v="16732.63"/>
        <n v="6432.72"/>
        <n v="10733.11"/>
        <n v="9393.36"/>
        <n v="9601.8799999999992"/>
        <n v="19003.27"/>
        <n v="811.34"/>
        <n v="12394.93"/>
        <n v="5546.21"/>
        <n v="4104.66"/>
        <n v="8205.43"/>
        <n v="2225.6"/>
        <n v="8079.21"/>
        <n v="19322.48"/>
        <n v="16142.84"/>
        <n v="8200.19"/>
        <n v="14371.17"/>
        <n v="7490.08"/>
        <n v="9264.2900000000009"/>
        <n v="14727.32"/>
        <n v="7967.07"/>
        <n v="5101.71"/>
        <n v="8837.0499999999993"/>
        <n v="9769.7199999999993"/>
        <n v="5361.2"/>
        <n v="2001.11"/>
        <n v="12674.9"/>
        <n v="16171.61"/>
        <n v="16245.08"/>
        <n v="4944.74"/>
        <n v="10459.57"/>
        <n v="5753.54"/>
        <n v="10616.42"/>
        <n v="5314.08"/>
        <n v="12386.5"/>
        <n v="7228.89"/>
        <n v="10044.33"/>
        <n v="2076.64"/>
        <n v="9670.86"/>
        <n v="16067.73"/>
        <n v="17238"/>
        <n v="4916.67"/>
        <n v="8041.34"/>
        <n v="14836.71"/>
        <n v="5529.86"/>
        <n v="10574.4"/>
        <n v="17995.71"/>
        <n v="7309.59"/>
        <n v="15707.57"/>
        <n v="18021.810000000001"/>
        <n v="13438.28"/>
        <n v="9969.4699999999993"/>
        <n v="5126.3599999999997"/>
        <n v="15011.33"/>
        <n v="2326.66"/>
        <n v="19473.71"/>
        <n v="15998.82"/>
        <n v="17351.27"/>
        <n v="13086.71"/>
        <n v="5951.43"/>
        <n v="6949.63"/>
        <n v="17133.68"/>
        <n v="5735.26"/>
        <n v="16962.16"/>
        <n v="12492.64"/>
        <n v="17608.77"/>
        <n v="14323.76"/>
        <n v="5496.04"/>
        <n v="12743.94"/>
        <n v="16017.96"/>
        <n v="11787.87"/>
        <n v="9579.16"/>
        <n v="17277.89"/>
        <n v="7523.72"/>
        <n v="12646.36"/>
        <n v="8521.4"/>
        <n v="1300.82"/>
        <n v="2029.9"/>
        <n v="8852.1299999999992"/>
        <n v="3550.52"/>
        <n v="13373.85"/>
        <n v="11309.9"/>
        <n v="3593.61"/>
        <n v="17181.48"/>
        <n v="10086.51"/>
        <n v="13170.59"/>
        <n v="1383.43"/>
        <n v="3677.22"/>
        <n v="11922.62"/>
        <n v="13044.12"/>
        <n v="8029"/>
        <n v="5842.24"/>
        <n v="2341.64"/>
        <n v="8015.23"/>
        <n v="10172.73"/>
        <n v="17610.7"/>
        <n v="3960.07"/>
        <n v="2989.95"/>
        <n v="18649.77"/>
        <n v="14928.22"/>
        <n v="10182.94"/>
        <n v="8089.43"/>
        <n v="7420.65"/>
        <n v="11682.04"/>
        <n v="12247.6"/>
        <n v="15897.55"/>
        <n v="19920.66"/>
        <n v="7342.84"/>
        <n v="12555.25"/>
        <n v="8234.7099999999991"/>
        <n v="19739.47"/>
        <n v="5115.3599999999997"/>
        <n v="14309.53"/>
        <n v="8772.33"/>
        <n v="5446.8"/>
        <n v="2816.95"/>
        <n v="13780.27"/>
        <n v="6071.39"/>
        <n v="16141.13"/>
        <n v="17877.29"/>
        <n v="14060.52"/>
        <n v="9363.5499999999993"/>
        <n v="14873.46"/>
        <n v="8193.18"/>
        <n v="13113.54"/>
        <n v="19731.11"/>
        <n v="13852.26"/>
        <n v="18840.37"/>
        <n v="2113.59"/>
        <n v="1014.16"/>
        <n v="19713.080000000002"/>
        <n v="19413.330000000002"/>
        <n v="8588.98"/>
        <n v="13988.43"/>
        <n v="15495.25"/>
        <n v="9285.61"/>
        <n v="4540.9399999999996"/>
        <n v="7484.17"/>
        <n v="15560.21"/>
        <n v="2223.96"/>
        <n v="1061.26"/>
        <n v="4652.8"/>
        <n v="12914.56"/>
        <n v="7290.98"/>
        <n v="6310.21"/>
        <n v="18568.46"/>
        <n v="1394.29"/>
        <n v="11803.17"/>
        <n v="11902.94"/>
        <n v="4046.66"/>
        <n v="10547.1"/>
        <n v="1296.94"/>
        <n v="1120.19"/>
        <n v="3010.59"/>
        <n v="16088.5"/>
        <n v="3561.06"/>
        <n v="16220.92"/>
        <n v="10963.52"/>
        <n v="7693.82"/>
        <n v="3095.78"/>
        <n v="10876.21"/>
        <n v="7857.04"/>
        <n v="2239.48"/>
        <n v="12075.05"/>
        <n v="9851.85"/>
        <n v="15036.07"/>
        <n v="5264.89"/>
        <n v="5125.92"/>
        <n v="3633.29"/>
        <n v="2064.56"/>
        <n v="19946.48"/>
        <n v="17377.39"/>
        <n v="14596.47"/>
        <n v="9794.08"/>
        <n v="6811.75"/>
        <n v="10831.88"/>
        <n v="11834.15"/>
        <n v="12080.72"/>
        <n v="1735.81"/>
        <n v="2213.4299999999998"/>
        <n v="12114.96"/>
        <n v="2580.64"/>
        <n v="2923.8"/>
        <n v="7894.96"/>
        <n v="15739.53"/>
        <n v="16590.09"/>
        <n v="18203.39"/>
        <n v="16423.689999999999"/>
        <n v="12669.98"/>
        <n v="5028.1499999999996"/>
        <n v="1799.07"/>
        <n v="18826.73"/>
        <n v="3751.25"/>
        <n v="17930.91"/>
        <n v="14286.12"/>
        <n v="14424.25"/>
        <n v="16514.52"/>
        <n v="8247.1"/>
        <n v="737.96"/>
        <n v="7241.07"/>
        <n v="4933.34"/>
        <n v="3490.35"/>
        <n v="5492.3"/>
        <n v="11520.1"/>
        <n v="13201.66"/>
        <n v="2007.76"/>
        <n v="3727.65"/>
        <n v="6573.16"/>
        <n v="1567.85"/>
        <n v="7003.23"/>
        <n v="18497.72"/>
        <n v="4879.79"/>
        <n v="11763.82"/>
        <n v="7566.68"/>
        <n v="4647.28"/>
        <n v="11367.45"/>
        <n v="10292.799999999999"/>
        <n v="8822.3799999999992"/>
        <n v="4218.41"/>
        <n v="11955.35"/>
        <n v="10725.61"/>
        <n v="15424.45"/>
        <n v="15188.3"/>
        <n v="8470.32"/>
        <n v="17406.38"/>
        <n v="4324.21"/>
        <n v="16098.36"/>
        <n v="14584.21"/>
        <n v="8424.65"/>
        <n v="2167.42"/>
        <n v="17590.66"/>
        <n v="16440.150000000001"/>
        <n v="7579.65"/>
        <n v="15589.77"/>
        <n v="18994.84"/>
        <n v="10004.91"/>
        <n v="10492.92"/>
        <n v="5528.81"/>
        <n v="3079.39"/>
        <n v="858.62"/>
        <n v="5844.08"/>
        <n v="4525.21"/>
        <n v="17540.86"/>
        <n v="10138.34"/>
        <n v="15532.77"/>
        <n v="4095.23"/>
        <n v="8091.26"/>
        <n v="14569.89"/>
        <n v="19104.7"/>
        <n v="1108.07"/>
        <n v="19127.11"/>
        <n v="2578.67"/>
        <n v="13923.85"/>
        <n v="2016.42"/>
        <n v="12009.5"/>
        <n v="19260.93"/>
        <n v="4110.09"/>
        <n v="12959.51"/>
        <n v="19621.25"/>
        <n v="1506.12"/>
        <n v="18542.34"/>
        <n v="1161.95"/>
        <n v="2748"/>
        <n v="17309.830000000002"/>
        <n v="13068.66"/>
        <n v="9880.7099999999991"/>
        <n v="14632.95"/>
        <n v="10998.83"/>
        <n v="8822.93"/>
        <n v="17466.93"/>
        <n v="18811.82"/>
        <n v="15460.17"/>
        <n v="11824.77"/>
        <n v="8646.4500000000007"/>
        <n v="2654.25"/>
        <n v="14453.29"/>
        <n v="19760.59"/>
        <n v="4755.95"/>
        <n v="11976.81"/>
        <n v="9614.33"/>
        <n v="1767.23"/>
        <n v="12350.87"/>
        <n v="4799.4799999999996"/>
        <n v="12780.67"/>
        <n v="19900.7"/>
        <n v="10078.129999999999"/>
        <n v="12647.28"/>
        <n v="11811.68"/>
        <n v="3025.54"/>
        <n v="16285.56"/>
        <n v="5987.12"/>
        <n v="1451.28"/>
        <n v="13823.55"/>
        <n v="9871.44"/>
        <n v="13411.18"/>
        <n v="17633.28"/>
        <n v="17412.240000000002"/>
        <n v="18636.759999999998"/>
        <n v="3592.8"/>
        <n v="16603.43"/>
        <n v="521.84"/>
        <n v="6097.24"/>
        <n v="5566.17"/>
        <n v="3004.75"/>
        <n v="8146.95"/>
        <n v="18775.96"/>
        <n v="3744.36"/>
        <n v="1629.45"/>
        <n v="19393.12"/>
        <n v="979.44"/>
        <n v="16466.32"/>
        <n v="9636.52"/>
        <n v="3690.66"/>
        <n v="16878.97"/>
        <n v="5828.56"/>
        <n v="12951.26"/>
        <n v="8482.01"/>
        <n v="1107.1099999999999"/>
        <n v="9694.8799999999992"/>
        <n v="2277.71"/>
        <n v="15339.97"/>
        <n v="18280.8"/>
        <n v="9889.69"/>
        <n v="5327.03"/>
        <n v="1752.07"/>
        <n v="8948.31"/>
        <n v="1912.71"/>
        <n v="14576.81"/>
        <n v="15707.09"/>
        <n v="3345.48"/>
        <n v="4601.82"/>
        <n v="1912.12"/>
        <n v="1147.46"/>
        <n v="19560.59"/>
        <n v="4402.93"/>
        <n v="2922.29"/>
        <n v="1513.44"/>
        <n v="18973.330000000002"/>
        <n v="16389.09"/>
        <n v="12150.78"/>
        <n v="10764.85"/>
        <n v="12068.93"/>
        <n v="19529.37"/>
        <n v="13344.8"/>
        <n v="13238.63"/>
        <n v="13181.35"/>
        <n v="8658.7999999999993"/>
        <n v="17431.310000000001"/>
        <n v="12760.91"/>
        <n v="11094.36"/>
        <n v="8212.5499999999993"/>
        <n v="5898.14"/>
        <n v="7985.02"/>
        <n v="3065.57"/>
        <n v="5132.09"/>
        <n v="1848.09"/>
        <n v="9183.4500000000007"/>
        <n v="2357.6"/>
        <n v="676.09"/>
        <n v="19411.509999999998"/>
        <n v="3810.28"/>
        <n v="3342.25"/>
        <n v="14282.16"/>
        <n v="12307.99"/>
        <n v="14255.02"/>
        <n v="4513.8999999999996"/>
        <n v="2897.93"/>
        <n v="2881.14"/>
        <n v="2514.52"/>
        <n v="9857.99"/>
        <n v="12962.84"/>
        <n v="10673.74"/>
        <n v="1084.49"/>
        <n v="13631.93"/>
        <n v="3545.19"/>
        <n v="14006.21"/>
        <n v="841.56"/>
        <n v="18653.5"/>
        <n v="18847.07"/>
        <n v="2578.56"/>
        <n v="17395.55"/>
        <n v="11556.82"/>
        <n v="15421.22"/>
        <n v="15364.56"/>
        <n v="7825.61"/>
        <n v="12789.07"/>
        <n v="11195.74"/>
        <n v="4931.76"/>
        <n v="13030.23"/>
        <n v="17335.009999999998"/>
        <n v="7154.33"/>
        <n v="5298.36"/>
        <n v="16353.22"/>
        <n v="4317.67"/>
        <n v="19115.87"/>
        <n v="18721.5"/>
        <n v="12538.36"/>
      </sharedItems>
    </cacheField>
    <cacheField name="Leads" numFmtId="0">
      <sharedItems containsSemiMixedTypes="0" containsString="0" containsNumber="1" containsInteger="1" minValue="55" maxValue="2488"/>
    </cacheField>
    <cacheField name="Conversions" numFmtId="0">
      <sharedItems containsSemiMixedTypes="0" containsString="0" containsNumber="1" containsInteger="1" minValue="3" maxValue="834" count="299">
        <n v="95"/>
        <n v="214"/>
        <n v="10"/>
        <n v="259"/>
        <n v="3"/>
        <n v="288"/>
        <n v="100"/>
        <n v="70"/>
        <n v="528"/>
        <n v="172"/>
        <n v="49"/>
        <n v="220"/>
        <n v="227"/>
        <n v="239"/>
        <n v="84"/>
        <n v="82"/>
        <n v="486"/>
        <n v="6"/>
        <n v="83"/>
        <n v="131"/>
        <n v="693"/>
        <n v="79"/>
        <n v="257"/>
        <n v="467"/>
        <n v="88"/>
        <n v="169"/>
        <n v="216"/>
        <n v="478"/>
        <n v="457"/>
        <n v="395"/>
        <n v="449"/>
        <n v="224"/>
        <n v="314"/>
        <n v="136"/>
        <n v="237"/>
        <n v="228"/>
        <n v="119"/>
        <n v="302"/>
        <n v="376"/>
        <n v="21"/>
        <n v="41"/>
        <n v="242"/>
        <n v="110"/>
        <n v="182"/>
        <n v="733"/>
        <n v="661"/>
        <n v="188"/>
        <n v="113"/>
        <n v="295"/>
        <n v="735"/>
        <n v="50"/>
        <n v="15"/>
        <n v="261"/>
        <n v="117"/>
        <n v="139"/>
        <n v="313"/>
        <n v="67"/>
        <n v="194"/>
        <n v="206"/>
        <n v="116"/>
        <n v="22"/>
        <n v="602"/>
        <n v="34"/>
        <n v="28"/>
        <n v="308"/>
        <n v="159"/>
        <n v="254"/>
        <n v="215"/>
        <n v="42"/>
        <n v="16"/>
        <n v="322"/>
        <n v="418"/>
        <n v="147"/>
        <n v="663"/>
        <n v="384"/>
        <n v="108"/>
        <n v="342"/>
        <n v="251"/>
        <n v="318"/>
        <n v="150"/>
        <n v="96"/>
        <n v="92"/>
        <n v="430"/>
        <n v="515"/>
        <n v="93"/>
        <n v="200"/>
        <n v="365"/>
        <n v="4"/>
        <n v="321"/>
        <n v="226"/>
        <n v="509"/>
        <n v="299"/>
        <n v="626"/>
        <n v="107"/>
        <n v="425"/>
        <n v="726"/>
        <n v="124"/>
        <n v="74"/>
        <n v="283"/>
        <n v="94"/>
        <n v="484"/>
        <n v="60"/>
        <n v="526"/>
        <n v="287"/>
        <n v="153"/>
        <n v="260"/>
        <n v="828"/>
        <n v="250"/>
        <n v="512"/>
        <n v="374"/>
        <n v="366"/>
        <n v="43"/>
        <n v="87"/>
        <n v="68"/>
        <n v="262"/>
        <n v="530"/>
        <n v="422"/>
        <n v="222"/>
        <n v="23"/>
        <n v="599"/>
        <n v="232"/>
        <n v="244"/>
        <n v="125"/>
        <n v="408"/>
        <n v="138"/>
        <n v="307"/>
        <n v="279"/>
        <n v="255"/>
        <n v="39"/>
        <n v="729"/>
        <n v="393"/>
        <n v="331"/>
        <n v="413"/>
        <n v="187"/>
        <n v="306"/>
        <n v="73"/>
        <n v="165"/>
        <n v="463"/>
        <n v="154"/>
        <n v="20"/>
        <n v="240"/>
        <n v="167"/>
        <n v="258"/>
        <n v="490"/>
        <n v="508"/>
        <n v="834"/>
        <n v="249"/>
        <n v="9"/>
        <n v="238"/>
        <n v="402"/>
        <n v="637"/>
        <n v="204"/>
        <n v="489"/>
        <n v="61"/>
        <n v="143"/>
        <n v="354"/>
        <n v="462"/>
        <n v="494"/>
        <n v="364"/>
        <n v="253"/>
        <n v="203"/>
        <n v="361"/>
        <n v="531"/>
        <n v="217"/>
        <n v="522"/>
        <n v="669"/>
        <n v="400"/>
        <n v="163"/>
        <n v="177"/>
        <n v="370"/>
        <n v="426"/>
        <n v="399"/>
        <n v="205"/>
        <n v="106"/>
        <n v="128"/>
        <n v="378"/>
        <n v="561"/>
        <n v="142"/>
        <n v="14"/>
        <n v="348"/>
        <n v="29"/>
        <n v="263"/>
        <n v="319"/>
        <n v="78"/>
        <n v="231"/>
        <n v="201"/>
        <n v="296"/>
        <n v="750"/>
        <n v="190"/>
        <n v="102"/>
        <n v="166"/>
        <n v="278"/>
        <n v="684"/>
        <n v="133"/>
        <n v="132"/>
        <n v="18"/>
        <n v="121"/>
        <n v="445"/>
        <n v="189"/>
        <n v="429"/>
        <n v="35"/>
        <n v="27"/>
        <n v="529"/>
        <n v="171"/>
        <n v="248"/>
        <n v="435"/>
        <n v="122"/>
        <n v="548"/>
        <n v="311"/>
        <n v="642"/>
        <n v="401"/>
        <n v="40"/>
        <n v="469"/>
        <n v="481"/>
        <n v="99"/>
        <n v="411"/>
        <n v="291"/>
        <n v="183"/>
        <n v="196"/>
        <n v="46"/>
        <n v="91"/>
        <n v="141"/>
        <n v="686"/>
        <n v="32"/>
        <n v="628"/>
        <n v="105"/>
        <n v="605"/>
        <n v="268"/>
        <n v="665"/>
        <n v="551"/>
        <n v="701"/>
        <n v="210"/>
        <n v="738"/>
        <n v="198"/>
        <n v="419"/>
        <n v="52"/>
        <n v="71"/>
        <n v="312"/>
        <n v="787"/>
        <n v="129"/>
        <n v="114"/>
        <n v="801"/>
        <n v="544"/>
        <n v="718"/>
        <n v="72"/>
        <n v="31"/>
        <n v="447"/>
        <n v="345"/>
        <n v="229"/>
        <n v="162"/>
        <n v="160"/>
        <n v="717"/>
        <n v="62"/>
        <n v="157"/>
        <n v="212"/>
        <n v="234"/>
        <n v="391"/>
        <n v="235"/>
        <n v="207"/>
        <n v="13"/>
        <n v="501"/>
        <n v="76"/>
        <n v="208"/>
        <n v="305"/>
        <n v="36"/>
        <n v="148"/>
        <n v="778"/>
        <n v="195"/>
        <n v="708"/>
        <n v="495"/>
        <n v="123"/>
        <n v="377"/>
        <n v="277"/>
        <n v="98"/>
        <n v="434"/>
        <n v="427"/>
        <n v="452"/>
        <n v="25"/>
        <n v="328"/>
        <n v="281"/>
        <n v="221"/>
        <n v="444"/>
        <n v="827"/>
        <n v="77"/>
        <n v="280"/>
        <n v="290"/>
        <n v="245"/>
        <n v="44"/>
        <n v="152"/>
        <n v="213"/>
        <n v="180"/>
        <n v="465"/>
        <n v="191"/>
        <n v="5"/>
        <n v="421"/>
        <n v="339"/>
        <n v="615"/>
        <n v="56"/>
        <n v="57"/>
      </sharedItems>
    </cacheField>
    <cacheField name="Revenue" numFmtId="0">
      <sharedItems containsSemiMixedTypes="0" containsString="0" containsNumber="1" minValue="98.3" maxValue="106656.5"/>
    </cacheField>
    <cacheField name="Customers" numFmtId="0">
      <sharedItems containsSemiMixedTypes="0" containsString="0" containsNumber="1" containsInteger="1" minValue="3" maxValue="834"/>
    </cacheField>
    <cacheField name="Conversion Rate (%)" numFmtId="0">
      <sharedItems containsSemiMixedTypes="0" containsString="0" containsNumber="1" minValue="4.225352112676056" maxValue="34.928716904276982"/>
    </cacheField>
    <cacheField name="Cost Per Lead (CPL)" numFmtId="0">
      <sharedItems containsSemiMixedTypes="0" containsString="0" containsNumber="1" minValue="0.36805985037406486" maxValue="362.66327272727273"/>
    </cacheField>
    <cacheField name="Customer Acquisition Cost" numFmtId="0">
      <sharedItems containsSemiMixedTypes="0" containsString="0" containsNumber="1" minValue="1.5759673659673661" maxValue="2690.4733333333334"/>
    </cacheField>
    <cacheField name="Return on Investment (ROI) %" numFmtId="0">
      <sharedItems containsSemiMixedTypes="0" containsString="0" containsNumber="1" minValue="-98.471875038863814" maxValue="6406.7892822655613"/>
    </cacheField>
    <cacheField name="Revenue Per Customer" numFmtId="0">
      <sharedItems containsSemiMixedTypes="0" containsString="0" containsNumber="1" minValue="30.555890410958902" maxValue="149.62482758620689"/>
    </cacheField>
    <cacheField name="Spend Efficiency" numFmtId="0">
      <sharedItems containsSemiMixedTypes="0" containsString="0" containsNumber="1" minValue="1.5281249611361911E-2" maxValue="65.067892822655608"/>
    </cacheField>
    <cacheField name="Lead-to-Customer Rate" numFmtId="0">
      <sharedItems containsSemiMixedTypes="0" containsString="0" containsNumber="1" minValue="4.225352112676056" maxValue="34.928716904276982"/>
    </cacheField>
    <cacheField name="Campaign Profit" numFmtId="0">
      <sharedItems containsSemiMixedTypes="0" containsString="0" containsNumber="1" minValue="-18629.45" maxValue="103786.36"/>
    </cacheField>
    <cacheField name="Campaign Duration (Days)" numFmtId="0">
      <sharedItems containsSemiMixedTypes="0" containsString="0" containsNumber="1" containsInteger="1" minValue="5" maxValue="30" count="26">
        <n v="29"/>
        <n v="24"/>
        <n v="20"/>
        <n v="25"/>
        <n v="14"/>
        <n v="16"/>
        <n v="13"/>
        <n v="11"/>
        <n v="27"/>
        <n v="12"/>
        <n v="15"/>
        <n v="9"/>
        <n v="7"/>
        <n v="6"/>
        <n v="28"/>
        <n v="17"/>
        <n v="26"/>
        <n v="19"/>
        <n v="30"/>
        <n v="21"/>
        <n v="18"/>
        <n v="5"/>
        <n v="10"/>
        <n v="22"/>
        <n v="8"/>
        <n v="23"/>
      </sharedItems>
    </cacheField>
    <cacheField name="Month" numFmtId="0">
      <sharedItems count="12">
        <s v="Oct"/>
        <s v="Feb"/>
        <s v="Aug"/>
        <s v="Mar"/>
        <s v="Sep"/>
        <s v="Jan"/>
        <s v="May"/>
        <s v="Nov"/>
        <s v="Jun"/>
        <s v="Apr"/>
        <s v="Dec"/>
        <s v="Jul"/>
      </sharedItems>
    </cacheField>
    <cacheField name="Days (Start_Date)" numFmtId="0" databaseField="0">
      <fieldGroup base="4">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Months (Start_Date)" numFmtId="0" databaseField="0">
      <fieldGroup base="4">
        <rangePr groupBy="months" startDate="2024-01-01T00:00:00" endDate="2025-01-01T00:00:00"/>
        <groupItems count="14">
          <s v="&lt;1/1/2024"/>
          <s v="Jan"/>
          <s v="Feb"/>
          <s v="Mar"/>
          <s v="Apr"/>
          <s v="May"/>
          <s v="Jun"/>
          <s v="Jul"/>
          <s v="Aug"/>
          <s v="Sep"/>
          <s v="Oct"/>
          <s v="Nov"/>
          <s v="Dec"/>
          <s v="&gt;1/1/2025"/>
        </groupItems>
      </fieldGroup>
    </cacheField>
    <cacheField name="Months (End_Date)" numFmtId="0" databaseField="0">
      <fieldGroup base="5">
        <rangePr groupBy="months" startDate="2024-01-10T00:00:00" endDate="2025-01-29T00:00:00"/>
        <groupItems count="14">
          <s v="&lt;1/10/2024"/>
          <s v="Jan"/>
          <s v="Feb"/>
          <s v="Mar"/>
          <s v="Apr"/>
          <s v="May"/>
          <s v="Jun"/>
          <s v="Jul"/>
          <s v="Aug"/>
          <s v="Sep"/>
          <s v="Oct"/>
          <s v="Nov"/>
          <s v="Dec"/>
          <s v="&gt;1/29/2025"/>
        </groupItems>
      </fieldGroup>
    </cacheField>
    <cacheField name="Quarters (End_Date)" numFmtId="0" databaseField="0">
      <fieldGroup base="5">
        <rangePr groupBy="quarters" startDate="2024-01-10T00:00:00" endDate="2025-01-29T00:00:00"/>
        <groupItems count="6">
          <s v="&lt;1/10/2024"/>
          <s v="Qtr1"/>
          <s v="Qtr2"/>
          <s v="Qtr3"/>
          <s v="Qtr4"/>
          <s v="&gt;1/29/2025"/>
        </groupItems>
      </fieldGroup>
    </cacheField>
    <cacheField name="Years (End_Date)" numFmtId="0" databaseField="0">
      <fieldGroup base="5">
        <rangePr groupBy="years" startDate="2024-01-10T00:00:00" endDate="2025-01-29T00:00:00"/>
        <groupItems count="4">
          <s v="&lt;1/10/2024"/>
          <s v="2024"/>
          <s v="2025"/>
          <s v="&gt;1/29/2025"/>
        </groupItems>
      </fieldGroup>
    </cacheField>
  </cacheFields>
  <extLst>
    <ext xmlns:x14="http://schemas.microsoft.com/office/spreadsheetml/2009/9/main" uri="{725AE2AE-9491-48be-B2B4-4EB974FC3084}">
      <x14:pivotCacheDefinition pivotCacheId="579572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s v="CMP00001"/>
    <s v="Flash Sale A"/>
    <x v="0"/>
    <x v="0"/>
    <d v="2024-10-06T00:00:00"/>
    <d v="2024-11-04T00:00:00"/>
    <x v="0"/>
    <s v="INR"/>
    <s v="35-44"/>
    <s v="Female"/>
    <x v="0"/>
    <n v="910"/>
    <n v="95"/>
    <n v="11738.48"/>
    <n v="95"/>
    <n v="10.43956043956044"/>
    <n v="8.5753076923076925"/>
    <n v="82.142421052631576"/>
    <n v="50.425256262230043"/>
    <n v="123.56294736842105"/>
    <n v="1.5042525626223004"/>
    <n v="10.43956043956044"/>
    <n v="3934.95"/>
    <n v="29"/>
  </r>
  <r>
    <s v="CMP00002"/>
    <s v="Holiday Promo B"/>
    <x v="0"/>
    <x v="0"/>
    <d v="2024-02-18T00:00:00"/>
    <d v="2024-03-13T00:00:00"/>
    <x v="1"/>
    <s v="EUR"/>
    <s v="55+"/>
    <s v="All"/>
    <x v="1"/>
    <n v="2219"/>
    <n v="214"/>
    <n v="7911.59"/>
    <n v="214"/>
    <n v="9.6439837764758902"/>
    <n v="5.4702929247408738"/>
    <n v="56.722336448598128"/>
    <n v="-34.822771691581714"/>
    <n v="36.970046728971965"/>
    <n v="0.65177228308418289"/>
    <n v="9.6439837764758902"/>
    <n v="-4226.99"/>
    <n v="24"/>
  </r>
  <r>
    <s v="CMP00003"/>
    <s v="New Year Buzz C"/>
    <x v="1"/>
    <x v="1"/>
    <d v="2024-08-16T00:00:00"/>
    <d v="2024-09-05T00:00:00"/>
    <x v="2"/>
    <s v="GBP"/>
    <s v="18-24"/>
    <s v="All"/>
    <x v="2"/>
    <n v="180"/>
    <n v="10"/>
    <n v="1463.89"/>
    <n v="10"/>
    <n v="5.5555555555555554"/>
    <n v="96.613500000000002"/>
    <n v="1739.0430000000001"/>
    <n v="-91.582209295572341"/>
    <n v="146.38900000000001"/>
    <n v="8.4177907044276662E-2"/>
    <n v="5.5555555555555554"/>
    <n v="-15926.54"/>
    <n v="20"/>
  </r>
  <r>
    <s v="CMP00004"/>
    <s v="Holiday Promo C"/>
    <x v="1"/>
    <x v="1"/>
    <d v="2024-03-02T00:00:00"/>
    <d v="2024-03-27T00:00:00"/>
    <x v="3"/>
    <s v="AUD"/>
    <s v="35-44"/>
    <s v="All"/>
    <x v="3"/>
    <n v="2483"/>
    <n v="259"/>
    <n v="13470.21"/>
    <n v="259"/>
    <n v="10.430930326218284"/>
    <n v="6.7388763592428518"/>
    <n v="64.604749034749034"/>
    <n v="-19.497353374813176"/>
    <n v="52.008532818532814"/>
    <n v="0.80502646625186824"/>
    <n v="10.430930326218284"/>
    <n v="-3262.4200000000019"/>
    <n v="25"/>
  </r>
  <r>
    <s v="CMP00005"/>
    <s v="Spring Launch C"/>
    <x v="2"/>
    <x v="2"/>
    <d v="2024-08-08T00:00:00"/>
    <d v="2024-08-22T00:00:00"/>
    <x v="2"/>
    <s v="GBP"/>
    <s v="35-44"/>
    <s v="Male"/>
    <x v="4"/>
    <n v="71"/>
    <n v="3"/>
    <n v="98.3"/>
    <n v="3"/>
    <n v="4.225352112676056"/>
    <n v="90.601690140845079"/>
    <n v="2144.2400000000002"/>
    <n v="-98.471875038863814"/>
    <n v="32.766666666666666"/>
    <n v="1.5281249611361911E-2"/>
    <n v="4.225352112676056"/>
    <n v="-6334.42"/>
    <n v="14"/>
  </r>
  <r>
    <s v="CMP00006"/>
    <s v="New Year Buzz A"/>
    <x v="3"/>
    <x v="3"/>
    <d v="2024-02-08T00:00:00"/>
    <d v="2024-03-04T00:00:00"/>
    <x v="4"/>
    <s v="CAD"/>
    <s v="35-44"/>
    <s v="All"/>
    <x v="5"/>
    <n v="2097"/>
    <n v="288"/>
    <n v="21301.47"/>
    <n v="288"/>
    <n v="13.733905579399142"/>
    <n v="5.1183166428230811"/>
    <n v="37.267743055555556"/>
    <n v="98.465030172988065"/>
    <n v="73.963437499999998"/>
    <n v="1.9846503017298807"/>
    <n v="13.733905579399142"/>
    <n v="10568.36"/>
    <n v="25"/>
  </r>
  <r>
    <s v="CMP00007"/>
    <s v="Spring Launch B"/>
    <x v="4"/>
    <x v="4"/>
    <d v="2024-02-16T00:00:00"/>
    <d v="2024-03-03T00:00:00"/>
    <x v="0"/>
    <s v="INR"/>
    <s v="55+"/>
    <s v="All"/>
    <x v="6"/>
    <n v="612"/>
    <n v="100"/>
    <n v="14798.77"/>
    <n v="100"/>
    <n v="16.33986928104575"/>
    <n v="15.348627450980393"/>
    <n v="93.933600000000013"/>
    <n v="57.545010518068075"/>
    <n v="147.98770000000002"/>
    <n v="1.5754501051806808"/>
    <n v="16.33986928104575"/>
    <n v="5405.41"/>
    <n v="16"/>
  </r>
  <r>
    <s v="CMP00008"/>
    <s v="Spring Launch B"/>
    <x v="4"/>
    <x v="4"/>
    <d v="2024-02-29T00:00:00"/>
    <d v="2024-03-13T00:00:00"/>
    <x v="5"/>
    <s v="BDT"/>
    <s v="55+"/>
    <s v="Female"/>
    <x v="7"/>
    <n v="696"/>
    <n v="70"/>
    <n v="2646.43"/>
    <n v="70"/>
    <n v="10.057471264367816"/>
    <n v="13.795804597701148"/>
    <n v="137.16971428571426"/>
    <n v="-72.438418309747661"/>
    <n v="37.806142857142852"/>
    <n v="0.27561581690252324"/>
    <n v="10.057471264367816"/>
    <n v="-6955.4499999999989"/>
    <n v="13"/>
  </r>
  <r>
    <s v="CMP00009"/>
    <s v="Brand Awareness C"/>
    <x v="3"/>
    <x v="3"/>
    <d v="2024-09-05T00:00:00"/>
    <d v="2024-09-16T00:00:00"/>
    <x v="0"/>
    <s v="INR"/>
    <s v="25-34"/>
    <s v="Female"/>
    <x v="8"/>
    <n v="2413"/>
    <n v="528"/>
    <n v="40259.99"/>
    <n v="528"/>
    <n v="21.881475341898053"/>
    <n v="7.8753709075839202"/>
    <n v="35.991041666666668"/>
    <n v="111.85822229542599"/>
    <n v="76.249981060606061"/>
    <n v="2.1185822229542599"/>
    <n v="21.881475341898053"/>
    <n v="21256.719999999998"/>
    <n v="11"/>
  </r>
  <r>
    <s v="CMP00010"/>
    <s v="Brand Awareness B"/>
    <x v="4"/>
    <x v="4"/>
    <d v="2024-10-13T00:00:00"/>
    <d v="2024-11-09T00:00:00"/>
    <x v="4"/>
    <s v="CAD"/>
    <s v="55+"/>
    <s v="Female"/>
    <x v="9"/>
    <n v="1413"/>
    <n v="172"/>
    <n v="19262.560000000001"/>
    <n v="172"/>
    <n v="12.172682236376504"/>
    <n v="0.57419674451521585"/>
    <n v="4.7170930232558144"/>
    <n v="2274.1661941972543"/>
    <n v="111.99162790697675"/>
    <n v="23.741661941972541"/>
    <n v="12.172682236376504"/>
    <n v="18451.22"/>
    <n v="27"/>
  </r>
  <r>
    <s v="CMP00011"/>
    <s v="Holiday Promo B"/>
    <x v="3"/>
    <x v="3"/>
    <d v="2024-08-17T00:00:00"/>
    <d v="2024-08-29T00:00:00"/>
    <x v="4"/>
    <s v="CAD"/>
    <s v="45-54"/>
    <s v="All"/>
    <x v="10"/>
    <n v="825"/>
    <n v="49"/>
    <n v="6816.8"/>
    <n v="49"/>
    <n v="5.9393939393939394"/>
    <n v="15.024157575757576"/>
    <n v="252.95775510204084"/>
    <n v="-45.00331990580019"/>
    <n v="139.11836734693878"/>
    <n v="0.54996680094199801"/>
    <n v="5.9393939393939394"/>
    <n v="-5578.13"/>
    <n v="12"/>
  </r>
  <r>
    <s v="CMP00012"/>
    <s v="Holiday Promo C"/>
    <x v="5"/>
    <x v="1"/>
    <d v="2024-01-26T00:00:00"/>
    <d v="2024-02-10T00:00:00"/>
    <x v="1"/>
    <s v="EUR"/>
    <s v="18-24"/>
    <s v="Male"/>
    <x v="11"/>
    <n v="1071"/>
    <n v="220"/>
    <n v="21033.15"/>
    <n v="220"/>
    <n v="20.541549953314657"/>
    <n v="5.1785340802987863"/>
    <n v="25.210045454545455"/>
    <n v="279.23464852575006"/>
    <n v="95.605227272727276"/>
    <n v="3.7923464852575006"/>
    <n v="20.541549953314657"/>
    <n v="15486.940000000002"/>
    <n v="15"/>
  </r>
  <r>
    <s v="CMP00013"/>
    <s v="Clearance Drive A"/>
    <x v="0"/>
    <x v="0"/>
    <d v="2024-05-01T00:00:00"/>
    <d v="2024-05-25T00:00:00"/>
    <x v="5"/>
    <s v="BDT"/>
    <s v="45-54"/>
    <s v="All"/>
    <x v="12"/>
    <n v="752"/>
    <n v="227"/>
    <n v="19061.3"/>
    <n v="227"/>
    <n v="30.186170212765955"/>
    <n v="5.458324468085106"/>
    <n v="18.082202643171804"/>
    <n v="364.3819463731466"/>
    <n v="83.9704845814978"/>
    <n v="4.6438194637314663"/>
    <n v="30.186170212765955"/>
    <n v="14956.64"/>
    <n v="24"/>
  </r>
  <r>
    <s v="CMP00014"/>
    <s v="New Year Buzz C"/>
    <x v="2"/>
    <x v="2"/>
    <d v="2024-11-28T00:00:00"/>
    <d v="2024-12-09T00:00:00"/>
    <x v="6"/>
    <s v="USD"/>
    <s v="18-24"/>
    <s v="Male"/>
    <x v="13"/>
    <n v="1045"/>
    <n v="239"/>
    <n v="33609.35"/>
    <n v="239"/>
    <n v="22.870813397129186"/>
    <n v="7.8520861244019144"/>
    <n v="34.332343096234311"/>
    <n v="309.5988875659167"/>
    <n v="140.62489539748952"/>
    <n v="4.0959888756591667"/>
    <n v="22.870813397129186"/>
    <n v="25403.919999999998"/>
    <n v="11"/>
  </r>
  <r>
    <s v="CMP00015"/>
    <s v="VIP Campaign B"/>
    <x v="5"/>
    <x v="1"/>
    <d v="2024-06-01T00:00:00"/>
    <d v="2024-06-16T00:00:00"/>
    <x v="2"/>
    <s v="GBP"/>
    <s v="18-24"/>
    <s v="All"/>
    <x v="14"/>
    <n v="1325"/>
    <n v="84"/>
    <n v="5799.33"/>
    <n v="84"/>
    <n v="6.3396226415094334"/>
    <n v="1.679698113207547"/>
    <n v="26.495238095238093"/>
    <n v="160.57377785765635"/>
    <n v="69.039642857142852"/>
    <n v="2.6057377785765636"/>
    <n v="6.3396226415094334"/>
    <n v="3573.73"/>
    <n v="15"/>
  </r>
  <r>
    <s v="CMP00016"/>
    <s v="VIP Campaign C"/>
    <x v="3"/>
    <x v="3"/>
    <d v="2024-05-20T00:00:00"/>
    <d v="2024-06-01T00:00:00"/>
    <x v="1"/>
    <s v="EUR"/>
    <s v="25-34"/>
    <s v="Female"/>
    <x v="15"/>
    <n v="387"/>
    <n v="82"/>
    <n v="8233.6299999999992"/>
    <n v="82"/>
    <n v="21.188630490956072"/>
    <n v="20.876511627906975"/>
    <n v="98.526951219512199"/>
    <n v="1.9113254885069104"/>
    <n v="100.41012195121951"/>
    <n v="1.0191132548850692"/>
    <n v="21.188630490956072"/>
    <n v="154.41999999999916"/>
    <n v="12"/>
  </r>
  <r>
    <s v="CMP00017"/>
    <s v="Retargeting Push B"/>
    <x v="1"/>
    <x v="1"/>
    <d v="2024-08-20T00:00:00"/>
    <d v="2024-08-29T00:00:00"/>
    <x v="3"/>
    <s v="AUD"/>
    <s v="35-44"/>
    <s v="Female"/>
    <x v="16"/>
    <n v="2285"/>
    <n v="486"/>
    <n v="22798.7"/>
    <n v="486"/>
    <n v="21.269146608315097"/>
    <n v="8.4562275711159742"/>
    <n v="39.758189300411523"/>
    <n v="17.990547797177182"/>
    <n v="46.910905349794241"/>
    <n v="1.1799054779717717"/>
    <n v="21.269146608315097"/>
    <n v="3476.2200000000012"/>
    <n v="9"/>
  </r>
  <r>
    <s v="CMP00018"/>
    <s v="Retargeting Push A"/>
    <x v="4"/>
    <x v="4"/>
    <d v="2024-05-30T00:00:00"/>
    <d v="2024-06-06T00:00:00"/>
    <x v="4"/>
    <s v="CAD"/>
    <s v="45-54"/>
    <s v="Female"/>
    <x v="17"/>
    <n v="114"/>
    <n v="6"/>
    <n v="484.85"/>
    <n v="6"/>
    <n v="5.2631578947368416"/>
    <n v="141.6038596491228"/>
    <n v="2690.4733333333334"/>
    <n v="-96.996501235222539"/>
    <n v="80.808333333333337"/>
    <n v="3.0034987647774493E-2"/>
    <n v="5.2631578947368416"/>
    <n v="-15657.99"/>
    <n v="7"/>
  </r>
  <r>
    <s v="CMP00019"/>
    <s v="Spring Launch C"/>
    <x v="2"/>
    <x v="2"/>
    <d v="2024-04-08T00:00:00"/>
    <d v="2024-04-14T00:00:00"/>
    <x v="1"/>
    <s v="EUR"/>
    <s v="18-24"/>
    <s v="Male"/>
    <x v="18"/>
    <n v="1545"/>
    <n v="83"/>
    <n v="4470.47"/>
    <n v="83"/>
    <n v="5.3721682847896437"/>
    <n v="5.3075663430420716"/>
    <n v="98.797469879518076"/>
    <n v="-45.483336361718443"/>
    <n v="53.861084337349403"/>
    <n v="0.54516663638281548"/>
    <n v="5.3721682847896437"/>
    <n v="-3729.7200000000003"/>
    <n v="6"/>
  </r>
  <r>
    <s v="CMP00020"/>
    <s v="Clearance Drive B"/>
    <x v="2"/>
    <x v="2"/>
    <d v="2024-04-19T00:00:00"/>
    <d v="2024-04-28T00:00:00"/>
    <x v="0"/>
    <s v="INR"/>
    <s v="55+"/>
    <s v="Male"/>
    <x v="19"/>
    <n v="468"/>
    <n v="131"/>
    <n v="5093.9799999999996"/>
    <n v="131"/>
    <n v="27.991452991452991"/>
    <n v="30.707628205128206"/>
    <n v="109.70358778625955"/>
    <n v="-64.554173390197178"/>
    <n v="38.88534351145038"/>
    <n v="0.35445826609802816"/>
    <n v="27.991452991452991"/>
    <n v="-9277.19"/>
    <n v="9"/>
  </r>
  <r>
    <s v="CMP00021"/>
    <s v="Holiday Promo C"/>
    <x v="3"/>
    <x v="3"/>
    <d v="2024-01-28T00:00:00"/>
    <d v="2024-02-08T00:00:00"/>
    <x v="2"/>
    <s v="GBP"/>
    <s v="25-34"/>
    <s v="Male"/>
    <x v="20"/>
    <n v="2138"/>
    <n v="693"/>
    <n v="91479.21"/>
    <n v="693"/>
    <n v="32.413470533208603"/>
    <n v="3.5033115060804492"/>
    <n v="10.808196248196248"/>
    <n v="1121.33822335676"/>
    <n v="132.00463203463204"/>
    <n v="12.2133822335676"/>
    <n v="32.413470533208603"/>
    <n v="83989.13"/>
    <n v="11"/>
  </r>
  <r>
    <s v="CMP00022"/>
    <s v="New Year Buzz A"/>
    <x v="5"/>
    <x v="1"/>
    <d v="2024-12-16T00:00:00"/>
    <d v="2025-01-13T00:00:00"/>
    <x v="0"/>
    <s v="INR"/>
    <s v="18-24"/>
    <s v="All"/>
    <x v="21"/>
    <n v="552"/>
    <n v="79"/>
    <n v="5452.74"/>
    <n v="79"/>
    <n v="14.311594202898551"/>
    <n v="16.783134057971015"/>
    <n v="117.26949367088609"/>
    <n v="-41.142386518556748"/>
    <n v="69.022025316455696"/>
    <n v="0.58857613481443249"/>
    <n v="14.311594202898551"/>
    <n v="-3811.5500000000011"/>
    <n v="28"/>
  </r>
  <r>
    <s v="CMP00023"/>
    <s v="VIP Campaign B"/>
    <x v="2"/>
    <x v="2"/>
    <d v="2024-01-18T00:00:00"/>
    <d v="2024-01-31T00:00:00"/>
    <x v="1"/>
    <s v="EUR"/>
    <s v="25-34"/>
    <s v="Female"/>
    <x v="22"/>
    <n v="1945"/>
    <n v="257"/>
    <n v="25018.75"/>
    <n v="257"/>
    <n v="13.213367609254497"/>
    <n v="7.5718868894601545"/>
    <n v="57.304747081712058"/>
    <n v="69.879855941203147"/>
    <n v="97.349221789883273"/>
    <n v="1.6987985594120316"/>
    <n v="13.213367609254497"/>
    <n v="10291.43"/>
    <n v="13"/>
  </r>
  <r>
    <s v="CMP00024"/>
    <s v="VIP Campaign A"/>
    <x v="5"/>
    <x v="1"/>
    <d v="2024-08-22T00:00:00"/>
    <d v="2024-08-28T00:00:00"/>
    <x v="1"/>
    <s v="EUR"/>
    <s v="55+"/>
    <s v="Male"/>
    <x v="23"/>
    <n v="1535"/>
    <n v="467"/>
    <n v="54455.72"/>
    <n v="467"/>
    <n v="30.423452768729643"/>
    <n v="5.1902736156351787"/>
    <n v="17.060107066381157"/>
    <n v="583.5099980293885"/>
    <n v="116.60753747323341"/>
    <n v="6.8350999802938848"/>
    <n v="30.423452768729643"/>
    <n v="46488.65"/>
    <n v="6"/>
  </r>
  <r>
    <s v="CMP00025"/>
    <s v="VIP Campaign C"/>
    <x v="5"/>
    <x v="1"/>
    <d v="2024-02-20T00:00:00"/>
    <d v="2024-03-06T00:00:00"/>
    <x v="2"/>
    <s v="GBP"/>
    <s v="45-54"/>
    <s v="Female"/>
    <x v="24"/>
    <n v="447"/>
    <n v="88"/>
    <n v="8160.06"/>
    <n v="88"/>
    <n v="19.686800894854585"/>
    <n v="11.413221476510067"/>
    <n v="57.973977272727275"/>
    <n v="59.947546998947423"/>
    <n v="92.727954545454551"/>
    <n v="1.5994754699894742"/>
    <n v="19.686800894854585"/>
    <n v="3058.3500000000004"/>
    <n v="15"/>
  </r>
  <r>
    <s v="CMP00026"/>
    <s v="Clearance Drive B"/>
    <x v="0"/>
    <x v="0"/>
    <d v="2024-07-07T00:00:00"/>
    <d v="2024-08-01T00:00:00"/>
    <x v="5"/>
    <s v="BDT"/>
    <s v="35-44"/>
    <s v="Female"/>
    <x v="25"/>
    <n v="1534"/>
    <n v="169"/>
    <n v="23236.09"/>
    <n v="169"/>
    <n v="11.016949152542372"/>
    <n v="5.760788787483702"/>
    <n v="52.290236686390529"/>
    <n v="162.93944246100227"/>
    <n v="137.49165680473374"/>
    <n v="2.6293944246100227"/>
    <n v="11.016949152542372"/>
    <n v="14399.04"/>
    <n v="25"/>
  </r>
  <r>
    <s v="CMP00027"/>
    <s v="Spring Launch A"/>
    <x v="1"/>
    <x v="1"/>
    <d v="2024-02-28T00:00:00"/>
    <d v="2024-03-16T00:00:00"/>
    <x v="1"/>
    <s v="EUR"/>
    <s v="25-34"/>
    <s v="Female"/>
    <x v="26"/>
    <n v="1070"/>
    <n v="216"/>
    <n v="30004.12"/>
    <n v="216"/>
    <n v="20.186915887850468"/>
    <n v="9.130579439252335"/>
    <n v="45.230185185185185"/>
    <n v="207.11340754903929"/>
    <n v="138.90796296296296"/>
    <n v="3.0711340754903929"/>
    <n v="20.186915887850468"/>
    <n v="20234.400000000001"/>
    <n v="17"/>
  </r>
  <r>
    <s v="CMP00028"/>
    <s v="Retargeting Push A"/>
    <x v="5"/>
    <x v="1"/>
    <d v="2024-03-09T00:00:00"/>
    <d v="2024-04-04T00:00:00"/>
    <x v="4"/>
    <s v="CAD"/>
    <s v="35-44"/>
    <s v="Female"/>
    <x v="27"/>
    <n v="1728"/>
    <n v="478"/>
    <n v="27463.86"/>
    <n v="478"/>
    <n v="27.662037037037035"/>
    <n v="3.1025462962962962"/>
    <n v="11.215899581589957"/>
    <n v="412.27076027754981"/>
    <n v="57.455774058577404"/>
    <n v="5.1227076027754981"/>
    <n v="27.662037037037035"/>
    <n v="22102.66"/>
    <n v="26"/>
  </r>
  <r>
    <s v="CMP00029"/>
    <s v="Spring Launch A"/>
    <x v="0"/>
    <x v="0"/>
    <d v="2024-12-29T00:00:00"/>
    <d v="2025-01-05T00:00:00"/>
    <x v="5"/>
    <s v="BDT"/>
    <s v="55+"/>
    <s v="All"/>
    <x v="28"/>
    <n v="1772"/>
    <n v="457"/>
    <n v="61994.86"/>
    <n v="457"/>
    <n v="25.790067720090292"/>
    <n v="1.1292945823927765"/>
    <n v="4.3787964989059081"/>
    <n v="2998.0235969037185"/>
    <n v="135.65614879649891"/>
    <n v="30.980235969037185"/>
    <n v="25.790067720090292"/>
    <n v="59993.75"/>
    <n v="7"/>
  </r>
  <r>
    <s v="CMP00030"/>
    <s v="Brand Awareness C"/>
    <x v="4"/>
    <x v="4"/>
    <d v="2024-07-18T00:00:00"/>
    <d v="2024-07-29T00:00:00"/>
    <x v="0"/>
    <s v="INR"/>
    <s v="35-44"/>
    <s v="Female"/>
    <x v="29"/>
    <n v="1647"/>
    <n v="395"/>
    <n v="53157.23"/>
    <n v="395"/>
    <n v="23.98299939283546"/>
    <n v="7.6957498482088642"/>
    <n v="32.088354430379745"/>
    <n v="319.38973877505941"/>
    <n v="134.57526582278481"/>
    <n v="4.1938973877505941"/>
    <n v="23.98299939283546"/>
    <n v="40482.33"/>
    <n v="11"/>
  </r>
  <r>
    <s v="CMP00031"/>
    <s v="Brand Awareness B"/>
    <x v="2"/>
    <x v="2"/>
    <d v="2024-10-30T00:00:00"/>
    <d v="2024-11-23T00:00:00"/>
    <x v="6"/>
    <s v="USD"/>
    <s v="18-24"/>
    <s v="All"/>
    <x v="30"/>
    <n v="1413"/>
    <n v="449"/>
    <n v="42529.760000000002"/>
    <n v="449"/>
    <n v="31.776362349610761"/>
    <n v="11.444876150035386"/>
    <n v="36.016948775055681"/>
    <n v="162.99026503854594"/>
    <n v="94.721069042316259"/>
    <n v="2.6299026503854597"/>
    <n v="31.776362349610761"/>
    <n v="26358.15"/>
    <n v="24"/>
  </r>
  <r>
    <s v="CMP00032"/>
    <s v="Back to School A"/>
    <x v="5"/>
    <x v="1"/>
    <d v="2024-06-29T00:00:00"/>
    <d v="2024-07-13T00:00:00"/>
    <x v="6"/>
    <s v="USD"/>
    <s v="25-34"/>
    <s v="Female"/>
    <x v="31"/>
    <n v="1546"/>
    <n v="224"/>
    <n v="9678.2000000000007"/>
    <n v="224"/>
    <n v="14.489003880983182"/>
    <n v="10.507813712807245"/>
    <n v="72.522678571428571"/>
    <n v="-40.423808316117857"/>
    <n v="43.206250000000004"/>
    <n v="0.5957619168388214"/>
    <n v="14.489003880983182"/>
    <n v="-6566.8799999999992"/>
    <n v="14"/>
  </r>
  <r>
    <s v="CMP00033"/>
    <s v="VIP Campaign B"/>
    <x v="5"/>
    <x v="1"/>
    <d v="2024-06-03T00:00:00"/>
    <d v="2024-06-10T00:00:00"/>
    <x v="6"/>
    <s v="USD"/>
    <s v="35-44"/>
    <s v="Male"/>
    <x v="32"/>
    <n v="1022"/>
    <n v="314"/>
    <n v="9681.9599999999991"/>
    <n v="314"/>
    <n v="30.724070450097845"/>
    <n v="4.8382974559686884"/>
    <n v="15.747579617834393"/>
    <n v="95.803217156008188"/>
    <n v="30.834267515923564"/>
    <n v="1.9580321715600819"/>
    <n v="30.724070450097845"/>
    <n v="4737.2199999999993"/>
    <n v="7"/>
  </r>
  <r>
    <s v="CMP00034"/>
    <s v="Clearance Drive C"/>
    <x v="1"/>
    <x v="1"/>
    <d v="2024-11-17T00:00:00"/>
    <d v="2024-12-06T00:00:00"/>
    <x v="2"/>
    <s v="GBP"/>
    <s v="55+"/>
    <s v="Female"/>
    <x v="33"/>
    <n v="698"/>
    <n v="136"/>
    <n v="15380.56"/>
    <n v="136"/>
    <n v="19.484240687679083"/>
    <n v="14.985057306590257"/>
    <n v="76.908602941176468"/>
    <n v="47.047727583447504"/>
    <n v="113.09235294117647"/>
    <n v="1.4704772758344751"/>
    <n v="19.484240687679083"/>
    <n v="4920.99"/>
    <n v="19"/>
  </r>
  <r>
    <s v="CMP00035"/>
    <s v="Back to School C"/>
    <x v="4"/>
    <x v="4"/>
    <d v="2024-02-27T00:00:00"/>
    <d v="2024-03-23T00:00:00"/>
    <x v="1"/>
    <s v="EUR"/>
    <s v="55+"/>
    <s v="All"/>
    <x v="34"/>
    <n v="713"/>
    <n v="237"/>
    <n v="16301.89"/>
    <n v="237"/>
    <n v="33.239831697054697"/>
    <n v="8.0694810659186533"/>
    <n v="24.276540084388184"/>
    <n v="183.3366935834286"/>
    <n v="68.784345991561182"/>
    <n v="2.8333669358342863"/>
    <n v="33.239831697054697"/>
    <n v="10548.349999999999"/>
    <n v="25"/>
  </r>
  <r>
    <s v="CMP00036"/>
    <s v="Clearance Drive A"/>
    <x v="3"/>
    <x v="3"/>
    <d v="2024-08-03T00:00:00"/>
    <d v="2024-08-29T00:00:00"/>
    <x v="6"/>
    <s v="USD"/>
    <s v="45-54"/>
    <s v="Male"/>
    <x v="35"/>
    <n v="1186"/>
    <n v="82"/>
    <n v="4958.53"/>
    <n v="82"/>
    <n v="6.9139966273187179"/>
    <n v="8.951450252951096"/>
    <n v="129.46853658536585"/>
    <n v="-53.29376569502714"/>
    <n v="60.469878048780487"/>
    <n v="0.4670623430497286"/>
    <n v="6.9139966273187179"/>
    <n v="-5657.89"/>
    <n v="26"/>
  </r>
  <r>
    <s v="CMP00037"/>
    <s v="Retargeting Push C"/>
    <x v="2"/>
    <x v="2"/>
    <d v="2024-09-18T00:00:00"/>
    <d v="2024-10-14T00:00:00"/>
    <x v="0"/>
    <s v="INR"/>
    <s v="55+"/>
    <s v="Male"/>
    <x v="36"/>
    <n v="1686"/>
    <n v="228"/>
    <n v="7849.23"/>
    <n v="228"/>
    <n v="13.523131672597867"/>
    <n v="3.1518861209964411"/>
    <n v="23.30736842105263"/>
    <n v="47.706282178664978"/>
    <n v="34.426447368421051"/>
    <n v="1.4770628217866497"/>
    <n v="13.523131672597867"/>
    <n v="2535.1499999999996"/>
    <n v="26"/>
  </r>
  <r>
    <s v="CMP00038"/>
    <s v="Flash Sale A"/>
    <x v="4"/>
    <x v="4"/>
    <d v="2024-05-06T00:00:00"/>
    <d v="2024-06-05T00:00:00"/>
    <x v="3"/>
    <s v="AUD"/>
    <s v="18-24"/>
    <s v="All"/>
    <x v="37"/>
    <n v="691"/>
    <n v="119"/>
    <n v="4041.96"/>
    <n v="119"/>
    <n v="17.221418234442837"/>
    <n v="17.925470332850942"/>
    <n v="104.08823529411765"/>
    <n v="-67.368021636459048"/>
    <n v="33.966050420168067"/>
    <n v="0.32631978363540953"/>
    <n v="17.221418234442837"/>
    <n v="-8344.5400000000009"/>
    <n v="30"/>
  </r>
  <r>
    <s v="CMP00039"/>
    <s v="Back to School C"/>
    <x v="5"/>
    <x v="1"/>
    <d v="2024-07-14T00:00:00"/>
    <d v="2024-08-13T00:00:00"/>
    <x v="5"/>
    <s v="BDT"/>
    <s v="18-24"/>
    <s v="Male"/>
    <x v="38"/>
    <n v="2482"/>
    <n v="302"/>
    <n v="14310.99"/>
    <n v="302"/>
    <n v="12.167606768734892"/>
    <n v="2.912526188557615"/>
    <n v="23.936721854304636"/>
    <n v="97.969397791362141"/>
    <n v="47.387384105960265"/>
    <n v="1.9796939779136216"/>
    <n v="12.167606768734892"/>
    <n v="7082.0999999999995"/>
    <n v="30"/>
  </r>
  <r>
    <s v="CMP00040"/>
    <s v="Retargeting Push B"/>
    <x v="1"/>
    <x v="1"/>
    <d v="2024-11-21T00:00:00"/>
    <d v="2024-11-28T00:00:00"/>
    <x v="0"/>
    <s v="INR"/>
    <s v="25-34"/>
    <s v="All"/>
    <x v="39"/>
    <n v="1745"/>
    <n v="376"/>
    <n v="38022.480000000003"/>
    <n v="376"/>
    <n v="21.54727793696275"/>
    <n v="5.7560630372492838"/>
    <n v="26.713643617021276"/>
    <n v="278.54670246795956"/>
    <n v="101.1236170212766"/>
    <n v="3.7854670246795958"/>
    <n v="21.54727793696275"/>
    <n v="27978.15"/>
    <n v="7"/>
  </r>
  <r>
    <s v="CMP00041"/>
    <s v="New Year Buzz A"/>
    <x v="0"/>
    <x v="0"/>
    <d v="2024-10-29T00:00:00"/>
    <d v="2024-11-22T00:00:00"/>
    <x v="0"/>
    <s v="INR"/>
    <s v="35-44"/>
    <s v="Female"/>
    <x v="40"/>
    <n v="172"/>
    <n v="21"/>
    <n v="2653.91"/>
    <n v="21"/>
    <n v="12.209302325581394"/>
    <n v="12.073488372093022"/>
    <n v="98.88761904761904"/>
    <n v="27.798270282764463"/>
    <n v="126.37666666666667"/>
    <n v="1.2779827028276447"/>
    <n v="12.209302325581394"/>
    <n v="577.27"/>
    <n v="24"/>
  </r>
  <r>
    <s v="CMP00042"/>
    <s v="VIP Campaign A"/>
    <x v="2"/>
    <x v="2"/>
    <d v="2024-08-08T00:00:00"/>
    <d v="2024-08-20T00:00:00"/>
    <x v="3"/>
    <s v="AUD"/>
    <s v="35-44"/>
    <s v="Male"/>
    <x v="41"/>
    <n v="247"/>
    <n v="41"/>
    <n v="5246.84"/>
    <n v="41"/>
    <n v="16.599190283400812"/>
    <n v="39.153279352226726"/>
    <n v="235.87463414634146"/>
    <n v="-45.745879890723266"/>
    <n v="127.97170731707317"/>
    <n v="0.54254120109276738"/>
    <n v="16.599190283400812"/>
    <n v="-4424.0200000000004"/>
    <n v="12"/>
  </r>
  <r>
    <s v="CMP00043"/>
    <s v="New Year Buzz A"/>
    <x v="3"/>
    <x v="3"/>
    <d v="2024-03-04T00:00:00"/>
    <d v="2024-03-17T00:00:00"/>
    <x v="0"/>
    <s v="INR"/>
    <s v="35-44"/>
    <s v="All"/>
    <x v="42"/>
    <n v="1197"/>
    <n v="242"/>
    <n v="27466.400000000001"/>
    <n v="242"/>
    <n v="20.217209690893899"/>
    <n v="13.423333333333334"/>
    <n v="66.395578512396696"/>
    <n v="70.941383754892584"/>
    <n v="113.49752066115703"/>
    <n v="1.7094138375489258"/>
    <n v="20.217209690893899"/>
    <n v="11398.670000000002"/>
    <n v="13"/>
  </r>
  <r>
    <s v="CMP00044"/>
    <s v="Flash Sale A"/>
    <x v="5"/>
    <x v="1"/>
    <d v="2024-11-13T00:00:00"/>
    <d v="2024-11-20T00:00:00"/>
    <x v="1"/>
    <s v="EUR"/>
    <s v="25-34"/>
    <s v="Male"/>
    <x v="43"/>
    <n v="2005"/>
    <n v="110"/>
    <n v="10059.629999999999"/>
    <n v="110"/>
    <n v="5.4862842892768073"/>
    <n v="8.5975062344139648"/>
    <n v="156.70909090909092"/>
    <n v="-41.642707970762274"/>
    <n v="91.451181818181809"/>
    <n v="0.58357292029237728"/>
    <n v="5.4862842892768073"/>
    <n v="-7178.3700000000008"/>
    <n v="7"/>
  </r>
  <r>
    <s v="CMP00045"/>
    <s v="Retargeting Push A"/>
    <x v="0"/>
    <x v="0"/>
    <d v="2024-07-22T00:00:00"/>
    <d v="2024-07-28T00:00:00"/>
    <x v="6"/>
    <s v="USD"/>
    <s v="45-54"/>
    <s v="Female"/>
    <x v="44"/>
    <n v="1784"/>
    <n v="182"/>
    <n v="20550.080000000002"/>
    <n v="182"/>
    <n v="10.201793721973095"/>
    <n v="2.7559809417040357"/>
    <n v="27.014670329670331"/>
    <n v="317.96744544579974"/>
    <n v="112.91252747252749"/>
    <n v="4.1796744544579969"/>
    <n v="10.201793721973095"/>
    <n v="15633.410000000002"/>
    <n v="6"/>
  </r>
  <r>
    <s v="CMP00046"/>
    <s v="Spring Launch B"/>
    <x v="1"/>
    <x v="1"/>
    <d v="2024-11-18T00:00:00"/>
    <d v="2024-12-09T00:00:00"/>
    <x v="6"/>
    <s v="USD"/>
    <s v="45-54"/>
    <s v="Female"/>
    <x v="45"/>
    <n v="2435"/>
    <n v="733"/>
    <n v="81423.7"/>
    <n v="733"/>
    <n v="30.102669404517453"/>
    <n v="3.3023983572895279"/>
    <n v="10.970450204638473"/>
    <n v="912.5638264269387"/>
    <n v="111.08281036834924"/>
    <n v="10.125638264269387"/>
    <n v="30.102669404517453"/>
    <n v="73382.36"/>
    <n v="21"/>
  </r>
  <r>
    <s v="CMP00047"/>
    <s v="Clearance Drive B"/>
    <x v="4"/>
    <x v="4"/>
    <d v="2024-10-20T00:00:00"/>
    <d v="2024-10-27T00:00:00"/>
    <x v="5"/>
    <s v="BDT"/>
    <s v="55+"/>
    <s v="All"/>
    <x v="46"/>
    <n v="2019"/>
    <n v="661"/>
    <n v="89420.56"/>
    <n v="661"/>
    <n v="32.738979692917283"/>
    <n v="7.3485438335809805"/>
    <n v="22.445854765506805"/>
    <n v="502.69803750292351"/>
    <n v="135.28072617246596"/>
    <n v="6.0269803750292352"/>
    <n v="32.738979692917283"/>
    <n v="74583.850000000006"/>
    <n v="7"/>
  </r>
  <r>
    <s v="CMP00048"/>
    <s v="VIP Campaign B"/>
    <x v="1"/>
    <x v="1"/>
    <d v="2024-08-09T00:00:00"/>
    <d v="2024-09-05T00:00:00"/>
    <x v="5"/>
    <s v="BDT"/>
    <s v="55+"/>
    <s v="Male"/>
    <x v="47"/>
    <n v="1837"/>
    <n v="188"/>
    <n v="27797.72"/>
    <n v="188"/>
    <n v="10.234077299945564"/>
    <n v="3.0102667392487752"/>
    <n v="29.414148936170211"/>
    <n v="402.68397391615702"/>
    <n v="147.86021276595744"/>
    <n v="5.0268397391615709"/>
    <n v="10.234077299945564"/>
    <n v="22267.86"/>
    <n v="27"/>
  </r>
  <r>
    <s v="CMP00049"/>
    <s v="VIP Campaign A"/>
    <x v="0"/>
    <x v="0"/>
    <d v="2024-12-06T00:00:00"/>
    <d v="2024-12-30T00:00:00"/>
    <x v="2"/>
    <s v="GBP"/>
    <s v="25-34"/>
    <s v="All"/>
    <x v="48"/>
    <n v="930"/>
    <n v="113"/>
    <n v="4652.47"/>
    <n v="113"/>
    <n v="12.150537634408602"/>
    <n v="11.37032258064516"/>
    <n v="93.578761061946906"/>
    <n v="-56.002515509154179"/>
    <n v="41.172300884955753"/>
    <n v="0.43997484490845823"/>
    <n v="12.150537634408602"/>
    <n v="-5921.9299999999994"/>
    <n v="24"/>
  </r>
  <r>
    <s v="CMP00050"/>
    <s v="Back to School C"/>
    <x v="1"/>
    <x v="1"/>
    <d v="2024-11-25T00:00:00"/>
    <d v="2024-12-13T00:00:00"/>
    <x v="4"/>
    <s v="CAD"/>
    <s v="25-34"/>
    <s v="Male"/>
    <x v="49"/>
    <n v="1233"/>
    <n v="295"/>
    <n v="20851.650000000001"/>
    <n v="295"/>
    <n v="23.925385239253853"/>
    <n v="14.595060827250608"/>
    <n v="61.002406779661015"/>
    <n v="15.870115710911115"/>
    <n v="70.683559322033901"/>
    <n v="1.158701157109111"/>
    <n v="23.925385239253853"/>
    <n v="2855.9400000000023"/>
    <n v="18"/>
  </r>
  <r>
    <s v="CMP00051"/>
    <s v="Spring Launch C"/>
    <x v="0"/>
    <x v="0"/>
    <d v="2024-11-30T00:00:00"/>
    <d v="2024-12-15T00:00:00"/>
    <x v="0"/>
    <s v="INR"/>
    <s v="35-44"/>
    <s v="Female"/>
    <x v="50"/>
    <n v="2305"/>
    <n v="735"/>
    <n v="100291.02"/>
    <n v="735"/>
    <n v="31.887201735357916"/>
    <n v="3.1711887201735358"/>
    <n v="9.9450204081632663"/>
    <n v="1272.0471326025126"/>
    <n v="136.45036734693878"/>
    <n v="13.720471326025127"/>
    <n v="31.887201735357916"/>
    <n v="92981.430000000008"/>
    <n v="15"/>
  </r>
  <r>
    <s v="CMP00052"/>
    <s v="Retargeting Push C"/>
    <x v="3"/>
    <x v="3"/>
    <d v="2024-04-25T00:00:00"/>
    <d v="2024-05-20T00:00:00"/>
    <x v="1"/>
    <s v="EUR"/>
    <s v="35-44"/>
    <s v="All"/>
    <x v="51"/>
    <n v="677"/>
    <n v="50"/>
    <n v="2469.77"/>
    <n v="50"/>
    <n v="7.3855243722304289"/>
    <n v="23.201728212703102"/>
    <n v="314.15139999999997"/>
    <n v="-84.276562192624311"/>
    <n v="49.395400000000002"/>
    <n v="0.15723437807375679"/>
    <n v="7.3855243722304289"/>
    <n v="-13237.8"/>
    <n v="25"/>
  </r>
  <r>
    <s v="CMP00053"/>
    <s v="VIP Campaign A"/>
    <x v="0"/>
    <x v="0"/>
    <d v="2024-11-28T00:00:00"/>
    <d v="2024-12-14T00:00:00"/>
    <x v="2"/>
    <s v="GBP"/>
    <s v="45-54"/>
    <s v="Male"/>
    <x v="52"/>
    <n v="303"/>
    <n v="15"/>
    <n v="632.65"/>
    <n v="15"/>
    <n v="4.9504950495049505"/>
    <n v="59.47792079207921"/>
    <n v="1201.4540000000002"/>
    <n v="-96.489531295691151"/>
    <n v="42.176666666666662"/>
    <n v="3.5104687043088341E-2"/>
    <n v="4.9504950495049505"/>
    <n v="-17389.16"/>
    <n v="16"/>
  </r>
  <r>
    <s v="CMP00054"/>
    <s v="VIP Campaign C"/>
    <x v="5"/>
    <x v="1"/>
    <d v="2024-12-29T00:00:00"/>
    <d v="2025-01-05T00:00:00"/>
    <x v="5"/>
    <s v="BDT"/>
    <s v="25-34"/>
    <s v="Female"/>
    <x v="53"/>
    <n v="1934"/>
    <n v="261"/>
    <n v="17394"/>
    <n v="261"/>
    <n v="13.495346432264737"/>
    <n v="6.9484384694932784"/>
    <n v="51.487662835249047"/>
    <n v="29.436207609902453"/>
    <n v="66.643678160919535"/>
    <n v="1.2943620760990244"/>
    <n v="13.495346432264737"/>
    <n v="3955.7199999999993"/>
    <n v="7"/>
  </r>
  <r>
    <s v="CMP00055"/>
    <s v="Holiday Promo A"/>
    <x v="4"/>
    <x v="4"/>
    <d v="2024-07-25T00:00:00"/>
    <d v="2024-08-19T00:00:00"/>
    <x v="4"/>
    <s v="CAD"/>
    <s v="55+"/>
    <s v="All"/>
    <x v="54"/>
    <n v="1006"/>
    <n v="117"/>
    <n v="13509"/>
    <n v="117"/>
    <n v="11.630218687872764"/>
    <n v="9.9100099403578525"/>
    <n v="85.209145299145291"/>
    <n v="35.503692774039152"/>
    <n v="115.46153846153847"/>
    <n v="1.3550369277403915"/>
    <n v="11.630218687872764"/>
    <n v="3539.5300000000007"/>
    <n v="25"/>
  </r>
  <r>
    <s v="CMP00056"/>
    <s v="Retargeting Push B"/>
    <x v="3"/>
    <x v="3"/>
    <d v="2024-11-11T00:00:00"/>
    <d v="2024-11-26T00:00:00"/>
    <x v="6"/>
    <s v="USD"/>
    <s v="55+"/>
    <s v="Female"/>
    <x v="55"/>
    <n v="1350"/>
    <n v="139"/>
    <n v="10282.700000000001"/>
    <n v="139"/>
    <n v="10.296296296296296"/>
    <n v="3.7973037037037036"/>
    <n v="36.880287769784168"/>
    <n v="100.58482041838657"/>
    <n v="73.976258992805754"/>
    <n v="2.0058482041838657"/>
    <n v="10.296296296296296"/>
    <n v="5156.3400000000011"/>
    <n v="15"/>
  </r>
  <r>
    <s v="CMP00057"/>
    <s v="Retargeting Push B"/>
    <x v="4"/>
    <x v="4"/>
    <d v="2024-11-07T00:00:00"/>
    <d v="2024-11-26T00:00:00"/>
    <x v="1"/>
    <s v="EUR"/>
    <s v="35-44"/>
    <s v="Female"/>
    <x v="56"/>
    <n v="1268"/>
    <n v="313"/>
    <n v="30735.67"/>
    <n v="313"/>
    <n v="24.684542586750787"/>
    <n v="11.83858832807571"/>
    <n v="47.95952076677316"/>
    <n v="104.74981230843635"/>
    <n v="98.197028753993607"/>
    <n v="2.0474981230843636"/>
    <n v="24.684542586750787"/>
    <n v="15724.339999999998"/>
    <n v="19"/>
  </r>
  <r>
    <s v="CMP00058"/>
    <s v="VIP Campaign A"/>
    <x v="2"/>
    <x v="2"/>
    <d v="2024-12-27T00:00:00"/>
    <d v="2025-01-01T00:00:00"/>
    <x v="1"/>
    <s v="EUR"/>
    <s v="35-44"/>
    <s v="Male"/>
    <x v="57"/>
    <n v="519"/>
    <n v="67"/>
    <n v="3971.68"/>
    <n v="67"/>
    <n v="12.909441233140656"/>
    <n v="4.4829672447013484"/>
    <n v="34.726268656716414"/>
    <n v="70.703067917100043"/>
    <n v="59.27880597014925"/>
    <n v="1.7070306791710006"/>
    <n v="12.909441233140656"/>
    <n v="1645.02"/>
    <n v="5"/>
  </r>
  <r>
    <s v="CMP00059"/>
    <s v="Flash Sale C"/>
    <x v="4"/>
    <x v="4"/>
    <d v="2024-03-11T00:00:00"/>
    <d v="2024-04-05T00:00:00"/>
    <x v="6"/>
    <s v="USD"/>
    <s v="35-44"/>
    <s v="Male"/>
    <x v="58"/>
    <n v="612"/>
    <n v="194"/>
    <n v="20512.91"/>
    <n v="194"/>
    <n v="31.699346405228756"/>
    <n v="31.819787581699345"/>
    <n v="100.37994845360824"/>
    <n v="5.3364253652745202"/>
    <n v="105.73664948453609"/>
    <n v="1.0533642536527452"/>
    <n v="31.699346405228756"/>
    <n v="1039.2000000000007"/>
    <n v="25"/>
  </r>
  <r>
    <s v="CMP00060"/>
    <s v="Spring Launch B"/>
    <x v="0"/>
    <x v="0"/>
    <d v="2024-03-02T00:00:00"/>
    <d v="2024-03-07T00:00:00"/>
    <x v="4"/>
    <s v="CAD"/>
    <s v="18-24"/>
    <s v="Female"/>
    <x v="59"/>
    <n v="847"/>
    <n v="206"/>
    <n v="22715.8"/>
    <n v="206"/>
    <n v="24.321133412042503"/>
    <n v="18.888807556080284"/>
    <n v="77.664174757281558"/>
    <n v="41.98422133632355"/>
    <n v="110.27087378640776"/>
    <n v="1.4198422133632356"/>
    <n v="24.321133412042503"/>
    <n v="6716.98"/>
    <n v="5"/>
  </r>
  <r>
    <s v="CMP00061"/>
    <s v="Spring Launch C"/>
    <x v="5"/>
    <x v="1"/>
    <d v="2024-01-09T00:00:00"/>
    <d v="2024-02-02T00:00:00"/>
    <x v="5"/>
    <s v="BDT"/>
    <s v="25-34"/>
    <s v="Female"/>
    <x v="60"/>
    <n v="865"/>
    <n v="116"/>
    <n v="3818.48"/>
    <n v="116"/>
    <n v="13.410404624277456"/>
    <n v="20.059271676300579"/>
    <n v="149.57991379310346"/>
    <n v="-77.993080621764292"/>
    <n v="32.917931034482756"/>
    <n v="0.22006919378235715"/>
    <n v="13.410404624277456"/>
    <n v="-13532.79"/>
    <n v="24"/>
  </r>
  <r>
    <s v="CMP00062"/>
    <s v="Spring Launch C"/>
    <x v="4"/>
    <x v="4"/>
    <d v="2024-05-07T00:00:00"/>
    <d v="2024-06-06T00:00:00"/>
    <x v="0"/>
    <s v="INR"/>
    <s v="25-34"/>
    <s v="Male"/>
    <x v="61"/>
    <n v="66"/>
    <n v="22"/>
    <n v="1900.65"/>
    <n v="22"/>
    <n v="33.333333333333329"/>
    <n v="198.28348484848485"/>
    <n v="594.85045454545445"/>
    <n v="-85.47648721489206"/>
    <n v="86.393181818181816"/>
    <n v="0.14523512785107948"/>
    <n v="33.333333333333329"/>
    <n v="-11186.06"/>
    <n v="30"/>
  </r>
  <r>
    <s v="CMP00063"/>
    <s v="New Year Buzz B"/>
    <x v="2"/>
    <x v="2"/>
    <d v="2024-11-24T00:00:00"/>
    <d v="2024-11-30T00:00:00"/>
    <x v="1"/>
    <s v="EUR"/>
    <s v="18-24"/>
    <s v="Female"/>
    <x v="62"/>
    <n v="2196"/>
    <n v="602"/>
    <n v="86909.91"/>
    <n v="602"/>
    <n v="27.413479052823313"/>
    <n v="2.7101229508196725"/>
    <n v="9.8860963455149502"/>
    <n v="1360.3197886894411"/>
    <n v="144.36862126245848"/>
    <n v="14.60319788689441"/>
    <n v="27.413479052823313"/>
    <n v="80958.48000000001"/>
    <n v="6"/>
  </r>
  <r>
    <s v="CMP00064"/>
    <s v="Flash Sale C"/>
    <x v="5"/>
    <x v="1"/>
    <d v="2024-08-05T00:00:00"/>
    <d v="2024-08-15T00:00:00"/>
    <x v="2"/>
    <s v="GBP"/>
    <s v="55+"/>
    <s v="All"/>
    <x v="63"/>
    <n v="351"/>
    <n v="119"/>
    <n v="17330.490000000002"/>
    <n v="119"/>
    <n v="33.903133903133906"/>
    <n v="19.799515669515671"/>
    <n v="58.400252100840341"/>
    <n v="149.37284430969706"/>
    <n v="145.63436974789917"/>
    <n v="2.4937284430969706"/>
    <n v="33.903133903133906"/>
    <n v="10380.86"/>
    <n v="10"/>
  </r>
  <r>
    <s v="CMP00065"/>
    <s v="Holiday Promo C"/>
    <x v="5"/>
    <x v="1"/>
    <d v="2024-01-15T00:00:00"/>
    <d v="2024-02-01T00:00:00"/>
    <x v="2"/>
    <s v="GBP"/>
    <s v="55+"/>
    <s v="All"/>
    <x v="64"/>
    <n v="240"/>
    <n v="34"/>
    <n v="1798.92"/>
    <n v="34"/>
    <n v="14.166666666666666"/>
    <n v="71.390333333333331"/>
    <n v="503.93176470588236"/>
    <n v="-89.500679363686032"/>
    <n v="52.909411764705887"/>
    <n v="0.10499320636313973"/>
    <n v="14.166666666666666"/>
    <n v="-15334.76"/>
    <n v="17"/>
  </r>
  <r>
    <s v="CMP00066"/>
    <s v="Spring Launch B"/>
    <x v="3"/>
    <x v="3"/>
    <d v="2024-01-17T00:00:00"/>
    <d v="2024-01-31T00:00:00"/>
    <x v="6"/>
    <s v="USD"/>
    <s v="55+"/>
    <s v="Male"/>
    <x v="65"/>
    <n v="177"/>
    <n v="28"/>
    <n v="2166.16"/>
    <n v="28"/>
    <n v="15.819209039548024"/>
    <n v="32.402598870056501"/>
    <n v="204.83071428571429"/>
    <n v="-62.230831732127236"/>
    <n v="77.362857142857138"/>
    <n v="0.37769168267872771"/>
    <n v="15.819209039548024"/>
    <n v="-3569.1000000000004"/>
    <n v="14"/>
  </r>
  <r>
    <s v="CMP00067"/>
    <s v="Spring Launch C"/>
    <x v="3"/>
    <x v="3"/>
    <d v="2024-05-24T00:00:00"/>
    <d v="2024-06-03T00:00:00"/>
    <x v="1"/>
    <s v="EUR"/>
    <s v="25-34"/>
    <s v="All"/>
    <x v="66"/>
    <n v="1396"/>
    <n v="308"/>
    <n v="12831.64"/>
    <n v="308"/>
    <n v="22.063037249283667"/>
    <n v="12.15054441260745"/>
    <n v="55.071948051948048"/>
    <n v="-24.351379777103862"/>
    <n v="41.66116883116883"/>
    <n v="0.75648620222896135"/>
    <n v="22.063037249283667"/>
    <n v="-4130.5200000000004"/>
    <n v="10"/>
  </r>
  <r>
    <s v="CMP00068"/>
    <s v="VIP Campaign A"/>
    <x v="3"/>
    <x v="3"/>
    <d v="2024-03-23T00:00:00"/>
    <d v="2024-04-14T00:00:00"/>
    <x v="3"/>
    <s v="AUD"/>
    <s v="45-54"/>
    <s v="Female"/>
    <x v="67"/>
    <n v="1736"/>
    <n v="159"/>
    <n v="14659.73"/>
    <n v="159"/>
    <n v="9.1589861751152082"/>
    <n v="7.1962211981566817"/>
    <n v="78.570062893081754"/>
    <n v="17.346933874665403"/>
    <n v="92.199559748427674"/>
    <n v="1.1734693387466542"/>
    <n v="9.1589861751152082"/>
    <n v="2167.09"/>
    <n v="22"/>
  </r>
  <r>
    <s v="CMP00069"/>
    <s v="Holiday Promo C"/>
    <x v="1"/>
    <x v="1"/>
    <d v="2024-03-16T00:00:00"/>
    <d v="2024-04-02T00:00:00"/>
    <x v="0"/>
    <s v="INR"/>
    <s v="35-44"/>
    <s v="Male"/>
    <x v="68"/>
    <n v="834"/>
    <n v="254"/>
    <n v="11784.22"/>
    <n v="254"/>
    <n v="30.455635491606714"/>
    <n v="21.113633093525181"/>
    <n v="69.325866141732291"/>
    <n v="-33.077551697250861"/>
    <n v="46.394566929133859"/>
    <n v="0.66922448302749138"/>
    <n v="30.455635491606714"/>
    <n v="-5824.5500000000011"/>
    <n v="17"/>
  </r>
  <r>
    <s v="CMP00070"/>
    <s v="Flash Sale B"/>
    <x v="5"/>
    <x v="1"/>
    <d v="2024-11-25T00:00:00"/>
    <d v="2024-12-08T00:00:00"/>
    <x v="4"/>
    <s v="CAD"/>
    <s v="18-24"/>
    <s v="All"/>
    <x v="69"/>
    <n v="1550"/>
    <n v="215"/>
    <n v="17280.349999999999"/>
    <n v="215"/>
    <n v="13.870967741935484"/>
    <n v="9.2411354838709681"/>
    <n v="66.622139534883715"/>
    <n v="20.641158466771284"/>
    <n v="80.373720930232551"/>
    <n v="1.2064115846677128"/>
    <n v="13.870967741935484"/>
    <n v="2956.5899999999983"/>
    <n v="13"/>
  </r>
  <r>
    <s v="CMP00071"/>
    <s v="New Year Buzz C"/>
    <x v="2"/>
    <x v="2"/>
    <d v="2024-08-28T00:00:00"/>
    <d v="2024-09-23T00:00:00"/>
    <x v="0"/>
    <s v="INR"/>
    <s v="35-44"/>
    <s v="Female"/>
    <x v="70"/>
    <n v="574"/>
    <n v="42"/>
    <n v="1286.1300000000001"/>
    <n v="42"/>
    <n v="7.3170731707317067"/>
    <n v="9.5749825783972131"/>
    <n v="130.85809523809525"/>
    <n v="-76.598969439814852"/>
    <n v="30.622142857142858"/>
    <n v="0.23401030560185154"/>
    <n v="7.3170731707317067"/>
    <n v="-4209.91"/>
    <n v="26"/>
  </r>
  <r>
    <s v="CMP00072"/>
    <s v="Clearance Drive C"/>
    <x v="3"/>
    <x v="3"/>
    <d v="2024-08-26T00:00:00"/>
    <d v="2024-09-17T00:00:00"/>
    <x v="1"/>
    <s v="EUR"/>
    <s v="45-54"/>
    <s v="All"/>
    <x v="71"/>
    <n v="69"/>
    <n v="16"/>
    <n v="1827.78"/>
    <n v="16"/>
    <n v="23.188405797101449"/>
    <n v="184.69478260869565"/>
    <n v="796.49625000000003"/>
    <n v="-85.65765375543198"/>
    <n v="114.23625"/>
    <n v="0.14342346244568005"/>
    <n v="23.188405797101449"/>
    <n v="-10916.16"/>
    <n v="22"/>
  </r>
  <r>
    <s v="CMP00073"/>
    <s v="Spring Launch B"/>
    <x v="4"/>
    <x v="4"/>
    <d v="2024-02-28T00:00:00"/>
    <d v="2024-03-04T00:00:00"/>
    <x v="0"/>
    <s v="INR"/>
    <s v="18-24"/>
    <s v="Male"/>
    <x v="72"/>
    <n v="1021"/>
    <n v="322"/>
    <n v="10727.11"/>
    <n v="322"/>
    <n v="31.537708129285015"/>
    <n v="15.688501469147893"/>
    <n v="49.745217391304344"/>
    <n v="-33.030735499401914"/>
    <n v="33.314006211180129"/>
    <n v="0.66969264500598091"/>
    <n v="31.537708129285015"/>
    <n v="-5290.8499999999985"/>
    <n v="5"/>
  </r>
  <r>
    <s v="CMP00074"/>
    <s v="VIP Campaign A"/>
    <x v="2"/>
    <x v="2"/>
    <d v="2024-09-02T00:00:00"/>
    <d v="2024-09-07T00:00:00"/>
    <x v="2"/>
    <s v="GBP"/>
    <s v="35-44"/>
    <s v="All"/>
    <x v="73"/>
    <n v="1873"/>
    <n v="418"/>
    <n v="14342.86"/>
    <n v="418"/>
    <n v="22.317138280832889"/>
    <n v="6.2935771489588896"/>
    <n v="28.200645933014357"/>
    <n v="21.674738523583986"/>
    <n v="34.313062200956942"/>
    <n v="1.2167473852358399"/>
    <n v="22.317138280832889"/>
    <n v="2554.9899999999998"/>
    <n v="5"/>
  </r>
  <r>
    <s v="CMP00075"/>
    <s v="Brand Awareness B"/>
    <x v="5"/>
    <x v="1"/>
    <d v="2024-10-10T00:00:00"/>
    <d v="2024-10-18T00:00:00"/>
    <x v="1"/>
    <s v="EUR"/>
    <s v="45-54"/>
    <s v="All"/>
    <x v="74"/>
    <n v="624"/>
    <n v="215"/>
    <n v="28094.48"/>
    <n v="215"/>
    <n v="34.455128205128204"/>
    <n v="15.351217948717949"/>
    <n v="44.554232558139532"/>
    <n v="193.28751163985152"/>
    <n v="130.672"/>
    <n v="2.9328751163985149"/>
    <n v="34.455128205128204"/>
    <n v="18515.32"/>
    <n v="8"/>
  </r>
  <r>
    <s v="CMP00076"/>
    <s v="Brand Awareness C"/>
    <x v="3"/>
    <x v="3"/>
    <d v="2024-09-21T00:00:00"/>
    <d v="2024-10-08T00:00:00"/>
    <x v="6"/>
    <s v="USD"/>
    <s v="18-24"/>
    <s v="Male"/>
    <x v="75"/>
    <n v="2402"/>
    <n v="147"/>
    <n v="18920.669999999998"/>
    <n v="147"/>
    <n v="6.1199000832639472"/>
    <n v="7.1931265611990005"/>
    <n v="117.53666666666666"/>
    <n v="9.5079896908708115"/>
    <n v="128.71204081632652"/>
    <n v="1.0950798969087081"/>
    <n v="6.1199000832639472"/>
    <n v="1642.7799999999988"/>
    <n v="17"/>
  </r>
  <r>
    <s v="CMP00077"/>
    <s v="VIP Campaign A"/>
    <x v="5"/>
    <x v="1"/>
    <d v="2024-03-09T00:00:00"/>
    <d v="2024-03-24T00:00:00"/>
    <x v="2"/>
    <s v="GBP"/>
    <s v="35-44"/>
    <s v="Male"/>
    <x v="76"/>
    <n v="2361"/>
    <n v="663"/>
    <n v="37060.720000000001"/>
    <n v="663"/>
    <n v="28.081321473951714"/>
    <n v="3.186666666666667"/>
    <n v="11.347993966817496"/>
    <n v="392.58505101199938"/>
    <n v="55.898521870286579"/>
    <n v="4.9258505101199939"/>
    <n v="28.081321473951714"/>
    <n v="29537"/>
    <n v="15"/>
  </r>
  <r>
    <s v="CMP00078"/>
    <s v="New Year Buzz C"/>
    <x v="3"/>
    <x v="3"/>
    <d v="2024-05-29T00:00:00"/>
    <d v="2024-06-25T00:00:00"/>
    <x v="3"/>
    <s v="AUD"/>
    <s v="25-34"/>
    <s v="Male"/>
    <x v="77"/>
    <n v="1269"/>
    <n v="384"/>
    <n v="20477.03"/>
    <n v="384"/>
    <n v="30.260047281323878"/>
    <n v="9.9656107171000787"/>
    <n v="32.933229166666671"/>
    <n v="61.920347040571343"/>
    <n v="53.32559895833333"/>
    <n v="1.6192034704057134"/>
    <n v="30.260047281323878"/>
    <n v="7830.6699999999983"/>
    <n v="27"/>
  </r>
  <r>
    <s v="CMP00079"/>
    <s v="Back to School A"/>
    <x v="3"/>
    <x v="3"/>
    <d v="2024-12-27T00:00:00"/>
    <d v="2025-01-02T00:00:00"/>
    <x v="3"/>
    <s v="AUD"/>
    <s v="35-44"/>
    <s v="Male"/>
    <x v="78"/>
    <n v="318"/>
    <n v="108"/>
    <n v="12501.15"/>
    <n v="108"/>
    <n v="33.962264150943398"/>
    <n v="26.796855345911947"/>
    <n v="78.901851851851845"/>
    <n v="46.703006548219776"/>
    <n v="115.75138888888888"/>
    <n v="1.4670300654821977"/>
    <n v="33.962264150943398"/>
    <n v="3979.75"/>
    <n v="6"/>
  </r>
  <r>
    <s v="CMP00080"/>
    <s v="Flash Sale C"/>
    <x v="4"/>
    <x v="4"/>
    <d v="2024-09-01T00:00:00"/>
    <d v="2024-09-14T00:00:00"/>
    <x v="0"/>
    <s v="INR"/>
    <s v="18-24"/>
    <s v="Male"/>
    <x v="79"/>
    <n v="169"/>
    <n v="22"/>
    <n v="1818.88"/>
    <n v="22"/>
    <n v="13.017751479289942"/>
    <n v="7.6971597633136088"/>
    <n v="59.128181818181815"/>
    <n v="39.825648437139662"/>
    <n v="82.676363636363646"/>
    <n v="1.3982564843713967"/>
    <n v="13.017751479289942"/>
    <n v="518.06000000000017"/>
    <n v="13"/>
  </r>
  <r>
    <s v="CMP00081"/>
    <s v="Clearance Drive A"/>
    <x v="0"/>
    <x v="0"/>
    <d v="2024-03-16T00:00:00"/>
    <d v="2024-04-13T00:00:00"/>
    <x v="6"/>
    <s v="USD"/>
    <s v="35-44"/>
    <s v="All"/>
    <x v="80"/>
    <n v="790"/>
    <n v="83"/>
    <n v="3295.49"/>
    <n v="83"/>
    <n v="10.506329113924052"/>
    <n v="2.5694936708860761"/>
    <n v="24.456626506024097"/>
    <n v="62.347406276171228"/>
    <n v="39.704698795180718"/>
    <n v="1.6234740627617121"/>
    <n v="10.506329113924052"/>
    <n v="1265.5899999999997"/>
    <n v="28"/>
  </r>
  <r>
    <s v="CMP00082"/>
    <s v="Brand Awareness B"/>
    <x v="1"/>
    <x v="1"/>
    <d v="2024-03-13T00:00:00"/>
    <d v="2024-03-22T00:00:00"/>
    <x v="4"/>
    <s v="CAD"/>
    <s v="18-24"/>
    <s v="Female"/>
    <x v="81"/>
    <n v="1981"/>
    <n v="342"/>
    <n v="17372"/>
    <n v="342"/>
    <n v="17.264008076728928"/>
    <n v="4.4685159010600701"/>
    <n v="25.883421052631576"/>
    <n v="96.246553089482433"/>
    <n v="50.795321637426902"/>
    <n v="1.9624655308948245"/>
    <n v="17.264008076728928"/>
    <n v="8519.8700000000008"/>
    <n v="9"/>
  </r>
  <r>
    <s v="CMP00083"/>
    <s v="New Year Buzz B"/>
    <x v="0"/>
    <x v="0"/>
    <d v="2024-12-17T00:00:00"/>
    <d v="2024-12-25T00:00:00"/>
    <x v="5"/>
    <s v="BDT"/>
    <s v="35-44"/>
    <s v="Female"/>
    <x v="82"/>
    <n v="1169"/>
    <n v="251"/>
    <n v="29053.63"/>
    <n v="251"/>
    <n v="21.471343028229256"/>
    <n v="3.0372284003421726"/>
    <n v="14.145498007968127"/>
    <n v="718.29225014927397"/>
    <n v="115.75151394422311"/>
    <n v="8.1829225014927403"/>
    <n v="21.471343028229256"/>
    <n v="25503.11"/>
    <n v="8"/>
  </r>
  <r>
    <s v="CMP00084"/>
    <s v="Flash Sale A"/>
    <x v="5"/>
    <x v="1"/>
    <d v="2024-09-26T00:00:00"/>
    <d v="2024-10-13T00:00:00"/>
    <x v="6"/>
    <s v="USD"/>
    <s v="25-34"/>
    <s v="Female"/>
    <x v="83"/>
    <n v="946"/>
    <n v="318"/>
    <n v="37698.15"/>
    <n v="318"/>
    <n v="33.61522198731501"/>
    <n v="14.137262156448203"/>
    <n v="42.056132075471702"/>
    <n v="181.87956347648583"/>
    <n v="118.54764150943397"/>
    <n v="2.8187956347648582"/>
    <n v="33.61522198731501"/>
    <n v="24324.300000000003"/>
    <n v="17"/>
  </r>
  <r>
    <s v="CMP00085"/>
    <s v="Back to School C"/>
    <x v="1"/>
    <x v="1"/>
    <d v="2024-11-28T00:00:00"/>
    <d v="2024-12-26T00:00:00"/>
    <x v="3"/>
    <s v="AUD"/>
    <s v="25-34"/>
    <s v="Female"/>
    <x v="84"/>
    <n v="2344"/>
    <n v="150"/>
    <n v="14688.67"/>
    <n v="150"/>
    <n v="6.3993174061433438"/>
    <n v="4.8250426621160409"/>
    <n v="75.399333333333331"/>
    <n v="29.874446281576322"/>
    <n v="97.92446666666666"/>
    <n v="1.2987444628157632"/>
    <n v="6.3993174061433438"/>
    <n v="3378.7700000000004"/>
    <n v="28"/>
  </r>
  <r>
    <s v="CMP00086"/>
    <s v="Back to School B"/>
    <x v="3"/>
    <x v="3"/>
    <d v="2024-06-18T00:00:00"/>
    <d v="2024-07-12T00:00:00"/>
    <x v="1"/>
    <s v="EUR"/>
    <s v="45-54"/>
    <s v="All"/>
    <x v="85"/>
    <n v="1293"/>
    <n v="82"/>
    <n v="2860.77"/>
    <n v="82"/>
    <n v="6.3418406805877803"/>
    <n v="2.779280742459397"/>
    <n v="43.824512195121955"/>
    <n v="-20.392864000267146"/>
    <n v="34.887439024390247"/>
    <n v="0.79607135999732859"/>
    <n v="6.3418406805877803"/>
    <n v="-732.84000000000015"/>
    <n v="24"/>
  </r>
  <r>
    <s v="CMP00087"/>
    <s v="Brand Awareness A"/>
    <x v="5"/>
    <x v="1"/>
    <d v="2024-04-30T00:00:00"/>
    <d v="2024-05-17T00:00:00"/>
    <x v="4"/>
    <s v="CAD"/>
    <s v="45-54"/>
    <s v="Male"/>
    <x v="86"/>
    <n v="502"/>
    <n v="96"/>
    <n v="4007.05"/>
    <n v="96"/>
    <n v="19.123505976095618"/>
    <n v="34.22605577689243"/>
    <n v="178.97375"/>
    <n v="-76.678085939045999"/>
    <n v="41.740104166666669"/>
    <n v="0.23321914060954005"/>
    <n v="19.123505976095618"/>
    <n v="-13174.43"/>
    <n v="17"/>
  </r>
  <r>
    <s v="CMP00088"/>
    <s v="Retargeting Push B"/>
    <x v="3"/>
    <x v="3"/>
    <d v="2024-06-17T00:00:00"/>
    <d v="2024-06-25T00:00:00"/>
    <x v="4"/>
    <s v="CAD"/>
    <s v="35-44"/>
    <s v="All"/>
    <x v="87"/>
    <n v="600"/>
    <n v="92"/>
    <n v="7890"/>
    <n v="92"/>
    <n v="15.333333333333332"/>
    <n v="16.810850000000002"/>
    <n v="109.63597826086956"/>
    <n v="-21.776709684519226"/>
    <n v="85.760869565217391"/>
    <n v="0.78223290315480776"/>
    <n v="15.333333333333332"/>
    <n v="-2196.5100000000002"/>
    <n v="8"/>
  </r>
  <r>
    <s v="CMP00089"/>
    <s v="New Year Buzz A"/>
    <x v="5"/>
    <x v="1"/>
    <d v="2024-12-11T00:00:00"/>
    <d v="2024-12-23T00:00:00"/>
    <x v="1"/>
    <s v="EUR"/>
    <s v="45-54"/>
    <s v="All"/>
    <x v="88"/>
    <n v="1835"/>
    <n v="430"/>
    <n v="45670.83"/>
    <n v="430"/>
    <n v="23.43324250681199"/>
    <n v="7.1774332425068117"/>
    <n v="30.629279069767442"/>
    <n v="246.76373647649802"/>
    <n v="106.21123255813954"/>
    <n v="3.4676373647649803"/>
    <n v="23.43324250681199"/>
    <n v="32500.240000000002"/>
    <n v="12"/>
  </r>
  <r>
    <s v="CMP00090"/>
    <s v="Back to School C"/>
    <x v="4"/>
    <x v="4"/>
    <d v="2024-03-25T00:00:00"/>
    <d v="2024-04-09T00:00:00"/>
    <x v="1"/>
    <s v="EUR"/>
    <s v="35-44"/>
    <s v="Female"/>
    <x v="89"/>
    <n v="1681"/>
    <n v="515"/>
    <n v="56157.27"/>
    <n v="515"/>
    <n v="30.636525877453895"/>
    <n v="0.82298036882807857"/>
    <n v="2.6862718446601943"/>
    <n v="3959.2780263547843"/>
    <n v="109.04324271844659"/>
    <n v="40.592780263547844"/>
    <n v="30.636525877453895"/>
    <n v="54773.84"/>
    <n v="15"/>
  </r>
  <r>
    <s v="CMP00091"/>
    <s v="Back to School C"/>
    <x v="1"/>
    <x v="1"/>
    <d v="2024-01-31T00:00:00"/>
    <d v="2024-02-05T00:00:00"/>
    <x v="2"/>
    <s v="GBP"/>
    <s v="55+"/>
    <s v="All"/>
    <x v="90"/>
    <n v="385"/>
    <n v="93"/>
    <n v="3085.87"/>
    <n v="93"/>
    <n v="24.155844155844157"/>
    <n v="9.5512207792207793"/>
    <n v="39.54"/>
    <n v="-16.0814419588711"/>
    <n v="33.181397849462364"/>
    <n v="0.83918558041128899"/>
    <n v="24.155844155844157"/>
    <n v="-591.34999999999991"/>
    <n v="5"/>
  </r>
  <r>
    <s v="CMP00092"/>
    <s v="Holiday Promo C"/>
    <x v="5"/>
    <x v="1"/>
    <d v="2024-12-07T00:00:00"/>
    <d v="2024-12-28T00:00:00"/>
    <x v="3"/>
    <s v="AUD"/>
    <s v="25-34"/>
    <s v="Male"/>
    <x v="91"/>
    <n v="901"/>
    <n v="200"/>
    <n v="15316.08"/>
    <n v="200"/>
    <n v="22.197558268590456"/>
    <n v="13.232652608213098"/>
    <n v="59.613100000000003"/>
    <n v="28.462368170754402"/>
    <n v="76.580399999999997"/>
    <n v="1.284623681707544"/>
    <n v="22.197558268590456"/>
    <n v="3393.4599999999991"/>
    <n v="21"/>
  </r>
  <r>
    <s v="CMP00093"/>
    <s v="Brand Awareness C"/>
    <x v="2"/>
    <x v="2"/>
    <d v="2024-03-17T00:00:00"/>
    <d v="2024-03-27T00:00:00"/>
    <x v="5"/>
    <s v="BDT"/>
    <s v="35-44"/>
    <s v="Male"/>
    <x v="92"/>
    <n v="1006"/>
    <n v="214"/>
    <n v="30596.82"/>
    <n v="214"/>
    <n v="21.272365805168985"/>
    <n v="12.966322067594435"/>
    <n v="60.953831775700941"/>
    <n v="134.56407944729116"/>
    <n v="142.97579439252337"/>
    <n v="2.3456407944729118"/>
    <n v="21.272365805168985"/>
    <n v="17552.699999999997"/>
    <n v="10"/>
  </r>
  <r>
    <s v="CMP00094"/>
    <s v="Retargeting Push B"/>
    <x v="4"/>
    <x v="4"/>
    <d v="2024-11-25T00:00:00"/>
    <d v="2024-12-04T00:00:00"/>
    <x v="5"/>
    <s v="BDT"/>
    <s v="35-44"/>
    <s v="Male"/>
    <x v="93"/>
    <n v="1490"/>
    <n v="365"/>
    <n v="20002.77"/>
    <n v="365"/>
    <n v="24.496644295302016"/>
    <n v="5.3885906040268452"/>
    <n v="21.997260273972604"/>
    <n v="149.13152322829743"/>
    <n v="54.802109589041095"/>
    <n v="2.4913152322829744"/>
    <n v="24.496644295302016"/>
    <n v="11973.77"/>
    <n v="9"/>
  </r>
  <r>
    <s v="CMP00095"/>
    <s v="VIP Campaign C"/>
    <x v="1"/>
    <x v="1"/>
    <d v="2024-06-18T00:00:00"/>
    <d v="2024-07-09T00:00:00"/>
    <x v="5"/>
    <s v="BDT"/>
    <s v="25-34"/>
    <s v="All"/>
    <x v="94"/>
    <n v="61"/>
    <n v="4"/>
    <n v="128.75"/>
    <n v="4"/>
    <n v="6.557377049180328"/>
    <n v="95.774426229508194"/>
    <n v="1460.56"/>
    <n v="-97.796221997042238"/>
    <n v="32.1875"/>
    <n v="2.2037780029577698E-2"/>
    <n v="6.557377049180328"/>
    <n v="-5713.49"/>
    <n v="21"/>
  </r>
  <r>
    <s v="CMP00096"/>
    <s v="Holiday Promo B"/>
    <x v="5"/>
    <x v="1"/>
    <d v="2024-03-16T00:00:00"/>
    <d v="2024-04-11T00:00:00"/>
    <x v="6"/>
    <s v="USD"/>
    <s v="35-44"/>
    <s v="Female"/>
    <x v="95"/>
    <n v="2132"/>
    <n v="321"/>
    <n v="34888.44"/>
    <n v="321"/>
    <n v="15.056285178236397"/>
    <n v="1.0983302063789868"/>
    <n v="7.2948286604361368"/>
    <n v="1389.9147605951387"/>
    <n v="108.68672897196262"/>
    <n v="14.899147605951386"/>
    <n v="15.056285178236397"/>
    <n v="32546.800000000003"/>
    <n v="26"/>
  </r>
  <r>
    <s v="CMP00097"/>
    <s v="VIP Campaign B"/>
    <x v="1"/>
    <x v="1"/>
    <d v="2024-07-03T00:00:00"/>
    <d v="2024-07-26T00:00:00"/>
    <x v="0"/>
    <s v="INR"/>
    <s v="18-24"/>
    <s v="All"/>
    <x v="96"/>
    <n v="1675"/>
    <n v="254"/>
    <n v="15565.97"/>
    <n v="254"/>
    <n v="15.164179104477613"/>
    <n v="4.7852119402985069"/>
    <n v="31.556023622047242"/>
    <n v="94.204907407522924"/>
    <n v="61.283346456692911"/>
    <n v="1.9420490740752292"/>
    <n v="15.164179104477613"/>
    <n v="7550.74"/>
    <n v="23"/>
  </r>
  <r>
    <s v="CMP00098"/>
    <s v="New Year Buzz A"/>
    <x v="3"/>
    <x v="3"/>
    <d v="2024-04-21T00:00:00"/>
    <d v="2024-04-29T00:00:00"/>
    <x v="2"/>
    <s v="GBP"/>
    <s v="25-34"/>
    <s v="Female"/>
    <x v="97"/>
    <n v="875"/>
    <n v="226"/>
    <n v="23836.93"/>
    <n v="226"/>
    <n v="25.828571428571429"/>
    <n v="11.625977142857142"/>
    <n v="45.012079646017696"/>
    <n v="134.32185853748209"/>
    <n v="105.47314159292036"/>
    <n v="2.3432185853748209"/>
    <n v="25.828571428571429"/>
    <n v="13664.2"/>
    <n v="8"/>
  </r>
  <r>
    <s v="CMP00099"/>
    <s v="New Year Buzz B"/>
    <x v="5"/>
    <x v="1"/>
    <d v="2024-01-10T00:00:00"/>
    <d v="2024-01-30T00:00:00"/>
    <x v="0"/>
    <s v="INR"/>
    <s v="55+"/>
    <s v="Female"/>
    <x v="98"/>
    <n v="778"/>
    <n v="226"/>
    <n v="14428.78"/>
    <n v="226"/>
    <n v="29.048843187660665"/>
    <n v="22.635861182519282"/>
    <n v="77.923451327433625"/>
    <n v="-18.068106321724862"/>
    <n v="63.8441592920354"/>
    <n v="0.81931893678275136"/>
    <n v="29.048843187660665"/>
    <n v="-3181.92"/>
    <n v="20"/>
  </r>
  <r>
    <s v="CMP00100"/>
    <s v="Holiday Promo B"/>
    <x v="5"/>
    <x v="1"/>
    <d v="2024-07-21T00:00:00"/>
    <d v="2024-08-12T00:00:00"/>
    <x v="4"/>
    <s v="CAD"/>
    <s v="18-24"/>
    <s v="Female"/>
    <x v="99"/>
    <n v="2289"/>
    <n v="509"/>
    <n v="59959.040000000001"/>
    <n v="509"/>
    <n v="22.236784622105723"/>
    <n v="1.7300436871996505"/>
    <n v="7.7800982318271119"/>
    <n v="1414.0904074927969"/>
    <n v="117.797721021611"/>
    <n v="15.140904074927969"/>
    <n v="22.236784622105723"/>
    <n v="55998.97"/>
    <n v="22"/>
  </r>
  <r>
    <s v="CMP00101"/>
    <s v="Clearance Drive A"/>
    <x v="0"/>
    <x v="0"/>
    <d v="2024-11-02T00:00:00"/>
    <d v="2024-12-02T00:00:00"/>
    <x v="2"/>
    <s v="GBP"/>
    <s v="18-24"/>
    <s v="Male"/>
    <x v="100"/>
    <n v="1058"/>
    <n v="299"/>
    <n v="21198.03"/>
    <n v="299"/>
    <n v="28.260869565217391"/>
    <n v="2.8260396975425328"/>
    <n v="9.9998327759197316"/>
    <n v="608.97606983394371"/>
    <n v="70.896421404682272"/>
    <n v="7.089760698339437"/>
    <n v="28.260869565217391"/>
    <n v="18208.079999999998"/>
    <n v="30"/>
  </r>
  <r>
    <s v="CMP00102"/>
    <s v="Back to School B"/>
    <x v="1"/>
    <x v="1"/>
    <d v="2024-01-16T00:00:00"/>
    <d v="2024-02-14T00:00:00"/>
    <x v="3"/>
    <s v="AUD"/>
    <s v="45-54"/>
    <s v="Female"/>
    <x v="101"/>
    <n v="86"/>
    <n v="10"/>
    <n v="1115.81"/>
    <n v="10"/>
    <n v="11.627906976744185"/>
    <n v="216.85779069767443"/>
    <n v="1864.9770000000001"/>
    <n v="-94.017030773033667"/>
    <n v="111.58099999999999"/>
    <n v="5.9829692269663372E-2"/>
    <n v="11.627906976744185"/>
    <n v="-17533.96"/>
    <n v="29"/>
  </r>
  <r>
    <s v="CMP00103"/>
    <s v="Spring Launch C"/>
    <x v="0"/>
    <x v="0"/>
    <d v="2024-02-03T00:00:00"/>
    <d v="2024-02-22T00:00:00"/>
    <x v="3"/>
    <s v="AUD"/>
    <s v="18-24"/>
    <s v="Male"/>
    <x v="102"/>
    <n v="922"/>
    <n v="150"/>
    <n v="14117.89"/>
    <n v="150"/>
    <n v="16.268980477223426"/>
    <n v="16.191127982646421"/>
    <n v="99.521466666666669"/>
    <n v="-5.4281756297803758"/>
    <n v="94.119266666666661"/>
    <n v="0.94571824370219626"/>
    <n v="16.268980477223426"/>
    <n v="-810.32999999999993"/>
    <n v="19"/>
  </r>
  <r>
    <s v="CMP00104"/>
    <s v="Holiday Promo A"/>
    <x v="3"/>
    <x v="3"/>
    <d v="2024-01-13T00:00:00"/>
    <d v="2024-01-20T00:00:00"/>
    <x v="0"/>
    <s v="INR"/>
    <s v="55+"/>
    <s v="Female"/>
    <x v="103"/>
    <n v="778"/>
    <n v="113"/>
    <n v="15533.29"/>
    <n v="113"/>
    <n v="14.524421593830333"/>
    <n v="13.088611825192803"/>
    <n v="90.114513274336289"/>
    <n v="52.542291322545353"/>
    <n v="137.46274336283187"/>
    <n v="1.5254229132254535"/>
    <n v="14.524421593830333"/>
    <n v="5350.35"/>
    <n v="7"/>
  </r>
  <r>
    <s v="CMP00105"/>
    <s v="Holiday Promo C"/>
    <x v="1"/>
    <x v="1"/>
    <d v="2024-02-21T00:00:00"/>
    <d v="2024-03-10T00:00:00"/>
    <x v="2"/>
    <s v="GBP"/>
    <s v="25-34"/>
    <s v="Male"/>
    <x v="104"/>
    <n v="445"/>
    <n v="150"/>
    <n v="19748.580000000002"/>
    <n v="150"/>
    <n v="33.707865168539328"/>
    <n v="18.178494382022471"/>
    <n v="53.929533333333332"/>
    <n v="144.12820186341932"/>
    <n v="131.65720000000002"/>
    <n v="2.441282018634193"/>
    <n v="33.707865168539328"/>
    <n v="11659.150000000001"/>
    <n v="18"/>
  </r>
  <r>
    <s v="CMP00106"/>
    <s v="Spring Launch C"/>
    <x v="5"/>
    <x v="1"/>
    <d v="2024-10-05T00:00:00"/>
    <d v="2024-10-19T00:00:00"/>
    <x v="2"/>
    <s v="GBP"/>
    <s v="25-34"/>
    <s v="All"/>
    <x v="105"/>
    <n v="1869"/>
    <n v="626"/>
    <n v="90189.61"/>
    <n v="626"/>
    <n v="33.493846976993048"/>
    <n v="3.9703852327447833"/>
    <n v="11.854073482428115"/>
    <n v="1115.3869270212181"/>
    <n v="144.07285942492013"/>
    <n v="12.153869270212178"/>
    <n v="33.493846976993048"/>
    <n v="82768.960000000006"/>
    <n v="14"/>
  </r>
  <r>
    <s v="CMP00107"/>
    <s v="Brand Awareness C"/>
    <x v="2"/>
    <x v="2"/>
    <d v="2024-12-10T00:00:00"/>
    <d v="2025-01-01T00:00:00"/>
    <x v="0"/>
    <s v="INR"/>
    <s v="55+"/>
    <s v="Female"/>
    <x v="106"/>
    <n v="1440"/>
    <n v="107"/>
    <n v="4387.4799999999996"/>
    <n v="107"/>
    <n v="7.4305555555555554"/>
    <n v="8.1125277777777782"/>
    <n v="109.17794392523365"/>
    <n v="-62.442518601203226"/>
    <n v="41.004485981308406"/>
    <n v="0.37557481398796777"/>
    <n v="7.4305555555555554"/>
    <n v="-7294.5600000000013"/>
    <n v="22"/>
  </r>
  <r>
    <s v="CMP00108"/>
    <s v="Brand Awareness C"/>
    <x v="0"/>
    <x v="0"/>
    <d v="2024-04-16T00:00:00"/>
    <d v="2024-04-23T00:00:00"/>
    <x v="2"/>
    <s v="GBP"/>
    <s v="18-24"/>
    <s v="Male"/>
    <x v="107"/>
    <n v="1542"/>
    <n v="425"/>
    <n v="53120.53"/>
    <n v="425"/>
    <n v="27.561608300907913"/>
    <n v="7.9426718547341117"/>
    <n v="28.817882352941176"/>
    <n v="333.72195368888595"/>
    <n v="124.98948235294117"/>
    <n v="4.3372195368888597"/>
    <n v="27.561608300907913"/>
    <n v="40872.93"/>
    <n v="7"/>
  </r>
  <r>
    <s v="CMP00109"/>
    <s v="Holiday Promo C"/>
    <x v="3"/>
    <x v="3"/>
    <d v="2024-07-26T00:00:00"/>
    <d v="2024-08-07T00:00:00"/>
    <x v="4"/>
    <s v="CAD"/>
    <s v="35-44"/>
    <s v="Female"/>
    <x v="108"/>
    <n v="2206"/>
    <n v="726"/>
    <n v="106656.5"/>
    <n v="726"/>
    <n v="32.910244786944695"/>
    <n v="7.2065049864007253"/>
    <n v="21.897451790633607"/>
    <n v="570.89897499929236"/>
    <n v="146.90977961432506"/>
    <n v="6.7089897499929236"/>
    <n v="32.910244786944695"/>
    <n v="90758.95"/>
    <n v="12"/>
  </r>
  <r>
    <s v="CMP00110"/>
    <s v="Holiday Promo B"/>
    <x v="5"/>
    <x v="1"/>
    <d v="2024-08-05T00:00:00"/>
    <d v="2024-09-04T00:00:00"/>
    <x v="6"/>
    <s v="USD"/>
    <s v="25-34"/>
    <s v="Female"/>
    <x v="109"/>
    <n v="683"/>
    <n v="124"/>
    <n v="16929.04"/>
    <n v="124"/>
    <n v="18.155197657393852"/>
    <n v="29.16641288433382"/>
    <n v="160.65048387096775"/>
    <n v="-15.017675117189889"/>
    <n v="136.52451612903226"/>
    <n v="0.84982324882810112"/>
    <n v="18.155197657393852"/>
    <n v="-2991.619999999999"/>
    <n v="30"/>
  </r>
  <r>
    <s v="CMP00111"/>
    <s v="Clearance Drive C"/>
    <x v="1"/>
    <x v="1"/>
    <d v="2024-04-20T00:00:00"/>
    <d v="2024-05-10T00:00:00"/>
    <x v="3"/>
    <s v="AUD"/>
    <s v="55+"/>
    <s v="Female"/>
    <x v="110"/>
    <n v="800"/>
    <n v="74"/>
    <n v="8982.2099999999991"/>
    <n v="74"/>
    <n v="9.25"/>
    <n v="9.1785499999999995"/>
    <n v="99.227567567567576"/>
    <n v="22.326102706854552"/>
    <n v="121.3812162162162"/>
    <n v="1.2232610270685456"/>
    <n v="9.25"/>
    <n v="1639.369999999999"/>
    <n v="20"/>
  </r>
  <r>
    <s v="CMP00112"/>
    <s v="Clearance Drive B"/>
    <x v="1"/>
    <x v="1"/>
    <d v="2024-02-09T00:00:00"/>
    <d v="2024-02-14T00:00:00"/>
    <x v="5"/>
    <s v="BDT"/>
    <s v="18-24"/>
    <s v="Male"/>
    <x v="111"/>
    <n v="1592"/>
    <n v="283"/>
    <n v="16048.7"/>
    <n v="283"/>
    <n v="17.776381909547741"/>
    <n v="7.8864635678391961"/>
    <n v="44.364840989399291"/>
    <n v="27.824615200812413"/>
    <n v="56.709187279151948"/>
    <n v="1.2782461520081241"/>
    <n v="17.776381909547741"/>
    <n v="3493.4500000000007"/>
    <n v="5"/>
  </r>
  <r>
    <s v="CMP00113"/>
    <s v="Holiday Promo C"/>
    <x v="4"/>
    <x v="4"/>
    <d v="2024-06-04T00:00:00"/>
    <d v="2024-06-16T00:00:00"/>
    <x v="6"/>
    <s v="USD"/>
    <s v="55+"/>
    <s v="Male"/>
    <x v="112"/>
    <n v="1267"/>
    <n v="94"/>
    <n v="3776.97"/>
    <n v="94"/>
    <n v="7.4191002367797951"/>
    <n v="6.4993764798737166"/>
    <n v="87.60329787234042"/>
    <n v="-54.133539614631246"/>
    <n v="40.180531914893614"/>
    <n v="0.45866460385368762"/>
    <n v="7.4191002367797951"/>
    <n v="-4457.74"/>
    <n v="12"/>
  </r>
  <r>
    <s v="CMP00114"/>
    <s v="Flash Sale A"/>
    <x v="2"/>
    <x v="2"/>
    <d v="2024-04-05T00:00:00"/>
    <d v="2024-04-22T00:00:00"/>
    <x v="3"/>
    <s v="AUD"/>
    <s v="25-34"/>
    <s v="Female"/>
    <x v="113"/>
    <n v="1569"/>
    <n v="484"/>
    <n v="65651.31"/>
    <n v="484"/>
    <n v="30.847673677501593"/>
    <n v="12.580924155513067"/>
    <n v="40.784028925619836"/>
    <n v="232.58902088049979"/>
    <n v="135.64320247933884"/>
    <n v="3.325890208804998"/>
    <n v="30.847673677501593"/>
    <n v="45911.839999999997"/>
    <n v="17"/>
  </r>
  <r>
    <s v="CMP00115"/>
    <s v="Flash Sale A"/>
    <x v="3"/>
    <x v="3"/>
    <d v="2024-04-01T00:00:00"/>
    <d v="2024-04-09T00:00:00"/>
    <x v="4"/>
    <s v="CAD"/>
    <s v="18-24"/>
    <s v="All"/>
    <x v="114"/>
    <n v="266"/>
    <n v="60"/>
    <n v="4321.57"/>
    <n v="60"/>
    <n v="22.556390977443609"/>
    <n v="19.230676691729322"/>
    <n v="85.256"/>
    <n v="-15.517773920115104"/>
    <n v="72.026166666666668"/>
    <n v="0.84482226079884892"/>
    <n v="22.556390977443609"/>
    <n v="-793.79"/>
    <n v="8"/>
  </r>
  <r>
    <s v="CMP00116"/>
    <s v="Clearance Drive B"/>
    <x v="5"/>
    <x v="1"/>
    <d v="2024-04-26T00:00:00"/>
    <d v="2024-05-23T00:00:00"/>
    <x v="6"/>
    <s v="USD"/>
    <s v="45-54"/>
    <s v="Male"/>
    <x v="115"/>
    <n v="1860"/>
    <n v="526"/>
    <n v="51026.48"/>
    <n v="526"/>
    <n v="28.279569892473116"/>
    <n v="7.6932956989247314"/>
    <n v="27.204429657794677"/>
    <n v="256.59088733172928"/>
    <n v="97.008517110266169"/>
    <n v="3.565908873317293"/>
    <n v="28.279569892473116"/>
    <n v="36716.950000000004"/>
    <n v="27"/>
  </r>
  <r>
    <s v="CMP00117"/>
    <s v="Spring Launch C"/>
    <x v="2"/>
    <x v="2"/>
    <d v="2024-12-18T00:00:00"/>
    <d v="2025-01-10T00:00:00"/>
    <x v="5"/>
    <s v="BDT"/>
    <s v="18-24"/>
    <s v="Male"/>
    <x v="116"/>
    <n v="1931"/>
    <n v="287"/>
    <n v="23572.52"/>
    <n v="287"/>
    <n v="14.862765406525117"/>
    <n v="4.5428948731227345"/>
    <n v="30.565609756097562"/>
    <n v="168.71446924591299"/>
    <n v="82.134216027874572"/>
    <n v="2.68714469245913"/>
    <n v="14.862765406525117"/>
    <n v="14800.19"/>
    <n v="23"/>
  </r>
  <r>
    <s v="CMP00118"/>
    <s v="Retargeting Push B"/>
    <x v="0"/>
    <x v="0"/>
    <d v="2024-10-09T00:00:00"/>
    <d v="2024-10-19T00:00:00"/>
    <x v="3"/>
    <s v="AUD"/>
    <s v="45-54"/>
    <s v="Female"/>
    <x v="117"/>
    <n v="803"/>
    <n v="153"/>
    <n v="5623.73"/>
    <n v="153"/>
    <n v="19.053549190535492"/>
    <n v="6.7830635118306351"/>
    <n v="35.6"/>
    <n v="3.248329294264511"/>
    <n v="36.756405228758169"/>
    <n v="1.0324832929426451"/>
    <n v="19.053549190535492"/>
    <n v="176.92999999999938"/>
    <n v="10"/>
  </r>
  <r>
    <s v="CMP00119"/>
    <s v="New Year Buzz A"/>
    <x v="1"/>
    <x v="1"/>
    <d v="2024-05-12T00:00:00"/>
    <d v="2024-05-17T00:00:00"/>
    <x v="2"/>
    <s v="GBP"/>
    <s v="25-34"/>
    <s v="Male"/>
    <x v="118"/>
    <n v="878"/>
    <n v="260"/>
    <n v="31019.4"/>
    <n v="260"/>
    <n v="29.6127562642369"/>
    <n v="3.2083712984054666"/>
    <n v="10.834423076923077"/>
    <n v="1001.1697048225919"/>
    <n v="119.30538461538463"/>
    <n v="11.011697048225919"/>
    <n v="29.6127562642369"/>
    <n v="28202.45"/>
    <n v="5"/>
  </r>
  <r>
    <s v="CMP00120"/>
    <s v="Retargeting Push A"/>
    <x v="0"/>
    <x v="0"/>
    <d v="2024-04-04T00:00:00"/>
    <d v="2024-04-23T00:00:00"/>
    <x v="2"/>
    <s v="GBP"/>
    <s v="35-44"/>
    <s v="Female"/>
    <x v="119"/>
    <n v="2445"/>
    <n v="828"/>
    <n v="62087.14"/>
    <n v="828"/>
    <n v="33.865030674846622"/>
    <n v="5.6361022494887525"/>
    <n v="16.642838164251209"/>
    <n v="350.55096888522496"/>
    <n v="74.984468599033818"/>
    <n v="4.5055096888522499"/>
    <n v="33.865030674846622"/>
    <n v="48306.869999999995"/>
    <n v="19"/>
  </r>
  <r>
    <s v="CMP00121"/>
    <s v="Spring Launch A"/>
    <x v="4"/>
    <x v="4"/>
    <d v="2024-07-22T00:00:00"/>
    <d v="2024-07-31T00:00:00"/>
    <x v="2"/>
    <s v="GBP"/>
    <s v="55+"/>
    <s v="Male"/>
    <x v="120"/>
    <n v="873"/>
    <n v="182"/>
    <n v="14989.57"/>
    <n v="182"/>
    <n v="20.847651775486828"/>
    <n v="6.9546277205040097"/>
    <n v="33.359285714285718"/>
    <n v="146.88860376289449"/>
    <n v="82.360274725274721"/>
    <n v="2.4688860376289448"/>
    <n v="20.847651775486828"/>
    <n v="8918.18"/>
    <n v="9"/>
  </r>
  <r>
    <s v="CMP00122"/>
    <s v="Retargeting Push C"/>
    <x v="4"/>
    <x v="4"/>
    <d v="2024-12-10T00:00:00"/>
    <d v="2024-12-16T00:00:00"/>
    <x v="1"/>
    <s v="EUR"/>
    <s v="25-34"/>
    <s v="Female"/>
    <x v="121"/>
    <n v="734"/>
    <n v="250"/>
    <n v="8794.7999999999993"/>
    <n v="250"/>
    <n v="34.059945504087189"/>
    <n v="21.990640326975477"/>
    <n v="64.564520000000002"/>
    <n v="-45.51310843788508"/>
    <n v="35.179199999999994"/>
    <n v="0.54486891562114914"/>
    <n v="34.059945504087189"/>
    <n v="-7346.33"/>
    <n v="6"/>
  </r>
  <r>
    <s v="CMP00123"/>
    <s v="New Year Buzz C"/>
    <x v="1"/>
    <x v="1"/>
    <d v="2024-09-16T00:00:00"/>
    <d v="2024-10-12T00:00:00"/>
    <x v="3"/>
    <s v="AUD"/>
    <s v="35-44"/>
    <s v="All"/>
    <x v="122"/>
    <n v="252"/>
    <n v="82"/>
    <n v="4949.42"/>
    <n v="82"/>
    <n v="32.539682539682538"/>
    <n v="70.941626984126984"/>
    <n v="218.01573170731709"/>
    <n v="-72.314483906677125"/>
    <n v="60.358780487804879"/>
    <n v="0.27685516093322871"/>
    <n v="32.539682539682538"/>
    <n v="-12927.87"/>
    <n v="26"/>
  </r>
  <r>
    <s v="CMP00124"/>
    <s v="Clearance Drive B"/>
    <x v="0"/>
    <x v="0"/>
    <d v="2024-10-01T00:00:00"/>
    <d v="2024-10-31T00:00:00"/>
    <x v="0"/>
    <s v="INR"/>
    <s v="55+"/>
    <s v="Female"/>
    <x v="123"/>
    <n v="2144"/>
    <n v="512"/>
    <n v="58106.8"/>
    <n v="512"/>
    <n v="23.880597014925371"/>
    <n v="6.558078358208955"/>
    <n v="27.461953125000001"/>
    <n v="313.26209841456784"/>
    <n v="113.48984375000001"/>
    <n v="4.1326209841456789"/>
    <n v="23.880597014925371"/>
    <n v="44046.28"/>
    <n v="30"/>
  </r>
  <r>
    <s v="CMP00125"/>
    <s v="Holiday Promo C"/>
    <x v="4"/>
    <x v="4"/>
    <d v="2024-10-20T00:00:00"/>
    <d v="2024-10-28T00:00:00"/>
    <x v="2"/>
    <s v="GBP"/>
    <s v="55+"/>
    <s v="Male"/>
    <x v="124"/>
    <n v="1446"/>
    <n v="374"/>
    <n v="28462.98"/>
    <n v="374"/>
    <n v="25.864453665283545"/>
    <n v="6.4754840940525584"/>
    <n v="25.036229946524063"/>
    <n v="203.97637648114232"/>
    <n v="76.104224598930486"/>
    <n v="3.0397637648114233"/>
    <n v="25.864453665283545"/>
    <n v="19099.43"/>
    <n v="8"/>
  </r>
  <r>
    <s v="CMP00126"/>
    <s v="VIP Campaign B"/>
    <x v="4"/>
    <x v="4"/>
    <d v="2024-10-06T00:00:00"/>
    <d v="2024-10-20T00:00:00"/>
    <x v="5"/>
    <s v="BDT"/>
    <s v="55+"/>
    <s v="All"/>
    <x v="125"/>
    <n v="1085"/>
    <n v="366"/>
    <n v="13521.38"/>
    <n v="366"/>
    <n v="33.732718894009217"/>
    <n v="13.708258064516128"/>
    <n v="40.637868852459015"/>
    <n v="-9.0905545851469665"/>
    <n v="36.943661202185787"/>
    <n v="0.9090944541485303"/>
    <n v="33.732718894009217"/>
    <n v="-1352.08"/>
    <n v="14"/>
  </r>
  <r>
    <s v="CMP00127"/>
    <s v="Brand Awareness A"/>
    <x v="0"/>
    <x v="0"/>
    <d v="2024-09-20T00:00:00"/>
    <d v="2024-10-14T00:00:00"/>
    <x v="1"/>
    <s v="EUR"/>
    <s v="45-54"/>
    <s v="Female"/>
    <x v="126"/>
    <n v="717"/>
    <n v="108"/>
    <n v="5439.05"/>
    <n v="108"/>
    <n v="15.062761506276152"/>
    <n v="11.427029288702929"/>
    <n v="75.862777777777779"/>
    <n v="-33.614908985277999"/>
    <n v="50.361574074074078"/>
    <n v="0.66385091014721997"/>
    <n v="15.062761506276152"/>
    <n v="-2754.13"/>
    <n v="24"/>
  </r>
  <r>
    <s v="CMP00128"/>
    <s v="New Year Buzz C"/>
    <x v="2"/>
    <x v="2"/>
    <d v="2024-02-23T00:00:00"/>
    <d v="2024-03-21T00:00:00"/>
    <x v="2"/>
    <s v="GBP"/>
    <s v="55+"/>
    <s v="Male"/>
    <x v="127"/>
    <n v="589"/>
    <n v="43"/>
    <n v="6317.88"/>
    <n v="43"/>
    <n v="7.3005093378607802"/>
    <n v="22.264074702886248"/>
    <n v="304.96604651162795"/>
    <n v="-51.821704894330601"/>
    <n v="146.92744186046511"/>
    <n v="0.48178295105669405"/>
    <n v="7.3005093378607802"/>
    <n v="-6795.6600000000008"/>
    <n v="27"/>
  </r>
  <r>
    <s v="CMP00129"/>
    <s v="Holiday Promo C"/>
    <x v="3"/>
    <x v="3"/>
    <d v="2024-09-15T00:00:00"/>
    <d v="2024-10-15T00:00:00"/>
    <x v="4"/>
    <s v="CAD"/>
    <s v="55+"/>
    <s v="Male"/>
    <x v="128"/>
    <n v="1274"/>
    <n v="182"/>
    <n v="23233.279999999999"/>
    <n v="182"/>
    <n v="14.285714285714285"/>
    <n v="15.487527472527473"/>
    <n v="108.41269230769231"/>
    <n v="17.749482923160421"/>
    <n v="127.65538461538461"/>
    <n v="1.1774948292316043"/>
    <n v="14.285714285714285"/>
    <n v="3502.1699999999983"/>
    <n v="30"/>
  </r>
  <r>
    <s v="CMP00130"/>
    <s v="Retargeting Push C"/>
    <x v="0"/>
    <x v="0"/>
    <d v="2024-03-16T00:00:00"/>
    <d v="2024-04-15T00:00:00"/>
    <x v="1"/>
    <s v="EUR"/>
    <s v="35-44"/>
    <s v="Male"/>
    <x v="129"/>
    <n v="974"/>
    <n v="87"/>
    <n v="3405.53"/>
    <n v="87"/>
    <n v="8.9322381930184811"/>
    <n v="14.222032854209445"/>
    <n v="159.22137931034484"/>
    <n v="-75.415347387357727"/>
    <n v="39.144022988505746"/>
    <n v="0.24584652612642272"/>
    <n v="8.9322381930184811"/>
    <n v="-10446.73"/>
    <n v="30"/>
  </r>
  <r>
    <s v="CMP00131"/>
    <s v="New Year Buzz A"/>
    <x v="0"/>
    <x v="0"/>
    <d v="2024-01-14T00:00:00"/>
    <d v="2024-01-20T00:00:00"/>
    <x v="2"/>
    <s v="GBP"/>
    <s v="35-44"/>
    <s v="Male"/>
    <x v="130"/>
    <n v="305"/>
    <n v="68"/>
    <n v="9540.48"/>
    <n v="68"/>
    <n v="22.295081967213115"/>
    <n v="61.771704918032782"/>
    <n v="277.06426470588235"/>
    <n v="-49.361504046895043"/>
    <n v="140.30117647058822"/>
    <n v="0.50638495953104956"/>
    <n v="22.295081967213115"/>
    <n v="-9299.89"/>
    <n v="6"/>
  </r>
  <r>
    <s v="CMP00132"/>
    <s v="Back to School B"/>
    <x v="1"/>
    <x v="1"/>
    <d v="2024-03-25T00:00:00"/>
    <d v="2024-04-24T00:00:00"/>
    <x v="2"/>
    <s v="GBP"/>
    <s v="18-24"/>
    <s v="All"/>
    <x v="131"/>
    <n v="847"/>
    <n v="262"/>
    <n v="9281.67"/>
    <n v="262"/>
    <n v="30.932703659976386"/>
    <n v="2.4953837072018894"/>
    <n v="8.0671374045801532"/>
    <n v="339.14240699473407"/>
    <n v="35.426221374045802"/>
    <n v="4.3914240699473401"/>
    <n v="30.932703659976386"/>
    <n v="7168.08"/>
    <n v="30"/>
  </r>
  <r>
    <s v="CMP00133"/>
    <s v="New Year Buzz C"/>
    <x v="4"/>
    <x v="4"/>
    <d v="2024-10-31T00:00:00"/>
    <d v="2024-11-05T00:00:00"/>
    <x v="3"/>
    <s v="AUD"/>
    <s v="18-24"/>
    <s v="Male"/>
    <x v="132"/>
    <n v="1874"/>
    <n v="530"/>
    <n v="46451.54"/>
    <n v="530"/>
    <n v="28.281750266808963"/>
    <n v="0.54117395944503732"/>
    <n v="1.913509433962264"/>
    <n v="4480.2969945570712"/>
    <n v="87.644415094339621"/>
    <n v="45.802969945570723"/>
    <n v="28.281750266808963"/>
    <n v="45437.38"/>
    <n v="5"/>
  </r>
  <r>
    <s v="CMP00134"/>
    <s v="Clearance Drive C"/>
    <x v="5"/>
    <x v="1"/>
    <d v="2024-08-16T00:00:00"/>
    <d v="2024-09-14T00:00:00"/>
    <x v="4"/>
    <s v="CAD"/>
    <s v="55+"/>
    <s v="All"/>
    <x v="133"/>
    <n v="1852"/>
    <n v="422"/>
    <n v="31948.31"/>
    <n v="422"/>
    <n v="22.786177105831534"/>
    <n v="10.644211663066956"/>
    <n v="46.713459715639814"/>
    <n v="62.066556824199971"/>
    <n v="75.706895734597154"/>
    <n v="1.6206655682419997"/>
    <n v="22.786177105831534"/>
    <n v="12235.23"/>
    <n v="29"/>
  </r>
  <r>
    <s v="CMP00135"/>
    <s v="Flash Sale C"/>
    <x v="5"/>
    <x v="1"/>
    <d v="2024-08-01T00:00:00"/>
    <d v="2024-08-10T00:00:00"/>
    <x v="3"/>
    <s v="AUD"/>
    <s v="18-24"/>
    <s v="Male"/>
    <x v="134"/>
    <n v="738"/>
    <n v="222"/>
    <n v="19145.990000000002"/>
    <n v="222"/>
    <n v="30.081300813008134"/>
    <n v="26.305325203252035"/>
    <n v="87.447432432432436"/>
    <n v="-1.377095016671535"/>
    <n v="86.243198198198201"/>
    <n v="0.98622904983328463"/>
    <n v="30.081300813008134"/>
    <n v="-267.34000000000015"/>
    <n v="9"/>
  </r>
  <r>
    <s v="CMP00136"/>
    <s v="Holiday Promo C"/>
    <x v="3"/>
    <x v="3"/>
    <d v="2024-06-02T00:00:00"/>
    <d v="2024-06-13T00:00:00"/>
    <x v="1"/>
    <s v="EUR"/>
    <s v="18-24"/>
    <s v="All"/>
    <x v="135"/>
    <n v="434"/>
    <n v="23"/>
    <n v="897.99"/>
    <n v="23"/>
    <n v="5.2995391705069128"/>
    <n v="19.790276497695853"/>
    <n v="373.43391304347824"/>
    <n v="-89.54485864444905"/>
    <n v="39.04304347826087"/>
    <n v="0.10455141355550951"/>
    <n v="5.2995391705069128"/>
    <n v="-7690.99"/>
    <n v="11"/>
  </r>
  <r>
    <s v="CMP00137"/>
    <s v="New Year Buzz B"/>
    <x v="2"/>
    <x v="2"/>
    <d v="2024-06-02T00:00:00"/>
    <d v="2024-07-01T00:00:00"/>
    <x v="0"/>
    <s v="INR"/>
    <s v="55+"/>
    <s v="All"/>
    <x v="136"/>
    <n v="1718"/>
    <n v="599"/>
    <n v="57894.43"/>
    <n v="599"/>
    <n v="34.866123399301514"/>
    <n v="8.1422759022118747"/>
    <n v="23.352971619365611"/>
    <n v="313.87367989116723"/>
    <n v="96.651803005008347"/>
    <n v="4.1387367989116717"/>
    <n v="34.866123399301514"/>
    <n v="43906"/>
    <n v="29"/>
  </r>
  <r>
    <s v="CMP00138"/>
    <s v="New Year Buzz A"/>
    <x v="4"/>
    <x v="4"/>
    <d v="2024-10-30T00:00:00"/>
    <d v="2024-11-05T00:00:00"/>
    <x v="3"/>
    <s v="AUD"/>
    <s v="55+"/>
    <s v="Female"/>
    <x v="137"/>
    <n v="763"/>
    <n v="232"/>
    <n v="13846.17"/>
    <n v="232"/>
    <n v="30.406290956749672"/>
    <n v="20.308322411533421"/>
    <n v="66.789870689655174"/>
    <n v="-10.642487213823591"/>
    <n v="59.681767241379312"/>
    <n v="0.89357512786176407"/>
    <n v="30.406290956749672"/>
    <n v="-1649.08"/>
    <n v="6"/>
  </r>
  <r>
    <s v="CMP00139"/>
    <s v="Retargeting Push B"/>
    <x v="1"/>
    <x v="1"/>
    <d v="2024-07-29T00:00:00"/>
    <d v="2024-08-04T00:00:00"/>
    <x v="5"/>
    <s v="BDT"/>
    <s v="55+"/>
    <s v="All"/>
    <x v="138"/>
    <n v="1951"/>
    <n v="244"/>
    <n v="15364.15"/>
    <n v="244"/>
    <n v="12.506406970784214"/>
    <n v="4.7594105586878523"/>
    <n v="38.05577868852459"/>
    <n v="65.461935187887477"/>
    <n v="62.96782786885246"/>
    <n v="1.6546193518788748"/>
    <n v="12.506406970784214"/>
    <n v="6078.5399999999991"/>
    <n v="6"/>
  </r>
  <r>
    <s v="CMP00140"/>
    <s v="Brand Awareness A"/>
    <x v="3"/>
    <x v="3"/>
    <d v="2024-02-13T00:00:00"/>
    <d v="2024-02-25T00:00:00"/>
    <x v="0"/>
    <s v="INR"/>
    <s v="55+"/>
    <s v="Male"/>
    <x v="139"/>
    <n v="498"/>
    <n v="125"/>
    <n v="13021.92"/>
    <n v="125"/>
    <n v="25.100401606425706"/>
    <n v="9.1183534136546172"/>
    <n v="36.32752"/>
    <n v="186.76705704105319"/>
    <n v="104.17536"/>
    <n v="2.8676705704105321"/>
    <n v="25.100401606425706"/>
    <n v="8480.98"/>
    <n v="12"/>
  </r>
  <r>
    <s v="CMP00141"/>
    <s v="VIP Campaign A"/>
    <x v="5"/>
    <x v="1"/>
    <d v="2024-05-02T00:00:00"/>
    <d v="2024-05-23T00:00:00"/>
    <x v="2"/>
    <s v="GBP"/>
    <s v="45-54"/>
    <s v="Male"/>
    <x v="140"/>
    <n v="1624"/>
    <n v="408"/>
    <n v="37714.269999999997"/>
    <n v="408"/>
    <n v="25.123152709359609"/>
    <n v="4.6084790640394093"/>
    <n v="18.343553921568628"/>
    <n v="403.92054162318595"/>
    <n v="92.43693627450979"/>
    <n v="5.0392054162318596"/>
    <n v="25.123152709359609"/>
    <n v="30230.1"/>
    <n v="21"/>
  </r>
  <r>
    <s v="CMP00142"/>
    <s v="Back to School A"/>
    <x v="4"/>
    <x v="4"/>
    <d v="2024-04-21T00:00:00"/>
    <d v="2024-05-12T00:00:00"/>
    <x v="5"/>
    <s v="BDT"/>
    <s v="35-44"/>
    <s v="All"/>
    <x v="141"/>
    <n v="317"/>
    <n v="93"/>
    <n v="13592.59"/>
    <n v="93"/>
    <n v="29.337539432176658"/>
    <n v="49.085835962145104"/>
    <n v="167.31408602150537"/>
    <n v="-12.645202089174884"/>
    <n v="146.15688172043011"/>
    <n v="0.87354797910825122"/>
    <n v="29.337539432176658"/>
    <n v="-1967.619999999999"/>
    <n v="21"/>
  </r>
  <r>
    <s v="CMP00143"/>
    <s v="Retargeting Push A"/>
    <x v="3"/>
    <x v="3"/>
    <d v="2024-07-18T00:00:00"/>
    <d v="2024-08-13T00:00:00"/>
    <x v="2"/>
    <s v="GBP"/>
    <s v="45-54"/>
    <s v="Female"/>
    <x v="142"/>
    <n v="812"/>
    <n v="138"/>
    <n v="6359.29"/>
    <n v="138"/>
    <n v="16.995073891625616"/>
    <n v="2.7388669950738915"/>
    <n v="16.115652173913045"/>
    <n v="185.9444414467886"/>
    <n v="46.081811594202897"/>
    <n v="2.8594444144678861"/>
    <n v="16.995073891625616"/>
    <n v="4135.33"/>
    <n v="26"/>
  </r>
  <r>
    <s v="CMP00144"/>
    <s v="Spring Launch B"/>
    <x v="1"/>
    <x v="1"/>
    <d v="2024-02-11T00:00:00"/>
    <d v="2024-02-26T00:00:00"/>
    <x v="1"/>
    <s v="EUR"/>
    <s v="45-54"/>
    <s v="Female"/>
    <x v="143"/>
    <n v="1302"/>
    <n v="307"/>
    <n v="35148.300000000003"/>
    <n v="307"/>
    <n v="23.579109062980031"/>
    <n v="0.81509984639016897"/>
    <n v="3.4568729641693809"/>
    <n v="3211.9405235286358"/>
    <n v="114.48957654723128"/>
    <n v="33.119405235286358"/>
    <n v="23.579109062980031"/>
    <n v="34087.040000000001"/>
    <n v="15"/>
  </r>
  <r>
    <s v="CMP00145"/>
    <s v="Back to School C"/>
    <x v="5"/>
    <x v="1"/>
    <d v="2024-06-26T00:00:00"/>
    <d v="2024-07-06T00:00:00"/>
    <x v="4"/>
    <s v="CAD"/>
    <s v="45-54"/>
    <s v="Female"/>
    <x v="144"/>
    <n v="813"/>
    <n v="279"/>
    <n v="28728.78"/>
    <n v="279"/>
    <n v="34.317343173431738"/>
    <n v="5.7230012300123008"/>
    <n v="16.676702508960574"/>
    <n v="517.45142709766151"/>
    <n v="102.9705376344086"/>
    <n v="6.1745142709766156"/>
    <n v="34.317343173431738"/>
    <n v="24075.98"/>
    <n v="10"/>
  </r>
  <r>
    <s v="CMP00146"/>
    <s v="Back to School A"/>
    <x v="0"/>
    <x v="0"/>
    <d v="2024-11-11T00:00:00"/>
    <d v="2024-11-19T00:00:00"/>
    <x v="0"/>
    <s v="INR"/>
    <s v="18-24"/>
    <s v="All"/>
    <x v="145"/>
    <n v="1408"/>
    <n v="255"/>
    <n v="35317.26"/>
    <n v="255"/>
    <n v="18.110795454545457"/>
    <n v="9.1722727272727269"/>
    <n v="50.645333333333333"/>
    <n v="173.46855022548198"/>
    <n v="138.49905882352942"/>
    <n v="2.7346855022548198"/>
    <n v="18.110795454545457"/>
    <n v="22402.700000000004"/>
    <n v="8"/>
  </r>
  <r>
    <s v="CMP00147"/>
    <s v="Clearance Drive B"/>
    <x v="5"/>
    <x v="1"/>
    <d v="2024-07-30T00:00:00"/>
    <d v="2024-08-19T00:00:00"/>
    <x v="1"/>
    <s v="EUR"/>
    <s v="45-54"/>
    <s v="Female"/>
    <x v="146"/>
    <n v="215"/>
    <n v="39"/>
    <n v="5431.01"/>
    <n v="39"/>
    <n v="18.13953488372093"/>
    <n v="33.911534883720925"/>
    <n v="186.9482051282051"/>
    <n v="-25.51056236610167"/>
    <n v="139.25666666666666"/>
    <n v="0.74489437633898337"/>
    <n v="18.13953488372093"/>
    <n v="-1859.9699999999993"/>
    <n v="20"/>
  </r>
  <r>
    <s v="CMP00148"/>
    <s v="Retargeting Push C"/>
    <x v="1"/>
    <x v="1"/>
    <d v="2024-11-16T00:00:00"/>
    <d v="2024-12-03T00:00:00"/>
    <x v="2"/>
    <s v="GBP"/>
    <s v="55+"/>
    <s v="Male"/>
    <x v="147"/>
    <n v="2178"/>
    <n v="729"/>
    <n v="34735.99"/>
    <n v="729"/>
    <n v="33.471074380165291"/>
    <n v="2.8972497704315887"/>
    <n v="8.6559807956104251"/>
    <n v="450.47280518397957"/>
    <n v="47.64882030178326"/>
    <n v="5.5047280518397956"/>
    <n v="33.471074380165291"/>
    <n v="28425.78"/>
    <n v="17"/>
  </r>
  <r>
    <s v="CMP00149"/>
    <s v="VIP Campaign C"/>
    <x v="1"/>
    <x v="1"/>
    <d v="2024-07-01T00:00:00"/>
    <d v="2024-07-13T00:00:00"/>
    <x v="0"/>
    <s v="INR"/>
    <s v="18-24"/>
    <s v="All"/>
    <x v="148"/>
    <n v="1403"/>
    <n v="393"/>
    <n v="14913.69"/>
    <n v="393"/>
    <n v="28.011404133998575"/>
    <n v="13.234825374198147"/>
    <n v="47.247989821882946"/>
    <n v="-19.682676969441722"/>
    <n v="37.948320610687027"/>
    <n v="0.80317323030558274"/>
    <n v="28.011404133998575"/>
    <n v="-3654.7699999999986"/>
    <n v="12"/>
  </r>
  <r>
    <s v="CMP00150"/>
    <s v="Back to School B"/>
    <x v="4"/>
    <x v="4"/>
    <d v="2024-02-09T00:00:00"/>
    <d v="2024-02-26T00:00:00"/>
    <x v="5"/>
    <s v="BDT"/>
    <s v="18-24"/>
    <s v="Male"/>
    <x v="149"/>
    <n v="2150"/>
    <n v="331"/>
    <n v="18236.68"/>
    <n v="331"/>
    <n v="15.395348837209303"/>
    <n v="0.648506976744186"/>
    <n v="4.2123564954682777"/>
    <n v="1207.9545862051652"/>
    <n v="55.095709969788523"/>
    <n v="13.079545862051654"/>
    <n v="15.395348837209303"/>
    <n v="16842.39"/>
    <n v="17"/>
  </r>
  <r>
    <s v="CMP00151"/>
    <s v="Spring Launch C"/>
    <x v="0"/>
    <x v="0"/>
    <d v="2024-02-17T00:00:00"/>
    <d v="2024-03-18T00:00:00"/>
    <x v="0"/>
    <s v="INR"/>
    <s v="35-44"/>
    <s v="Male"/>
    <x v="150"/>
    <n v="1956"/>
    <n v="413"/>
    <n v="35193.51"/>
    <n v="413"/>
    <n v="21.114519427402865"/>
    <n v="6.034340490797546"/>
    <n v="28.579104116222762"/>
    <n v="198.16998314859487"/>
    <n v="85.214309927360773"/>
    <n v="2.9816998314859484"/>
    <n v="21.114519427402865"/>
    <n v="23390.340000000004"/>
    <n v="30"/>
  </r>
  <r>
    <s v="CMP00152"/>
    <s v="Spring Launch C"/>
    <x v="2"/>
    <x v="2"/>
    <d v="2024-11-02T00:00:00"/>
    <d v="2024-11-25T00:00:00"/>
    <x v="4"/>
    <s v="CAD"/>
    <s v="25-34"/>
    <s v="Male"/>
    <x v="151"/>
    <n v="2044"/>
    <n v="187"/>
    <n v="19991.23"/>
    <n v="187"/>
    <n v="9.148727984344422"/>
    <n v="5.8233561643835623"/>
    <n v="63.65208556149733"/>
    <n v="67.952035379494475"/>
    <n v="106.90497326203209"/>
    <n v="1.6795203537949446"/>
    <n v="9.148727984344422"/>
    <n v="8088.2899999999991"/>
    <n v="23"/>
  </r>
  <r>
    <s v="CMP00153"/>
    <s v="Back to School A"/>
    <x v="3"/>
    <x v="3"/>
    <d v="2024-03-09T00:00:00"/>
    <d v="2024-04-07T00:00:00"/>
    <x v="0"/>
    <s v="INR"/>
    <s v="35-44"/>
    <s v="All"/>
    <x v="152"/>
    <n v="1769"/>
    <n v="306"/>
    <n v="41284.94"/>
    <n v="306"/>
    <n v="17.297908422837764"/>
    <n v="2.2875409836065574"/>
    <n v="13.224379084967319"/>
    <n v="920.22260333213057"/>
    <n v="134.9181045751634"/>
    <n v="10.202226033321308"/>
    <n v="17.297908422837764"/>
    <n v="37238.28"/>
    <n v="29"/>
  </r>
  <r>
    <s v="CMP00154"/>
    <s v="Retargeting Push B"/>
    <x v="1"/>
    <x v="1"/>
    <d v="2024-09-19T00:00:00"/>
    <d v="2024-10-12T00:00:00"/>
    <x v="5"/>
    <s v="BDT"/>
    <s v="35-44"/>
    <s v="Female"/>
    <x v="153"/>
    <n v="721"/>
    <n v="73"/>
    <n v="3874.45"/>
    <n v="73"/>
    <n v="10.124826629680998"/>
    <n v="14.628432732316227"/>
    <n v="144.48082191780821"/>
    <n v="-63.265257748575443"/>
    <n v="53.074657534246576"/>
    <n v="0.36734742251424557"/>
    <n v="10.124826629680998"/>
    <n v="-6672.6500000000005"/>
    <n v="23"/>
  </r>
  <r>
    <s v="CMP00155"/>
    <s v="Flash Sale A"/>
    <x v="1"/>
    <x v="1"/>
    <d v="2024-08-02T00:00:00"/>
    <d v="2024-08-23T00:00:00"/>
    <x v="6"/>
    <s v="USD"/>
    <s v="18-24"/>
    <s v="Male"/>
    <x v="154"/>
    <n v="1078"/>
    <n v="165"/>
    <n v="11832.86"/>
    <n v="165"/>
    <n v="15.306122448979592"/>
    <n v="1.2030983302411875"/>
    <n v="7.8602424242424247"/>
    <n v="812.36757290237028"/>
    <n v="71.714303030303029"/>
    <n v="9.1236757290237023"/>
    <n v="15.306122448979592"/>
    <n v="10535.92"/>
    <n v="21"/>
  </r>
  <r>
    <s v="CMP00156"/>
    <s v="New Year Buzz B"/>
    <x v="3"/>
    <x v="3"/>
    <d v="2024-06-17T00:00:00"/>
    <d v="2024-07-08T00:00:00"/>
    <x v="4"/>
    <s v="CAD"/>
    <s v="55+"/>
    <s v="All"/>
    <x v="155"/>
    <n v="2330"/>
    <n v="365"/>
    <n v="50116.72"/>
    <n v="365"/>
    <n v="15.665236051502147"/>
    <n v="0.48076824034334764"/>
    <n v="3.0690136986301373"/>
    <n v="4373.9481695069589"/>
    <n v="137.30608219178083"/>
    <n v="44.739481695069585"/>
    <n v="15.665236051502147"/>
    <n v="48996.53"/>
    <n v="21"/>
  </r>
  <r>
    <s v="CMP00157"/>
    <s v="Brand Awareness B"/>
    <x v="4"/>
    <x v="4"/>
    <d v="2024-11-14T00:00:00"/>
    <d v="2024-12-06T00:00:00"/>
    <x v="3"/>
    <s v="AUD"/>
    <s v="45-54"/>
    <s v="Male"/>
    <x v="156"/>
    <n v="1803"/>
    <n v="463"/>
    <n v="16074.18"/>
    <n v="463"/>
    <n v="25.679423183582916"/>
    <n v="1.669767054908486"/>
    <n v="6.502354211663067"/>
    <n v="433.92125795940331"/>
    <n v="34.717451403887686"/>
    <n v="5.3392125795940331"/>
    <n v="25.679423183582916"/>
    <n v="13063.59"/>
    <n v="22"/>
  </r>
  <r>
    <s v="CMP00158"/>
    <s v="Brand Awareness B"/>
    <x v="5"/>
    <x v="1"/>
    <d v="2024-11-19T00:00:00"/>
    <d v="2024-11-26T00:00:00"/>
    <x v="0"/>
    <s v="INR"/>
    <s v="35-44"/>
    <s v="Male"/>
    <x v="157"/>
    <n v="1194"/>
    <n v="306"/>
    <n v="27968.05"/>
    <n v="306"/>
    <n v="25.628140703517587"/>
    <n v="13.474455611390285"/>
    <n v="52.576797385620914"/>
    <n v="73.838766821021224"/>
    <n v="91.398856209150324"/>
    <n v="1.7383876682102122"/>
    <n v="25.628140703517587"/>
    <n v="11879.55"/>
    <n v="7"/>
  </r>
  <r>
    <s v="CMP00159"/>
    <s v="Retargeting Push C"/>
    <x v="2"/>
    <x v="2"/>
    <d v="2024-03-24T00:00:00"/>
    <d v="2024-04-01T00:00:00"/>
    <x v="5"/>
    <s v="BDT"/>
    <s v="45-54"/>
    <s v="Male"/>
    <x v="158"/>
    <n v="97"/>
    <n v="6"/>
    <n v="379.35"/>
    <n v="6"/>
    <n v="6.1855670103092786"/>
    <n v="36.711958762886596"/>
    <n v="593.51"/>
    <n v="-89.347273002982263"/>
    <n v="63.225000000000001"/>
    <n v="0.10652726997017743"/>
    <n v="6.1855670103092786"/>
    <n v="-3181.71"/>
    <n v="8"/>
  </r>
  <r>
    <s v="CMP00160"/>
    <s v="Holiday Promo A"/>
    <x v="5"/>
    <x v="1"/>
    <d v="2024-10-23T00:00:00"/>
    <d v="2024-11-07T00:00:00"/>
    <x v="6"/>
    <s v="USD"/>
    <s v="45-54"/>
    <s v="All"/>
    <x v="159"/>
    <n v="674"/>
    <n v="154"/>
    <n v="22846.03"/>
    <n v="154"/>
    <n v="22.848664688427299"/>
    <n v="24.066646884272998"/>
    <n v="105.33064935064935"/>
    <n v="40.842997807769223"/>
    <n v="148.35084415584416"/>
    <n v="1.4084299780776921"/>
    <n v="22.848664688427299"/>
    <n v="6625.1099999999988"/>
    <n v="15"/>
  </r>
  <r>
    <s v="CMP00161"/>
    <s v="Brand Awareness C"/>
    <x v="3"/>
    <x v="3"/>
    <d v="2024-09-06T00:00:00"/>
    <d v="2024-09-29T00:00:00"/>
    <x v="4"/>
    <s v="CAD"/>
    <s v="35-44"/>
    <s v="Female"/>
    <x v="160"/>
    <n v="105"/>
    <n v="20"/>
    <n v="2083.81"/>
    <n v="20"/>
    <n v="19.047619047619047"/>
    <n v="104.41447619047619"/>
    <n v="548.17600000000004"/>
    <n v="-80.993239397565759"/>
    <n v="104.1905"/>
    <n v="0.19006760602434253"/>
    <n v="19.047619047619047"/>
    <n v="-8879.7100000000009"/>
    <n v="23"/>
  </r>
  <r>
    <s v="CMP00162"/>
    <s v="Flash Sale B"/>
    <x v="0"/>
    <x v="0"/>
    <d v="2024-04-04T00:00:00"/>
    <d v="2024-04-29T00:00:00"/>
    <x v="1"/>
    <s v="EUR"/>
    <s v="18-24"/>
    <s v="All"/>
    <x v="161"/>
    <n v="414"/>
    <n v="28"/>
    <n v="1336.4"/>
    <n v="28"/>
    <n v="6.7632850241545892"/>
    <n v="18.584106280193236"/>
    <n v="274.77928571428572"/>
    <n v="-82.630214899750712"/>
    <n v="47.728571428571435"/>
    <n v="0.17369785100249294"/>
    <n v="6.7632850241545892"/>
    <n v="-6357.42"/>
    <n v="25"/>
  </r>
  <r>
    <s v="CMP00163"/>
    <s v="Brand Awareness B"/>
    <x v="2"/>
    <x v="2"/>
    <d v="2024-11-21T00:00:00"/>
    <d v="2024-11-30T00:00:00"/>
    <x v="6"/>
    <s v="USD"/>
    <s v="35-44"/>
    <s v="Female"/>
    <x v="162"/>
    <n v="1076"/>
    <n v="342"/>
    <n v="31259.24"/>
    <n v="342"/>
    <n v="31.784386617100374"/>
    <n v="2.8771189591078068"/>
    <n v="9.0519883040935678"/>
    <n v="909.73712602316698"/>
    <n v="91.401286549707606"/>
    <n v="10.09737126023167"/>
    <n v="31.784386617100374"/>
    <n v="28163.460000000003"/>
    <n v="9"/>
  </r>
  <r>
    <s v="CMP00164"/>
    <s v="Retargeting Push C"/>
    <x v="2"/>
    <x v="2"/>
    <d v="2024-11-13T00:00:00"/>
    <d v="2024-12-03T00:00:00"/>
    <x v="2"/>
    <s v="GBP"/>
    <s v="18-24"/>
    <s v="All"/>
    <x v="163"/>
    <n v="1956"/>
    <n v="240"/>
    <n v="14954.21"/>
    <n v="240"/>
    <n v="12.269938650306749"/>
    <n v="5.5604345603271979"/>
    <n v="45.317541666666664"/>
    <n v="37.494678752984726"/>
    <n v="62.309208333333331"/>
    <n v="1.3749467875298473"/>
    <n v="12.269938650306749"/>
    <n v="4078"/>
    <n v="20"/>
  </r>
  <r>
    <s v="CMP00165"/>
    <s v="Retargeting Push C"/>
    <x v="0"/>
    <x v="0"/>
    <d v="2024-07-03T00:00:00"/>
    <d v="2024-07-16T00:00:00"/>
    <x v="3"/>
    <s v="AUD"/>
    <s v="55+"/>
    <s v="Male"/>
    <x v="164"/>
    <n v="763"/>
    <n v="167"/>
    <n v="21857.83"/>
    <n v="167"/>
    <n v="21.887287024901703"/>
    <n v="10.297562254259502"/>
    <n v="47.048143712574849"/>
    <n v="178.19420545141682"/>
    <n v="130.88520958083834"/>
    <n v="2.7819420545141682"/>
    <n v="21.887287024901703"/>
    <n v="14000.79"/>
    <n v="13"/>
  </r>
  <r>
    <s v="CMP00166"/>
    <s v="Brand Awareness B"/>
    <x v="2"/>
    <x v="2"/>
    <d v="2024-01-19T00:00:00"/>
    <d v="2024-02-07T00:00:00"/>
    <x v="5"/>
    <s v="BDT"/>
    <s v="18-24"/>
    <s v="Female"/>
    <x v="165"/>
    <n v="175"/>
    <n v="15"/>
    <n v="2052.9499999999998"/>
    <n v="15"/>
    <n v="8.5714285714285712"/>
    <n v="12.797028571428571"/>
    <n v="149.29866666666666"/>
    <n v="-8.3291656991801766"/>
    <n v="136.86333333333332"/>
    <n v="0.91670834300819826"/>
    <n v="8.5714285714285712"/>
    <n v="-186.5300000000002"/>
    <n v="19"/>
  </r>
  <r>
    <s v="CMP00167"/>
    <s v="Back to School B"/>
    <x v="3"/>
    <x v="3"/>
    <d v="2024-02-22T00:00:00"/>
    <d v="2024-03-04T00:00:00"/>
    <x v="4"/>
    <s v="CAD"/>
    <s v="55+"/>
    <s v="Male"/>
    <x v="166"/>
    <n v="1653"/>
    <n v="258"/>
    <n v="27827.56"/>
    <n v="258"/>
    <n v="15.607985480943739"/>
    <n v="7.3049304295220807"/>
    <n v="46.802519379844959"/>
    <n v="130.45502917172186"/>
    <n v="107.85875968992248"/>
    <n v="2.3045502917172187"/>
    <n v="15.607985480943739"/>
    <n v="15752.510000000002"/>
    <n v="11"/>
  </r>
  <r>
    <s v="CMP00168"/>
    <s v="Spring Launch C"/>
    <x v="2"/>
    <x v="2"/>
    <d v="2024-10-03T00:00:00"/>
    <d v="2024-10-12T00:00:00"/>
    <x v="3"/>
    <s v="AUD"/>
    <s v="18-24"/>
    <s v="Male"/>
    <x v="167"/>
    <n v="2325"/>
    <n v="490"/>
    <n v="49206.26"/>
    <n v="490"/>
    <n v="21.0752688172043"/>
    <n v="4.2373548387096776"/>
    <n v="20.105816326530611"/>
    <n v="399.46213147784431"/>
    <n v="100.42093877551021"/>
    <n v="4.9946213147784428"/>
    <n v="21.0752688172043"/>
    <n v="39354.410000000003"/>
    <n v="9"/>
  </r>
  <r>
    <s v="CMP00169"/>
    <s v="Clearance Drive A"/>
    <x v="1"/>
    <x v="1"/>
    <d v="2024-03-02T00:00:00"/>
    <d v="2024-03-26T00:00:00"/>
    <x v="2"/>
    <s v="GBP"/>
    <s v="45-54"/>
    <s v="Male"/>
    <x v="168"/>
    <n v="1591"/>
    <n v="508"/>
    <n v="52276.57"/>
    <n v="508"/>
    <n v="31.929604022627277"/>
    <n v="9.4507039597737279"/>
    <n v="29.598562992125984"/>
    <n v="247.67442556465883"/>
    <n v="102.90663385826771"/>
    <n v="3.4767442556465884"/>
    <n v="31.929604022627277"/>
    <n v="37240.5"/>
    <n v="24"/>
  </r>
  <r>
    <s v="CMP00170"/>
    <s v="Flash Sale C"/>
    <x v="2"/>
    <x v="2"/>
    <d v="2024-03-20T00:00:00"/>
    <d v="2024-04-11T00:00:00"/>
    <x v="5"/>
    <s v="BDT"/>
    <s v="25-34"/>
    <s v="Female"/>
    <x v="169"/>
    <n v="2412"/>
    <n v="834"/>
    <n v="85645.94"/>
    <n v="834"/>
    <n v="34.577114427860693"/>
    <n v="2.1827902155887231"/>
    <n v="6.3128177458033576"/>
    <n v="1526.7375006885234"/>
    <n v="102.69297362110312"/>
    <n v="16.267375006885235"/>
    <n v="34.577114427860693"/>
    <n v="80381.05"/>
    <n v="22"/>
  </r>
  <r>
    <s v="CMP00171"/>
    <s v="Clearance Drive B"/>
    <x v="5"/>
    <x v="1"/>
    <d v="2024-02-20T00:00:00"/>
    <d v="2024-02-27T00:00:00"/>
    <x v="2"/>
    <s v="GBP"/>
    <s v="18-24"/>
    <s v="All"/>
    <x v="170"/>
    <n v="2374"/>
    <n v="227"/>
    <n v="13509.89"/>
    <n v="227"/>
    <n v="9.5619208087615846"/>
    <n v="2.1591912384161751"/>
    <n v="22.581145374449338"/>
    <n v="163.56029746855197"/>
    <n v="59.514933920704841"/>
    <n v="2.6356029746855199"/>
    <n v="9.5619208087615846"/>
    <n v="8383.9699999999993"/>
    <n v="7"/>
  </r>
  <r>
    <s v="CMP00172"/>
    <s v="Retargeting Push C"/>
    <x v="0"/>
    <x v="0"/>
    <d v="2024-01-26T00:00:00"/>
    <d v="2024-02-15T00:00:00"/>
    <x v="4"/>
    <s v="CAD"/>
    <s v="45-54"/>
    <s v="Male"/>
    <x v="171"/>
    <n v="2447"/>
    <n v="249"/>
    <n v="34265.35"/>
    <n v="249"/>
    <n v="10.175725378013894"/>
    <n v="1.484793624846751"/>
    <n v="14.591526104417671"/>
    <n v="843.0942754363125"/>
    <n v="137.61184738955822"/>
    <n v="9.4309427543631248"/>
    <n v="10.175725378013894"/>
    <n v="30632.059999999998"/>
    <n v="20"/>
  </r>
  <r>
    <s v="CMP00173"/>
    <s v="Back to School A"/>
    <x v="5"/>
    <x v="1"/>
    <d v="2024-09-25T00:00:00"/>
    <d v="2024-10-08T00:00:00"/>
    <x v="4"/>
    <s v="CAD"/>
    <s v="55+"/>
    <s v="All"/>
    <x v="172"/>
    <n v="292"/>
    <n v="16"/>
    <n v="1818.17"/>
    <n v="16"/>
    <n v="5.4794520547945202"/>
    <n v="7.0704109589041098"/>
    <n v="129.035"/>
    <n v="-11.934262021932028"/>
    <n v="113.635625"/>
    <n v="0.88065737978067971"/>
    <n v="5.4794520547945202"/>
    <n v="-246.38999999999987"/>
    <n v="13"/>
  </r>
  <r>
    <s v="CMP00174"/>
    <s v="Clearance Drive A"/>
    <x v="2"/>
    <x v="2"/>
    <d v="2024-10-19T00:00:00"/>
    <d v="2024-11-08T00:00:00"/>
    <x v="3"/>
    <s v="AUD"/>
    <s v="35-44"/>
    <s v="All"/>
    <x v="173"/>
    <n v="55"/>
    <n v="9"/>
    <n v="1317.03"/>
    <n v="9"/>
    <n v="16.363636363636363"/>
    <n v="362.66327272727273"/>
    <n v="2216.2755555555555"/>
    <n v="-93.397180855970589"/>
    <n v="146.33666666666667"/>
    <n v="6.6028191440294232E-2"/>
    <n v="16.363636363636363"/>
    <n v="-18629.45"/>
    <n v="20"/>
  </r>
  <r>
    <s v="CMP00175"/>
    <s v="Holiday Promo C"/>
    <x v="2"/>
    <x v="2"/>
    <d v="2024-01-02T00:00:00"/>
    <d v="2024-01-10T00:00:00"/>
    <x v="3"/>
    <s v="AUD"/>
    <s v="18-24"/>
    <s v="Female"/>
    <x v="174"/>
    <n v="695"/>
    <n v="238"/>
    <n v="21155.79"/>
    <n v="238"/>
    <n v="34.244604316546763"/>
    <n v="25.003438848920862"/>
    <n v="73.014243697478989"/>
    <n v="21.743196187689875"/>
    <n v="88.889873949579837"/>
    <n v="1.2174319618768987"/>
    <n v="34.244604316546763"/>
    <n v="3778.4000000000015"/>
    <n v="8"/>
  </r>
  <r>
    <s v="CMP00176"/>
    <s v="Clearance Drive B"/>
    <x v="0"/>
    <x v="0"/>
    <d v="2024-01-18T00:00:00"/>
    <d v="2024-01-25T00:00:00"/>
    <x v="1"/>
    <s v="EUR"/>
    <s v="25-34"/>
    <s v="Female"/>
    <x v="175"/>
    <n v="1514"/>
    <n v="402"/>
    <n v="37870.17"/>
    <n v="402"/>
    <n v="26.552179656538971"/>
    <n v="9.6409973579920738"/>
    <n v="36.309626865671639"/>
    <n v="159.44745544641955"/>
    <n v="94.204402985074623"/>
    <n v="2.5944745544641958"/>
    <n v="26.552179656538971"/>
    <n v="23273.699999999997"/>
    <n v="7"/>
  </r>
  <r>
    <s v="CMP00177"/>
    <s v="Clearance Drive B"/>
    <x v="5"/>
    <x v="1"/>
    <d v="2024-01-17T00:00:00"/>
    <d v="2024-01-30T00:00:00"/>
    <x v="1"/>
    <s v="EUR"/>
    <s v="18-24"/>
    <s v="All"/>
    <x v="176"/>
    <n v="2270"/>
    <n v="637"/>
    <n v="33407.620000000003"/>
    <n v="637"/>
    <n v="28.061674008810574"/>
    <n v="4.3145726872246692"/>
    <n v="15.375321821036106"/>
    <n v="241.1001339584729"/>
    <n v="52.445243328100474"/>
    <n v="3.411001339584729"/>
    <n v="28.061674008810574"/>
    <n v="23613.54"/>
    <n v="13"/>
  </r>
  <r>
    <s v="CMP00178"/>
    <s v="Back to School B"/>
    <x v="4"/>
    <x v="4"/>
    <d v="2024-03-20T00:00:00"/>
    <d v="2024-03-29T00:00:00"/>
    <x v="2"/>
    <s v="GBP"/>
    <s v="25-34"/>
    <s v="Male"/>
    <x v="177"/>
    <n v="1860"/>
    <n v="204"/>
    <n v="24143.33"/>
    <n v="204"/>
    <n v="10.967741935483872"/>
    <n v="3.6622311827956988"/>
    <n v="33.390931372549019"/>
    <n v="254.43652512203178"/>
    <n v="118.34965686274511"/>
    <n v="3.5443652512203179"/>
    <n v="10.967741935483872"/>
    <n v="17331.580000000002"/>
    <n v="9"/>
  </r>
  <r>
    <s v="CMP00179"/>
    <s v="Holiday Promo A"/>
    <x v="0"/>
    <x v="0"/>
    <d v="2024-12-29T00:00:00"/>
    <d v="2025-01-18T00:00:00"/>
    <x v="1"/>
    <s v="EUR"/>
    <s v="45-54"/>
    <s v="Male"/>
    <x v="178"/>
    <n v="2098"/>
    <n v="489"/>
    <n v="31606.84"/>
    <n v="489"/>
    <n v="23.307912297426121"/>
    <n v="5.162955195424213"/>
    <n v="22.151083844580775"/>
    <n v="191.79459152058553"/>
    <n v="64.635664621676895"/>
    <n v="2.9179459152058556"/>
    <n v="23.307912297426121"/>
    <n v="20774.96"/>
    <n v="20"/>
  </r>
  <r>
    <s v="CMP00180"/>
    <s v="VIP Campaign B"/>
    <x v="4"/>
    <x v="4"/>
    <d v="2024-08-07T00:00:00"/>
    <d v="2024-08-14T00:00:00"/>
    <x v="1"/>
    <s v="EUR"/>
    <s v="55+"/>
    <s v="All"/>
    <x v="179"/>
    <n v="188"/>
    <n v="61"/>
    <n v="4177.1000000000004"/>
    <n v="61"/>
    <n v="32.446808510638299"/>
    <n v="62.947606382978719"/>
    <n v="194.00245901639343"/>
    <n v="-64.702999370465974"/>
    <n v="68.477049180327882"/>
    <n v="0.3529700062953402"/>
    <n v="32.446808510638299"/>
    <n v="-7657.0499999999993"/>
    <n v="7"/>
  </r>
  <r>
    <s v="CMP00181"/>
    <s v="Back to School A"/>
    <x v="4"/>
    <x v="4"/>
    <d v="2024-06-13T00:00:00"/>
    <d v="2024-07-06T00:00:00"/>
    <x v="4"/>
    <s v="CAD"/>
    <s v="25-34"/>
    <s v="Female"/>
    <x v="180"/>
    <n v="951"/>
    <n v="143"/>
    <n v="6596.56"/>
    <n v="143"/>
    <n v="15.036803364879075"/>
    <n v="12.703175604626708"/>
    <n v="84.480559440559432"/>
    <n v="-45.395969776635823"/>
    <n v="46.129790209790215"/>
    <n v="0.54604030223364175"/>
    <n v="15.036803364879075"/>
    <n v="-5484.1599999999989"/>
    <n v="23"/>
  </r>
  <r>
    <s v="CMP00182"/>
    <s v="New Year Buzz C"/>
    <x v="3"/>
    <x v="3"/>
    <d v="2024-01-08T00:00:00"/>
    <d v="2024-01-21T00:00:00"/>
    <x v="2"/>
    <s v="GBP"/>
    <s v="35-44"/>
    <s v="Male"/>
    <x v="181"/>
    <n v="2269"/>
    <n v="250"/>
    <n v="28037.15"/>
    <n v="250"/>
    <n v="11.018069634200089"/>
    <n v="0.76501101806963423"/>
    <n v="6.9432399999999994"/>
    <n v="1515.2199837539824"/>
    <n v="112.1486"/>
    <n v="16.152199837539825"/>
    <n v="11.018069634200089"/>
    <n v="26301.34"/>
    <n v="13"/>
  </r>
  <r>
    <s v="CMP00183"/>
    <s v="Clearance Drive A"/>
    <x v="0"/>
    <x v="0"/>
    <d v="2024-04-27T00:00:00"/>
    <d v="2024-05-21T00:00:00"/>
    <x v="0"/>
    <s v="INR"/>
    <s v="35-44"/>
    <s v="Male"/>
    <x v="182"/>
    <n v="1392"/>
    <n v="354"/>
    <n v="42914.48"/>
    <n v="354"/>
    <n v="25.431034482758619"/>
    <n v="1.5901077586206895"/>
    <n v="6.2526271186440674"/>
    <n v="1838.8225514247122"/>
    <n v="121.22734463276836"/>
    <n v="19.388225514247122"/>
    <n v="25.431034482758619"/>
    <n v="40701.050000000003"/>
    <n v="24"/>
  </r>
  <r>
    <s v="CMP00184"/>
    <s v="Flash Sale C"/>
    <x v="0"/>
    <x v="0"/>
    <d v="2024-10-02T00:00:00"/>
    <d v="2024-10-12T00:00:00"/>
    <x v="6"/>
    <s v="USD"/>
    <s v="55+"/>
    <s v="All"/>
    <x v="183"/>
    <n v="1993"/>
    <n v="462"/>
    <n v="57895.41"/>
    <n v="462"/>
    <n v="23.181133968891118"/>
    <n v="6.0787556447566482"/>
    <n v="26.222857142857141"/>
    <n v="377.88362487370995"/>
    <n v="125.31474025974026"/>
    <n v="4.7788362487370994"/>
    <n v="23.181133968891118"/>
    <n v="45780.450000000004"/>
    <n v="10"/>
  </r>
  <r>
    <s v="CMP00185"/>
    <s v="Holiday Promo C"/>
    <x v="3"/>
    <x v="3"/>
    <d v="2024-06-24T00:00:00"/>
    <d v="2024-07-05T00:00:00"/>
    <x v="6"/>
    <s v="USD"/>
    <s v="45-54"/>
    <s v="All"/>
    <x v="184"/>
    <n v="1654"/>
    <n v="494"/>
    <n v="72026.8"/>
    <n v="494"/>
    <n v="29.866989117291414"/>
    <n v="1.560241837968561"/>
    <n v="5.2239676113360325"/>
    <n v="2691.0440820881645"/>
    <n v="145.80323886639675"/>
    <n v="27.910440820881643"/>
    <n v="29.866989117291414"/>
    <n v="69446.16"/>
    <n v="11"/>
  </r>
  <r>
    <s v="CMP00186"/>
    <s v="New Year Buzz B"/>
    <x v="3"/>
    <x v="3"/>
    <d v="2024-07-25T00:00:00"/>
    <d v="2024-08-06T00:00:00"/>
    <x v="6"/>
    <s v="USD"/>
    <s v="35-44"/>
    <s v="All"/>
    <x v="185"/>
    <n v="425"/>
    <n v="147"/>
    <n v="8026.23"/>
    <n v="147"/>
    <n v="34.588235294117645"/>
    <n v="6.8795294117647066"/>
    <n v="19.889795918367348"/>
    <n v="174.51364662425607"/>
    <n v="54.600204081632647"/>
    <n v="2.7451364662425606"/>
    <n v="34.588235294117645"/>
    <n v="5102.4299999999994"/>
    <n v="12"/>
  </r>
  <r>
    <s v="CMP00187"/>
    <s v="Back to School B"/>
    <x v="2"/>
    <x v="2"/>
    <d v="2024-01-13T00:00:00"/>
    <d v="2024-01-28T00:00:00"/>
    <x v="5"/>
    <s v="BDT"/>
    <s v="45-54"/>
    <s v="Female"/>
    <x v="186"/>
    <n v="1369"/>
    <n v="364"/>
    <n v="13020.77"/>
    <n v="364"/>
    <n v="26.588750913075238"/>
    <n v="5.7669539810080348"/>
    <n v="21.689450549450548"/>
    <n v="64.925091450748326"/>
    <n v="35.771346153846153"/>
    <n v="1.6492509145074834"/>
    <n v="26.588750913075238"/>
    <n v="5125.8100000000004"/>
    <n v="15"/>
  </r>
  <r>
    <s v="CMP00188"/>
    <s v="Retargeting Push C"/>
    <x v="0"/>
    <x v="0"/>
    <d v="2024-11-26T00:00:00"/>
    <d v="2024-12-23T00:00:00"/>
    <x v="5"/>
    <s v="BDT"/>
    <s v="18-24"/>
    <s v="Male"/>
    <x v="187"/>
    <n v="922"/>
    <n v="253"/>
    <n v="31863.95"/>
    <n v="253"/>
    <n v="27.440347071583517"/>
    <n v="17.071073752711499"/>
    <n v="62.211581027667989"/>
    <n v="102.44537162164309"/>
    <n v="125.94446640316205"/>
    <n v="2.0244537162164309"/>
    <n v="27.440347071583517"/>
    <n v="16124.42"/>
    <n v="27"/>
  </r>
  <r>
    <s v="CMP00189"/>
    <s v="Back to School C"/>
    <x v="5"/>
    <x v="1"/>
    <d v="2024-08-25T00:00:00"/>
    <d v="2024-09-08T00:00:00"/>
    <x v="4"/>
    <s v="CAD"/>
    <s v="18-24"/>
    <s v="All"/>
    <x v="188"/>
    <n v="2102"/>
    <n v="253"/>
    <n v="26830.91"/>
    <n v="253"/>
    <n v="12.03615604186489"/>
    <n v="7.892526165556613"/>
    <n v="65.573478260869564"/>
    <n v="61.728537940421056"/>
    <n v="106.05102766798419"/>
    <n v="1.6172853794042106"/>
    <n v="12.03615604186489"/>
    <n v="10240.82"/>
    <n v="14"/>
  </r>
  <r>
    <s v="CMP00190"/>
    <s v="Holiday Promo A"/>
    <x v="3"/>
    <x v="3"/>
    <d v="2024-10-12T00:00:00"/>
    <d v="2024-10-28T00:00:00"/>
    <x v="5"/>
    <s v="BDT"/>
    <s v="45-54"/>
    <s v="Female"/>
    <x v="189"/>
    <n v="650"/>
    <n v="203"/>
    <n v="15649.96"/>
    <n v="203"/>
    <n v="31.23076923076923"/>
    <n v="28.005215384615383"/>
    <n v="89.671871921182259"/>
    <n v="-14.02722240198117"/>
    <n v="77.093399014778328"/>
    <n v="0.85972777598018824"/>
    <n v="31.23076923076923"/>
    <n v="-2553.4300000000003"/>
    <n v="16"/>
  </r>
  <r>
    <s v="CMP00191"/>
    <s v="Flash Sale A"/>
    <x v="5"/>
    <x v="1"/>
    <d v="2024-03-11T00:00:00"/>
    <d v="2024-03-27T00:00:00"/>
    <x v="0"/>
    <s v="INR"/>
    <s v="25-34"/>
    <s v="All"/>
    <x v="190"/>
    <n v="1368"/>
    <n v="361"/>
    <n v="49803.59"/>
    <n v="361"/>
    <n v="26.388888888888889"/>
    <n v="12.005621345029239"/>
    <n v="45.494986149584484"/>
    <n v="203.24238949955827"/>
    <n v="137.96008310249306"/>
    <n v="3.0324238949955826"/>
    <n v="26.388888888888889"/>
    <n v="33379.899999999994"/>
    <n v="16"/>
  </r>
  <r>
    <s v="CMP00192"/>
    <s v="New Year Buzz B"/>
    <x v="4"/>
    <x v="4"/>
    <d v="2024-11-23T00:00:00"/>
    <d v="2024-12-15T00:00:00"/>
    <x v="6"/>
    <s v="USD"/>
    <s v="45-54"/>
    <s v="All"/>
    <x v="191"/>
    <n v="1938"/>
    <n v="531"/>
    <n v="47963.34"/>
    <n v="531"/>
    <n v="27.399380804953559"/>
    <n v="6.5376573787409695"/>
    <n v="23.860602636534839"/>
    <n v="278.55892432347963"/>
    <n v="90.32644067796609"/>
    <n v="3.7855892432347957"/>
    <n v="27.399380804953559"/>
    <n v="35293.360000000001"/>
    <n v="22"/>
  </r>
  <r>
    <s v="CMP00193"/>
    <s v="Brand Awareness A"/>
    <x v="0"/>
    <x v="0"/>
    <d v="2024-10-12T00:00:00"/>
    <d v="2024-10-19T00:00:00"/>
    <x v="4"/>
    <s v="CAD"/>
    <s v="35-44"/>
    <s v="Female"/>
    <x v="192"/>
    <n v="1298"/>
    <n v="217"/>
    <n v="20359.57"/>
    <n v="217"/>
    <n v="16.718027734976886"/>
    <n v="3.8737673343605543"/>
    <n v="23.171198156682024"/>
    <n v="304.91174686514921"/>
    <n v="93.822903225806456"/>
    <n v="4.0491174686514926"/>
    <n v="16.718027734976886"/>
    <n v="15331.42"/>
    <n v="7"/>
  </r>
  <r>
    <s v="CMP00194"/>
    <s v="Clearance Drive C"/>
    <x v="5"/>
    <x v="1"/>
    <d v="2024-11-15T00:00:00"/>
    <d v="2024-11-24T00:00:00"/>
    <x v="2"/>
    <s v="GBP"/>
    <s v="25-34"/>
    <s v="Male"/>
    <x v="193"/>
    <n v="2201"/>
    <n v="522"/>
    <n v="22982.49"/>
    <n v="522"/>
    <n v="23.71649250340754"/>
    <n v="0.81738755111313033"/>
    <n v="3.4464942528735629"/>
    <n v="1177.4650235955246"/>
    <n v="44.02775862068966"/>
    <n v="12.774650235955244"/>
    <n v="23.71649250340754"/>
    <n v="21183.420000000002"/>
    <n v="9"/>
  </r>
  <r>
    <s v="CMP00195"/>
    <s v="New Year Buzz B"/>
    <x v="1"/>
    <x v="1"/>
    <d v="2024-04-26T00:00:00"/>
    <d v="2024-05-02T00:00:00"/>
    <x v="5"/>
    <s v="BDT"/>
    <s v="18-24"/>
    <s v="Male"/>
    <x v="194"/>
    <n v="2488"/>
    <n v="669"/>
    <n v="75761.649999999994"/>
    <n v="669"/>
    <n v="26.889067524115756"/>
    <n v="7.567013665594855"/>
    <n v="28.141599402092677"/>
    <n v="302.41534244130554"/>
    <n v="113.24611360239162"/>
    <n v="4.024153424413055"/>
    <n v="26.889067524115756"/>
    <n v="56934.92"/>
    <n v="6"/>
  </r>
  <r>
    <s v="CMP00196"/>
    <s v="Brand Awareness A"/>
    <x v="5"/>
    <x v="1"/>
    <d v="2024-03-24T00:00:00"/>
    <d v="2024-04-23T00:00:00"/>
    <x v="5"/>
    <s v="BDT"/>
    <s v="18-24"/>
    <s v="Female"/>
    <x v="195"/>
    <n v="1696"/>
    <n v="400"/>
    <n v="37606.129999999997"/>
    <n v="400"/>
    <n v="23.584905660377359"/>
    <n v="2.211821933962264"/>
    <n v="9.3781250000000007"/>
    <n v="902.49596801066298"/>
    <n v="94.01532499999999"/>
    <n v="10.02495968010663"/>
    <n v="23.584905660377359"/>
    <n v="33854.879999999997"/>
    <n v="30"/>
  </r>
  <r>
    <s v="CMP00197"/>
    <s v="Clearance Drive B"/>
    <x v="4"/>
    <x v="4"/>
    <d v="2024-12-28T00:00:00"/>
    <d v="2025-01-12T00:00:00"/>
    <x v="0"/>
    <s v="INR"/>
    <s v="45-54"/>
    <s v="Female"/>
    <x v="196"/>
    <n v="469"/>
    <n v="163"/>
    <n v="19607.009999999998"/>
    <n v="163"/>
    <n v="34.754797441364602"/>
    <n v="38.23221748400853"/>
    <n v="110.00558282208588"/>
    <n v="9.3475456627689208"/>
    <n v="120.28840490797545"/>
    <n v="1.0934754566276892"/>
    <n v="34.754797441364602"/>
    <n v="1676.0999999999985"/>
    <n v="15"/>
  </r>
  <r>
    <s v="CMP00198"/>
    <s v="New Year Buzz A"/>
    <x v="5"/>
    <x v="1"/>
    <d v="2024-09-20T00:00:00"/>
    <d v="2024-09-26T00:00:00"/>
    <x v="1"/>
    <s v="EUR"/>
    <s v="25-34"/>
    <s v="Male"/>
    <x v="197"/>
    <n v="1000"/>
    <n v="92"/>
    <n v="5018.17"/>
    <n v="92"/>
    <n v="9.1999999999999993"/>
    <n v="14.28612"/>
    <n v="155.28391304347826"/>
    <n v="-64.873807583864618"/>
    <n v="54.545326086956521"/>
    <n v="0.35126192416135382"/>
    <n v="9.1999999999999993"/>
    <n v="-9267.9500000000007"/>
    <n v="6"/>
  </r>
  <r>
    <s v="CMP00199"/>
    <s v="Flash Sale C"/>
    <x v="4"/>
    <x v="4"/>
    <d v="2024-01-01T00:00:00"/>
    <d v="2024-01-29T00:00:00"/>
    <x v="5"/>
    <s v="BDT"/>
    <s v="55+"/>
    <s v="Female"/>
    <x v="198"/>
    <n v="566"/>
    <n v="177"/>
    <n v="12575.82"/>
    <n v="177"/>
    <n v="31.272084805653712"/>
    <n v="25.484540636042404"/>
    <n v="81.49293785310735"/>
    <n v="-12.814739067889146"/>
    <n v="71.049830508474571"/>
    <n v="0.87185260932110853"/>
    <n v="31.272084805653712"/>
    <n v="-1848.4300000000003"/>
    <n v="28"/>
  </r>
  <r>
    <s v="CMP00200"/>
    <s v="Back to School B"/>
    <x v="2"/>
    <x v="2"/>
    <d v="2024-03-18T00:00:00"/>
    <d v="2024-03-30T00:00:00"/>
    <x v="4"/>
    <s v="CAD"/>
    <s v="55+"/>
    <s v="All"/>
    <x v="199"/>
    <n v="864"/>
    <n v="262"/>
    <n v="11868.24"/>
    <n v="262"/>
    <n v="30.324074074074076"/>
    <n v="19.114027777777778"/>
    <n v="63.032519083969468"/>
    <n v="-28.134514354640643"/>
    <n v="45.298625954198471"/>
    <n v="0.7186548564535935"/>
    <n v="30.324074074074076"/>
    <n v="-4646.2800000000007"/>
    <n v="12"/>
  </r>
  <r>
    <s v="CMP00201"/>
    <s v="Retargeting Push A"/>
    <x v="5"/>
    <x v="1"/>
    <d v="2024-02-29T00:00:00"/>
    <d v="2024-03-24T00:00:00"/>
    <x v="4"/>
    <s v="CAD"/>
    <s v="35-44"/>
    <s v="Male"/>
    <x v="200"/>
    <n v="2144"/>
    <n v="370"/>
    <n v="45371.56"/>
    <n v="370"/>
    <n v="17.257462686567166"/>
    <n v="3.8465951492537314"/>
    <n v="22.289459459459461"/>
    <n v="450.15168968485887"/>
    <n v="122.62583783783784"/>
    <n v="5.5015168968485888"/>
    <n v="17.257462686567166"/>
    <n v="37124.46"/>
    <n v="24"/>
  </r>
  <r>
    <s v="CMP00202"/>
    <s v="Spring Launch C"/>
    <x v="1"/>
    <x v="1"/>
    <d v="2024-04-03T00:00:00"/>
    <d v="2024-05-02T00:00:00"/>
    <x v="1"/>
    <s v="EUR"/>
    <s v="55+"/>
    <s v="All"/>
    <x v="201"/>
    <n v="2005"/>
    <n v="426"/>
    <n v="25651.97"/>
    <n v="426"/>
    <n v="21.246882793017459"/>
    <n v="0.36805985037406486"/>
    <n v="1.7323004694835682"/>
    <n v="3376.0650983793162"/>
    <n v="60.215892018779343"/>
    <n v="34.760650983793163"/>
    <n v="21.246882793017459"/>
    <n v="24914.010000000002"/>
    <n v="29"/>
  </r>
  <r>
    <s v="CMP00203"/>
    <s v="VIP Campaign A"/>
    <x v="1"/>
    <x v="1"/>
    <d v="2024-10-10T00:00:00"/>
    <d v="2024-11-07T00:00:00"/>
    <x v="2"/>
    <s v="GBP"/>
    <s v="25-34"/>
    <s v="Female"/>
    <x v="202"/>
    <n v="60"/>
    <n v="20"/>
    <n v="1422.06"/>
    <n v="20"/>
    <n v="33.333333333333329"/>
    <n v="120.6845"/>
    <n v="362.05349999999999"/>
    <n v="-80.361189713674918"/>
    <n v="71.102999999999994"/>
    <n v="0.19638810286325087"/>
    <n v="33.333333333333329"/>
    <n v="-5819.01"/>
    <n v="28"/>
  </r>
  <r>
    <s v="CMP00204"/>
    <s v="Clearance Drive C"/>
    <x v="5"/>
    <x v="1"/>
    <d v="2024-10-20T00:00:00"/>
    <d v="2024-11-19T00:00:00"/>
    <x v="3"/>
    <s v="AUD"/>
    <s v="18-24"/>
    <s v="Male"/>
    <x v="203"/>
    <n v="2120"/>
    <n v="399"/>
    <n v="57325.93"/>
    <n v="399"/>
    <n v="18.820754716981135"/>
    <n v="2.3270471698113209"/>
    <n v="12.364260651629072"/>
    <n v="1062.0105243101023"/>
    <n v="143.67401002506267"/>
    <n v="11.620105243101023"/>
    <n v="18.820754716981135"/>
    <n v="52392.59"/>
    <n v="30"/>
  </r>
  <r>
    <s v="CMP00205"/>
    <s v="VIP Campaign C"/>
    <x v="0"/>
    <x v="0"/>
    <d v="2024-10-19T00:00:00"/>
    <d v="2024-11-03T00:00:00"/>
    <x v="0"/>
    <s v="INR"/>
    <s v="25-34"/>
    <s v="Female"/>
    <x v="204"/>
    <n v="2238"/>
    <n v="205"/>
    <n v="8629.5499999999993"/>
    <n v="205"/>
    <n v="9.1599642537980337"/>
    <n v="1.5595844504021448"/>
    <n v="17.026097560975611"/>
    <n v="147.24024811265343"/>
    <n v="42.095365853658535"/>
    <n v="2.4724024811265344"/>
    <n v="9.1599642537980337"/>
    <n v="5139.1999999999989"/>
    <n v="15"/>
  </r>
  <r>
    <s v="CMP00206"/>
    <s v="Spring Launch A"/>
    <x v="1"/>
    <x v="1"/>
    <d v="2024-05-30T00:00:00"/>
    <d v="2024-06-22T00:00:00"/>
    <x v="4"/>
    <s v="CAD"/>
    <s v="35-44"/>
    <s v="All"/>
    <x v="205"/>
    <n v="1689"/>
    <n v="526"/>
    <n v="74615.31"/>
    <n v="526"/>
    <n v="31.142687981053879"/>
    <n v="3.2518058022498519"/>
    <n v="10.441634980988594"/>
    <n v="1258.5439615461646"/>
    <n v="141.85420152091254"/>
    <n v="13.585439615461645"/>
    <n v="31.142687981053879"/>
    <n v="69123.009999999995"/>
    <n v="23"/>
  </r>
  <r>
    <s v="CMP00207"/>
    <s v="Spring Launch C"/>
    <x v="4"/>
    <x v="4"/>
    <d v="2024-04-06T00:00:00"/>
    <d v="2024-05-04T00:00:00"/>
    <x v="2"/>
    <s v="GBP"/>
    <s v="18-24"/>
    <s v="Female"/>
    <x v="206"/>
    <n v="1397"/>
    <n v="400"/>
    <n v="13105.09"/>
    <n v="400"/>
    <n v="28.632784538296352"/>
    <n v="8.2463135289906955"/>
    <n v="28.800250000000002"/>
    <n v="13.758474318799314"/>
    <n v="32.762725000000003"/>
    <n v="1.1375847431879931"/>
    <n v="28.632784538296352"/>
    <n v="1584.9899999999998"/>
    <n v="28"/>
  </r>
  <r>
    <s v="CMP00208"/>
    <s v="Flash Sale A"/>
    <x v="0"/>
    <x v="0"/>
    <d v="2024-07-09T00:00:00"/>
    <d v="2024-07-27T00:00:00"/>
    <x v="0"/>
    <s v="INR"/>
    <s v="55+"/>
    <s v="All"/>
    <x v="207"/>
    <n v="653"/>
    <n v="106"/>
    <n v="4056.68"/>
    <n v="106"/>
    <n v="16.232771822358348"/>
    <n v="20.216937212863705"/>
    <n v="124.54396226415095"/>
    <n v="-69.271440106774449"/>
    <n v="38.270566037735847"/>
    <n v="0.30728559893225549"/>
    <n v="16.232771822358348"/>
    <n v="-9144.98"/>
    <n v="18"/>
  </r>
  <r>
    <s v="CMP00209"/>
    <s v="Holiday Promo A"/>
    <x v="5"/>
    <x v="1"/>
    <d v="2024-03-27T00:00:00"/>
    <d v="2024-04-01T00:00:00"/>
    <x v="6"/>
    <s v="USD"/>
    <s v="18-24"/>
    <s v="All"/>
    <x v="208"/>
    <n v="1480"/>
    <n v="128"/>
    <n v="7463.52"/>
    <n v="128"/>
    <n v="8.6486486486486491"/>
    <n v="1.3565945945945945"/>
    <n v="15.685625"/>
    <n v="271.73367334741204"/>
    <n v="58.308750000000003"/>
    <n v="3.7173367334741205"/>
    <n v="8.6486486486486491"/>
    <n v="5455.76"/>
    <n v="5"/>
  </r>
  <r>
    <s v="CMP00210"/>
    <s v="New Year Buzz C"/>
    <x v="2"/>
    <x v="2"/>
    <d v="2024-09-26T00:00:00"/>
    <d v="2024-10-15T00:00:00"/>
    <x v="5"/>
    <s v="BDT"/>
    <s v="25-34"/>
    <s v="Male"/>
    <x v="209"/>
    <n v="1255"/>
    <n v="378"/>
    <n v="26406.16"/>
    <n v="378"/>
    <n v="30.119521912350599"/>
    <n v="2.9702390438247011"/>
    <n v="9.8615079365079374"/>
    <n v="608.38624870897206"/>
    <n v="69.857566137566138"/>
    <n v="7.0838624870897213"/>
    <n v="30.119521912350599"/>
    <n v="22678.51"/>
    <n v="19"/>
  </r>
  <r>
    <s v="CMP00211"/>
    <s v="Brand Awareness C"/>
    <x v="3"/>
    <x v="3"/>
    <d v="2024-06-04T00:00:00"/>
    <d v="2024-06-16T00:00:00"/>
    <x v="2"/>
    <s v="GBP"/>
    <s v="25-34"/>
    <s v="Male"/>
    <x v="210"/>
    <n v="2468"/>
    <n v="561"/>
    <n v="43690.86"/>
    <n v="561"/>
    <n v="22.730956239870341"/>
    <n v="2.6633549432739061"/>
    <n v="11.716862745098039"/>
    <n v="564.68578278940413"/>
    <n v="77.880320855614968"/>
    <n v="6.646857827894042"/>
    <n v="22.730956239870341"/>
    <n v="37117.699999999997"/>
    <n v="12"/>
  </r>
  <r>
    <s v="CMP00212"/>
    <s v="VIP Campaign C"/>
    <x v="0"/>
    <x v="0"/>
    <d v="2024-03-16T00:00:00"/>
    <d v="2024-04-08T00:00:00"/>
    <x v="4"/>
    <s v="CAD"/>
    <s v="35-44"/>
    <s v="All"/>
    <x v="211"/>
    <n v="251"/>
    <n v="73"/>
    <n v="2230.58"/>
    <n v="73"/>
    <n v="29.083665338645421"/>
    <n v="6.2464143426294818"/>
    <n v="21.477397260273971"/>
    <n v="42.269987562585712"/>
    <n v="30.555890410958902"/>
    <n v="1.4226998756258571"/>
    <n v="29.083665338645421"/>
    <n v="662.73"/>
    <n v="23"/>
  </r>
  <r>
    <s v="CMP00213"/>
    <s v="New Year Buzz C"/>
    <x v="1"/>
    <x v="1"/>
    <d v="2024-11-15T00:00:00"/>
    <d v="2024-11-30T00:00:00"/>
    <x v="0"/>
    <s v="INR"/>
    <s v="35-44"/>
    <s v="Female"/>
    <x v="212"/>
    <n v="624"/>
    <n v="108"/>
    <n v="14431.2"/>
    <n v="108"/>
    <n v="17.307692307692307"/>
    <n v="11.223125"/>
    <n v="64.844722222222217"/>
    <n v="106.0649157602992"/>
    <n v="133.62222222222223"/>
    <n v="2.0606491576029922"/>
    <n v="17.307692307692307"/>
    <n v="7427.9700000000012"/>
    <n v="15"/>
  </r>
  <r>
    <s v="CMP00214"/>
    <s v="New Year Buzz B"/>
    <x v="2"/>
    <x v="2"/>
    <d v="2024-08-01T00:00:00"/>
    <d v="2024-08-07T00:00:00"/>
    <x v="2"/>
    <s v="GBP"/>
    <s v="25-34"/>
    <s v="All"/>
    <x v="213"/>
    <n v="524"/>
    <n v="142"/>
    <n v="11965.79"/>
    <n v="142"/>
    <n v="27.099236641221374"/>
    <n v="35.300992366412217"/>
    <n v="130.26563380281692"/>
    <n v="-35.312081705204754"/>
    <n v="84.266126760563381"/>
    <n v="0.64687918294795255"/>
    <n v="27.099236641221374"/>
    <n v="-6531.93"/>
    <n v="6"/>
  </r>
  <r>
    <s v="CMP00215"/>
    <s v="Clearance Drive B"/>
    <x v="2"/>
    <x v="2"/>
    <d v="2024-06-12T00:00:00"/>
    <d v="2024-06-19T00:00:00"/>
    <x v="1"/>
    <s v="EUR"/>
    <s v="25-34"/>
    <s v="Female"/>
    <x v="214"/>
    <n v="925"/>
    <n v="299"/>
    <n v="17876.36"/>
    <n v="299"/>
    <n v="32.324324324324323"/>
    <n v="5.2754486486486485"/>
    <n v="16.320367892976588"/>
    <n v="266.33461685851233"/>
    <n v="59.787157190635455"/>
    <n v="3.6633461685851239"/>
    <n v="32.324324324324323"/>
    <n v="12996.57"/>
    <n v="7"/>
  </r>
  <r>
    <s v="CMP00216"/>
    <s v="Clearance Drive C"/>
    <x v="0"/>
    <x v="0"/>
    <d v="2024-08-04T00:00:00"/>
    <d v="2024-08-28T00:00:00"/>
    <x v="3"/>
    <s v="AUD"/>
    <s v="45-54"/>
    <s v="Male"/>
    <x v="215"/>
    <n v="1253"/>
    <n v="220"/>
    <n v="30751.93"/>
    <n v="220"/>
    <n v="17.557861133280127"/>
    <n v="9.3885235434956105"/>
    <n v="53.471909090909087"/>
    <n v="161.41108925502093"/>
    <n v="139.78149999999999"/>
    <n v="2.614110892550209"/>
    <n v="17.557861133280127"/>
    <n v="18988.11"/>
    <n v="24"/>
  </r>
  <r>
    <s v="CMP00217"/>
    <s v="Holiday Promo A"/>
    <x v="3"/>
    <x v="3"/>
    <d v="2024-12-30T00:00:00"/>
    <d v="2025-01-17T00:00:00"/>
    <x v="3"/>
    <s v="AUD"/>
    <s v="18-24"/>
    <s v="All"/>
    <x v="216"/>
    <n v="112"/>
    <n v="14"/>
    <n v="789.76"/>
    <n v="14"/>
    <n v="12.5"/>
    <n v="67.559642857142862"/>
    <n v="540.47714285714289"/>
    <n v="-89.562661563591959"/>
    <n v="56.411428571428573"/>
    <n v="0.1043733843640804"/>
    <n v="12.5"/>
    <n v="-6776.92"/>
    <n v="18"/>
  </r>
  <r>
    <s v="CMP00218"/>
    <s v="Brand Awareness B"/>
    <x v="3"/>
    <x v="3"/>
    <d v="2024-01-15T00:00:00"/>
    <d v="2024-02-09T00:00:00"/>
    <x v="0"/>
    <s v="INR"/>
    <s v="18-24"/>
    <s v="Female"/>
    <x v="217"/>
    <n v="1016"/>
    <n v="348"/>
    <n v="29607.38"/>
    <n v="348"/>
    <n v="34.251968503937007"/>
    <n v="4.574094488188976"/>
    <n v="13.354252873563217"/>
    <n v="537.09051316038631"/>
    <n v="85.078678160919537"/>
    <n v="6.3709051316038634"/>
    <n v="34.251968503937007"/>
    <n v="24960.100000000002"/>
    <n v="25"/>
  </r>
  <r>
    <s v="CMP00219"/>
    <s v="Retargeting Push A"/>
    <x v="0"/>
    <x v="0"/>
    <d v="2024-01-24T00:00:00"/>
    <d v="2024-02-23T00:00:00"/>
    <x v="6"/>
    <s v="USD"/>
    <s v="18-24"/>
    <s v="Male"/>
    <x v="218"/>
    <n v="391"/>
    <n v="29"/>
    <n v="4339.12"/>
    <n v="29"/>
    <n v="7.4168797953964196"/>
    <n v="29.072762148337599"/>
    <n v="391.98103448275867"/>
    <n v="-61.828554337164455"/>
    <n v="149.62482758620689"/>
    <n v="0.38171445662835551"/>
    <n v="7.4168797953964196"/>
    <n v="-7028.3300000000008"/>
    <n v="30"/>
  </r>
  <r>
    <s v="CMP00220"/>
    <s v="Spring Launch B"/>
    <x v="5"/>
    <x v="1"/>
    <d v="2024-03-16T00:00:00"/>
    <d v="2024-04-06T00:00:00"/>
    <x v="6"/>
    <s v="USD"/>
    <s v="55+"/>
    <s v="Male"/>
    <x v="219"/>
    <n v="1842"/>
    <n v="263"/>
    <n v="20429.36"/>
    <n v="263"/>
    <n v="14.277958740499457"/>
    <n v="5.5878393051031487"/>
    <n v="39.1361216730038"/>
    <n v="98.482045701849856"/>
    <n v="77.678174904942964"/>
    <n v="1.9848204570184986"/>
    <n v="14.277958740499457"/>
    <n v="10136.560000000001"/>
    <n v="21"/>
  </r>
  <r>
    <s v="CMP00221"/>
    <s v="Spring Launch A"/>
    <x v="0"/>
    <x v="0"/>
    <d v="2024-06-21T00:00:00"/>
    <d v="2024-07-04T00:00:00"/>
    <x v="1"/>
    <s v="EUR"/>
    <s v="55+"/>
    <s v="Female"/>
    <x v="220"/>
    <n v="1001"/>
    <n v="319"/>
    <n v="17422.75"/>
    <n v="319"/>
    <n v="31.868131868131865"/>
    <n v="8.8135664335664323"/>
    <n v="27.656363636363633"/>
    <n v="97.483558858267287"/>
    <n v="54.61677115987461"/>
    <n v="1.9748355885826729"/>
    <n v="31.868131868131865"/>
    <n v="8600.3700000000008"/>
    <n v="13"/>
  </r>
  <r>
    <s v="CMP00222"/>
    <s v="Holiday Promo C"/>
    <x v="5"/>
    <x v="1"/>
    <d v="2024-12-23T00:00:00"/>
    <d v="2025-01-07T00:00:00"/>
    <x v="6"/>
    <s v="USD"/>
    <s v="25-34"/>
    <s v="Female"/>
    <x v="221"/>
    <n v="478"/>
    <n v="78"/>
    <n v="10170.25"/>
    <n v="78"/>
    <n v="16.317991631799163"/>
    <n v="8.8251255230125523"/>
    <n v="54.082179487179488"/>
    <n v="141.09202282376538"/>
    <n v="130.38782051282053"/>
    <n v="2.4109202282376536"/>
    <n v="16.317991631799163"/>
    <n v="5951.84"/>
    <n v="15"/>
  </r>
  <r>
    <s v="CMP00223"/>
    <s v="Spring Launch A"/>
    <x v="4"/>
    <x v="4"/>
    <d v="2024-02-25T00:00:00"/>
    <d v="2024-03-14T00:00:00"/>
    <x v="2"/>
    <s v="GBP"/>
    <s v="45-54"/>
    <s v="Female"/>
    <x v="222"/>
    <n v="818"/>
    <n v="231"/>
    <n v="19495.169999999998"/>
    <n v="231"/>
    <n v="28.239608801955988"/>
    <n v="14.615342298288509"/>
    <n v="51.754761904761907"/>
    <n v="63.06649324361058"/>
    <n v="84.394675324675319"/>
    <n v="1.6306649324361058"/>
    <n v="28.239608801955988"/>
    <n v="7539.8199999999979"/>
    <n v="18"/>
  </r>
  <r>
    <s v="CMP00224"/>
    <s v="Brand Awareness B"/>
    <x v="4"/>
    <x v="4"/>
    <d v="2024-05-22T00:00:00"/>
    <d v="2024-05-30T00:00:00"/>
    <x v="5"/>
    <s v="BDT"/>
    <s v="55+"/>
    <s v="All"/>
    <x v="223"/>
    <n v="1037"/>
    <n v="201"/>
    <n v="18017.93"/>
    <n v="201"/>
    <n v="19.382835101253615"/>
    <n v="10.342921890067503"/>
    <n v="53.361243781094529"/>
    <n v="67.989792655149671"/>
    <n v="89.641442786069646"/>
    <n v="1.6798979265514968"/>
    <n v="19.382835101253615"/>
    <n v="7292.32"/>
    <n v="8"/>
  </r>
  <r>
    <s v="CMP00225"/>
    <s v="VIP Campaign A"/>
    <x v="4"/>
    <x v="4"/>
    <d v="2024-12-11T00:00:00"/>
    <d v="2024-12-20T00:00:00"/>
    <x v="0"/>
    <s v="INR"/>
    <s v="45-54"/>
    <s v="Female"/>
    <x v="224"/>
    <n v="1970"/>
    <n v="296"/>
    <n v="11561.88"/>
    <n v="296"/>
    <n v="15.025380710659899"/>
    <n v="7.8296700507614219"/>
    <n v="52.109628378378382"/>
    <n v="-25.04186535014215"/>
    <n v="39.060405405405405"/>
    <n v="0.74958134649857844"/>
    <n v="15.025380710659899"/>
    <n v="-3862.5700000000015"/>
    <n v="9"/>
  </r>
  <r>
    <s v="CMP00226"/>
    <s v="New Year Buzz C"/>
    <x v="1"/>
    <x v="1"/>
    <d v="2024-12-06T00:00:00"/>
    <d v="2024-12-16T00:00:00"/>
    <x v="6"/>
    <s v="USD"/>
    <s v="25-34"/>
    <s v="All"/>
    <x v="225"/>
    <n v="827"/>
    <n v="108"/>
    <n v="11586.23"/>
    <n v="108"/>
    <n v="13.059250302297462"/>
    <n v="18.365538089480047"/>
    <n v="140.63240740740741"/>
    <n v="-23.716084091043761"/>
    <n v="107.27990740740741"/>
    <n v="0.76283915908956235"/>
    <n v="13.059250302297462"/>
    <n v="-3602.0699999999997"/>
    <n v="10"/>
  </r>
  <r>
    <s v="CMP00227"/>
    <s v="Spring Launch B"/>
    <x v="1"/>
    <x v="1"/>
    <d v="2024-08-24T00:00:00"/>
    <d v="2024-09-23T00:00:00"/>
    <x v="2"/>
    <s v="GBP"/>
    <s v="35-44"/>
    <s v="All"/>
    <x v="226"/>
    <n v="2184"/>
    <n v="750"/>
    <n v="98081"/>
    <n v="750"/>
    <n v="34.340659340659343"/>
    <n v="3.8783516483516483"/>
    <n v="11.293759999999999"/>
    <n v="1057.9373624609223"/>
    <n v="130.77466666666666"/>
    <n v="11.579373624609223"/>
    <n v="34.340659340659343"/>
    <n v="89610.68"/>
    <n v="30"/>
  </r>
  <r>
    <s v="CMP00228"/>
    <s v="VIP Campaign B"/>
    <x v="5"/>
    <x v="1"/>
    <d v="2024-06-03T00:00:00"/>
    <d v="2024-07-02T00:00:00"/>
    <x v="2"/>
    <s v="GBP"/>
    <s v="45-54"/>
    <s v="Female"/>
    <x v="227"/>
    <n v="882"/>
    <n v="190"/>
    <n v="11488.66"/>
    <n v="190"/>
    <n v="21.541950113378686"/>
    <n v="19.73512471655329"/>
    <n v="91.612526315789481"/>
    <n v="-33.997419337047688"/>
    <n v="60.466631578947364"/>
    <n v="0.66002580662952315"/>
    <n v="21.541950113378686"/>
    <n v="-5917.7200000000012"/>
    <n v="29"/>
  </r>
  <r>
    <s v="CMP00229"/>
    <s v="Retargeting Push C"/>
    <x v="5"/>
    <x v="1"/>
    <d v="2024-04-17T00:00:00"/>
    <d v="2024-05-16T00:00:00"/>
    <x v="0"/>
    <s v="INR"/>
    <s v="55+"/>
    <s v="Female"/>
    <x v="228"/>
    <n v="1840"/>
    <n v="102"/>
    <n v="4334.29"/>
    <n v="102"/>
    <n v="5.5434782608695654"/>
    <n v="2.3501141304347826"/>
    <n v="42.394215686274514"/>
    <n v="0.23310616274417589"/>
    <n v="42.493039215686274"/>
    <n v="1.0023310616274417"/>
    <n v="5.5434782608695654"/>
    <n v="10.079999999999927"/>
    <n v="29"/>
  </r>
  <r>
    <s v="CMP00230"/>
    <s v="Spring Launch B"/>
    <x v="3"/>
    <x v="3"/>
    <d v="2024-02-16T00:00:00"/>
    <d v="2024-03-17T00:00:00"/>
    <x v="0"/>
    <s v="INR"/>
    <s v="55+"/>
    <s v="All"/>
    <x v="229"/>
    <n v="1337"/>
    <n v="106"/>
    <n v="6273.15"/>
    <n v="106"/>
    <n v="7.9281974569932689"/>
    <n v="12.040658189977561"/>
    <n v="151.87132075471698"/>
    <n v="-61.032366029831607"/>
    <n v="59.180660377358485"/>
    <n v="0.38967633970168386"/>
    <n v="7.9281974569932689"/>
    <n v="-9825.2100000000009"/>
    <n v="30"/>
  </r>
  <r>
    <s v="CMP00231"/>
    <s v="Holiday Promo C"/>
    <x v="5"/>
    <x v="1"/>
    <d v="2024-03-22T00:00:00"/>
    <d v="2024-04-11T00:00:00"/>
    <x v="5"/>
    <s v="BDT"/>
    <s v="35-44"/>
    <s v="Female"/>
    <x v="230"/>
    <n v="501"/>
    <n v="166"/>
    <n v="7790.35"/>
    <n v="166"/>
    <n v="33.133732534930139"/>
    <n v="29.110199600798403"/>
    <n v="87.856686746987947"/>
    <n v="-46.583668227487117"/>
    <n v="46.929819277108436"/>
    <n v="0.53416331772512882"/>
    <n v="33.133732534930139"/>
    <n v="-6793.8599999999988"/>
    <n v="20"/>
  </r>
  <r>
    <s v="CMP00232"/>
    <s v="Spring Launch B"/>
    <x v="1"/>
    <x v="1"/>
    <d v="2024-10-09T00:00:00"/>
    <d v="2024-11-02T00:00:00"/>
    <x v="1"/>
    <s v="EUR"/>
    <s v="55+"/>
    <s v="Female"/>
    <x v="231"/>
    <n v="872"/>
    <n v="278"/>
    <n v="8773.74"/>
    <n v="278"/>
    <n v="31.880733944954127"/>
    <n v="9.6612958715596324"/>
    <n v="30.304496402877696"/>
    <n v="4.1436736244235686"/>
    <n v="31.56021582733813"/>
    <n v="1.0414367362442356"/>
    <n v="31.880733944954127"/>
    <n v="349.09000000000015"/>
    <n v="24"/>
  </r>
  <r>
    <s v="CMP00233"/>
    <s v="Brand Awareness B"/>
    <x v="0"/>
    <x v="0"/>
    <d v="2024-07-15T00:00:00"/>
    <d v="2024-07-25T00:00:00"/>
    <x v="0"/>
    <s v="INR"/>
    <s v="18-24"/>
    <s v="Male"/>
    <x v="232"/>
    <n v="2248"/>
    <n v="684"/>
    <n v="30597.53"/>
    <n v="684"/>
    <n v="30.427046263345197"/>
    <n v="0.96415480427046263"/>
    <n v="3.1687426900584796"/>
    <n v="1311.7028540845797"/>
    <n v="44.733230994152045"/>
    <n v="14.117028540845798"/>
    <n v="30.427046263345197"/>
    <n v="28430.11"/>
    <n v="10"/>
  </r>
  <r>
    <s v="CMP00234"/>
    <s v="Retargeting Push C"/>
    <x v="4"/>
    <x v="4"/>
    <d v="2024-08-15T00:00:00"/>
    <d v="2024-08-25T00:00:00"/>
    <x v="3"/>
    <s v="AUD"/>
    <s v="25-34"/>
    <s v="All"/>
    <x v="233"/>
    <n v="1358"/>
    <n v="239"/>
    <n v="32771.82"/>
    <n v="239"/>
    <n v="17.599410898379972"/>
    <n v="12.953357879234169"/>
    <n v="73.601087866108784"/>
    <n v="86.302390018339281"/>
    <n v="137.12058577405858"/>
    <n v="1.8630239001833928"/>
    <n v="17.599410898379972"/>
    <n v="15181.16"/>
    <n v="10"/>
  </r>
  <r>
    <s v="CMP00235"/>
    <s v="Brand Awareness C"/>
    <x v="4"/>
    <x v="4"/>
    <d v="2024-10-16T00:00:00"/>
    <d v="2024-11-15T00:00:00"/>
    <x v="0"/>
    <s v="INR"/>
    <s v="35-44"/>
    <s v="Female"/>
    <x v="234"/>
    <n v="1989"/>
    <n v="299"/>
    <n v="38574.85"/>
    <n v="299"/>
    <n v="15.032679738562091"/>
    <n v="8.2655354449472096"/>
    <n v="54.98377926421405"/>
    <n v="134.63806595438604"/>
    <n v="129.01287625418061"/>
    <n v="2.3463806595438603"/>
    <n v="15.032679738562091"/>
    <n v="22134.699999999997"/>
    <n v="30"/>
  </r>
  <r>
    <s v="CMP00236"/>
    <s v="Retargeting Push B"/>
    <x v="1"/>
    <x v="1"/>
    <d v="2024-08-08T00:00:00"/>
    <d v="2024-09-04T00:00:00"/>
    <x v="2"/>
    <s v="GBP"/>
    <s v="18-24"/>
    <s v="Female"/>
    <x v="235"/>
    <n v="445"/>
    <n v="133"/>
    <n v="9499.27"/>
    <n v="133"/>
    <n v="29.887640449438202"/>
    <n v="17.032921348314606"/>
    <n v="56.989849624060149"/>
    <n v="25.325971515835178"/>
    <n v="71.42308270676692"/>
    <n v="1.2532597151583518"/>
    <n v="29.887640449438202"/>
    <n v="1919.6200000000008"/>
    <n v="27"/>
  </r>
  <r>
    <s v="CMP00237"/>
    <s v="VIP Campaign A"/>
    <x v="5"/>
    <x v="1"/>
    <d v="2024-12-31T00:00:00"/>
    <d v="2025-01-28T00:00:00"/>
    <x v="1"/>
    <s v="EUR"/>
    <s v="18-24"/>
    <s v="All"/>
    <x v="236"/>
    <n v="954"/>
    <n v="172"/>
    <n v="11237.77"/>
    <n v="172"/>
    <n v="18.029350104821802"/>
    <n v="16.341477987421385"/>
    <n v="90.638197674418606"/>
    <n v="-27.915742182213076"/>
    <n v="65.335872093023255"/>
    <n v="0.72084257817786923"/>
    <n v="18.029350104821802"/>
    <n v="-4352"/>
    <n v="28"/>
  </r>
  <r>
    <s v="CMP00238"/>
    <s v="Flash Sale C"/>
    <x v="4"/>
    <x v="4"/>
    <d v="2024-08-08T00:00:00"/>
    <d v="2024-08-30T00:00:00"/>
    <x v="1"/>
    <s v="EUR"/>
    <s v="55+"/>
    <s v="All"/>
    <x v="237"/>
    <n v="1437"/>
    <n v="132"/>
    <n v="17716.53"/>
    <n v="132"/>
    <n v="9.1858037578288094"/>
    <n v="13.218399443284621"/>
    <n v="143.90030303030304"/>
    <n v="-6.7297750336407223"/>
    <n v="134.21613636363637"/>
    <n v="0.93270224966359283"/>
    <n v="9.1858037578288094"/>
    <n v="-1278.3100000000013"/>
    <n v="22"/>
  </r>
  <r>
    <s v="CMP00239"/>
    <s v="New Year Buzz A"/>
    <x v="2"/>
    <x v="2"/>
    <d v="2024-11-18T00:00:00"/>
    <d v="2024-12-15T00:00:00"/>
    <x v="4"/>
    <s v="CAD"/>
    <s v="25-34"/>
    <s v="All"/>
    <x v="238"/>
    <n v="177"/>
    <n v="18"/>
    <n v="1587.12"/>
    <n v="18"/>
    <n v="10.16949152542373"/>
    <n v="56.524915254237285"/>
    <n v="555.82833333333338"/>
    <n v="-84.136588934833014"/>
    <n v="88.173333333333332"/>
    <n v="0.15863411065167002"/>
    <n v="10.16949152542373"/>
    <n v="-8417.7900000000009"/>
    <n v="27"/>
  </r>
  <r>
    <s v="CMP00240"/>
    <s v="Holiday Promo C"/>
    <x v="1"/>
    <x v="1"/>
    <d v="2024-03-07T00:00:00"/>
    <d v="2024-03-26T00:00:00"/>
    <x v="2"/>
    <s v="GBP"/>
    <s v="45-54"/>
    <s v="Male"/>
    <x v="239"/>
    <n v="570"/>
    <n v="121"/>
    <n v="12828.1"/>
    <n v="121"/>
    <n v="21.228070175438596"/>
    <n v="18.408631578947368"/>
    <n v="86.718347107438021"/>
    <n v="22.254815628061593"/>
    <n v="106.01735537190083"/>
    <n v="1.222548156280616"/>
    <n v="21.228070175438596"/>
    <n v="2335.1800000000003"/>
    <n v="19"/>
  </r>
  <r>
    <s v="CMP00241"/>
    <s v="VIP Campaign B"/>
    <x v="2"/>
    <x v="2"/>
    <d v="2024-10-09T00:00:00"/>
    <d v="2024-10-26T00:00:00"/>
    <x v="4"/>
    <s v="CAD"/>
    <s v="25-34"/>
    <s v="Male"/>
    <x v="240"/>
    <n v="1831"/>
    <n v="445"/>
    <n v="35868.99"/>
    <n v="445"/>
    <n v="24.303659202621517"/>
    <n v="3.0195576187875481"/>
    <n v="12.424292134831461"/>
    <n v="548.76510496833851"/>
    <n v="80.604471910112352"/>
    <n v="6.487651049683385"/>
    <n v="24.303659202621517"/>
    <n v="30340.179999999997"/>
    <n v="17"/>
  </r>
  <r>
    <s v="CMP00242"/>
    <s v="Brand Awareness C"/>
    <x v="0"/>
    <x v="0"/>
    <d v="2024-09-15T00:00:00"/>
    <d v="2024-10-14T00:00:00"/>
    <x v="2"/>
    <s v="GBP"/>
    <s v="55+"/>
    <s v="Male"/>
    <x v="241"/>
    <n v="2126"/>
    <n v="215"/>
    <n v="13475.53"/>
    <n v="215"/>
    <n v="10.112888052681091"/>
    <n v="1.4484430856067732"/>
    <n v="14.322744186046512"/>
    <n v="337.60387609234306"/>
    <n v="62.676883720930235"/>
    <n v="4.3760387609234304"/>
    <n v="10.112888052681091"/>
    <n v="10396.140000000001"/>
    <n v="29"/>
  </r>
  <r>
    <s v="CMP00243"/>
    <s v="Holiday Promo A"/>
    <x v="2"/>
    <x v="2"/>
    <d v="2024-05-23T00:00:00"/>
    <d v="2024-06-14T00:00:00"/>
    <x v="4"/>
    <s v="CAD"/>
    <s v="18-24"/>
    <s v="Female"/>
    <x v="242"/>
    <n v="2225"/>
    <n v="189"/>
    <n v="18745.39"/>
    <n v="189"/>
    <n v="8.4943820224719104"/>
    <n v="0.38589662921348317"/>
    <n v="4.5429629629629629"/>
    <n v="2083.199785702639"/>
    <n v="99.181957671957676"/>
    <n v="21.831997857026391"/>
    <n v="8.4943820224719104"/>
    <n v="17886.77"/>
    <n v="22"/>
  </r>
  <r>
    <s v="CMP00244"/>
    <s v="Clearance Drive A"/>
    <x v="2"/>
    <x v="2"/>
    <d v="2024-09-16T00:00:00"/>
    <d v="2024-10-10T00:00:00"/>
    <x v="3"/>
    <s v="AUD"/>
    <s v="45-54"/>
    <s v="Male"/>
    <x v="243"/>
    <n v="1750"/>
    <n v="429"/>
    <n v="55585.11"/>
    <n v="429"/>
    <n v="24.514285714285712"/>
    <n v="3.3394742857142856"/>
    <n v="13.622564102564102"/>
    <n v="851.13533695637284"/>
    <n v="129.56902097902099"/>
    <n v="9.5113533695637305"/>
    <n v="24.514285714285712"/>
    <n v="49741.03"/>
    <n v="24"/>
  </r>
  <r>
    <s v="CMP00245"/>
    <s v="Retargeting Push B"/>
    <x v="0"/>
    <x v="0"/>
    <d v="2024-07-09T00:00:00"/>
    <d v="2024-08-01T00:00:00"/>
    <x v="3"/>
    <s v="AUD"/>
    <s v="35-44"/>
    <s v="Male"/>
    <x v="244"/>
    <n v="391"/>
    <n v="35"/>
    <n v="4830.08"/>
    <n v="35"/>
    <n v="8.9514066496163682"/>
    <n v="11.573427109974425"/>
    <n v="129.29171428571428"/>
    <n v="6.7371459004112495"/>
    <n v="138.0022857142857"/>
    <n v="1.0673714590041126"/>
    <n v="8.9514066496163682"/>
    <n v="304.86999999999989"/>
    <n v="23"/>
  </r>
  <r>
    <s v="CMP00246"/>
    <s v="New Year Buzz A"/>
    <x v="3"/>
    <x v="3"/>
    <d v="2024-05-06T00:00:00"/>
    <d v="2024-05-24T00:00:00"/>
    <x v="6"/>
    <s v="USD"/>
    <s v="25-34"/>
    <s v="Male"/>
    <x v="245"/>
    <n v="217"/>
    <n v="27"/>
    <n v="2861.24"/>
    <n v="27"/>
    <n v="12.442396313364055"/>
    <n v="80.833456221198162"/>
    <n v="649.66148148148147"/>
    <n v="-83.688142998689912"/>
    <n v="105.97185185185184"/>
    <n v="0.16311857001310082"/>
    <n v="12.442396313364055"/>
    <n v="-14679.62"/>
    <n v="18"/>
  </r>
  <r>
    <s v="CMP00247"/>
    <s v="Flash Sale C"/>
    <x v="2"/>
    <x v="2"/>
    <d v="2024-05-30T00:00:00"/>
    <d v="2024-06-29T00:00:00"/>
    <x v="0"/>
    <s v="INR"/>
    <s v="55+"/>
    <s v="Male"/>
    <x v="246"/>
    <n v="1758"/>
    <n v="529"/>
    <n v="41540.14"/>
    <n v="529"/>
    <n v="30.091012514220704"/>
    <n v="5.7669738339021617"/>
    <n v="19.165103969754252"/>
    <n v="309.73315158102804"/>
    <n v="78.525784499054822"/>
    <n v="4.0973315158102803"/>
    <n v="30.091012514220704"/>
    <n v="31401.8"/>
    <n v="30"/>
  </r>
  <r>
    <s v="CMP00248"/>
    <s v="Flash Sale A"/>
    <x v="5"/>
    <x v="1"/>
    <d v="2024-11-10T00:00:00"/>
    <d v="2024-11-18T00:00:00"/>
    <x v="2"/>
    <s v="GBP"/>
    <s v="18-24"/>
    <s v="Male"/>
    <x v="247"/>
    <n v="1649"/>
    <n v="257"/>
    <n v="37274.06"/>
    <n v="257"/>
    <n v="15.585203153426319"/>
    <n v="9.4195087932080046"/>
    <n v="60.438793774319066"/>
    <n v="139.97046244810164"/>
    <n v="145.03525291828794"/>
    <n v="2.3997046244810165"/>
    <n v="15.585203153426319"/>
    <n v="21741.289999999997"/>
    <n v="8"/>
  </r>
  <r>
    <s v="CMP00249"/>
    <s v="Flash Sale A"/>
    <x v="1"/>
    <x v="1"/>
    <d v="2024-11-06T00:00:00"/>
    <d v="2024-11-27T00:00:00"/>
    <x v="4"/>
    <s v="CAD"/>
    <s v="35-44"/>
    <s v="All"/>
    <x v="248"/>
    <n v="742"/>
    <n v="171"/>
    <n v="10164.56"/>
    <n v="171"/>
    <n v="23.045822102425877"/>
    <n v="5.5191778975741244"/>
    <n v="23.948713450292399"/>
    <n v="148.2048627305426"/>
    <n v="59.441871345029234"/>
    <n v="2.4820486273054261"/>
    <n v="23.045822102425877"/>
    <n v="6069.33"/>
    <n v="21"/>
  </r>
  <r>
    <s v="CMP00250"/>
    <s v="VIP Campaign A"/>
    <x v="4"/>
    <x v="4"/>
    <d v="2024-08-20T00:00:00"/>
    <d v="2024-08-29T00:00:00"/>
    <x v="2"/>
    <s v="GBP"/>
    <s v="35-44"/>
    <s v="Male"/>
    <x v="249"/>
    <n v="1369"/>
    <n v="248"/>
    <n v="34685.69"/>
    <n v="248"/>
    <n v="18.115412710007305"/>
    <n v="5.9103433162892625"/>
    <n v="32.626048387096773"/>
    <n v="328.68094709600234"/>
    <n v="139.86165322580646"/>
    <n v="4.2868094709600237"/>
    <n v="18.115412710007305"/>
    <n v="26594.43"/>
    <n v="9"/>
  </r>
  <r>
    <s v="CMP00251"/>
    <s v="Spring Launch C"/>
    <x v="5"/>
    <x v="1"/>
    <d v="2024-12-04T00:00:00"/>
    <d v="2024-12-12T00:00:00"/>
    <x v="0"/>
    <s v="INR"/>
    <s v="45-54"/>
    <s v="Male"/>
    <x v="250"/>
    <n v="1300"/>
    <n v="435"/>
    <n v="33755.1"/>
    <n v="435"/>
    <n v="33.46153846153846"/>
    <n v="11.207607692307691"/>
    <n v="33.494"/>
    <n v="131.67710943596691"/>
    <n v="77.597931034482755"/>
    <n v="2.3167710943596691"/>
    <n v="33.46153846153846"/>
    <n v="19185.21"/>
    <n v="8"/>
  </r>
  <r>
    <s v="CMP00252"/>
    <s v="New Year Buzz C"/>
    <x v="0"/>
    <x v="0"/>
    <d v="2024-07-21T00:00:00"/>
    <d v="2024-08-02T00:00:00"/>
    <x v="3"/>
    <s v="AUD"/>
    <s v="25-34"/>
    <s v="Male"/>
    <x v="251"/>
    <n v="455"/>
    <n v="122"/>
    <n v="6806.73"/>
    <n v="122"/>
    <n v="26.813186813186814"/>
    <n v="41.988351648351653"/>
    <n v="156.59590163934428"/>
    <n v="-64.371437394986572"/>
    <n v="55.792868852459016"/>
    <n v="0.3562856260501342"/>
    <n v="26.813186813186814"/>
    <n v="-12297.970000000001"/>
    <n v="12"/>
  </r>
  <r>
    <s v="CMP00253"/>
    <s v="Clearance Drive A"/>
    <x v="2"/>
    <x v="2"/>
    <d v="2024-10-12T00:00:00"/>
    <d v="2024-10-17T00:00:00"/>
    <x v="0"/>
    <s v="INR"/>
    <s v="18-24"/>
    <s v="Male"/>
    <x v="252"/>
    <n v="1812"/>
    <n v="548"/>
    <n v="72099.78"/>
    <n v="548"/>
    <n v="30.242825607064017"/>
    <n v="0.61151766004415009"/>
    <n v="2.0220255474452555"/>
    <n v="6406.7892822655613"/>
    <n v="131.56894160583943"/>
    <n v="65.067892822655608"/>
    <n v="30.242825607064017"/>
    <n v="70991.709999999992"/>
    <n v="5"/>
  </r>
  <r>
    <s v="CMP00254"/>
    <s v="Retargeting Push A"/>
    <x v="3"/>
    <x v="3"/>
    <d v="2024-10-15T00:00:00"/>
    <d v="2024-10-21T00:00:00"/>
    <x v="1"/>
    <s v="EUR"/>
    <s v="35-44"/>
    <s v="Male"/>
    <x v="253"/>
    <n v="2076"/>
    <n v="311"/>
    <n v="38100.44"/>
    <n v="311"/>
    <n v="14.98073217726397"/>
    <n v="9.2134441233140656"/>
    <n v="61.501961414790998"/>
    <n v="99.196010270239469"/>
    <n v="122.5094533762058"/>
    <n v="1.9919601027023948"/>
    <n v="14.98073217726397"/>
    <n v="18973.330000000002"/>
    <n v="6"/>
  </r>
  <r>
    <s v="CMP00255"/>
    <s v="Clearance Drive A"/>
    <x v="2"/>
    <x v="2"/>
    <d v="2024-04-01T00:00:00"/>
    <d v="2024-04-27T00:00:00"/>
    <x v="5"/>
    <s v="BDT"/>
    <s v="25-34"/>
    <s v="Female"/>
    <x v="254"/>
    <n v="2393"/>
    <n v="642"/>
    <n v="57432.65"/>
    <n v="642"/>
    <n v="26.828249059757624"/>
    <n v="1.0775888006686167"/>
    <n v="4.0166199376947045"/>
    <n v="2127.2198458895477"/>
    <n v="89.45895638629284"/>
    <n v="22.272198458895478"/>
    <n v="26.828249059757624"/>
    <n v="54853.98"/>
    <n v="26"/>
  </r>
  <r>
    <s v="CMP00256"/>
    <s v="Brand Awareness B"/>
    <x v="3"/>
    <x v="3"/>
    <d v="2024-05-22T00:00:00"/>
    <d v="2024-06-04T00:00:00"/>
    <x v="2"/>
    <s v="GBP"/>
    <s v="18-24"/>
    <s v="Female"/>
    <x v="255"/>
    <n v="2139"/>
    <n v="401"/>
    <n v="15683.92"/>
    <n v="401"/>
    <n v="18.747078073866295"/>
    <n v="6.5095137914913517"/>
    <n v="34.72281795511222"/>
    <n v="12.640684868050142"/>
    <n v="39.11201995012469"/>
    <n v="1.1264068486805014"/>
    <n v="18.747078073866295"/>
    <n v="1760.0699999999997"/>
    <n v="13"/>
  </r>
  <r>
    <s v="CMP00257"/>
    <s v="Back to School A"/>
    <x v="1"/>
    <x v="1"/>
    <d v="2024-11-30T00:00:00"/>
    <d v="2024-12-11T00:00:00"/>
    <x v="1"/>
    <s v="EUR"/>
    <s v="45-54"/>
    <s v="Male"/>
    <x v="256"/>
    <n v="157"/>
    <n v="40"/>
    <n v="2506.3000000000002"/>
    <n v="40"/>
    <n v="25.477707006369428"/>
    <n v="12.84343949044586"/>
    <n v="50.410499999999999"/>
    <n v="24.294541811725736"/>
    <n v="62.657500000000006"/>
    <n v="1.2429454181172575"/>
    <n v="25.477707006369428"/>
    <n v="489.88000000000011"/>
    <n v="11"/>
  </r>
  <r>
    <s v="CMP00258"/>
    <s v="Brand Awareness A"/>
    <x v="2"/>
    <x v="2"/>
    <d v="2024-03-30T00:00:00"/>
    <d v="2024-04-17T00:00:00"/>
    <x v="5"/>
    <s v="BDT"/>
    <s v="35-44"/>
    <s v="Male"/>
    <x v="257"/>
    <n v="2372"/>
    <n v="342"/>
    <n v="43396.94"/>
    <n v="342"/>
    <n v="14.418212478920742"/>
    <n v="5.0630269814502533"/>
    <n v="35.115497076023395"/>
    <n v="261.35509388400851"/>
    <n v="126.89163742690059"/>
    <n v="3.6135509388400853"/>
    <n v="14.418212478920742"/>
    <n v="31387.440000000002"/>
    <n v="18"/>
  </r>
  <r>
    <s v="CMP00259"/>
    <s v="Holiday Promo C"/>
    <x v="3"/>
    <x v="3"/>
    <d v="2024-12-18T00:00:00"/>
    <d v="2025-01-01T00:00:00"/>
    <x v="5"/>
    <s v="BDT"/>
    <s v="45-54"/>
    <s v="Male"/>
    <x v="258"/>
    <n v="1090"/>
    <n v="365"/>
    <n v="30485.05"/>
    <n v="365"/>
    <n v="33.486238532110093"/>
    <n v="17.670577981651377"/>
    <n v="52.769671232876711"/>
    <n v="58.274029343339073"/>
    <n v="83.52068493150685"/>
    <n v="1.5827402934333907"/>
    <n v="33.486238532110093"/>
    <n v="11224.119999999999"/>
    <n v="14"/>
  </r>
  <r>
    <s v="CMP00260"/>
    <s v="New Year Buzz B"/>
    <x v="0"/>
    <x v="0"/>
    <d v="2024-01-25T00:00:00"/>
    <d v="2024-02-13T00:00:00"/>
    <x v="4"/>
    <s v="CAD"/>
    <s v="55+"/>
    <s v="Male"/>
    <x v="259"/>
    <n v="1391"/>
    <n v="469"/>
    <n v="56752.33"/>
    <n v="469"/>
    <n v="33.716750539180445"/>
    <n v="2.9547735442127965"/>
    <n v="8.763518123667378"/>
    <n v="1280.8050431985675"/>
    <n v="121.00710021321962"/>
    <n v="13.808050431985674"/>
    <n v="33.716750539180445"/>
    <n v="52642.240000000005"/>
    <n v="19"/>
  </r>
  <r>
    <s v="CMP00261"/>
    <s v="Back to School B"/>
    <x v="3"/>
    <x v="3"/>
    <d v="2024-08-31T00:00:00"/>
    <d v="2024-09-30T00:00:00"/>
    <x v="2"/>
    <s v="GBP"/>
    <s v="25-34"/>
    <s v="Male"/>
    <x v="260"/>
    <n v="1800"/>
    <n v="481"/>
    <n v="51211.01"/>
    <n v="481"/>
    <n v="26.722222222222225"/>
    <n v="7.1997277777777775"/>
    <n v="26.942848232848235"/>
    <n v="295.16162262307756"/>
    <n v="106.46779625779627"/>
    <n v="3.9516162262307759"/>
    <n v="26.722222222222225"/>
    <n v="38251.5"/>
    <n v="30"/>
  </r>
  <r>
    <s v="CMP00262"/>
    <s v="Holiday Promo C"/>
    <x v="0"/>
    <x v="0"/>
    <d v="2024-06-17T00:00:00"/>
    <d v="2024-06-24T00:00:00"/>
    <x v="6"/>
    <s v="USD"/>
    <s v="45-54"/>
    <s v="Female"/>
    <x v="261"/>
    <n v="1162"/>
    <n v="283"/>
    <n v="32030.23"/>
    <n v="283"/>
    <n v="24.354561101549052"/>
    <n v="16.885757314974182"/>
    <n v="69.333038869257948"/>
    <n v="63.242555902401733"/>
    <n v="113.18102473498233"/>
    <n v="1.6324255590240173"/>
    <n v="24.354561101549052"/>
    <n v="12408.98"/>
    <n v="7"/>
  </r>
  <r>
    <s v="CMP00263"/>
    <s v="Flash Sale C"/>
    <x v="4"/>
    <x v="4"/>
    <d v="2024-12-13T00:00:00"/>
    <d v="2024-12-28T00:00:00"/>
    <x v="0"/>
    <s v="INR"/>
    <s v="55+"/>
    <s v="Male"/>
    <x v="262"/>
    <n v="1611"/>
    <n v="99"/>
    <n v="11352.23"/>
    <n v="99"/>
    <n v="6.1452513966480442"/>
    <n v="0.93489757914338911"/>
    <n v="15.213333333333333"/>
    <n v="653.74007383209846"/>
    <n v="114.66898989898989"/>
    <n v="7.5374007383209838"/>
    <n v="6.1452513966480442"/>
    <n v="9846.11"/>
    <n v="15"/>
  </r>
  <r>
    <s v="CMP00264"/>
    <s v="Holiday Promo B"/>
    <x v="1"/>
    <x v="1"/>
    <d v="2024-11-04T00:00:00"/>
    <d v="2024-11-29T00:00:00"/>
    <x v="1"/>
    <s v="EUR"/>
    <s v="55+"/>
    <s v="Female"/>
    <x v="263"/>
    <n v="1867"/>
    <n v="411"/>
    <n v="57481.88"/>
    <n v="411"/>
    <n v="22.013926084627744"/>
    <n v="9.9316229244777716"/>
    <n v="45.115182481751823"/>
    <n v="210.00337605717507"/>
    <n v="139.85858880778588"/>
    <n v="3.1000337605717507"/>
    <n v="22.013926084627744"/>
    <n v="38939.539999999994"/>
    <n v="25"/>
  </r>
  <r>
    <s v="CMP00265"/>
    <s v="Clearance Drive C"/>
    <x v="3"/>
    <x v="3"/>
    <d v="2024-11-15T00:00:00"/>
    <d v="2024-11-23T00:00:00"/>
    <x v="0"/>
    <s v="INR"/>
    <s v="25-34"/>
    <s v="Female"/>
    <x v="264"/>
    <n v="678"/>
    <n v="182"/>
    <n v="9666.36"/>
    <n v="182"/>
    <n v="26.843657817109147"/>
    <n v="1.7137905604719765"/>
    <n v="6.3843406593406593"/>
    <n v="731.90842979474155"/>
    <n v="53.111868131868135"/>
    <n v="8.3190842979474162"/>
    <n v="26.843657817109147"/>
    <n v="8504.41"/>
    <n v="8"/>
  </r>
  <r>
    <s v="CMP00266"/>
    <s v="Retargeting Push A"/>
    <x v="4"/>
    <x v="4"/>
    <d v="2024-10-14T00:00:00"/>
    <d v="2024-10-23T00:00:00"/>
    <x v="6"/>
    <s v="USD"/>
    <s v="18-24"/>
    <s v="Female"/>
    <x v="265"/>
    <n v="876"/>
    <n v="291"/>
    <n v="25289.56"/>
    <n v="291"/>
    <n v="33.219178082191782"/>
    <n v="3.1369863013698631"/>
    <n v="9.4432989690721651"/>
    <n v="820.28966521106258"/>
    <n v="86.905704467353956"/>
    <n v="9.2028966521106259"/>
    <n v="33.219178082191782"/>
    <n v="22541.56"/>
    <n v="9"/>
  </r>
  <r>
    <s v="CMP00267"/>
    <s v="VIP Campaign A"/>
    <x v="5"/>
    <x v="1"/>
    <d v="2024-06-05T00:00:00"/>
    <d v="2024-06-16T00:00:00"/>
    <x v="1"/>
    <s v="EUR"/>
    <s v="35-44"/>
    <s v="All"/>
    <x v="266"/>
    <n v="984"/>
    <n v="183"/>
    <n v="16962.66"/>
    <n v="183"/>
    <n v="18.597560975609756"/>
    <n v="17.591290650406506"/>
    <n v="94.589234972677602"/>
    <n v="-2.005623394337217"/>
    <n v="92.692131147540977"/>
    <n v="0.97994376605662781"/>
    <n v="18.597560975609756"/>
    <n v="-347.17000000000189"/>
    <n v="11"/>
  </r>
  <r>
    <s v="CMP00268"/>
    <s v="Brand Awareness B"/>
    <x v="0"/>
    <x v="0"/>
    <d v="2024-07-23T00:00:00"/>
    <d v="2024-08-06T00:00:00"/>
    <x v="4"/>
    <s v="CAD"/>
    <s v="45-54"/>
    <s v="Male"/>
    <x v="267"/>
    <n v="1232"/>
    <n v="196"/>
    <n v="19067.13"/>
    <n v="196"/>
    <n v="15.909090909090908"/>
    <n v="10.607678571428572"/>
    <n v="66.676836734693879"/>
    <n v="45.899656123887233"/>
    <n v="97.281275510204082"/>
    <n v="1.4589965612388722"/>
    <n v="15.909090909090908"/>
    <n v="5998.4700000000012"/>
    <n v="14"/>
  </r>
  <r>
    <s v="CMP00269"/>
    <s v="Retargeting Push B"/>
    <x v="1"/>
    <x v="1"/>
    <d v="2024-03-31T00:00:00"/>
    <d v="2024-04-21T00:00:00"/>
    <x v="4"/>
    <s v="CAD"/>
    <s v="18-24"/>
    <s v="Female"/>
    <x v="268"/>
    <n v="180"/>
    <n v="46"/>
    <n v="3256.11"/>
    <n v="46"/>
    <n v="25.555555555555554"/>
    <n v="54.892833333333328"/>
    <n v="214.79804347826084"/>
    <n v="-67.045789219600607"/>
    <n v="70.784999999999997"/>
    <n v="0.3295421078039939"/>
    <n v="25.555555555555554"/>
    <n v="-6624.5999999999985"/>
    <n v="21"/>
  </r>
  <r>
    <s v="CMP00270"/>
    <s v="Flash Sale B"/>
    <x v="0"/>
    <x v="0"/>
    <d v="2024-04-22T00:00:00"/>
    <d v="2024-05-07T00:00:00"/>
    <x v="2"/>
    <s v="GBP"/>
    <s v="45-54"/>
    <s v="Female"/>
    <x v="269"/>
    <n v="413"/>
    <n v="91"/>
    <n v="11509.43"/>
    <n v="91"/>
    <n v="22.033898305084744"/>
    <n v="35.430871670702182"/>
    <n v="160.80164835164837"/>
    <n v="-21.345798352348641"/>
    <n v="126.47725274725275"/>
    <n v="0.78654201647651356"/>
    <n v="22.033898305084744"/>
    <n v="-3123.5200000000004"/>
    <n v="15"/>
  </r>
  <r>
    <s v="CMP00271"/>
    <s v="Brand Awareness B"/>
    <x v="5"/>
    <x v="1"/>
    <d v="2024-03-14T00:00:00"/>
    <d v="2024-03-19T00:00:00"/>
    <x v="3"/>
    <s v="AUD"/>
    <s v="35-44"/>
    <s v="Female"/>
    <x v="270"/>
    <n v="970"/>
    <n v="263"/>
    <n v="24306.51"/>
    <n v="263"/>
    <n v="27.11340206185567"/>
    <n v="11.339"/>
    <n v="41.820646387832703"/>
    <n v="120.99177821641027"/>
    <n v="92.420190114068433"/>
    <n v="2.2099177821641027"/>
    <n v="27.11340206185567"/>
    <n v="13307.679999999998"/>
    <n v="5"/>
  </r>
  <r>
    <s v="CMP00272"/>
    <s v="VIP Campaign A"/>
    <x v="0"/>
    <x v="0"/>
    <d v="2024-05-04T00:00:00"/>
    <d v="2024-05-13T00:00:00"/>
    <x v="2"/>
    <s v="GBP"/>
    <s v="18-24"/>
    <s v="All"/>
    <x v="271"/>
    <n v="1181"/>
    <n v="141"/>
    <n v="4642.8599999999997"/>
    <n v="141"/>
    <n v="11.939034716342082"/>
    <n v="7.4707281964436918"/>
    <n v="62.573971631205673"/>
    <n v="-47.377345167648393"/>
    <n v="32.928085106382973"/>
    <n v="0.52622654832351601"/>
    <n v="11.939034716342082"/>
    <n v="-4180.0700000000006"/>
    <n v="9"/>
  </r>
  <r>
    <s v="CMP00273"/>
    <s v="Retargeting Push C"/>
    <x v="2"/>
    <x v="2"/>
    <d v="2024-02-23T00:00:00"/>
    <d v="2024-03-07T00:00:00"/>
    <x v="0"/>
    <s v="INR"/>
    <s v="45-54"/>
    <s v="Male"/>
    <x v="272"/>
    <n v="300"/>
    <n v="93"/>
    <n v="8692.94"/>
    <n v="93"/>
    <n v="31"/>
    <n v="58.223100000000002"/>
    <n v="187.81645161290322"/>
    <n v="-50.232009860920037"/>
    <n v="93.472473118279581"/>
    <n v="0.49767990139079965"/>
    <n v="31"/>
    <n v="-8773.99"/>
    <n v="13"/>
  </r>
  <r>
    <s v="CMP00274"/>
    <s v="VIP Campaign C"/>
    <x v="4"/>
    <x v="4"/>
    <d v="2024-03-18T00:00:00"/>
    <d v="2024-04-12T00:00:00"/>
    <x v="4"/>
    <s v="CAD"/>
    <s v="18-24"/>
    <s v="Male"/>
    <x v="273"/>
    <n v="1964"/>
    <n v="686"/>
    <n v="49450.6"/>
    <n v="686"/>
    <n v="34.928716904276982"/>
    <n v="9.5783197556008144"/>
    <n v="27.422478134110786"/>
    <n v="162.86983396609153"/>
    <n v="72.085422740524777"/>
    <n v="2.6286983396609154"/>
    <n v="34.928716904276982"/>
    <n v="30638.78"/>
    <n v="25"/>
  </r>
  <r>
    <s v="CMP00275"/>
    <s v="Back to School B"/>
    <x v="1"/>
    <x v="1"/>
    <d v="2024-01-20T00:00:00"/>
    <d v="2024-02-03T00:00:00"/>
    <x v="4"/>
    <s v="CAD"/>
    <s v="55+"/>
    <s v="Female"/>
    <x v="274"/>
    <n v="526"/>
    <n v="32"/>
    <n v="2802.36"/>
    <n v="32"/>
    <n v="6.083650190114068"/>
    <n v="29.391958174904943"/>
    <n v="483.1303125"/>
    <n v="-81.873679267433658"/>
    <n v="87.573750000000004"/>
    <n v="0.18126320732566331"/>
    <n v="6.083650190114068"/>
    <n v="-12657.81"/>
    <n v="14"/>
  </r>
  <r>
    <s v="CMP00276"/>
    <s v="Flash Sale B"/>
    <x v="5"/>
    <x v="1"/>
    <d v="2024-08-10T00:00:00"/>
    <d v="2024-08-25T00:00:00"/>
    <x v="2"/>
    <s v="GBP"/>
    <s v="25-34"/>
    <s v="All"/>
    <x v="275"/>
    <n v="1821"/>
    <n v="628"/>
    <n v="76737.08"/>
    <n v="628"/>
    <n v="34.486545853926415"/>
    <n v="6.4935584843492586"/>
    <n v="18.829251592356687"/>
    <n v="548.95198807249517"/>
    <n v="122.1928025477707"/>
    <n v="6.489519880724953"/>
    <n v="34.486545853926415"/>
    <n v="64912.31"/>
    <n v="15"/>
  </r>
  <r>
    <s v="CMP00277"/>
    <s v="Clearance Drive A"/>
    <x v="5"/>
    <x v="1"/>
    <d v="2024-01-13T00:00:00"/>
    <d v="2024-01-20T00:00:00"/>
    <x v="5"/>
    <s v="BDT"/>
    <s v="45-54"/>
    <s v="Male"/>
    <x v="276"/>
    <n v="389"/>
    <n v="105"/>
    <n v="6158.59"/>
    <n v="105"/>
    <n v="26.992287917737791"/>
    <n v="22.227377892030852"/>
    <n v="82.34714285714287"/>
    <n v="-28.773195935904333"/>
    <n v="58.653238095238095"/>
    <n v="0.71226804064095661"/>
    <n v="26.992287917737791"/>
    <n v="-2487.8600000000006"/>
    <n v="7"/>
  </r>
  <r>
    <s v="CMP00278"/>
    <s v="Flash Sale C"/>
    <x v="1"/>
    <x v="1"/>
    <d v="2024-03-19T00:00:00"/>
    <d v="2024-03-24T00:00:00"/>
    <x v="1"/>
    <s v="EUR"/>
    <s v="45-54"/>
    <s v="All"/>
    <x v="277"/>
    <n v="1215"/>
    <n v="169"/>
    <n v="22365.23"/>
    <n v="169"/>
    <n v="13.909465020576132"/>
    <n v="2.1845679012345678"/>
    <n v="15.705621301775148"/>
    <n v="742.61957238391255"/>
    <n v="132.33863905325444"/>
    <n v="8.4261957238391254"/>
    <n v="13.909465020576132"/>
    <n v="19710.98"/>
    <n v="5"/>
  </r>
  <r>
    <s v="CMP00279"/>
    <s v="Brand Awareness A"/>
    <x v="2"/>
    <x v="2"/>
    <d v="2024-03-04T00:00:00"/>
    <d v="2024-03-20T00:00:00"/>
    <x v="3"/>
    <s v="AUD"/>
    <s v="18-24"/>
    <s v="Male"/>
    <x v="278"/>
    <n v="342"/>
    <n v="21"/>
    <n v="675.04"/>
    <n v="21"/>
    <n v="6.140350877192982"/>
    <n v="42.261081871345034"/>
    <n v="688.25190476190483"/>
    <n v="-95.329506292338976"/>
    <n v="32.1447619047619"/>
    <n v="4.6704937076610234E-2"/>
    <n v="6.140350877192982"/>
    <n v="-13778.25"/>
    <n v="16"/>
  </r>
  <r>
    <s v="CMP00280"/>
    <s v="VIP Campaign A"/>
    <x v="2"/>
    <x v="2"/>
    <d v="2024-01-31T00:00:00"/>
    <d v="2024-02-27T00:00:00"/>
    <x v="5"/>
    <s v="BDT"/>
    <s v="25-34"/>
    <s v="Male"/>
    <x v="279"/>
    <n v="448"/>
    <n v="74"/>
    <n v="8255.27"/>
    <n v="74"/>
    <n v="16.517857142857142"/>
    <n v="44.108459821428575"/>
    <n v="267.03500000000003"/>
    <n v="-58.223565187071848"/>
    <n v="111.55770270270271"/>
    <n v="0.41776434812928159"/>
    <n v="16.517857142857142"/>
    <n v="-11505.32"/>
    <n v="27"/>
  </r>
  <r>
    <s v="CMP00281"/>
    <s v="Holiday Promo B"/>
    <x v="1"/>
    <x v="1"/>
    <d v="2024-09-27T00:00:00"/>
    <d v="2024-10-12T00:00:00"/>
    <x v="3"/>
    <s v="AUD"/>
    <s v="25-34"/>
    <s v="Male"/>
    <x v="280"/>
    <n v="2091"/>
    <n v="605"/>
    <n v="36952.14"/>
    <n v="605"/>
    <n v="28.933524629363937"/>
    <n v="2.2744858919177426"/>
    <n v="7.8610743801652889"/>
    <n v="676.96653665408598"/>
    <n v="61.077917355371902"/>
    <n v="7.7696653665408597"/>
    <n v="28.933524629363937"/>
    <n v="32196.19"/>
    <n v="15"/>
  </r>
  <r>
    <s v="CMP00282"/>
    <s v="Clearance Drive C"/>
    <x v="0"/>
    <x v="0"/>
    <d v="2024-10-05T00:00:00"/>
    <d v="2024-10-13T00:00:00"/>
    <x v="3"/>
    <s v="AUD"/>
    <s v="35-44"/>
    <s v="All"/>
    <x v="281"/>
    <n v="856"/>
    <n v="268"/>
    <n v="38422.58"/>
    <n v="268"/>
    <n v="31.308411214953267"/>
    <n v="13.99160046728972"/>
    <n v="44.689589552238807"/>
    <n v="220.80812837475091"/>
    <n v="143.36783582089552"/>
    <n v="3.208081283747509"/>
    <n v="31.308411214953267"/>
    <n v="26445.770000000004"/>
    <n v="8"/>
  </r>
  <r>
    <s v="CMP00283"/>
    <s v="Brand Awareness C"/>
    <x v="0"/>
    <x v="0"/>
    <d v="2024-09-24T00:00:00"/>
    <d v="2024-10-21T00:00:00"/>
    <x v="5"/>
    <s v="BDT"/>
    <s v="45-54"/>
    <s v="All"/>
    <x v="282"/>
    <n v="1918"/>
    <n v="665"/>
    <n v="79269.56"/>
    <n v="665"/>
    <n v="34.67153284671533"/>
    <n v="5.0126850886339938"/>
    <n v="14.457639097744361"/>
    <n v="724.4938544859599"/>
    <n v="119.20234586466165"/>
    <n v="8.2449385448596004"/>
    <n v="34.67153284671533"/>
    <n v="69655.23"/>
    <n v="27"/>
  </r>
  <r>
    <s v="CMP00284"/>
    <s v="Back to School C"/>
    <x v="0"/>
    <x v="0"/>
    <d v="2024-11-15T00:00:00"/>
    <d v="2024-12-06T00:00:00"/>
    <x v="5"/>
    <s v="BDT"/>
    <s v="18-24"/>
    <s v="Male"/>
    <x v="283"/>
    <n v="1657"/>
    <n v="551"/>
    <n v="59484.639999999999"/>
    <n v="551"/>
    <n v="33.252866626433317"/>
    <n v="1.0665238382619191"/>
    <n v="3.2073139745916515"/>
    <n v="3265.9817907120178"/>
    <n v="107.95760435571688"/>
    <n v="33.659817907120178"/>
    <n v="33.252866626433317"/>
    <n v="57717.409999999996"/>
    <n v="21"/>
  </r>
  <r>
    <s v="CMP00285"/>
    <s v="Brand Awareness B"/>
    <x v="1"/>
    <x v="1"/>
    <d v="2024-02-18T00:00:00"/>
    <d v="2024-03-15T00:00:00"/>
    <x v="6"/>
    <s v="USD"/>
    <s v="55+"/>
    <s v="Male"/>
    <x v="284"/>
    <n v="1439"/>
    <n v="171"/>
    <n v="8752.36"/>
    <n v="171"/>
    <n v="11.883252258512856"/>
    <n v="8.5829534398888114"/>
    <n v="72.227309941520474"/>
    <n v="-29.135680320495645"/>
    <n v="51.183391812865501"/>
    <n v="0.70864319679504362"/>
    <n v="11.883252258512856"/>
    <n v="-3598.51"/>
    <n v="26"/>
  </r>
  <r>
    <s v="CMP00286"/>
    <s v="Clearance Drive A"/>
    <x v="4"/>
    <x v="4"/>
    <d v="2024-03-25T00:00:00"/>
    <d v="2024-04-18T00:00:00"/>
    <x v="3"/>
    <s v="AUD"/>
    <s v="45-54"/>
    <s v="Male"/>
    <x v="285"/>
    <n v="2356"/>
    <n v="701"/>
    <n v="88390.75"/>
    <n v="701"/>
    <n v="29.753820033955858"/>
    <n v="2.0371307300509338"/>
    <n v="6.8466191155492151"/>
    <n v="1741.673472959571"/>
    <n v="126.09236804564907"/>
    <n v="18.416734729595706"/>
    <n v="29.753820033955858"/>
    <n v="83591.27"/>
    <n v="24"/>
  </r>
  <r>
    <s v="CMP00287"/>
    <s v="Back to School B"/>
    <x v="2"/>
    <x v="2"/>
    <d v="2024-08-26T00:00:00"/>
    <d v="2024-09-06T00:00:00"/>
    <x v="4"/>
    <s v="CAD"/>
    <s v="18-24"/>
    <s v="Female"/>
    <x v="286"/>
    <n v="776"/>
    <n v="244"/>
    <n v="34484.589999999997"/>
    <n v="244"/>
    <n v="31.443298969072163"/>
    <n v="16.46993556701031"/>
    <n v="52.379795081967217"/>
    <n v="169.81832720819799"/>
    <n v="141.3302868852459"/>
    <n v="2.6981832720819798"/>
    <n v="31.443298969072163"/>
    <n v="21703.919999999998"/>
    <n v="11"/>
  </r>
  <r>
    <s v="CMP00288"/>
    <s v="Brand Awareness B"/>
    <x v="4"/>
    <x v="4"/>
    <d v="2024-11-21T00:00:00"/>
    <d v="2024-12-11T00:00:00"/>
    <x v="3"/>
    <s v="AUD"/>
    <s v="55+"/>
    <s v="Male"/>
    <x v="287"/>
    <n v="1646"/>
    <n v="210"/>
    <n v="19284.25"/>
    <n v="210"/>
    <n v="12.75820170109356"/>
    <n v="12.090340218712029"/>
    <n v="94.765238095238104"/>
    <n v="-3.0976297316174843"/>
    <n v="91.829761904761909"/>
    <n v="0.96902370268382521"/>
    <n v="12.75820170109356"/>
    <n v="-616.45000000000073"/>
    <n v="20"/>
  </r>
  <r>
    <s v="CMP00289"/>
    <s v="Back to School B"/>
    <x v="5"/>
    <x v="1"/>
    <d v="2024-03-01T00:00:00"/>
    <d v="2024-03-25T00:00:00"/>
    <x v="0"/>
    <s v="INR"/>
    <s v="25-34"/>
    <s v="All"/>
    <x v="288"/>
    <n v="2313"/>
    <n v="738"/>
    <n v="63177"/>
    <n v="738"/>
    <n v="31.906614785992215"/>
    <n v="4.3571681798530042"/>
    <n v="13.656002710027099"/>
    <n v="526.87224713314879"/>
    <n v="85.605691056910572"/>
    <n v="6.268722471331488"/>
    <n v="31.906614785992215"/>
    <n v="53098.87"/>
    <n v="24"/>
  </r>
  <r>
    <s v="CMP00290"/>
    <s v="Retargeting Push C"/>
    <x v="1"/>
    <x v="1"/>
    <d v="2024-01-08T00:00:00"/>
    <d v="2024-02-01T00:00:00"/>
    <x v="1"/>
    <s v="EUR"/>
    <s v="45-54"/>
    <s v="Male"/>
    <x v="289"/>
    <n v="942"/>
    <n v="198"/>
    <n v="20028.25"/>
    <n v="198"/>
    <n v="21.019108280254777"/>
    <n v="13.425987261146497"/>
    <n v="63.875151515151515"/>
    <n v="58.3601375157346"/>
    <n v="101.15277777777777"/>
    <n v="1.5836013751573461"/>
    <n v="21.019108280254777"/>
    <n v="7380.9699999999993"/>
    <n v="24"/>
  </r>
  <r>
    <s v="CMP00291"/>
    <s v="New Year Buzz B"/>
    <x v="0"/>
    <x v="0"/>
    <d v="2024-06-04T00:00:00"/>
    <d v="2024-06-19T00:00:00"/>
    <x v="2"/>
    <s v="GBP"/>
    <s v="25-34"/>
    <s v="Female"/>
    <x v="290"/>
    <n v="1340"/>
    <n v="419"/>
    <n v="25924.37"/>
    <n v="419"/>
    <n v="31.268656716417908"/>
    <n v="8.8146865671641788"/>
    <n v="28.190167064439141"/>
    <n v="119.48080205356052"/>
    <n v="61.872004773269687"/>
    <n v="2.1948080205356053"/>
    <n v="31.268656716417908"/>
    <n v="14112.689999999999"/>
    <n v="15"/>
  </r>
  <r>
    <s v="CMP00292"/>
    <s v="New Year Buzz C"/>
    <x v="0"/>
    <x v="0"/>
    <d v="2024-05-05T00:00:00"/>
    <d v="2024-05-18T00:00:00"/>
    <x v="2"/>
    <s v="GBP"/>
    <s v="18-24"/>
    <s v="Male"/>
    <x v="291"/>
    <n v="1268"/>
    <n v="426"/>
    <n v="56851.96"/>
    <n v="426"/>
    <n v="33.596214511041012"/>
    <n v="2.3860725552050472"/>
    <n v="7.102206572769953"/>
    <n v="1779.0681993958103"/>
    <n v="133.45530516431924"/>
    <n v="18.790681993958103"/>
    <n v="33.596214511041012"/>
    <n v="53826.42"/>
    <n v="13"/>
  </r>
  <r>
    <s v="CMP00293"/>
    <s v="Flash Sale C"/>
    <x v="3"/>
    <x v="3"/>
    <d v="2024-09-21T00:00:00"/>
    <d v="2024-10-04T00:00:00"/>
    <x v="6"/>
    <s v="USD"/>
    <s v="35-44"/>
    <s v="Male"/>
    <x v="292"/>
    <n v="89"/>
    <n v="29"/>
    <n v="3428.54"/>
    <n v="29"/>
    <n v="32.584269662921351"/>
    <n v="182.9838202247191"/>
    <n v="561.57103448275859"/>
    <n v="-78.947361957464167"/>
    <n v="118.22551724137931"/>
    <n v="0.21052638042535843"/>
    <n v="32.584269662921351"/>
    <n v="-12857.02"/>
    <n v="13"/>
  </r>
  <r>
    <s v="CMP00294"/>
    <s v="VIP Campaign C"/>
    <x v="3"/>
    <x v="3"/>
    <d v="2024-11-10T00:00:00"/>
    <d v="2024-12-07T00:00:00"/>
    <x v="4"/>
    <s v="CAD"/>
    <s v="35-44"/>
    <s v="Male"/>
    <x v="293"/>
    <n v="1024"/>
    <n v="52"/>
    <n v="5901.26"/>
    <n v="52"/>
    <n v="5.078125"/>
    <n v="5.8467968749999999"/>
    <n v="115.13692307692307"/>
    <n v="-1.4340784884886169"/>
    <n v="113.48576923076924"/>
    <n v="0.98565921511511378"/>
    <n v="5.078125"/>
    <n v="-85.859999999999673"/>
    <n v="27"/>
  </r>
  <r>
    <s v="CMP00295"/>
    <s v="Retargeting Push C"/>
    <x v="0"/>
    <x v="0"/>
    <d v="2024-05-30T00:00:00"/>
    <d v="2024-06-04T00:00:00"/>
    <x v="1"/>
    <s v="EUR"/>
    <s v="25-34"/>
    <s v="Male"/>
    <x v="294"/>
    <n v="963"/>
    <n v="71"/>
    <n v="4005.96"/>
    <n v="71"/>
    <n v="7.3727933541017654"/>
    <n v="1.5070404984423675"/>
    <n v="20.440563380281692"/>
    <n v="176.02943608400864"/>
    <n v="56.421971830985918"/>
    <n v="2.7602943608400863"/>
    <n v="7.3727933541017654"/>
    <n v="2554.6800000000003"/>
    <n v="5"/>
  </r>
  <r>
    <s v="CMP00296"/>
    <s v="Holiday Promo A"/>
    <x v="0"/>
    <x v="0"/>
    <d v="2024-04-23T00:00:00"/>
    <d v="2024-05-11T00:00:00"/>
    <x v="1"/>
    <s v="EUR"/>
    <s v="35-44"/>
    <s v="Female"/>
    <x v="295"/>
    <n v="1022"/>
    <n v="312"/>
    <n v="27898.29"/>
    <n v="312"/>
    <n v="30.528375733855185"/>
    <n v="13.525978473581212"/>
    <n v="44.306249999999999"/>
    <n v="101.81711644259255"/>
    <n v="89.417596153846162"/>
    <n v="2.0181711644259255"/>
    <n v="30.528375733855185"/>
    <n v="14074.740000000002"/>
    <n v="18"/>
  </r>
  <r>
    <s v="CMP00297"/>
    <s v="Holiday Promo B"/>
    <x v="3"/>
    <x v="3"/>
    <d v="2024-09-07T00:00:00"/>
    <d v="2024-09-24T00:00:00"/>
    <x v="6"/>
    <s v="USD"/>
    <s v="18-24"/>
    <s v="Female"/>
    <x v="296"/>
    <n v="2446"/>
    <n v="787"/>
    <n v="77565.36"/>
    <n v="787"/>
    <n v="32.174979558462795"/>
    <n v="4.0357481602616518"/>
    <n v="12.543125794155019"/>
    <n v="685.75526974787863"/>
    <n v="98.558271918678528"/>
    <n v="7.8575526974787868"/>
    <n v="32.174979558462795"/>
    <n v="67693.919999999998"/>
    <n v="17"/>
  </r>
  <r>
    <s v="CMP00298"/>
    <s v="Holiday Promo B"/>
    <x v="4"/>
    <x v="4"/>
    <d v="2024-10-06T00:00:00"/>
    <d v="2024-10-15T00:00:00"/>
    <x v="1"/>
    <s v="EUR"/>
    <s v="45-54"/>
    <s v="Male"/>
    <x v="297"/>
    <n v="2137"/>
    <n v="469"/>
    <n v="29098.35"/>
    <n v="469"/>
    <n v="21.946654188114177"/>
    <n v="6.2757042583060363"/>
    <n v="28.595266524520255"/>
    <n v="116.97084074630271"/>
    <n v="62.04339019189765"/>
    <n v="2.1697084074630268"/>
    <n v="21.946654188114177"/>
    <n v="15687.169999999998"/>
    <n v="9"/>
  </r>
  <r>
    <s v="CMP00299"/>
    <s v="Retargeting Push B"/>
    <x v="5"/>
    <x v="1"/>
    <d v="2024-01-27T00:00:00"/>
    <d v="2024-02-18T00:00:00"/>
    <x v="3"/>
    <s v="AUD"/>
    <s v="55+"/>
    <s v="Male"/>
    <x v="298"/>
    <n v="2433"/>
    <n v="602"/>
    <n v="79506.02"/>
    <n v="602"/>
    <n v="24.743115495273322"/>
    <n v="7.2475462392108501"/>
    <n v="29.291162790697673"/>
    <n v="350.88616525116151"/>
    <n v="132.06980066445183"/>
    <n v="4.508861652511615"/>
    <n v="24.743115495273322"/>
    <n v="61872.740000000005"/>
    <n v="22"/>
  </r>
  <r>
    <s v="CMP00300"/>
    <s v="Retargeting Push B"/>
    <x v="3"/>
    <x v="3"/>
    <d v="2024-02-22T00:00:00"/>
    <d v="2024-03-21T00:00:00"/>
    <x v="1"/>
    <s v="EUR"/>
    <s v="25-34"/>
    <s v="All"/>
    <x v="299"/>
    <n v="1754"/>
    <n v="263"/>
    <n v="15423.06"/>
    <n v="263"/>
    <n v="14.994298745724061"/>
    <n v="9.9271607753705826"/>
    <n v="66.206235741444871"/>
    <n v="-11.424032749376313"/>
    <n v="58.642813688212925"/>
    <n v="0.88575967250623688"/>
    <n v="14.994298745724061"/>
    <n v="-1989.1800000000021"/>
    <n v="28"/>
  </r>
  <r>
    <s v="CMP00301"/>
    <s v="Spring Launch C"/>
    <x v="1"/>
    <x v="1"/>
    <d v="2024-09-23T00:00:00"/>
    <d v="2024-10-08T00:00:00"/>
    <x v="6"/>
    <s v="USD"/>
    <s v="35-44"/>
    <s v="Female"/>
    <x v="300"/>
    <n v="405"/>
    <n v="95"/>
    <n v="11430.97"/>
    <n v="95"/>
    <n v="23.456790123456788"/>
    <n v="46.016691358024687"/>
    <n v="196.17642105263155"/>
    <n v="-38.66439230853431"/>
    <n v="120.32599999999999"/>
    <n v="0.61335607691465688"/>
    <n v="23.456790123456788"/>
    <n v="-7205.7899999999991"/>
    <n v="15"/>
  </r>
  <r>
    <s v="CMP00302"/>
    <s v="New Year Buzz C"/>
    <x v="3"/>
    <x v="3"/>
    <d v="2024-05-26T00:00:00"/>
    <d v="2024-06-13T00:00:00"/>
    <x v="2"/>
    <s v="GBP"/>
    <s v="18-24"/>
    <s v="Female"/>
    <x v="301"/>
    <n v="606"/>
    <n v="188"/>
    <n v="6299.82"/>
    <n v="188"/>
    <n v="31.023102310231021"/>
    <n v="5.9287128712871286"/>
    <n v="19.110638297872342"/>
    <n v="75.345691382765509"/>
    <n v="33.509680851063827"/>
    <n v="1.7534569138276552"/>
    <n v="31.023102310231021"/>
    <n v="2707.0199999999995"/>
    <n v="18"/>
  </r>
  <r>
    <s v="CMP00303"/>
    <s v="Brand Awareness A"/>
    <x v="2"/>
    <x v="2"/>
    <d v="2024-09-14T00:00:00"/>
    <d v="2024-10-07T00:00:00"/>
    <x v="0"/>
    <s v="INR"/>
    <s v="25-34"/>
    <s v="Male"/>
    <x v="302"/>
    <n v="2460"/>
    <n v="291"/>
    <n v="40461.85"/>
    <n v="291"/>
    <n v="11.829268292682926"/>
    <n v="6.749361788617886"/>
    <n v="57.056460481099656"/>
    <n v="143.69573034005623"/>
    <n v="139.04415807560136"/>
    <n v="2.4369573034005625"/>
    <n v="11.829268292682926"/>
    <n v="23858.42"/>
    <n v="23"/>
  </r>
  <r>
    <s v="CMP00304"/>
    <s v="VIP Campaign C"/>
    <x v="4"/>
    <x v="4"/>
    <d v="2024-02-26T00:00:00"/>
    <d v="2024-03-09T00:00:00"/>
    <x v="0"/>
    <s v="INR"/>
    <s v="35-44"/>
    <s v="All"/>
    <x v="303"/>
    <n v="638"/>
    <n v="129"/>
    <n v="3968.85"/>
    <n v="129"/>
    <n v="20.219435736677116"/>
    <n v="0.81793103448275872"/>
    <n v="4.0452713178294575"/>
    <n v="660.54921048597259"/>
    <n v="30.766279069767442"/>
    <n v="7.6054921048597262"/>
    <n v="20.219435736677116"/>
    <n v="3447.0099999999998"/>
    <n v="12"/>
  </r>
  <r>
    <s v="CMP00305"/>
    <s v="Flash Sale C"/>
    <x v="2"/>
    <x v="2"/>
    <d v="2024-10-17T00:00:00"/>
    <d v="2024-10-29T00:00:00"/>
    <x v="2"/>
    <s v="GBP"/>
    <s v="25-34"/>
    <s v="All"/>
    <x v="304"/>
    <n v="1740"/>
    <n v="599"/>
    <n v="63384.76"/>
    <n v="599"/>
    <n v="34.425287356321839"/>
    <n v="3.5041609195402299"/>
    <n v="10.179031719532555"/>
    <n v="939.56478669037153"/>
    <n v="105.81762938230385"/>
    <n v="10.395647866903715"/>
    <n v="34.425287356321839"/>
    <n v="57287.520000000004"/>
    <n v="12"/>
  </r>
  <r>
    <s v="CMP00306"/>
    <s v="Spring Launch B"/>
    <x v="3"/>
    <x v="3"/>
    <d v="2024-09-16T00:00:00"/>
    <d v="2024-09-30T00:00:00"/>
    <x v="0"/>
    <s v="INR"/>
    <s v="45-54"/>
    <s v="Male"/>
    <x v="305"/>
    <n v="749"/>
    <n v="39"/>
    <n v="5001.42"/>
    <n v="39"/>
    <n v="5.2069425901201605"/>
    <n v="7.4314686248331112"/>
    <n v="142.72230769230768"/>
    <n v="-10.14611483300007"/>
    <n v="128.24153846153845"/>
    <n v="0.89853885166999925"/>
    <n v="5.2069425901201605"/>
    <n v="-564.75"/>
    <n v="14"/>
  </r>
  <r>
    <s v="CMP00307"/>
    <s v="VIP Campaign A"/>
    <x v="5"/>
    <x v="1"/>
    <d v="2024-09-23T00:00:00"/>
    <d v="2024-10-18T00:00:00"/>
    <x v="5"/>
    <s v="BDT"/>
    <s v="55+"/>
    <s v="All"/>
    <x v="306"/>
    <n v="635"/>
    <n v="114"/>
    <n v="14912.86"/>
    <n v="114"/>
    <n v="17.952755905511811"/>
    <n v="4.7318897637795274"/>
    <n v="26.357456140350877"/>
    <n v="396.30950994259092"/>
    <n v="130.81456140350878"/>
    <n v="4.9630950994259093"/>
    <n v="17.952755905511811"/>
    <n v="11908.11"/>
    <n v="25"/>
  </r>
  <r>
    <s v="CMP00308"/>
    <s v="Retargeting Push C"/>
    <x v="0"/>
    <x v="0"/>
    <d v="2024-03-30T00:00:00"/>
    <d v="2024-04-25T00:00:00"/>
    <x v="2"/>
    <s v="GBP"/>
    <s v="55+"/>
    <s v="All"/>
    <x v="307"/>
    <n v="2432"/>
    <n v="801"/>
    <n v="33883.24"/>
    <n v="801"/>
    <n v="32.93585526315789"/>
    <n v="3.3498972039473682"/>
    <n v="10.170973782771535"/>
    <n v="315.90091997618737"/>
    <n v="42.301173533083642"/>
    <n v="4.1590091997618739"/>
    <n v="32.93585526315789"/>
    <n v="25736.289999999997"/>
    <n v="26"/>
  </r>
  <r>
    <s v="CMP00309"/>
    <s v="New Year Buzz C"/>
    <x v="0"/>
    <x v="0"/>
    <d v="2024-08-15T00:00:00"/>
    <d v="2024-09-01T00:00:00"/>
    <x v="3"/>
    <s v="AUD"/>
    <s v="25-34"/>
    <s v="All"/>
    <x v="308"/>
    <n v="1937"/>
    <n v="544"/>
    <n v="78159.61"/>
    <n v="544"/>
    <n v="28.084667010841507"/>
    <n v="9.6933195663396994"/>
    <n v="34.514632352941177"/>
    <n v="316.27490684897077"/>
    <n v="143.67575367647058"/>
    <n v="4.162749068489707"/>
    <n v="28.084667010841507"/>
    <n v="59383.65"/>
    <n v="17"/>
  </r>
  <r>
    <s v="CMP00310"/>
    <s v="Back to School C"/>
    <x v="5"/>
    <x v="1"/>
    <d v="2024-02-16T00:00:00"/>
    <d v="2024-03-06T00:00:00"/>
    <x v="5"/>
    <s v="BDT"/>
    <s v="55+"/>
    <s v="All"/>
    <x v="309"/>
    <n v="967"/>
    <n v="253"/>
    <n v="21967.7"/>
    <n v="253"/>
    <n v="26.163391933815927"/>
    <n v="3.8721406411582215"/>
    <n v="14.799841897233202"/>
    <n v="486.68771165165737"/>
    <n v="86.82885375494071"/>
    <n v="5.8668771165165738"/>
    <n v="26.163391933815927"/>
    <n v="18223.34"/>
    <n v="19"/>
  </r>
  <r>
    <s v="CMP00311"/>
    <s v="Back to School C"/>
    <x v="3"/>
    <x v="3"/>
    <d v="2024-01-16T00:00:00"/>
    <d v="2024-02-02T00:00:00"/>
    <x v="6"/>
    <s v="USD"/>
    <s v="35-44"/>
    <s v="Female"/>
    <x v="310"/>
    <n v="2307"/>
    <n v="718"/>
    <n v="105415.81"/>
    <n v="718"/>
    <n v="31.122670134373649"/>
    <n v="0.70630689206762032"/>
    <n v="2.2694289693593315"/>
    <n v="6369.4105372978611"/>
    <n v="146.81867688022282"/>
    <n v="64.694105372978612"/>
    <n v="31.122670134373649"/>
    <n v="103786.36"/>
    <n v="17"/>
  </r>
  <r>
    <s v="CMP00312"/>
    <s v="Flash Sale A"/>
    <x v="1"/>
    <x v="1"/>
    <d v="2024-07-10T00:00:00"/>
    <d v="2024-08-09T00:00:00"/>
    <x v="2"/>
    <s v="GBP"/>
    <s v="18-24"/>
    <s v="Male"/>
    <x v="311"/>
    <n v="812"/>
    <n v="72"/>
    <n v="8711.39"/>
    <n v="72"/>
    <n v="8.8669950738916263"/>
    <n v="23.883152709359603"/>
    <n v="269.34888888888889"/>
    <n v="-55.079997442391935"/>
    <n v="120.99152777777778"/>
    <n v="0.44920002557608057"/>
    <n v="8.8669950738916263"/>
    <n v="-10681.73"/>
    <n v="30"/>
  </r>
  <r>
    <s v="CMP00313"/>
    <s v="Clearance Drive C"/>
    <x v="2"/>
    <x v="2"/>
    <d v="2024-05-19T00:00:00"/>
    <d v="2024-05-24T00:00:00"/>
    <x v="6"/>
    <s v="USD"/>
    <s v="35-44"/>
    <s v="Male"/>
    <x v="312"/>
    <n v="956"/>
    <n v="283"/>
    <n v="21117.47"/>
    <n v="283"/>
    <n v="29.602510460251047"/>
    <n v="1.0245188284518829"/>
    <n v="3.4609187279151947"/>
    <n v="2056.0759209344114"/>
    <n v="74.620035335689053"/>
    <n v="21.560759209344116"/>
    <n v="29.602510460251047"/>
    <n v="20138.030000000002"/>
    <n v="5"/>
  </r>
  <r>
    <s v="CMP00314"/>
    <s v="Holiday Promo A"/>
    <x v="2"/>
    <x v="2"/>
    <d v="2024-03-31T00:00:00"/>
    <d v="2024-04-23T00:00:00"/>
    <x v="3"/>
    <s v="AUD"/>
    <s v="45-54"/>
    <s v="All"/>
    <x v="313"/>
    <n v="619"/>
    <n v="31"/>
    <n v="1521.25"/>
    <n v="31"/>
    <n v="5.0080775444264942"/>
    <n v="26.601486268174476"/>
    <n v="531.17161290322576"/>
    <n v="-90.761445180222424"/>
    <n v="49.072580645161288"/>
    <n v="9.2385548197775821E-2"/>
    <n v="5.0080775444264942"/>
    <n v="-14945.07"/>
    <n v="23"/>
  </r>
  <r>
    <s v="CMP00315"/>
    <s v="Retargeting Push C"/>
    <x v="2"/>
    <x v="2"/>
    <d v="2024-09-29T00:00:00"/>
    <d v="2024-10-07T00:00:00"/>
    <x v="0"/>
    <s v="INR"/>
    <s v="35-44"/>
    <s v="Female"/>
    <x v="314"/>
    <n v="565"/>
    <n v="100"/>
    <n v="8416.64"/>
    <n v="100"/>
    <n v="17.699115044247787"/>
    <n v="17.055787610619468"/>
    <n v="96.365200000000002"/>
    <n v="-12.658926666472968"/>
    <n v="84.166399999999996"/>
    <n v="0.87341073333527031"/>
    <n v="17.699115044247787"/>
    <n v="-1219.880000000001"/>
    <n v="8"/>
  </r>
  <r>
    <s v="CMP00316"/>
    <s v="New Year Buzz C"/>
    <x v="3"/>
    <x v="3"/>
    <d v="2024-10-12T00:00:00"/>
    <d v="2024-10-22T00:00:00"/>
    <x v="4"/>
    <s v="CAD"/>
    <s v="25-34"/>
    <s v="Male"/>
    <x v="315"/>
    <n v="936"/>
    <n v="278"/>
    <n v="18293.77"/>
    <n v="278"/>
    <n v="29.700854700854702"/>
    <n v="3.9430128205128203"/>
    <n v="13.275755395683452"/>
    <n v="395.67746690293882"/>
    <n v="65.804928057553965"/>
    <n v="4.9567746690293877"/>
    <n v="29.700854700854702"/>
    <n v="14603.11"/>
    <n v="10"/>
  </r>
  <r>
    <s v="CMP00317"/>
    <s v="Flash Sale C"/>
    <x v="0"/>
    <x v="0"/>
    <d v="2024-03-19T00:00:00"/>
    <d v="2024-04-03T00:00:00"/>
    <x v="1"/>
    <s v="EUR"/>
    <s v="45-54"/>
    <s v="Female"/>
    <x v="316"/>
    <n v="1760"/>
    <n v="447"/>
    <n v="48517.98"/>
    <n v="447"/>
    <n v="25.397727272727273"/>
    <n v="9.5903238636363639"/>
    <n v="37.760559284116333"/>
    <n v="187.44633114461368"/>
    <n v="108.5413422818792"/>
    <n v="2.8744633114461369"/>
    <n v="25.397727272727273"/>
    <n v="31639.010000000002"/>
    <n v="15"/>
  </r>
  <r>
    <s v="CMP00318"/>
    <s v="VIP Campaign B"/>
    <x v="3"/>
    <x v="3"/>
    <d v="2024-11-15T00:00:00"/>
    <d v="2024-12-01T00:00:00"/>
    <x v="3"/>
    <s v="AUD"/>
    <s v="35-44"/>
    <s v="Female"/>
    <x v="317"/>
    <n v="1038"/>
    <n v="345"/>
    <n v="27726.71"/>
    <n v="345"/>
    <n v="33.236994219653177"/>
    <n v="5.6151830443159927"/>
    <n v="16.894376811594203"/>
    <n v="375.70429059664815"/>
    <n v="80.367275362318836"/>
    <n v="4.7570429059664816"/>
    <n v="33.236994219653177"/>
    <n v="21898.149999999998"/>
    <n v="16"/>
  </r>
  <r>
    <s v="CMP00319"/>
    <s v="VIP Campaign C"/>
    <x v="1"/>
    <x v="1"/>
    <d v="2024-08-13T00:00:00"/>
    <d v="2024-08-22T00:00:00"/>
    <x v="3"/>
    <s v="AUD"/>
    <s v="35-44"/>
    <s v="Male"/>
    <x v="318"/>
    <n v="1732"/>
    <n v="229"/>
    <n v="33909.71"/>
    <n v="229"/>
    <n v="13.221709006928407"/>
    <n v="7.4776327944572749"/>
    <n v="56.555720524017467"/>
    <n v="161.82556755095641"/>
    <n v="148.07733624454147"/>
    <n v="2.6182556755095643"/>
    <n v="13.221709006928407"/>
    <n v="20958.449999999997"/>
    <n v="9"/>
  </r>
  <r>
    <s v="CMP00320"/>
    <s v="Clearance Drive B"/>
    <x v="3"/>
    <x v="3"/>
    <d v="2024-11-05T00:00:00"/>
    <d v="2024-12-02T00:00:00"/>
    <x v="1"/>
    <s v="EUR"/>
    <s v="18-24"/>
    <s v="Male"/>
    <x v="319"/>
    <n v="983"/>
    <n v="116"/>
    <n v="6446.42"/>
    <n v="116"/>
    <n v="11.80061037639878"/>
    <n v="8.6286978636826053"/>
    <n v="73.120775862068967"/>
    <n v="-23.998910635568691"/>
    <n v="55.572586206896553"/>
    <n v="0.76001089364431307"/>
    <n v="11.80061037639878"/>
    <n v="-2035.5900000000001"/>
    <n v="27"/>
  </r>
  <r>
    <s v="CMP00321"/>
    <s v="Retargeting Push C"/>
    <x v="0"/>
    <x v="0"/>
    <d v="2024-08-21T00:00:00"/>
    <d v="2024-09-10T00:00:00"/>
    <x v="6"/>
    <s v="USD"/>
    <s v="45-54"/>
    <s v="Male"/>
    <x v="320"/>
    <n v="842"/>
    <n v="222"/>
    <n v="21651.67"/>
    <n v="222"/>
    <n v="26.365795724465556"/>
    <n v="1.314857482185273"/>
    <n v="4.9869819819819812"/>
    <n v="1855.692749591278"/>
    <n v="97.530045045045043"/>
    <n v="19.556927495912781"/>
    <n v="26.365795724465556"/>
    <n v="20544.559999999998"/>
    <n v="20"/>
  </r>
  <r>
    <s v="CMP00322"/>
    <s v="Flash Sale B"/>
    <x v="4"/>
    <x v="4"/>
    <d v="2024-09-15T00:00:00"/>
    <d v="2024-10-07T00:00:00"/>
    <x v="6"/>
    <s v="USD"/>
    <s v="35-44"/>
    <s v="Male"/>
    <x v="321"/>
    <n v="1657"/>
    <n v="162"/>
    <n v="8819.9500000000007"/>
    <n v="162"/>
    <n v="9.7767048883524446"/>
    <n v="5.8508630054315018"/>
    <n v="59.844938271604931"/>
    <n v="-9.0246604393246592"/>
    <n v="54.444135802469141"/>
    <n v="0.90975339560675339"/>
    <n v="9.7767048883524446"/>
    <n v="-874.92999999999847"/>
    <n v="22"/>
  </r>
  <r>
    <s v="CMP00323"/>
    <s v="Spring Launch A"/>
    <x v="3"/>
    <x v="3"/>
    <d v="2024-09-17T00:00:00"/>
    <d v="2024-09-22T00:00:00"/>
    <x v="0"/>
    <s v="INR"/>
    <s v="18-24"/>
    <s v="All"/>
    <x v="322"/>
    <n v="569"/>
    <n v="160"/>
    <n v="21019.84"/>
    <n v="160"/>
    <n v="28.119507908611602"/>
    <n v="4.0030052724077327"/>
    <n v="14.235687500000001"/>
    <n v="822.84970430827457"/>
    <n v="131.374"/>
    <n v="9.2284970430827453"/>
    <n v="28.119507908611602"/>
    <n v="18742.13"/>
    <n v="5"/>
  </r>
  <r>
    <s v="CMP00324"/>
    <s v="Clearance Drive A"/>
    <x v="5"/>
    <x v="1"/>
    <d v="2024-09-17T00:00:00"/>
    <d v="2024-10-17T00:00:00"/>
    <x v="6"/>
    <s v="USD"/>
    <s v="55+"/>
    <s v="Female"/>
    <x v="323"/>
    <n v="2484"/>
    <n v="717"/>
    <n v="46820.21"/>
    <n v="717"/>
    <n v="28.864734299516908"/>
    <n v="6.1755112721417067"/>
    <n v="21.394658298465828"/>
    <n v="205.21708973355226"/>
    <n v="65.300153417015338"/>
    <n v="3.052170897335523"/>
    <n v="28.864734299516908"/>
    <n v="31480.239999999998"/>
    <n v="30"/>
  </r>
  <r>
    <s v="CMP00325"/>
    <s v="Holiday Promo C"/>
    <x v="0"/>
    <x v="0"/>
    <d v="2024-12-20T00:00:00"/>
    <d v="2025-01-17T00:00:00"/>
    <x v="1"/>
    <s v="EUR"/>
    <s v="35-44"/>
    <s v="Female"/>
    <x v="324"/>
    <n v="427"/>
    <n v="100"/>
    <n v="12558.45"/>
    <n v="100"/>
    <n v="23.419203747072601"/>
    <n v="42.812177985948473"/>
    <n v="182.80799999999999"/>
    <n v="-31.302514113167906"/>
    <n v="125.58450000000001"/>
    <n v="0.68697485886832088"/>
    <n v="23.419203747072601"/>
    <n v="-5722.3499999999985"/>
    <n v="28"/>
  </r>
  <r>
    <s v="CMP00326"/>
    <s v="Retargeting Push A"/>
    <x v="5"/>
    <x v="1"/>
    <d v="2024-10-03T00:00:00"/>
    <d v="2024-10-21T00:00:00"/>
    <x v="4"/>
    <s v="CAD"/>
    <s v="35-44"/>
    <s v="All"/>
    <x v="325"/>
    <n v="2303"/>
    <n v="528"/>
    <n v="54318.94"/>
    <n v="528"/>
    <n v="22.926617455492835"/>
    <n v="4.2942640034737298"/>
    <n v="18.730473484848485"/>
    <n v="449.24815641339615"/>
    <n v="102.8767803030303"/>
    <n v="5.4924815641339615"/>
    <n v="22.926617455492835"/>
    <n v="44429.25"/>
    <n v="18"/>
  </r>
  <r>
    <s v="CMP00327"/>
    <s v="Retargeting Push A"/>
    <x v="3"/>
    <x v="3"/>
    <d v="2024-04-16T00:00:00"/>
    <d v="2024-05-02T00:00:00"/>
    <x v="0"/>
    <s v="INR"/>
    <s v="35-44"/>
    <s v="Female"/>
    <x v="326"/>
    <n v="570"/>
    <n v="62"/>
    <n v="5517.46"/>
    <n v="62"/>
    <n v="10.87719298245614"/>
    <n v="9.3456666666666663"/>
    <n v="85.919838709677421"/>
    <n v="3.5747874519197436"/>
    <n v="88.991290322580639"/>
    <n v="1.0357478745191975"/>
    <n v="10.87719298245614"/>
    <n v="190.43000000000029"/>
    <n v="16"/>
  </r>
  <r>
    <s v="CMP00328"/>
    <s v="Back to School A"/>
    <x v="5"/>
    <x v="1"/>
    <d v="2024-11-28T00:00:00"/>
    <d v="2024-12-13T00:00:00"/>
    <x v="0"/>
    <s v="INR"/>
    <s v="35-44"/>
    <s v="All"/>
    <x v="327"/>
    <n v="1063"/>
    <n v="157"/>
    <n v="15830.57"/>
    <n v="157"/>
    <n v="14.769520225776105"/>
    <n v="1.6482314205079962"/>
    <n v="11.15968152866242"/>
    <n v="803.53524687940558"/>
    <n v="100.83165605095542"/>
    <n v="9.0353524687940556"/>
    <n v="14.769520225776105"/>
    <n v="14078.5"/>
    <n v="15"/>
  </r>
  <r>
    <s v="CMP00329"/>
    <s v="Back to School A"/>
    <x v="4"/>
    <x v="4"/>
    <d v="2024-07-31T00:00:00"/>
    <d v="2024-08-15T00:00:00"/>
    <x v="5"/>
    <s v="BDT"/>
    <s v="25-34"/>
    <s v="Male"/>
    <x v="328"/>
    <n v="1137"/>
    <n v="212"/>
    <n v="6655.63"/>
    <n v="212"/>
    <n v="18.64555848724714"/>
    <n v="7.8701055408970975"/>
    <n v="42.209009433962265"/>
    <n v="-25.621374315373512"/>
    <n v="31.394481132075473"/>
    <n v="0.74378625684626487"/>
    <n v="18.64555848724714"/>
    <n v="-2292.6799999999994"/>
    <n v="15"/>
  </r>
  <r>
    <s v="CMP00330"/>
    <s v="Back to School C"/>
    <x v="2"/>
    <x v="2"/>
    <d v="2024-09-01T00:00:00"/>
    <d v="2024-09-17T00:00:00"/>
    <x v="3"/>
    <s v="AUD"/>
    <s v="45-54"/>
    <s v="All"/>
    <x v="329"/>
    <n v="1393"/>
    <n v="234"/>
    <n v="34389.57"/>
    <n v="234"/>
    <n v="16.798277099784638"/>
    <n v="1.3730868628858579"/>
    <n v="8.173974358974359"/>
    <n v="1697.9500290164217"/>
    <n v="146.96397435897435"/>
    <n v="17.979500290164218"/>
    <n v="16.798277099784638"/>
    <n v="32476.86"/>
    <n v="16"/>
  </r>
  <r>
    <s v="CMP00331"/>
    <s v="Clearance Drive A"/>
    <x v="1"/>
    <x v="1"/>
    <d v="2024-06-27T00:00:00"/>
    <d v="2024-07-02T00:00:00"/>
    <x v="4"/>
    <s v="CAD"/>
    <s v="25-34"/>
    <s v="Female"/>
    <x v="330"/>
    <n v="2108"/>
    <n v="544"/>
    <n v="72468.789999999994"/>
    <n v="544"/>
    <n v="25.806451612903224"/>
    <n v="6.914995256166983"/>
    <n v="26.795606617647056"/>
    <n v="397.15122856098139"/>
    <n v="133.2146875"/>
    <n v="4.9715122856098146"/>
    <n v="25.806451612903224"/>
    <n v="57891.979999999996"/>
    <n v="5"/>
  </r>
  <r>
    <s v="CMP00332"/>
    <s v="New Year Buzz A"/>
    <x v="3"/>
    <x v="3"/>
    <d v="2024-09-03T00:00:00"/>
    <d v="2024-09-24T00:00:00"/>
    <x v="4"/>
    <s v="CAD"/>
    <s v="55+"/>
    <s v="All"/>
    <x v="331"/>
    <n v="1465"/>
    <n v="391"/>
    <n v="46880.66"/>
    <n v="391"/>
    <n v="26.689419795221841"/>
    <n v="10.721563139931741"/>
    <n v="40.171585677749363"/>
    <n v="198.46814400375882"/>
    <n v="119.89938618925832"/>
    <n v="2.9846814400375883"/>
    <n v="26.689419795221841"/>
    <n v="31173.570000000003"/>
    <n v="21"/>
  </r>
  <r>
    <s v="CMP00333"/>
    <s v="Brand Awareness B"/>
    <x v="3"/>
    <x v="3"/>
    <d v="2024-04-10T00:00:00"/>
    <d v="2024-04-29T00:00:00"/>
    <x v="6"/>
    <s v="USD"/>
    <s v="18-24"/>
    <s v="All"/>
    <x v="332"/>
    <n v="1745"/>
    <n v="96"/>
    <n v="8436.75"/>
    <n v="96"/>
    <n v="5.5014326647564467"/>
    <n v="1.9171805157593123"/>
    <n v="34.848750000000003"/>
    <n v="152.18354316869329"/>
    <n v="87.8828125"/>
    <n v="2.5218354316869327"/>
    <n v="5.5014326647564467"/>
    <n v="5091.2700000000004"/>
    <n v="19"/>
  </r>
  <r>
    <s v="CMP00334"/>
    <s v="Flash Sale B"/>
    <x v="0"/>
    <x v="0"/>
    <d v="2024-05-18T00:00:00"/>
    <d v="2024-06-15T00:00:00"/>
    <x v="1"/>
    <s v="EUR"/>
    <s v="18-24"/>
    <s v="All"/>
    <x v="333"/>
    <n v="763"/>
    <n v="215"/>
    <n v="30733.93"/>
    <n v="215"/>
    <n v="28.178243774574053"/>
    <n v="6.0312188728702489"/>
    <n v="21.40381395348837"/>
    <n v="567.86467093454337"/>
    <n v="142.94851162790698"/>
    <n v="6.6786467093454336"/>
    <n v="28.178243774574053"/>
    <n v="26132.11"/>
    <n v="28"/>
  </r>
  <r>
    <s v="CMP00335"/>
    <s v="VIP Campaign C"/>
    <x v="0"/>
    <x v="0"/>
    <d v="2024-04-12T00:00:00"/>
    <d v="2024-05-08T00:00:00"/>
    <x v="1"/>
    <s v="EUR"/>
    <s v="55+"/>
    <s v="All"/>
    <x v="334"/>
    <n v="2322"/>
    <n v="177"/>
    <n v="12757.32"/>
    <n v="177"/>
    <n v="7.6227390180878558"/>
    <n v="0.82347975882859603"/>
    <n v="10.802937853107345"/>
    <n v="567.18197602660928"/>
    <n v="72.075254237288135"/>
    <n v="6.671819760266092"/>
    <n v="7.6227390180878558"/>
    <n v="10845.2"/>
    <n v="26"/>
  </r>
  <r>
    <s v="CMP00336"/>
    <s v="Retargeting Push B"/>
    <x v="1"/>
    <x v="1"/>
    <d v="2024-03-26T00:00:00"/>
    <d v="2024-04-20T00:00:00"/>
    <x v="2"/>
    <s v="GBP"/>
    <s v="55+"/>
    <s v="All"/>
    <x v="335"/>
    <n v="2213"/>
    <n v="348"/>
    <n v="23890.67"/>
    <n v="348"/>
    <n v="15.725259828287394"/>
    <n v="0.51850881156800721"/>
    <n v="3.2972988505747129"/>
    <n v="1982.0481759712757"/>
    <n v="68.651350574712637"/>
    <n v="20.820481759712756"/>
    <n v="15.725259828287394"/>
    <n v="22743.21"/>
    <n v="25"/>
  </r>
  <r>
    <s v="CMP00337"/>
    <s v="VIP Campaign C"/>
    <x v="5"/>
    <x v="1"/>
    <d v="2024-12-04T00:00:00"/>
    <d v="2024-12-14T00:00:00"/>
    <x v="3"/>
    <s v="AUD"/>
    <s v="45-54"/>
    <s v="Male"/>
    <x v="336"/>
    <n v="139"/>
    <n v="35"/>
    <n v="4412.46"/>
    <n v="35"/>
    <n v="25.179856115107913"/>
    <n v="140.72366906474821"/>
    <n v="558.87400000000002"/>
    <n v="-77.442091470656052"/>
    <n v="126.07028571428572"/>
    <n v="0.22557908529343951"/>
    <n v="25.179856115107913"/>
    <n v="-15148.130000000001"/>
    <n v="10"/>
  </r>
  <r>
    <s v="CMP00338"/>
    <s v="Clearance Drive B"/>
    <x v="0"/>
    <x v="0"/>
    <d v="2024-03-13T00:00:00"/>
    <d v="2024-04-10T00:00:00"/>
    <x v="2"/>
    <s v="GBP"/>
    <s v="55+"/>
    <s v="All"/>
    <x v="337"/>
    <n v="936"/>
    <n v="235"/>
    <n v="33883.71"/>
    <n v="235"/>
    <n v="25.106837606837608"/>
    <n v="4.7039850427350434"/>
    <n v="18.735872340425534"/>
    <n v="669.57185328860544"/>
    <n v="144.18600000000001"/>
    <n v="7.6957185328860547"/>
    <n v="25.106837606837608"/>
    <n v="29480.78"/>
    <n v="28"/>
  </r>
  <r>
    <s v="CMP00339"/>
    <s v="Brand Awareness B"/>
    <x v="4"/>
    <x v="4"/>
    <d v="2024-05-30T00:00:00"/>
    <d v="2024-06-09T00:00:00"/>
    <x v="3"/>
    <s v="AUD"/>
    <s v="35-44"/>
    <s v="Female"/>
    <x v="338"/>
    <n v="684"/>
    <n v="40"/>
    <n v="5693.82"/>
    <n v="40"/>
    <n v="5.8479532163742682"/>
    <n v="4.272353801169591"/>
    <n v="73.057249999999996"/>
    <n v="94.841032204196011"/>
    <n v="142.34549999999999"/>
    <n v="1.9484103220419602"/>
    <n v="5.8479532163742682"/>
    <n v="2771.5299999999997"/>
    <n v="10"/>
  </r>
  <r>
    <s v="CMP00340"/>
    <s v="Clearance Drive C"/>
    <x v="0"/>
    <x v="0"/>
    <d v="2024-07-24T00:00:00"/>
    <d v="2024-08-11T00:00:00"/>
    <x v="1"/>
    <s v="EUR"/>
    <s v="35-44"/>
    <s v="Female"/>
    <x v="339"/>
    <n v="1489"/>
    <n v="207"/>
    <n v="29440.41"/>
    <n v="207"/>
    <n v="13.901947615849563"/>
    <n v="1.0164137004701141"/>
    <n v="7.3113043478260868"/>
    <n v="1845.2644307009198"/>
    <n v="142.22420289855071"/>
    <n v="19.452644307009198"/>
    <n v="13.901947615849563"/>
    <n v="27926.97"/>
    <n v="18"/>
  </r>
  <r>
    <s v="CMP00341"/>
    <s v="New Year Buzz C"/>
    <x v="2"/>
    <x v="2"/>
    <d v="2024-11-10T00:00:00"/>
    <d v="2024-11-19T00:00:00"/>
    <x v="3"/>
    <s v="AUD"/>
    <s v="45-54"/>
    <s v="All"/>
    <x v="340"/>
    <n v="1933"/>
    <n v="561"/>
    <n v="39681.79"/>
    <n v="561"/>
    <n v="29.022245214692187"/>
    <n v="9.8154837040869118"/>
    <n v="33.820552584670232"/>
    <n v="109.14509999035486"/>
    <n v="70.734028520499109"/>
    <n v="2.0914509999035489"/>
    <n v="29.022245214692187"/>
    <n v="20708.46"/>
    <n v="9"/>
  </r>
  <r>
    <s v="CMP00342"/>
    <s v="VIP Campaign A"/>
    <x v="4"/>
    <x v="4"/>
    <d v="2024-11-08T00:00:00"/>
    <d v="2024-11-24T00:00:00"/>
    <x v="4"/>
    <s v="CAD"/>
    <s v="45-54"/>
    <s v="All"/>
    <x v="341"/>
    <n v="2104"/>
    <n v="522"/>
    <n v="50300.01"/>
    <n v="522"/>
    <n v="24.809885931558938"/>
    <n v="7.7894914448669201"/>
    <n v="31.396724137931034"/>
    <n v="206.91154908539767"/>
    <n v="96.360172413793109"/>
    <n v="3.0691154908539766"/>
    <n v="24.809885931558938"/>
    <n v="33910.92"/>
    <n v="16"/>
  </r>
  <r>
    <s v="CMP00343"/>
    <s v="Brand Awareness B"/>
    <x v="1"/>
    <x v="1"/>
    <d v="2024-12-03T00:00:00"/>
    <d v="2024-12-08T00:00:00"/>
    <x v="0"/>
    <s v="INR"/>
    <s v="55+"/>
    <s v="Female"/>
    <x v="342"/>
    <n v="71"/>
    <n v="13"/>
    <n v="1393.98"/>
    <n v="13"/>
    <n v="18.30985915492958"/>
    <n v="171.13774647887325"/>
    <n v="934.6753846153847"/>
    <n v="-88.527650076785207"/>
    <n v="107.22923076923077"/>
    <n v="0.11472349923214806"/>
    <n v="18.30985915492958"/>
    <n v="-10756.800000000001"/>
    <n v="5"/>
  </r>
  <r>
    <s v="CMP00344"/>
    <s v="Spring Launch C"/>
    <x v="5"/>
    <x v="1"/>
    <d v="2024-06-14T00:00:00"/>
    <d v="2024-07-03T00:00:00"/>
    <x v="2"/>
    <s v="GBP"/>
    <s v="35-44"/>
    <s v="All"/>
    <x v="343"/>
    <n v="923"/>
    <n v="167"/>
    <n v="19535.52"/>
    <n v="167"/>
    <n v="18.093174431202598"/>
    <n v="11.662892741061755"/>
    <n v="64.460179640718565"/>
    <n v="81.475078612335523"/>
    <n v="116.97916167664671"/>
    <n v="1.8147507861233552"/>
    <n v="18.093174431202598"/>
    <n v="8770.67"/>
    <n v="19"/>
  </r>
  <r>
    <s v="CMP00345"/>
    <s v="Clearance Drive A"/>
    <x v="5"/>
    <x v="1"/>
    <d v="2024-06-19T00:00:00"/>
    <d v="2024-07-12T00:00:00"/>
    <x v="3"/>
    <s v="AUD"/>
    <s v="18-24"/>
    <s v="All"/>
    <x v="344"/>
    <n v="1610"/>
    <n v="501"/>
    <n v="28209.14"/>
    <n v="501"/>
    <n v="31.118012422360248"/>
    <n v="7.4962298136645966"/>
    <n v="24.089680638722555"/>
    <n v="133.73356213019713"/>
    <n v="56.305668662674648"/>
    <n v="2.3373356213019711"/>
    <n v="31.118012422360248"/>
    <n v="16140.21"/>
    <n v="23"/>
  </r>
  <r>
    <s v="CMP00346"/>
    <s v="Back to School A"/>
    <x v="5"/>
    <x v="1"/>
    <d v="2024-06-08T00:00:00"/>
    <d v="2024-07-07T00:00:00"/>
    <x v="5"/>
    <s v="BDT"/>
    <s v="45-54"/>
    <s v="Female"/>
    <x v="345"/>
    <n v="734"/>
    <n v="76"/>
    <n v="9482.0499999999993"/>
    <n v="76"/>
    <n v="10.354223433242508"/>
    <n v="26.606771117166211"/>
    <n v="256.96539473684209"/>
    <n v="-51.447230504619455"/>
    <n v="124.76381578947367"/>
    <n v="0.48552769495380549"/>
    <n v="10.354223433242508"/>
    <n v="-10047.32"/>
    <n v="29"/>
  </r>
  <r>
    <s v="CMP00347"/>
    <s v="VIP Campaign B"/>
    <x v="2"/>
    <x v="2"/>
    <d v="2024-06-09T00:00:00"/>
    <d v="2024-06-29T00:00:00"/>
    <x v="1"/>
    <s v="EUR"/>
    <s v="55+"/>
    <s v="All"/>
    <x v="346"/>
    <n v="356"/>
    <n v="35"/>
    <n v="1137.6199999999999"/>
    <n v="35"/>
    <n v="9.8314606741573041"/>
    <n v="37.485393258426967"/>
    <n v="381.28"/>
    <n v="-91.475181344044131"/>
    <n v="32.503428571428572"/>
    <n v="8.5248186559558778E-2"/>
    <n v="9.8314606741573041"/>
    <n v="-12207.18"/>
    <n v="20"/>
  </r>
  <r>
    <s v="CMP00348"/>
    <s v="VIP Campaign A"/>
    <x v="4"/>
    <x v="4"/>
    <d v="2024-03-27T00:00:00"/>
    <d v="2024-04-12T00:00:00"/>
    <x v="2"/>
    <s v="GBP"/>
    <s v="25-34"/>
    <s v="Female"/>
    <x v="347"/>
    <n v="598"/>
    <n v="208"/>
    <n v="30570.84"/>
    <n v="208"/>
    <n v="34.782608695652172"/>
    <n v="22.138177257525083"/>
    <n v="63.647259615384613"/>
    <n v="130.92147752448707"/>
    <n v="146.97519230769231"/>
    <n v="2.3092147752448708"/>
    <n v="34.782608695652172"/>
    <n v="17332.21"/>
    <n v="16"/>
  </r>
  <r>
    <s v="CMP00349"/>
    <s v="VIP Campaign B"/>
    <x v="1"/>
    <x v="1"/>
    <d v="2024-05-01T00:00:00"/>
    <d v="2024-05-08T00:00:00"/>
    <x v="6"/>
    <s v="USD"/>
    <s v="25-34"/>
    <s v="All"/>
    <x v="348"/>
    <n v="1787"/>
    <n v="305"/>
    <n v="17222.54"/>
    <n v="305"/>
    <n v="17.06771124790151"/>
    <n v="7.3762451035254619"/>
    <n v="43.217540983606561"/>
    <n v="30.658392349797253"/>
    <n v="56.467344262295086"/>
    <n v="1.3065839234979726"/>
    <n v="17.06771124790151"/>
    <n v="4041.1900000000005"/>
    <n v="7"/>
  </r>
  <r>
    <s v="CMP00350"/>
    <s v="Spring Launch B"/>
    <x v="1"/>
    <x v="1"/>
    <d v="2024-01-15T00:00:00"/>
    <d v="2024-01-29T00:00:00"/>
    <x v="0"/>
    <s v="INR"/>
    <s v="45-54"/>
    <s v="Female"/>
    <x v="349"/>
    <n v="1280"/>
    <n v="162"/>
    <n v="13853.39"/>
    <n v="162"/>
    <n v="12.65625"/>
    <n v="6.7646874999999991"/>
    <n v="53.449382716049378"/>
    <n v="59.992031228345731"/>
    <n v="85.514753086419745"/>
    <n v="1.5999203122834573"/>
    <n v="12.65625"/>
    <n v="5194.59"/>
    <n v="14"/>
  </r>
  <r>
    <s v="CMP00351"/>
    <s v="Back to School C"/>
    <x v="0"/>
    <x v="0"/>
    <d v="2024-11-26T00:00:00"/>
    <d v="2024-12-06T00:00:00"/>
    <x v="6"/>
    <s v="USD"/>
    <s v="55+"/>
    <s v="Female"/>
    <x v="350"/>
    <n v="208"/>
    <n v="36"/>
    <n v="4735.78"/>
    <n v="36"/>
    <n v="17.307692307692307"/>
    <n v="83.804375000000007"/>
    <n v="484.20305555555558"/>
    <n v="-72.831760779884021"/>
    <n v="131.54944444444445"/>
    <n v="0.27168239220115981"/>
    <n v="17.307692307692307"/>
    <n v="-12695.530000000002"/>
    <n v="10"/>
  </r>
  <r>
    <s v="CMP00352"/>
    <s v="Holiday Promo B"/>
    <x v="3"/>
    <x v="3"/>
    <d v="2024-02-15T00:00:00"/>
    <d v="2024-02-29T00:00:00"/>
    <x v="0"/>
    <s v="INR"/>
    <s v="55+"/>
    <s v="Male"/>
    <x v="351"/>
    <n v="1437"/>
    <n v="402"/>
    <n v="36413.72"/>
    <n v="402"/>
    <n v="27.974947807933191"/>
    <n v="8.8802435629784267"/>
    <n v="31.743557213930348"/>
    <n v="185.353630736366"/>
    <n v="90.581393034825879"/>
    <n v="2.8535363073636599"/>
    <n v="27.974947807933191"/>
    <n v="23652.81"/>
    <n v="14"/>
  </r>
  <r>
    <s v="CMP00353"/>
    <s v="Clearance Drive B"/>
    <x v="4"/>
    <x v="4"/>
    <d v="2024-08-07T00:00:00"/>
    <d v="2024-09-06T00:00:00"/>
    <x v="5"/>
    <s v="BDT"/>
    <s v="35-44"/>
    <s v="All"/>
    <x v="352"/>
    <n v="657"/>
    <n v="148"/>
    <n v="4962.05"/>
    <n v="148"/>
    <n v="22.526636225266362"/>
    <n v="16.886392694063929"/>
    <n v="74.961891891891895"/>
    <n v="-55.274121265219442"/>
    <n v="33.527364864864865"/>
    <n v="0.44725878734780555"/>
    <n v="22.526636225266362"/>
    <n v="-6132.31"/>
    <n v="30"/>
  </r>
  <r>
    <s v="CMP00354"/>
    <s v="Clearance Drive B"/>
    <x v="3"/>
    <x v="3"/>
    <d v="2024-04-08T00:00:00"/>
    <d v="2024-04-13T00:00:00"/>
    <x v="2"/>
    <s v="GBP"/>
    <s v="18-24"/>
    <s v="All"/>
    <x v="353"/>
    <n v="2432"/>
    <n v="778"/>
    <n v="62711.87"/>
    <n v="778"/>
    <n v="31.990131578947366"/>
    <n v="3.3768708881578946"/>
    <n v="10.555976863753212"/>
    <n v="663.61020633055523"/>
    <n v="80.606516709511567"/>
    <n v="7.6361020633055521"/>
    <n v="31.990131578947366"/>
    <n v="54499.320000000007"/>
    <n v="5"/>
  </r>
  <r>
    <s v="CMP00355"/>
    <s v="Flash Sale A"/>
    <x v="1"/>
    <x v="1"/>
    <d v="2024-04-17T00:00:00"/>
    <d v="2024-05-11T00:00:00"/>
    <x v="3"/>
    <s v="AUD"/>
    <s v="45-54"/>
    <s v="Male"/>
    <x v="354"/>
    <n v="1444"/>
    <n v="195"/>
    <n v="14254.13"/>
    <n v="195"/>
    <n v="13.504155124653739"/>
    <n v="4.0845844875346264"/>
    <n v="30.246871794871797"/>
    <n v="141.67161172844317"/>
    <n v="73.098102564102561"/>
    <n v="2.4167161172844316"/>
    <n v="13.504155124653739"/>
    <n v="8355.989999999998"/>
    <n v="24"/>
  </r>
  <r>
    <s v="CMP00356"/>
    <s v="Holiday Promo A"/>
    <x v="1"/>
    <x v="1"/>
    <d v="2024-08-19T00:00:00"/>
    <d v="2024-09-14T00:00:00"/>
    <x v="3"/>
    <s v="AUD"/>
    <s v="35-44"/>
    <s v="Male"/>
    <x v="355"/>
    <n v="579"/>
    <n v="138"/>
    <n v="16280.35"/>
    <n v="138"/>
    <n v="23.834196891191709"/>
    <n v="13.791053540587219"/>
    <n v="57.862463768115944"/>
    <n v="103.88615181928161"/>
    <n v="117.97355072463769"/>
    <n v="2.038861518192816"/>
    <n v="23.834196891191709"/>
    <n v="8295.33"/>
    <n v="26"/>
  </r>
  <r>
    <s v="CMP00357"/>
    <s v="Flash Sale A"/>
    <x v="4"/>
    <x v="4"/>
    <d v="2024-08-05T00:00:00"/>
    <d v="2024-08-20T00:00:00"/>
    <x v="5"/>
    <s v="BDT"/>
    <s v="35-44"/>
    <s v="Female"/>
    <x v="356"/>
    <n v="2197"/>
    <n v="708"/>
    <n v="36505.879999999997"/>
    <n v="708"/>
    <n v="32.225762403277194"/>
    <n v="1.3953436504324079"/>
    <n v="4.3299011299435026"/>
    <n v="1090.8349833799259"/>
    <n v="51.561977401129937"/>
    <n v="11.90834983379926"/>
    <n v="32.225762403277194"/>
    <n v="33440.31"/>
    <n v="15"/>
  </r>
  <r>
    <s v="CMP00358"/>
    <s v="Retargeting Push C"/>
    <x v="4"/>
    <x v="4"/>
    <d v="2024-04-13T00:00:00"/>
    <d v="2024-05-13T00:00:00"/>
    <x v="3"/>
    <s v="AUD"/>
    <s v="55+"/>
    <s v="Female"/>
    <x v="357"/>
    <n v="2431"/>
    <n v="495"/>
    <n v="39384.050000000003"/>
    <n v="495"/>
    <n v="20.361990950226243"/>
    <n v="2.1111024269847798"/>
    <n v="10.367858585858587"/>
    <n v="667.40762535341366"/>
    <n v="79.563737373737382"/>
    <n v="7.6740762535341354"/>
    <n v="20.361990950226243"/>
    <n v="34251.960000000006"/>
    <n v="30"/>
  </r>
  <r>
    <s v="CMP00359"/>
    <s v="VIP Campaign C"/>
    <x v="0"/>
    <x v="0"/>
    <d v="2024-01-08T00:00:00"/>
    <d v="2024-01-29T00:00:00"/>
    <x v="1"/>
    <s v="EUR"/>
    <s v="55+"/>
    <s v="Female"/>
    <x v="358"/>
    <n v="602"/>
    <n v="74"/>
    <n v="9952.26"/>
    <n v="74"/>
    <n v="12.29235880398671"/>
    <n v="3.0699169435215947"/>
    <n v="24.97418918918919"/>
    <n v="438.51598136454396"/>
    <n v="134.49"/>
    <n v="5.3851598136454397"/>
    <n v="12.29235880398671"/>
    <n v="8104.17"/>
    <n v="21"/>
  </r>
  <r>
    <s v="CMP00360"/>
    <s v="Brand Awareness C"/>
    <x v="0"/>
    <x v="0"/>
    <d v="2024-04-11T00:00:00"/>
    <d v="2024-04-27T00:00:00"/>
    <x v="0"/>
    <s v="INR"/>
    <s v="35-44"/>
    <s v="Female"/>
    <x v="359"/>
    <n v="553"/>
    <n v="123"/>
    <n v="13470.29"/>
    <n v="123"/>
    <n v="22.242314647377938"/>
    <n v="16.606600361663656"/>
    <n v="74.662195121951228"/>
    <n v="46.680060325912372"/>
    <n v="109.51455284552846"/>
    <n v="1.4668006032591236"/>
    <n v="22.242314647377938"/>
    <n v="4286.84"/>
    <n v="16"/>
  </r>
  <r>
    <s v="CMP00361"/>
    <s v="Retargeting Push C"/>
    <x v="5"/>
    <x v="1"/>
    <d v="2024-12-13T00:00:00"/>
    <d v="2024-12-18T00:00:00"/>
    <x v="4"/>
    <s v="CAD"/>
    <s v="55+"/>
    <s v="Male"/>
    <x v="360"/>
    <n v="2090"/>
    <n v="354"/>
    <n v="47067.26"/>
    <n v="354"/>
    <n v="16.937799043062203"/>
    <n v="1.1280382775119617"/>
    <n v="6.6598870056497175"/>
    <n v="1896.4056667797763"/>
    <n v="132.95836158192091"/>
    <n v="19.964056667797763"/>
    <n v="16.937799043062203"/>
    <n v="44709.66"/>
    <n v="5"/>
  </r>
  <r>
    <s v="CMP00362"/>
    <s v="VIP Campaign C"/>
    <x v="1"/>
    <x v="1"/>
    <d v="2024-10-08T00:00:00"/>
    <d v="2024-10-17T00:00:00"/>
    <x v="6"/>
    <s v="USD"/>
    <s v="25-34"/>
    <s v="Male"/>
    <x v="361"/>
    <n v="1522"/>
    <n v="429"/>
    <n v="19607.38"/>
    <n v="429"/>
    <n v="28.186596583442842"/>
    <n v="0.44421156373193171"/>
    <n v="1.5759673659673661"/>
    <n v="2800.1138901625523"/>
    <n v="45.70484848484849"/>
    <n v="29.001138901625524"/>
    <n v="28.186596583442842"/>
    <n v="18931.29"/>
    <n v="9"/>
  </r>
  <r>
    <s v="CMP00363"/>
    <s v="New Year Buzz A"/>
    <x v="0"/>
    <x v="0"/>
    <d v="2024-10-25T00:00:00"/>
    <d v="2024-11-08T00:00:00"/>
    <x v="5"/>
    <s v="BDT"/>
    <s v="25-34"/>
    <s v="Female"/>
    <x v="362"/>
    <n v="2384"/>
    <n v="288"/>
    <n v="11180.05"/>
    <n v="288"/>
    <n v="12.080536912751679"/>
    <n v="8.1424119127516779"/>
    <n v="67.401076388888882"/>
    <n v="-42.405047314711737"/>
    <n v="38.819618055555551"/>
    <n v="0.5759495268528827"/>
    <n v="12.080536912751679"/>
    <n v="-8231.4599999999991"/>
    <n v="14"/>
  </r>
  <r>
    <s v="CMP00364"/>
    <s v="Clearance Drive A"/>
    <x v="3"/>
    <x v="3"/>
    <d v="2024-10-04T00:00:00"/>
    <d v="2024-10-21T00:00:00"/>
    <x v="2"/>
    <s v="GBP"/>
    <s v="55+"/>
    <s v="All"/>
    <x v="363"/>
    <n v="2043"/>
    <n v="377"/>
    <n v="41593.22"/>
    <n v="377"/>
    <n v="18.453255017131671"/>
    <n v="1.8650416054821342"/>
    <n v="10.10684350132626"/>
    <n v="991.60534133974409"/>
    <n v="110.32684350132627"/>
    <n v="10.916053413397441"/>
    <n v="18.453255017131671"/>
    <n v="37782.94"/>
    <n v="17"/>
  </r>
  <r>
    <s v="CMP00365"/>
    <s v="Spring Launch B"/>
    <x v="5"/>
    <x v="1"/>
    <d v="2024-06-14T00:00:00"/>
    <d v="2024-07-09T00:00:00"/>
    <x v="2"/>
    <s v="GBP"/>
    <s v="25-34"/>
    <s v="Male"/>
    <x v="364"/>
    <n v="2230"/>
    <n v="277"/>
    <n v="28823.9"/>
    <n v="277"/>
    <n v="12.421524663677131"/>
    <n v="1.4987668161434977"/>
    <n v="12.065884476534295"/>
    <n v="762.41005310793628"/>
    <n v="104.05740072202167"/>
    <n v="8.6241005310793639"/>
    <n v="12.421524663677131"/>
    <n v="25481.65"/>
    <n v="25"/>
  </r>
  <r>
    <s v="CMP00366"/>
    <s v="VIP Campaign C"/>
    <x v="4"/>
    <x v="4"/>
    <d v="2024-05-13T00:00:00"/>
    <d v="2024-05-21T00:00:00"/>
    <x v="3"/>
    <s v="AUD"/>
    <s v="35-44"/>
    <s v="Female"/>
    <x v="365"/>
    <n v="625"/>
    <n v="98"/>
    <n v="7401.26"/>
    <n v="98"/>
    <n v="15.68"/>
    <n v="22.851455999999999"/>
    <n v="145.73632653061225"/>
    <n v="-48.178286757745326"/>
    <n v="75.523061224489794"/>
    <n v="0.51821713242254674"/>
    <n v="15.68"/>
    <n v="-6880.9"/>
    <n v="8"/>
  </r>
  <r>
    <s v="CMP00367"/>
    <s v="Spring Launch A"/>
    <x v="1"/>
    <x v="1"/>
    <d v="2024-06-18T00:00:00"/>
    <d v="2024-07-07T00:00:00"/>
    <x v="4"/>
    <s v="CAD"/>
    <s v="45-54"/>
    <s v="Male"/>
    <x v="366"/>
    <n v="2070"/>
    <n v="434"/>
    <n v="53735.64"/>
    <n v="434"/>
    <n v="20.966183574879228"/>
    <n v="5.9458888888888888"/>
    <n v="28.35942396313364"/>
    <n v="336.59151494273237"/>
    <n v="123.81483870967742"/>
    <n v="4.3659151494273232"/>
    <n v="20.966183574879228"/>
    <n v="41427.65"/>
    <n v="19"/>
  </r>
  <r>
    <s v="CMP00368"/>
    <s v="Flash Sale A"/>
    <x v="3"/>
    <x v="3"/>
    <d v="2024-08-21T00:00:00"/>
    <d v="2024-09-14T00:00:00"/>
    <x v="2"/>
    <s v="GBP"/>
    <s v="45-54"/>
    <s v="All"/>
    <x v="367"/>
    <n v="1897"/>
    <n v="427"/>
    <n v="57300.22"/>
    <n v="427"/>
    <n v="22.509225092250922"/>
    <n v="7.514507116499737"/>
    <n v="33.384121779859484"/>
    <n v="301.96520243394957"/>
    <n v="134.19255269320843"/>
    <n v="4.0196520243394955"/>
    <n v="22.509225092250922"/>
    <n v="43045.2"/>
    <n v="24"/>
  </r>
  <r>
    <s v="CMP00369"/>
    <s v="Holiday Promo A"/>
    <x v="1"/>
    <x v="1"/>
    <d v="2024-05-21T00:00:00"/>
    <d v="2024-06-11T00:00:00"/>
    <x v="0"/>
    <s v="INR"/>
    <s v="45-54"/>
    <s v="Female"/>
    <x v="368"/>
    <n v="1006"/>
    <n v="60"/>
    <n v="8904.19"/>
    <n v="60"/>
    <n v="5.964214711729622"/>
    <n v="4.486978131212723"/>
    <n v="75.231666666666655"/>
    <n v="97.261569817674314"/>
    <n v="148.40316666666666"/>
    <n v="1.9726156981767433"/>
    <n v="5.964214711729622"/>
    <n v="4390.2900000000009"/>
    <n v="21"/>
  </r>
  <r>
    <s v="CMP00370"/>
    <s v="VIP Campaign C"/>
    <x v="3"/>
    <x v="3"/>
    <d v="2024-11-20T00:00:00"/>
    <d v="2024-12-05T00:00:00"/>
    <x v="5"/>
    <s v="BDT"/>
    <s v="35-44"/>
    <s v="All"/>
    <x v="369"/>
    <n v="1366"/>
    <n v="452"/>
    <n v="15693.99"/>
    <n v="452"/>
    <n v="33.089311859443633"/>
    <n v="2.1214714494875548"/>
    <n v="6.4113495575221231"/>
    <n v="441.55862978056757"/>
    <n v="34.721216814159291"/>
    <n v="5.4155862978056755"/>
    <n v="33.089311859443633"/>
    <n v="12796.06"/>
    <n v="15"/>
  </r>
  <r>
    <s v="CMP00371"/>
    <s v="Flash Sale A"/>
    <x v="4"/>
    <x v="4"/>
    <d v="2024-01-28T00:00:00"/>
    <d v="2024-02-03T00:00:00"/>
    <x v="4"/>
    <s v="CAD"/>
    <s v="55+"/>
    <s v="Male"/>
    <x v="370"/>
    <n v="247"/>
    <n v="25"/>
    <n v="1015.67"/>
    <n v="25"/>
    <n v="10.121457489878543"/>
    <n v="11.664534412955465"/>
    <n v="115.2456"/>
    <n v="-64.747634616853048"/>
    <n v="40.626799999999996"/>
    <n v="0.3525236538314695"/>
    <n v="10.121457489878543"/>
    <n v="-1865.4699999999998"/>
    <n v="6"/>
  </r>
  <r>
    <s v="CMP00372"/>
    <s v="Holiday Promo A"/>
    <x v="4"/>
    <x v="4"/>
    <d v="2024-03-22T00:00:00"/>
    <d v="2024-04-17T00:00:00"/>
    <x v="5"/>
    <s v="BDT"/>
    <s v="55+"/>
    <s v="Female"/>
    <x v="371"/>
    <n v="1279"/>
    <n v="328"/>
    <n v="25480.84"/>
    <n v="328"/>
    <n v="25.645035183737296"/>
    <n v="1.9660046911649727"/>
    <n v="7.6662195121951218"/>
    <n v="913.34807438397775"/>
    <n v="77.685487804878051"/>
    <n v="10.133480743839778"/>
    <n v="25.645035183737296"/>
    <n v="22966.32"/>
    <n v="26"/>
  </r>
  <r>
    <s v="CMP00373"/>
    <s v="Brand Awareness B"/>
    <x v="0"/>
    <x v="0"/>
    <d v="2024-08-16T00:00:00"/>
    <d v="2024-09-14T00:00:00"/>
    <x v="3"/>
    <s v="AUD"/>
    <s v="45-54"/>
    <s v="Female"/>
    <x v="372"/>
    <n v="1324"/>
    <n v="68"/>
    <n v="9806.7800000000007"/>
    <n v="68"/>
    <n v="5.1359516616314203"/>
    <n v="7.4456117824773411"/>
    <n v="144.97044117647059"/>
    <n v="-0.5194770942149376"/>
    <n v="144.21735294117647"/>
    <n v="0.99480522905785063"/>
    <n v="5.1359516616314203"/>
    <n v="-51.209999999999127"/>
    <n v="29"/>
  </r>
  <r>
    <s v="CMP00374"/>
    <s v="Holiday Promo B"/>
    <x v="3"/>
    <x v="3"/>
    <d v="2024-11-06T00:00:00"/>
    <d v="2024-11-27T00:00:00"/>
    <x v="2"/>
    <s v="GBP"/>
    <s v="45-54"/>
    <s v="Male"/>
    <x v="373"/>
    <n v="1258"/>
    <n v="281"/>
    <n v="17002.45"/>
    <n v="281"/>
    <n v="22.337042925278219"/>
    <n v="10.304324324324325"/>
    <n v="46.131103202846973"/>
    <n v="31.163001317612505"/>
    <n v="60.506939501779364"/>
    <n v="1.3116300131761249"/>
    <n v="22.337042925278219"/>
    <n v="4039.6100000000006"/>
    <n v="21"/>
  </r>
  <r>
    <s v="CMP00375"/>
    <s v="Holiday Promo A"/>
    <x v="0"/>
    <x v="0"/>
    <d v="2024-06-12T00:00:00"/>
    <d v="2024-06-21T00:00:00"/>
    <x v="4"/>
    <s v="CAD"/>
    <s v="55+"/>
    <s v="All"/>
    <x v="374"/>
    <n v="968"/>
    <n v="242"/>
    <n v="11315.47"/>
    <n v="242"/>
    <n v="25"/>
    <n v="11.026590909090908"/>
    <n v="44.106363636363632"/>
    <n v="6.0122318887287829"/>
    <n v="46.758140495867764"/>
    <n v="1.0601223188872879"/>
    <n v="25"/>
    <n v="641.72999999999956"/>
    <n v="9"/>
  </r>
  <r>
    <s v="CMP00376"/>
    <s v="Flash Sale C"/>
    <x v="2"/>
    <x v="2"/>
    <d v="2024-12-21T00:00:00"/>
    <d v="2025-01-07T00:00:00"/>
    <x v="6"/>
    <s v="USD"/>
    <s v="55+"/>
    <s v="All"/>
    <x v="375"/>
    <n v="357"/>
    <n v="93"/>
    <n v="5042.68"/>
    <n v="93"/>
    <n v="26.05042016806723"/>
    <n v="3.0377871148459383"/>
    <n v="11.661182795698926"/>
    <n v="364.98169646561985"/>
    <n v="54.222365591397853"/>
    <n v="4.649816964656198"/>
    <n v="26.05042016806723"/>
    <n v="3958.1900000000005"/>
    <n v="17"/>
  </r>
  <r>
    <s v="CMP00377"/>
    <s v="Spring Launch C"/>
    <x v="2"/>
    <x v="2"/>
    <d v="2024-09-15T00:00:00"/>
    <d v="2024-09-30T00:00:00"/>
    <x v="6"/>
    <s v="USD"/>
    <s v="55+"/>
    <s v="All"/>
    <x v="376"/>
    <n v="2083"/>
    <n v="221"/>
    <n v="26011.599999999999"/>
    <n v="221"/>
    <n v="10.609697551608258"/>
    <n v="6.5443734997599616"/>
    <n v="61.682941176470592"/>
    <n v="90.813773251476476"/>
    <n v="117.6995475113122"/>
    <n v="1.9081377325147648"/>
    <n v="10.609697551608258"/>
    <n v="12379.669999999998"/>
    <n v="15"/>
  </r>
  <r>
    <s v="CMP00378"/>
    <s v="Retargeting Push B"/>
    <x v="4"/>
    <x v="4"/>
    <d v="2024-04-13T00:00:00"/>
    <d v="2024-04-25T00:00:00"/>
    <x v="1"/>
    <s v="EUR"/>
    <s v="18-24"/>
    <s v="Male"/>
    <x v="377"/>
    <n v="1431"/>
    <n v="444"/>
    <n v="22758.54"/>
    <n v="444"/>
    <n v="31.027253668763105"/>
    <n v="2.477421383647799"/>
    <n v="7.9846621621621621"/>
    <n v="541.95543821346678"/>
    <n v="51.257972972972972"/>
    <n v="6.4195543821346668"/>
    <n v="31.027253668763105"/>
    <n v="19213.350000000002"/>
    <n v="12"/>
  </r>
  <r>
    <s v="CMP00379"/>
    <s v="Brand Awareness B"/>
    <x v="2"/>
    <x v="2"/>
    <d v="2024-11-09T00:00:00"/>
    <d v="2024-11-20T00:00:00"/>
    <x v="5"/>
    <s v="BDT"/>
    <s v="18-24"/>
    <s v="Female"/>
    <x v="378"/>
    <n v="2408"/>
    <n v="827"/>
    <n v="61955.21"/>
    <n v="827"/>
    <n v="34.343853820598007"/>
    <n v="5.8165323920265779"/>
    <n v="16.936166868198306"/>
    <n v="342.34100445445273"/>
    <n v="74.915610640870611"/>
    <n v="4.4234100445445277"/>
    <n v="34.343853820598007"/>
    <n v="47949"/>
    <n v="11"/>
  </r>
  <r>
    <s v="CMP00380"/>
    <s v="Flash Sale B"/>
    <x v="3"/>
    <x v="3"/>
    <d v="2024-07-01T00:00:00"/>
    <d v="2024-07-31T00:00:00"/>
    <x v="6"/>
    <s v="USD"/>
    <s v="35-44"/>
    <s v="Female"/>
    <x v="379"/>
    <n v="352"/>
    <n v="77"/>
    <n v="2590.7800000000002"/>
    <n v="77"/>
    <n v="21.875"/>
    <n v="2.3907954545454544"/>
    <n v="10.929350649350649"/>
    <n v="207.85446076334432"/>
    <n v="33.646493506493506"/>
    <n v="3.0785446076334431"/>
    <n v="21.875"/>
    <n v="1749.2200000000003"/>
    <n v="30"/>
  </r>
  <r>
    <s v="CMP00381"/>
    <s v="Holiday Promo C"/>
    <x v="0"/>
    <x v="0"/>
    <d v="2024-07-20T00:00:00"/>
    <d v="2024-07-31T00:00:00"/>
    <x v="1"/>
    <s v="EUR"/>
    <s v="25-34"/>
    <s v="All"/>
    <x v="380"/>
    <n v="863"/>
    <n v="280"/>
    <n v="28580.48"/>
    <n v="280"/>
    <n v="32.444959443800698"/>
    <n v="21.614716106604867"/>
    <n v="66.619642857142864"/>
    <n v="53.217787546573028"/>
    <n v="102.07314285714286"/>
    <n v="1.5321778754657303"/>
    <n v="32.444959443800698"/>
    <n v="9926.98"/>
    <n v="11"/>
  </r>
  <r>
    <s v="CMP00382"/>
    <s v="Back to School A"/>
    <x v="4"/>
    <x v="4"/>
    <d v="2024-08-08T00:00:00"/>
    <d v="2024-08-29T00:00:00"/>
    <x v="1"/>
    <s v="EUR"/>
    <s v="18-24"/>
    <s v="All"/>
    <x v="381"/>
    <n v="1727"/>
    <n v="290"/>
    <n v="31362.91"/>
    <n v="290"/>
    <n v="16.79212507237985"/>
    <n v="10.913184713375797"/>
    <n v="64.989896551724144"/>
    <n v="66.407351381408361"/>
    <n v="108.14796551724137"/>
    <n v="1.6640735138140836"/>
    <n v="16.79212507237985"/>
    <n v="12515.84"/>
    <n v="21"/>
  </r>
  <r>
    <s v="CMP00383"/>
    <s v="Retargeting Push C"/>
    <x v="1"/>
    <x v="1"/>
    <d v="2024-06-17T00:00:00"/>
    <d v="2024-06-29T00:00:00"/>
    <x v="4"/>
    <s v="CAD"/>
    <s v="18-24"/>
    <s v="All"/>
    <x v="382"/>
    <n v="1059"/>
    <n v="245"/>
    <n v="16702.48"/>
    <n v="245"/>
    <n v="23.135033050047216"/>
    <n v="2.4349008498583569"/>
    <n v="10.524734693877551"/>
    <n v="547.74447753785057"/>
    <n v="68.173387755102041"/>
    <n v="6.4774447753785056"/>
    <n v="23.135033050047216"/>
    <n v="14123.92"/>
    <n v="12"/>
  </r>
  <r>
    <s v="CMP00384"/>
    <s v="Clearance Drive B"/>
    <x v="5"/>
    <x v="1"/>
    <d v="2024-10-30T00:00:00"/>
    <d v="2024-11-27T00:00:00"/>
    <x v="2"/>
    <s v="GBP"/>
    <s v="25-34"/>
    <s v="All"/>
    <x v="383"/>
    <n v="1162"/>
    <n v="361"/>
    <n v="44722.94"/>
    <n v="361"/>
    <n v="31.0671256454389"/>
    <n v="14.970352839931152"/>
    <n v="48.187119113573402"/>
    <n v="157.09414189261048"/>
    <n v="123.88626038781165"/>
    <n v="2.5709414189261048"/>
    <n v="31.0671256454389"/>
    <n v="27327.390000000003"/>
    <n v="28"/>
  </r>
  <r>
    <s v="CMP00385"/>
    <s v="Back to School C"/>
    <x v="1"/>
    <x v="1"/>
    <d v="2024-08-05T00:00:00"/>
    <d v="2024-08-15T00:00:00"/>
    <x v="0"/>
    <s v="INR"/>
    <s v="18-24"/>
    <s v="All"/>
    <x v="384"/>
    <n v="538"/>
    <n v="44"/>
    <n v="4754.7"/>
    <n v="44"/>
    <n v="8.1784386617100377"/>
    <n v="21.481078066914499"/>
    <n v="262.65499999999997"/>
    <n v="-58.858059570020124"/>
    <n v="108.06136363636364"/>
    <n v="0.41141940429979873"/>
    <n v="8.1784386617100377"/>
    <n v="-6802.12"/>
    <n v="10"/>
  </r>
  <r>
    <s v="CMP00386"/>
    <s v="Retargeting Push A"/>
    <x v="3"/>
    <x v="3"/>
    <d v="2024-08-30T00:00:00"/>
    <d v="2024-09-27T00:00:00"/>
    <x v="6"/>
    <s v="USD"/>
    <s v="45-54"/>
    <s v="Female"/>
    <x v="385"/>
    <n v="1717"/>
    <n v="429"/>
    <n v="54457.91"/>
    <n v="429"/>
    <n v="24.985439720442631"/>
    <n v="8.9814909726266734"/>
    <n v="35.946899766899769"/>
    <n v="253.13619804399394"/>
    <n v="126.94151515151516"/>
    <n v="3.5313619804399394"/>
    <n v="24.985439720442631"/>
    <n v="39036.69"/>
    <n v="28"/>
  </r>
  <r>
    <s v="CMP00387"/>
    <s v="Brand Awareness C"/>
    <x v="5"/>
    <x v="1"/>
    <d v="2024-12-02T00:00:00"/>
    <d v="2024-12-10T00:00:00"/>
    <x v="4"/>
    <s v="CAD"/>
    <s v="45-54"/>
    <s v="Male"/>
    <x v="386"/>
    <n v="1050"/>
    <n v="152"/>
    <n v="20408.75"/>
    <n v="152"/>
    <n v="14.476190476190476"/>
    <n v="14.632914285714286"/>
    <n v="101.08263157894737"/>
    <n v="32.83003223001505"/>
    <n v="134.26809210526315"/>
    <n v="1.3283003223001506"/>
    <n v="14.476190476190476"/>
    <n v="5044.1900000000005"/>
    <n v="8"/>
  </r>
  <r>
    <s v="CMP00388"/>
    <s v="Back to School A"/>
    <x v="5"/>
    <x v="1"/>
    <d v="2024-03-17T00:00:00"/>
    <d v="2024-04-07T00:00:00"/>
    <x v="4"/>
    <s v="CAD"/>
    <s v="18-24"/>
    <s v="Male"/>
    <x v="387"/>
    <n v="871"/>
    <n v="213"/>
    <n v="14783.42"/>
    <n v="213"/>
    <n v="24.454649827784156"/>
    <n v="8.9846268656716415"/>
    <n v="36.739953051643191"/>
    <n v="88.910768617398531"/>
    <n v="69.405727699530516"/>
    <n v="1.8891076861739853"/>
    <n v="24.454649827784156"/>
    <n v="6957.81"/>
    <n v="21"/>
  </r>
  <r>
    <s v="CMP00389"/>
    <s v="Holiday Promo B"/>
    <x v="3"/>
    <x v="3"/>
    <d v="2024-02-05T00:00:00"/>
    <d v="2024-02-17T00:00:00"/>
    <x v="6"/>
    <s v="USD"/>
    <s v="25-34"/>
    <s v="All"/>
    <x v="388"/>
    <n v="760"/>
    <n v="166"/>
    <n v="12557.96"/>
    <n v="166"/>
    <n v="21.842105263157897"/>
    <n v="16.827723684210525"/>
    <n v="77.042590361445775"/>
    <n v="-1.8070899604115125"/>
    <n v="75.650361445783133"/>
    <n v="0.98192910039588488"/>
    <n v="21.842105263157897"/>
    <n v="-231.11000000000058"/>
    <n v="12"/>
  </r>
  <r>
    <s v="CMP00390"/>
    <s v="Flash Sale C"/>
    <x v="0"/>
    <x v="0"/>
    <d v="2024-12-24T00:00:00"/>
    <d v="2025-01-01T00:00:00"/>
    <x v="6"/>
    <s v="USD"/>
    <s v="25-34"/>
    <s v="All"/>
    <x v="389"/>
    <n v="1490"/>
    <n v="180"/>
    <n v="13462.24"/>
    <n v="180"/>
    <n v="12.080536912751679"/>
    <n v="7.5139194630872481"/>
    <n v="62.198555555555558"/>
    <n v="20.244307209706548"/>
    <n v="74.790222222222226"/>
    <n v="1.2024430720970656"/>
    <n v="12.080536912751679"/>
    <n v="2266.5"/>
    <n v="8"/>
  </r>
  <r>
    <s v="CMP00391"/>
    <s v="New Year Buzz B"/>
    <x v="2"/>
    <x v="2"/>
    <d v="2024-04-19T00:00:00"/>
    <d v="2024-05-04T00:00:00"/>
    <x v="5"/>
    <s v="BDT"/>
    <s v="25-34"/>
    <s v="All"/>
    <x v="390"/>
    <n v="2059"/>
    <n v="465"/>
    <n v="23349.200000000001"/>
    <n v="465"/>
    <n v="22.583778533268578"/>
    <n v="2.3952209810587664"/>
    <n v="10.605935483870969"/>
    <n v="373.44558534884101"/>
    <n v="50.213333333333338"/>
    <n v="4.7344558534884094"/>
    <n v="22.583778533268578"/>
    <n v="18417.440000000002"/>
    <n v="15"/>
  </r>
  <r>
    <s v="CMP00392"/>
    <s v="Clearance Drive A"/>
    <x v="4"/>
    <x v="4"/>
    <d v="2024-07-21T00:00:00"/>
    <d v="2024-08-14T00:00:00"/>
    <x v="5"/>
    <s v="BDT"/>
    <s v="55+"/>
    <s v="All"/>
    <x v="391"/>
    <n v="1011"/>
    <n v="191"/>
    <n v="14434.69"/>
    <n v="191"/>
    <n v="18.892185954500494"/>
    <n v="12.888456973293769"/>
    <n v="68.22109947643979"/>
    <n v="10.778474363077253"/>
    <n v="75.574293193717281"/>
    <n v="1.1077847436307726"/>
    <n v="18.892185954500494"/>
    <n v="1404.4600000000009"/>
    <n v="24"/>
  </r>
  <r>
    <s v="CMP00393"/>
    <s v="Back to School A"/>
    <x v="5"/>
    <x v="1"/>
    <d v="2024-10-10T00:00:00"/>
    <d v="2024-11-05T00:00:00"/>
    <x v="0"/>
    <s v="INR"/>
    <s v="45-54"/>
    <s v="Male"/>
    <x v="392"/>
    <n v="1523"/>
    <n v="295"/>
    <n v="9757.73"/>
    <n v="295"/>
    <n v="19.369665134602755"/>
    <n v="11.382147078135258"/>
    <n v="58.762745762711859"/>
    <n v="-43.710848739054661"/>
    <n v="33.077050847457627"/>
    <n v="0.56289151260945336"/>
    <n v="19.369665134602755"/>
    <n v="-7577.2799999999988"/>
    <n v="26"/>
  </r>
  <r>
    <s v="CMP00394"/>
    <s v="VIP Campaign B"/>
    <x v="2"/>
    <x v="2"/>
    <d v="2024-12-28T00:00:00"/>
    <d v="2025-01-10T00:00:00"/>
    <x v="2"/>
    <s v="GBP"/>
    <s v="25-34"/>
    <s v="Female"/>
    <x v="393"/>
    <n v="61"/>
    <n v="5"/>
    <n v="465.97"/>
    <n v="5"/>
    <n v="8.1967213114754092"/>
    <n v="117.28409836065573"/>
    <n v="1430.866"/>
    <n v="-93.486881371141678"/>
    <n v="93.194000000000003"/>
    <n v="6.5131186288583276E-2"/>
    <n v="8.1967213114754092"/>
    <n v="-6688.36"/>
    <n v="13"/>
  </r>
  <r>
    <s v="CMP00395"/>
    <s v="Brand Awareness C"/>
    <x v="4"/>
    <x v="4"/>
    <d v="2024-10-02T00:00:00"/>
    <d v="2024-10-07T00:00:00"/>
    <x v="6"/>
    <s v="USD"/>
    <s v="55+"/>
    <s v="All"/>
    <x v="394"/>
    <n v="1813"/>
    <n v="421"/>
    <n v="51271.9"/>
    <n v="421"/>
    <n v="23.221180364037508"/>
    <n v="2.9224269167126309"/>
    <n v="12.585178147268408"/>
    <n v="867.69377694229911"/>
    <n v="121.78598574821854"/>
    <n v="9.6769377694229917"/>
    <n v="23.221180364037508"/>
    <n v="45973.54"/>
    <n v="5"/>
  </r>
  <r>
    <s v="CMP00396"/>
    <s v="VIP Campaign A"/>
    <x v="2"/>
    <x v="2"/>
    <d v="2024-03-30T00:00:00"/>
    <d v="2024-04-13T00:00:00"/>
    <x v="6"/>
    <s v="USD"/>
    <s v="25-34"/>
    <s v="Female"/>
    <x v="395"/>
    <n v="2461"/>
    <n v="828"/>
    <n v="26651.59"/>
    <n v="828"/>
    <n v="33.644859813084111"/>
    <n v="6.6449492076391712"/>
    <n v="19.750265700483091"/>
    <n v="62.97457014581839"/>
    <n v="32.187910628019324"/>
    <n v="1.6297457014581838"/>
    <n v="33.644859813084111"/>
    <n v="10298.370000000001"/>
    <n v="14"/>
  </r>
  <r>
    <s v="CMP00397"/>
    <s v="New Year Buzz A"/>
    <x v="3"/>
    <x v="3"/>
    <d v="2024-12-24T00:00:00"/>
    <d v="2025-01-02T00:00:00"/>
    <x v="2"/>
    <s v="GBP"/>
    <s v="18-24"/>
    <s v="Female"/>
    <x v="396"/>
    <n v="1064"/>
    <n v="339"/>
    <n v="13069.68"/>
    <n v="339"/>
    <n v="31.860902255639097"/>
    <n v="4.0579605263157896"/>
    <n v="12.736489675516225"/>
    <n v="202.70215185505145"/>
    <n v="38.553628318584074"/>
    <n v="3.0270215185505145"/>
    <n v="31.860902255639097"/>
    <n v="8752.01"/>
    <n v="9"/>
  </r>
  <r>
    <s v="CMP00398"/>
    <s v="VIP Campaign B"/>
    <x v="4"/>
    <x v="4"/>
    <d v="2024-12-26T00:00:00"/>
    <d v="2025-01-12T00:00:00"/>
    <x v="1"/>
    <s v="EUR"/>
    <s v="55+"/>
    <s v="All"/>
    <x v="397"/>
    <n v="1877"/>
    <n v="615"/>
    <n v="22897.73"/>
    <n v="615"/>
    <n v="32.765050612679808"/>
    <n v="10.184267448055406"/>
    <n v="31.08271544715447"/>
    <n v="19.783875910434631"/>
    <n v="37.232081300813007"/>
    <n v="1.1978387591043462"/>
    <n v="32.765050612679808"/>
    <n v="3781.8600000000006"/>
    <n v="17"/>
  </r>
  <r>
    <s v="CMP00399"/>
    <s v="Spring Launch B"/>
    <x v="5"/>
    <x v="1"/>
    <d v="2024-09-06T00:00:00"/>
    <d v="2024-09-15T00:00:00"/>
    <x v="6"/>
    <s v="USD"/>
    <s v="18-24"/>
    <s v="Female"/>
    <x v="398"/>
    <n v="519"/>
    <n v="56"/>
    <n v="2797.75"/>
    <n v="56"/>
    <n v="10.789980732177264"/>
    <n v="36.072254335260112"/>
    <n v="334.3125"/>
    <n v="-85.055951713270844"/>
    <n v="49.959821428571431"/>
    <n v="0.14944048286729161"/>
    <n v="10.789980732177264"/>
    <n v="-15923.75"/>
    <n v="9"/>
  </r>
  <r>
    <s v="CMP00400"/>
    <s v="Retargeting Push A"/>
    <x v="5"/>
    <x v="1"/>
    <d v="2024-04-27T00:00:00"/>
    <d v="2024-05-08T00:00:00"/>
    <x v="6"/>
    <s v="USD"/>
    <s v="45-54"/>
    <s v="Male"/>
    <x v="399"/>
    <n v="422"/>
    <n v="57"/>
    <n v="3811.86"/>
    <n v="57"/>
    <n v="13.507109004739338"/>
    <n v="29.711753554502373"/>
    <n v="219.97122807017544"/>
    <n v="-69.598416379813628"/>
    <n v="66.874736842105264"/>
    <n v="0.30401583620186373"/>
    <n v="13.507109004739338"/>
    <n v="-8726.5"/>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s v="CMP00001"/>
    <s v="Flash Sale A"/>
    <x v="0"/>
    <x v="0"/>
    <x v="0"/>
    <x v="0"/>
    <x v="0"/>
    <x v="0"/>
    <x v="0"/>
    <x v="0"/>
    <x v="0"/>
    <n v="910"/>
    <x v="0"/>
    <n v="11738.48"/>
    <n v="95"/>
    <n v="10.43956043956044"/>
    <n v="8.5753076923076925"/>
    <n v="82.142421052631576"/>
    <n v="50.425256262230043"/>
    <n v="123.56294736842105"/>
    <n v="1.5042525626223004"/>
    <n v="10.43956043956044"/>
    <n v="3934.95"/>
    <x v="0"/>
    <x v="0"/>
  </r>
  <r>
    <s v="CMP00002"/>
    <s v="Holiday Promo B"/>
    <x v="0"/>
    <x v="0"/>
    <x v="1"/>
    <x v="1"/>
    <x v="1"/>
    <x v="1"/>
    <x v="1"/>
    <x v="1"/>
    <x v="1"/>
    <n v="2219"/>
    <x v="1"/>
    <n v="7911.59"/>
    <n v="214"/>
    <n v="9.6439837764758902"/>
    <n v="5.4702929247408738"/>
    <n v="56.722336448598128"/>
    <n v="-34.822771691581714"/>
    <n v="36.970046728971965"/>
    <n v="0.65177228308418289"/>
    <n v="9.6439837764758902"/>
    <n v="-4226.99"/>
    <x v="1"/>
    <x v="1"/>
  </r>
  <r>
    <s v="CMP00003"/>
    <s v="New Year Buzz C"/>
    <x v="1"/>
    <x v="1"/>
    <x v="2"/>
    <x v="2"/>
    <x v="2"/>
    <x v="2"/>
    <x v="2"/>
    <x v="1"/>
    <x v="2"/>
    <n v="180"/>
    <x v="2"/>
    <n v="1463.89"/>
    <n v="10"/>
    <n v="5.5555555555555554"/>
    <n v="96.613500000000002"/>
    <n v="1739.0430000000001"/>
    <n v="-91.582209295572341"/>
    <n v="146.38900000000001"/>
    <n v="8.4177907044276662E-2"/>
    <n v="5.5555555555555554"/>
    <n v="-15926.54"/>
    <x v="2"/>
    <x v="2"/>
  </r>
  <r>
    <s v="CMP00004"/>
    <s v="Holiday Promo C"/>
    <x v="1"/>
    <x v="1"/>
    <x v="3"/>
    <x v="3"/>
    <x v="3"/>
    <x v="3"/>
    <x v="0"/>
    <x v="1"/>
    <x v="3"/>
    <n v="2483"/>
    <x v="3"/>
    <n v="13470.21"/>
    <n v="259"/>
    <n v="10.430930326218284"/>
    <n v="6.7388763592428518"/>
    <n v="64.604749034749034"/>
    <n v="-19.497353374813176"/>
    <n v="52.008532818532814"/>
    <n v="0.80502646625186824"/>
    <n v="10.430930326218284"/>
    <n v="-3262.4200000000019"/>
    <x v="3"/>
    <x v="3"/>
  </r>
  <r>
    <s v="CMP00005"/>
    <s v="Spring Launch C"/>
    <x v="2"/>
    <x v="2"/>
    <x v="4"/>
    <x v="4"/>
    <x v="2"/>
    <x v="2"/>
    <x v="0"/>
    <x v="2"/>
    <x v="4"/>
    <n v="71"/>
    <x v="4"/>
    <n v="98.3"/>
    <n v="3"/>
    <n v="4.225352112676056"/>
    <n v="90.601690140845079"/>
    <n v="2144.2400000000002"/>
    <n v="-98.471875038863814"/>
    <n v="32.766666666666666"/>
    <n v="1.5281249611361911E-2"/>
    <n v="4.225352112676056"/>
    <n v="-6334.42"/>
    <x v="4"/>
    <x v="2"/>
  </r>
  <r>
    <s v="CMP00006"/>
    <s v="New Year Buzz A"/>
    <x v="3"/>
    <x v="3"/>
    <x v="5"/>
    <x v="5"/>
    <x v="4"/>
    <x v="4"/>
    <x v="0"/>
    <x v="1"/>
    <x v="5"/>
    <n v="2097"/>
    <x v="5"/>
    <n v="21301.47"/>
    <n v="288"/>
    <n v="13.733905579399142"/>
    <n v="5.1183166428230811"/>
    <n v="37.267743055555556"/>
    <n v="98.465030172988065"/>
    <n v="73.963437499999998"/>
    <n v="1.9846503017298807"/>
    <n v="13.733905579399142"/>
    <n v="10568.36"/>
    <x v="3"/>
    <x v="1"/>
  </r>
  <r>
    <s v="CMP00007"/>
    <s v="Spring Launch B"/>
    <x v="4"/>
    <x v="4"/>
    <x v="6"/>
    <x v="6"/>
    <x v="0"/>
    <x v="0"/>
    <x v="1"/>
    <x v="1"/>
    <x v="6"/>
    <n v="612"/>
    <x v="6"/>
    <n v="14798.77"/>
    <n v="100"/>
    <n v="16.33986928104575"/>
    <n v="15.348627450980393"/>
    <n v="93.933600000000013"/>
    <n v="57.545010518068075"/>
    <n v="147.98770000000002"/>
    <n v="1.5754501051806808"/>
    <n v="16.33986928104575"/>
    <n v="5405.41"/>
    <x v="5"/>
    <x v="1"/>
  </r>
  <r>
    <s v="CMP00008"/>
    <s v="Spring Launch B"/>
    <x v="4"/>
    <x v="4"/>
    <x v="7"/>
    <x v="1"/>
    <x v="5"/>
    <x v="5"/>
    <x v="1"/>
    <x v="0"/>
    <x v="7"/>
    <n v="696"/>
    <x v="7"/>
    <n v="2646.43"/>
    <n v="70"/>
    <n v="10.057471264367816"/>
    <n v="13.795804597701148"/>
    <n v="137.16971428571426"/>
    <n v="-72.438418309747661"/>
    <n v="37.806142857142852"/>
    <n v="0.27561581690252324"/>
    <n v="10.057471264367816"/>
    <n v="-6955.4499999999989"/>
    <x v="6"/>
    <x v="1"/>
  </r>
  <r>
    <s v="CMP00009"/>
    <s v="Brand Awareness C"/>
    <x v="3"/>
    <x v="3"/>
    <x v="8"/>
    <x v="7"/>
    <x v="0"/>
    <x v="0"/>
    <x v="3"/>
    <x v="0"/>
    <x v="8"/>
    <n v="2413"/>
    <x v="8"/>
    <n v="40259.99"/>
    <n v="528"/>
    <n v="21.881475341898053"/>
    <n v="7.8753709075839202"/>
    <n v="35.991041666666668"/>
    <n v="111.85822229542599"/>
    <n v="76.249981060606061"/>
    <n v="2.1185822229542599"/>
    <n v="21.881475341898053"/>
    <n v="21256.719999999998"/>
    <x v="7"/>
    <x v="4"/>
  </r>
  <r>
    <s v="CMP00010"/>
    <s v="Brand Awareness B"/>
    <x v="4"/>
    <x v="4"/>
    <x v="9"/>
    <x v="8"/>
    <x v="4"/>
    <x v="4"/>
    <x v="1"/>
    <x v="0"/>
    <x v="9"/>
    <n v="1413"/>
    <x v="9"/>
    <n v="19262.560000000001"/>
    <n v="172"/>
    <n v="12.172682236376504"/>
    <n v="0.57419674451521585"/>
    <n v="4.7170930232558144"/>
    <n v="2274.1661941972543"/>
    <n v="111.99162790697675"/>
    <n v="23.741661941972541"/>
    <n v="12.172682236376504"/>
    <n v="18451.22"/>
    <x v="8"/>
    <x v="0"/>
  </r>
  <r>
    <s v="CMP00011"/>
    <s v="Holiday Promo B"/>
    <x v="3"/>
    <x v="3"/>
    <x v="10"/>
    <x v="9"/>
    <x v="4"/>
    <x v="4"/>
    <x v="4"/>
    <x v="1"/>
    <x v="10"/>
    <n v="825"/>
    <x v="10"/>
    <n v="6816.8"/>
    <n v="49"/>
    <n v="5.9393939393939394"/>
    <n v="15.024157575757576"/>
    <n v="252.95775510204084"/>
    <n v="-45.00331990580019"/>
    <n v="139.11836734693878"/>
    <n v="0.54996680094199801"/>
    <n v="5.9393939393939394"/>
    <n v="-5578.13"/>
    <x v="9"/>
    <x v="2"/>
  </r>
  <r>
    <s v="CMP00012"/>
    <s v="Holiday Promo C"/>
    <x v="5"/>
    <x v="1"/>
    <x v="11"/>
    <x v="10"/>
    <x v="1"/>
    <x v="1"/>
    <x v="2"/>
    <x v="2"/>
    <x v="11"/>
    <n v="1071"/>
    <x v="11"/>
    <n v="21033.15"/>
    <n v="220"/>
    <n v="20.541549953314657"/>
    <n v="5.1785340802987863"/>
    <n v="25.210045454545455"/>
    <n v="279.23464852575006"/>
    <n v="95.605227272727276"/>
    <n v="3.7923464852575006"/>
    <n v="20.541549953314657"/>
    <n v="15486.940000000002"/>
    <x v="10"/>
    <x v="5"/>
  </r>
  <r>
    <s v="CMP00013"/>
    <s v="Clearance Drive A"/>
    <x v="0"/>
    <x v="0"/>
    <x v="12"/>
    <x v="11"/>
    <x v="5"/>
    <x v="5"/>
    <x v="4"/>
    <x v="1"/>
    <x v="12"/>
    <n v="752"/>
    <x v="12"/>
    <n v="19061.3"/>
    <n v="227"/>
    <n v="30.186170212765955"/>
    <n v="5.458324468085106"/>
    <n v="18.082202643171804"/>
    <n v="364.3819463731466"/>
    <n v="83.9704845814978"/>
    <n v="4.6438194637314663"/>
    <n v="30.186170212765955"/>
    <n v="14956.64"/>
    <x v="1"/>
    <x v="6"/>
  </r>
  <r>
    <s v="CMP00014"/>
    <s v="New Year Buzz C"/>
    <x v="2"/>
    <x v="2"/>
    <x v="13"/>
    <x v="12"/>
    <x v="6"/>
    <x v="6"/>
    <x v="2"/>
    <x v="2"/>
    <x v="13"/>
    <n v="1045"/>
    <x v="13"/>
    <n v="33609.35"/>
    <n v="239"/>
    <n v="22.870813397129186"/>
    <n v="7.8520861244019144"/>
    <n v="34.332343096234311"/>
    <n v="309.5988875659167"/>
    <n v="140.62489539748952"/>
    <n v="4.0959888756591667"/>
    <n v="22.870813397129186"/>
    <n v="25403.919999999998"/>
    <x v="7"/>
    <x v="7"/>
  </r>
  <r>
    <s v="CMP00015"/>
    <s v="VIP Campaign B"/>
    <x v="5"/>
    <x v="1"/>
    <x v="14"/>
    <x v="13"/>
    <x v="2"/>
    <x v="2"/>
    <x v="2"/>
    <x v="1"/>
    <x v="14"/>
    <n v="1325"/>
    <x v="14"/>
    <n v="5799.33"/>
    <n v="84"/>
    <n v="6.3396226415094334"/>
    <n v="1.679698113207547"/>
    <n v="26.495238095238093"/>
    <n v="160.57377785765635"/>
    <n v="69.039642857142852"/>
    <n v="2.6057377785765636"/>
    <n v="6.3396226415094334"/>
    <n v="3573.73"/>
    <x v="10"/>
    <x v="8"/>
  </r>
  <r>
    <s v="CMP00016"/>
    <s v="VIP Campaign C"/>
    <x v="3"/>
    <x v="3"/>
    <x v="15"/>
    <x v="14"/>
    <x v="1"/>
    <x v="1"/>
    <x v="3"/>
    <x v="0"/>
    <x v="15"/>
    <n v="387"/>
    <x v="15"/>
    <n v="8233.6299999999992"/>
    <n v="82"/>
    <n v="21.188630490956072"/>
    <n v="20.876511627906975"/>
    <n v="98.526951219512199"/>
    <n v="1.9113254885069104"/>
    <n v="100.41012195121951"/>
    <n v="1.0191132548850692"/>
    <n v="21.188630490956072"/>
    <n v="154.41999999999916"/>
    <x v="9"/>
    <x v="6"/>
  </r>
  <r>
    <s v="CMP00017"/>
    <s v="Retargeting Push B"/>
    <x v="1"/>
    <x v="1"/>
    <x v="16"/>
    <x v="9"/>
    <x v="3"/>
    <x v="3"/>
    <x v="0"/>
    <x v="0"/>
    <x v="16"/>
    <n v="2285"/>
    <x v="16"/>
    <n v="22798.7"/>
    <n v="486"/>
    <n v="21.269146608315097"/>
    <n v="8.4562275711159742"/>
    <n v="39.758189300411523"/>
    <n v="17.990547797177182"/>
    <n v="46.910905349794241"/>
    <n v="1.1799054779717717"/>
    <n v="21.269146608315097"/>
    <n v="3476.2200000000012"/>
    <x v="11"/>
    <x v="2"/>
  </r>
  <r>
    <s v="CMP00018"/>
    <s v="Retargeting Push A"/>
    <x v="4"/>
    <x v="4"/>
    <x v="17"/>
    <x v="15"/>
    <x v="4"/>
    <x v="4"/>
    <x v="4"/>
    <x v="0"/>
    <x v="17"/>
    <n v="114"/>
    <x v="17"/>
    <n v="484.85"/>
    <n v="6"/>
    <n v="5.2631578947368416"/>
    <n v="141.6038596491228"/>
    <n v="2690.4733333333334"/>
    <n v="-96.996501235222539"/>
    <n v="80.808333333333337"/>
    <n v="3.0034987647774493E-2"/>
    <n v="5.2631578947368416"/>
    <n v="-15657.99"/>
    <x v="12"/>
    <x v="6"/>
  </r>
  <r>
    <s v="CMP00019"/>
    <s v="Spring Launch C"/>
    <x v="2"/>
    <x v="2"/>
    <x v="18"/>
    <x v="16"/>
    <x v="1"/>
    <x v="1"/>
    <x v="2"/>
    <x v="2"/>
    <x v="18"/>
    <n v="1545"/>
    <x v="18"/>
    <n v="4470.47"/>
    <n v="83"/>
    <n v="5.3721682847896437"/>
    <n v="5.3075663430420716"/>
    <n v="98.797469879518076"/>
    <n v="-45.483336361718443"/>
    <n v="53.861084337349403"/>
    <n v="0.54516663638281548"/>
    <n v="5.3721682847896437"/>
    <n v="-3729.7200000000003"/>
    <x v="13"/>
    <x v="9"/>
  </r>
  <r>
    <s v="CMP00020"/>
    <s v="Clearance Drive B"/>
    <x v="2"/>
    <x v="2"/>
    <x v="19"/>
    <x v="17"/>
    <x v="0"/>
    <x v="0"/>
    <x v="1"/>
    <x v="2"/>
    <x v="19"/>
    <n v="468"/>
    <x v="19"/>
    <n v="5093.9799999999996"/>
    <n v="131"/>
    <n v="27.991452991452991"/>
    <n v="30.707628205128206"/>
    <n v="109.70358778625955"/>
    <n v="-64.554173390197178"/>
    <n v="38.88534351145038"/>
    <n v="0.35445826609802816"/>
    <n v="27.991452991452991"/>
    <n v="-9277.19"/>
    <x v="11"/>
    <x v="9"/>
  </r>
  <r>
    <s v="CMP00021"/>
    <s v="Holiday Promo C"/>
    <x v="3"/>
    <x v="3"/>
    <x v="20"/>
    <x v="18"/>
    <x v="2"/>
    <x v="2"/>
    <x v="3"/>
    <x v="2"/>
    <x v="20"/>
    <n v="2138"/>
    <x v="20"/>
    <n v="91479.21"/>
    <n v="693"/>
    <n v="32.413470533208603"/>
    <n v="3.5033115060804492"/>
    <n v="10.808196248196248"/>
    <n v="1121.33822335676"/>
    <n v="132.00463203463204"/>
    <n v="12.2133822335676"/>
    <n v="32.413470533208603"/>
    <n v="83989.13"/>
    <x v="7"/>
    <x v="5"/>
  </r>
  <r>
    <s v="CMP00022"/>
    <s v="New Year Buzz A"/>
    <x v="5"/>
    <x v="1"/>
    <x v="21"/>
    <x v="19"/>
    <x v="0"/>
    <x v="0"/>
    <x v="2"/>
    <x v="1"/>
    <x v="21"/>
    <n v="552"/>
    <x v="21"/>
    <n v="5452.74"/>
    <n v="79"/>
    <n v="14.311594202898551"/>
    <n v="16.783134057971015"/>
    <n v="117.26949367088609"/>
    <n v="-41.142386518556748"/>
    <n v="69.022025316455696"/>
    <n v="0.58857613481443249"/>
    <n v="14.311594202898551"/>
    <n v="-3811.5500000000011"/>
    <x v="14"/>
    <x v="10"/>
  </r>
  <r>
    <s v="CMP00023"/>
    <s v="VIP Campaign B"/>
    <x v="2"/>
    <x v="2"/>
    <x v="22"/>
    <x v="20"/>
    <x v="1"/>
    <x v="1"/>
    <x v="3"/>
    <x v="0"/>
    <x v="22"/>
    <n v="1945"/>
    <x v="22"/>
    <n v="25018.75"/>
    <n v="257"/>
    <n v="13.213367609254497"/>
    <n v="7.5718868894601545"/>
    <n v="57.304747081712058"/>
    <n v="69.879855941203147"/>
    <n v="97.349221789883273"/>
    <n v="1.6987985594120316"/>
    <n v="13.213367609254497"/>
    <n v="10291.43"/>
    <x v="6"/>
    <x v="5"/>
  </r>
  <r>
    <s v="CMP00024"/>
    <s v="VIP Campaign A"/>
    <x v="5"/>
    <x v="1"/>
    <x v="23"/>
    <x v="21"/>
    <x v="1"/>
    <x v="1"/>
    <x v="1"/>
    <x v="2"/>
    <x v="23"/>
    <n v="1535"/>
    <x v="23"/>
    <n v="54455.72"/>
    <n v="467"/>
    <n v="30.423452768729643"/>
    <n v="5.1902736156351787"/>
    <n v="17.060107066381157"/>
    <n v="583.5099980293885"/>
    <n v="116.60753747323341"/>
    <n v="6.8350999802938848"/>
    <n v="30.423452768729643"/>
    <n v="46488.65"/>
    <x v="13"/>
    <x v="2"/>
  </r>
  <r>
    <s v="CMP00025"/>
    <s v="VIP Campaign C"/>
    <x v="5"/>
    <x v="1"/>
    <x v="24"/>
    <x v="22"/>
    <x v="2"/>
    <x v="2"/>
    <x v="4"/>
    <x v="0"/>
    <x v="24"/>
    <n v="447"/>
    <x v="24"/>
    <n v="8160.06"/>
    <n v="88"/>
    <n v="19.686800894854585"/>
    <n v="11.413221476510067"/>
    <n v="57.973977272727275"/>
    <n v="59.947546998947423"/>
    <n v="92.727954545454551"/>
    <n v="1.5994754699894742"/>
    <n v="19.686800894854585"/>
    <n v="3058.3500000000004"/>
    <x v="10"/>
    <x v="1"/>
  </r>
  <r>
    <s v="CMP00026"/>
    <s v="Clearance Drive B"/>
    <x v="0"/>
    <x v="0"/>
    <x v="25"/>
    <x v="23"/>
    <x v="5"/>
    <x v="5"/>
    <x v="0"/>
    <x v="0"/>
    <x v="25"/>
    <n v="1534"/>
    <x v="25"/>
    <n v="23236.09"/>
    <n v="169"/>
    <n v="11.016949152542372"/>
    <n v="5.760788787483702"/>
    <n v="52.290236686390529"/>
    <n v="162.93944246100227"/>
    <n v="137.49165680473374"/>
    <n v="2.6293944246100227"/>
    <n v="11.016949152542372"/>
    <n v="14399.04"/>
    <x v="3"/>
    <x v="11"/>
  </r>
  <r>
    <s v="CMP00027"/>
    <s v="Spring Launch A"/>
    <x v="1"/>
    <x v="1"/>
    <x v="26"/>
    <x v="24"/>
    <x v="1"/>
    <x v="1"/>
    <x v="3"/>
    <x v="0"/>
    <x v="26"/>
    <n v="1070"/>
    <x v="26"/>
    <n v="30004.12"/>
    <n v="216"/>
    <n v="20.186915887850468"/>
    <n v="9.130579439252335"/>
    <n v="45.230185185185185"/>
    <n v="207.11340754903929"/>
    <n v="138.90796296296296"/>
    <n v="3.0711340754903929"/>
    <n v="20.186915887850468"/>
    <n v="20234.400000000001"/>
    <x v="15"/>
    <x v="1"/>
  </r>
  <r>
    <s v="CMP00028"/>
    <s v="Retargeting Push A"/>
    <x v="5"/>
    <x v="1"/>
    <x v="27"/>
    <x v="25"/>
    <x v="4"/>
    <x v="4"/>
    <x v="0"/>
    <x v="0"/>
    <x v="27"/>
    <n v="1728"/>
    <x v="27"/>
    <n v="27463.86"/>
    <n v="478"/>
    <n v="27.662037037037035"/>
    <n v="3.1025462962962962"/>
    <n v="11.215899581589957"/>
    <n v="412.27076027754981"/>
    <n v="57.455774058577404"/>
    <n v="5.1227076027754981"/>
    <n v="27.662037037037035"/>
    <n v="22102.66"/>
    <x v="16"/>
    <x v="3"/>
  </r>
  <r>
    <s v="CMP00029"/>
    <s v="Spring Launch A"/>
    <x v="0"/>
    <x v="0"/>
    <x v="28"/>
    <x v="26"/>
    <x v="5"/>
    <x v="5"/>
    <x v="1"/>
    <x v="1"/>
    <x v="28"/>
    <n v="1772"/>
    <x v="28"/>
    <n v="61994.86"/>
    <n v="457"/>
    <n v="25.790067720090292"/>
    <n v="1.1292945823927765"/>
    <n v="4.3787964989059081"/>
    <n v="2998.0235969037185"/>
    <n v="135.65614879649891"/>
    <n v="30.980235969037185"/>
    <n v="25.790067720090292"/>
    <n v="59993.75"/>
    <x v="12"/>
    <x v="10"/>
  </r>
  <r>
    <s v="CMP00030"/>
    <s v="Brand Awareness C"/>
    <x v="4"/>
    <x v="4"/>
    <x v="29"/>
    <x v="27"/>
    <x v="0"/>
    <x v="0"/>
    <x v="0"/>
    <x v="0"/>
    <x v="29"/>
    <n v="1647"/>
    <x v="29"/>
    <n v="53157.23"/>
    <n v="395"/>
    <n v="23.98299939283546"/>
    <n v="7.6957498482088642"/>
    <n v="32.088354430379745"/>
    <n v="319.38973877505941"/>
    <n v="134.57526582278481"/>
    <n v="4.1938973877505941"/>
    <n v="23.98299939283546"/>
    <n v="40482.33"/>
    <x v="7"/>
    <x v="11"/>
  </r>
  <r>
    <s v="CMP00031"/>
    <s v="Brand Awareness B"/>
    <x v="2"/>
    <x v="2"/>
    <x v="30"/>
    <x v="28"/>
    <x v="6"/>
    <x v="6"/>
    <x v="2"/>
    <x v="1"/>
    <x v="30"/>
    <n v="1413"/>
    <x v="30"/>
    <n v="42529.760000000002"/>
    <n v="449"/>
    <n v="31.776362349610761"/>
    <n v="11.444876150035386"/>
    <n v="36.016948775055681"/>
    <n v="162.99026503854594"/>
    <n v="94.721069042316259"/>
    <n v="2.6299026503854597"/>
    <n v="31.776362349610761"/>
    <n v="26358.15"/>
    <x v="1"/>
    <x v="0"/>
  </r>
  <r>
    <s v="CMP00032"/>
    <s v="Back to School A"/>
    <x v="5"/>
    <x v="1"/>
    <x v="31"/>
    <x v="29"/>
    <x v="6"/>
    <x v="6"/>
    <x v="3"/>
    <x v="0"/>
    <x v="31"/>
    <n v="1546"/>
    <x v="31"/>
    <n v="9678.2000000000007"/>
    <n v="224"/>
    <n v="14.489003880983182"/>
    <n v="10.507813712807245"/>
    <n v="72.522678571428571"/>
    <n v="-40.423808316117857"/>
    <n v="43.206250000000004"/>
    <n v="0.5957619168388214"/>
    <n v="14.489003880983182"/>
    <n v="-6566.8799999999992"/>
    <x v="4"/>
    <x v="8"/>
  </r>
  <r>
    <s v="CMP00033"/>
    <s v="VIP Campaign B"/>
    <x v="5"/>
    <x v="1"/>
    <x v="32"/>
    <x v="30"/>
    <x v="6"/>
    <x v="6"/>
    <x v="0"/>
    <x v="2"/>
    <x v="32"/>
    <n v="1022"/>
    <x v="32"/>
    <n v="9681.9599999999991"/>
    <n v="314"/>
    <n v="30.724070450097845"/>
    <n v="4.8382974559686884"/>
    <n v="15.747579617834393"/>
    <n v="95.803217156008188"/>
    <n v="30.834267515923564"/>
    <n v="1.9580321715600819"/>
    <n v="30.724070450097845"/>
    <n v="4737.2199999999993"/>
    <x v="12"/>
    <x v="8"/>
  </r>
  <r>
    <s v="CMP00034"/>
    <s v="Clearance Drive C"/>
    <x v="1"/>
    <x v="1"/>
    <x v="33"/>
    <x v="31"/>
    <x v="2"/>
    <x v="2"/>
    <x v="1"/>
    <x v="0"/>
    <x v="33"/>
    <n v="698"/>
    <x v="33"/>
    <n v="15380.56"/>
    <n v="136"/>
    <n v="19.484240687679083"/>
    <n v="14.985057306590257"/>
    <n v="76.908602941176468"/>
    <n v="47.047727583447504"/>
    <n v="113.09235294117647"/>
    <n v="1.4704772758344751"/>
    <n v="19.484240687679083"/>
    <n v="4920.99"/>
    <x v="17"/>
    <x v="7"/>
  </r>
  <r>
    <s v="CMP00035"/>
    <s v="Back to School C"/>
    <x v="4"/>
    <x v="4"/>
    <x v="34"/>
    <x v="32"/>
    <x v="1"/>
    <x v="1"/>
    <x v="1"/>
    <x v="1"/>
    <x v="34"/>
    <n v="713"/>
    <x v="34"/>
    <n v="16301.89"/>
    <n v="237"/>
    <n v="33.239831697054697"/>
    <n v="8.0694810659186533"/>
    <n v="24.276540084388184"/>
    <n v="183.3366935834286"/>
    <n v="68.784345991561182"/>
    <n v="2.8333669358342863"/>
    <n v="33.239831697054697"/>
    <n v="10548.349999999999"/>
    <x v="3"/>
    <x v="1"/>
  </r>
  <r>
    <s v="CMP00036"/>
    <s v="Clearance Drive A"/>
    <x v="3"/>
    <x v="3"/>
    <x v="35"/>
    <x v="9"/>
    <x v="6"/>
    <x v="6"/>
    <x v="4"/>
    <x v="2"/>
    <x v="35"/>
    <n v="1186"/>
    <x v="15"/>
    <n v="4958.53"/>
    <n v="82"/>
    <n v="6.9139966273187179"/>
    <n v="8.951450252951096"/>
    <n v="129.46853658536585"/>
    <n v="-53.29376569502714"/>
    <n v="60.469878048780487"/>
    <n v="0.4670623430497286"/>
    <n v="6.9139966273187179"/>
    <n v="-5657.89"/>
    <x v="16"/>
    <x v="2"/>
  </r>
  <r>
    <s v="CMP00037"/>
    <s v="Retargeting Push C"/>
    <x v="2"/>
    <x v="2"/>
    <x v="36"/>
    <x v="33"/>
    <x v="0"/>
    <x v="0"/>
    <x v="1"/>
    <x v="2"/>
    <x v="36"/>
    <n v="1686"/>
    <x v="35"/>
    <n v="7849.23"/>
    <n v="228"/>
    <n v="13.523131672597867"/>
    <n v="3.1518861209964411"/>
    <n v="23.30736842105263"/>
    <n v="47.706282178664978"/>
    <n v="34.426447368421051"/>
    <n v="1.4770628217866497"/>
    <n v="13.523131672597867"/>
    <n v="2535.1499999999996"/>
    <x v="16"/>
    <x v="4"/>
  </r>
  <r>
    <s v="CMP00038"/>
    <s v="Flash Sale A"/>
    <x v="4"/>
    <x v="4"/>
    <x v="37"/>
    <x v="34"/>
    <x v="3"/>
    <x v="3"/>
    <x v="2"/>
    <x v="1"/>
    <x v="37"/>
    <n v="691"/>
    <x v="36"/>
    <n v="4041.96"/>
    <n v="119"/>
    <n v="17.221418234442837"/>
    <n v="17.925470332850942"/>
    <n v="104.08823529411765"/>
    <n v="-67.368021636459048"/>
    <n v="33.966050420168067"/>
    <n v="0.32631978363540953"/>
    <n v="17.221418234442837"/>
    <n v="-8344.5400000000009"/>
    <x v="18"/>
    <x v="6"/>
  </r>
  <r>
    <s v="CMP00039"/>
    <s v="Back to School C"/>
    <x v="5"/>
    <x v="1"/>
    <x v="38"/>
    <x v="35"/>
    <x v="5"/>
    <x v="5"/>
    <x v="2"/>
    <x v="2"/>
    <x v="38"/>
    <n v="2482"/>
    <x v="37"/>
    <n v="14310.99"/>
    <n v="302"/>
    <n v="12.167606768734892"/>
    <n v="2.912526188557615"/>
    <n v="23.936721854304636"/>
    <n v="97.969397791362141"/>
    <n v="47.387384105960265"/>
    <n v="1.9796939779136216"/>
    <n v="12.167606768734892"/>
    <n v="7082.0999999999995"/>
    <x v="18"/>
    <x v="11"/>
  </r>
  <r>
    <s v="CMP00040"/>
    <s v="Retargeting Push B"/>
    <x v="1"/>
    <x v="1"/>
    <x v="39"/>
    <x v="36"/>
    <x v="0"/>
    <x v="0"/>
    <x v="3"/>
    <x v="1"/>
    <x v="39"/>
    <n v="1745"/>
    <x v="38"/>
    <n v="38022.480000000003"/>
    <n v="376"/>
    <n v="21.54727793696275"/>
    <n v="5.7560630372492838"/>
    <n v="26.713643617021276"/>
    <n v="278.54670246795956"/>
    <n v="101.1236170212766"/>
    <n v="3.7854670246795958"/>
    <n v="21.54727793696275"/>
    <n v="27978.15"/>
    <x v="12"/>
    <x v="7"/>
  </r>
  <r>
    <s v="CMP00041"/>
    <s v="New Year Buzz A"/>
    <x v="0"/>
    <x v="0"/>
    <x v="40"/>
    <x v="37"/>
    <x v="0"/>
    <x v="0"/>
    <x v="0"/>
    <x v="0"/>
    <x v="40"/>
    <n v="172"/>
    <x v="39"/>
    <n v="2653.91"/>
    <n v="21"/>
    <n v="12.209302325581394"/>
    <n v="12.073488372093022"/>
    <n v="98.88761904761904"/>
    <n v="27.798270282764463"/>
    <n v="126.37666666666667"/>
    <n v="1.2779827028276447"/>
    <n v="12.209302325581394"/>
    <n v="577.27"/>
    <x v="1"/>
    <x v="0"/>
  </r>
  <r>
    <s v="CMP00042"/>
    <s v="VIP Campaign A"/>
    <x v="2"/>
    <x v="2"/>
    <x v="4"/>
    <x v="38"/>
    <x v="3"/>
    <x v="3"/>
    <x v="0"/>
    <x v="2"/>
    <x v="41"/>
    <n v="247"/>
    <x v="40"/>
    <n v="5246.84"/>
    <n v="41"/>
    <n v="16.599190283400812"/>
    <n v="39.153279352226726"/>
    <n v="235.87463414634146"/>
    <n v="-45.745879890723266"/>
    <n v="127.97170731707317"/>
    <n v="0.54254120109276738"/>
    <n v="16.599190283400812"/>
    <n v="-4424.0200000000004"/>
    <x v="9"/>
    <x v="2"/>
  </r>
  <r>
    <s v="CMP00043"/>
    <s v="New Year Buzz A"/>
    <x v="3"/>
    <x v="3"/>
    <x v="41"/>
    <x v="39"/>
    <x v="0"/>
    <x v="0"/>
    <x v="0"/>
    <x v="1"/>
    <x v="42"/>
    <n v="1197"/>
    <x v="41"/>
    <n v="27466.400000000001"/>
    <n v="242"/>
    <n v="20.217209690893899"/>
    <n v="13.423333333333334"/>
    <n v="66.395578512396696"/>
    <n v="70.941383754892584"/>
    <n v="113.49752066115703"/>
    <n v="1.7094138375489258"/>
    <n v="20.217209690893899"/>
    <n v="11398.670000000002"/>
    <x v="6"/>
    <x v="3"/>
  </r>
  <r>
    <s v="CMP00044"/>
    <s v="Flash Sale A"/>
    <x v="5"/>
    <x v="1"/>
    <x v="42"/>
    <x v="40"/>
    <x v="1"/>
    <x v="1"/>
    <x v="3"/>
    <x v="2"/>
    <x v="43"/>
    <n v="2005"/>
    <x v="42"/>
    <n v="10059.629999999999"/>
    <n v="110"/>
    <n v="5.4862842892768073"/>
    <n v="8.5975062344139648"/>
    <n v="156.70909090909092"/>
    <n v="-41.642707970762274"/>
    <n v="91.451181818181809"/>
    <n v="0.58357292029237728"/>
    <n v="5.4862842892768073"/>
    <n v="-7178.3700000000008"/>
    <x v="12"/>
    <x v="7"/>
  </r>
  <r>
    <s v="CMP00045"/>
    <s v="Retargeting Push A"/>
    <x v="0"/>
    <x v="0"/>
    <x v="43"/>
    <x v="41"/>
    <x v="6"/>
    <x v="6"/>
    <x v="4"/>
    <x v="0"/>
    <x v="44"/>
    <n v="1784"/>
    <x v="43"/>
    <n v="20550.080000000002"/>
    <n v="182"/>
    <n v="10.201793721973095"/>
    <n v="2.7559809417040357"/>
    <n v="27.014670329670331"/>
    <n v="317.96744544579974"/>
    <n v="112.91252747252749"/>
    <n v="4.1796744544579969"/>
    <n v="10.201793721973095"/>
    <n v="15633.410000000002"/>
    <x v="13"/>
    <x v="11"/>
  </r>
  <r>
    <s v="CMP00046"/>
    <s v="Spring Launch B"/>
    <x v="1"/>
    <x v="1"/>
    <x v="44"/>
    <x v="12"/>
    <x v="6"/>
    <x v="6"/>
    <x v="4"/>
    <x v="0"/>
    <x v="45"/>
    <n v="2435"/>
    <x v="44"/>
    <n v="81423.7"/>
    <n v="733"/>
    <n v="30.102669404517453"/>
    <n v="3.3023983572895279"/>
    <n v="10.970450204638473"/>
    <n v="912.5638264269387"/>
    <n v="111.08281036834924"/>
    <n v="10.125638264269387"/>
    <n v="30.102669404517453"/>
    <n v="73382.36"/>
    <x v="19"/>
    <x v="7"/>
  </r>
  <r>
    <s v="CMP00047"/>
    <s v="Clearance Drive B"/>
    <x v="4"/>
    <x v="4"/>
    <x v="45"/>
    <x v="42"/>
    <x v="5"/>
    <x v="5"/>
    <x v="1"/>
    <x v="1"/>
    <x v="46"/>
    <n v="2019"/>
    <x v="45"/>
    <n v="89420.56"/>
    <n v="661"/>
    <n v="32.738979692917283"/>
    <n v="7.3485438335809805"/>
    <n v="22.445854765506805"/>
    <n v="502.69803750292351"/>
    <n v="135.28072617246596"/>
    <n v="6.0269803750292352"/>
    <n v="32.738979692917283"/>
    <n v="74583.850000000006"/>
    <x v="12"/>
    <x v="0"/>
  </r>
  <r>
    <s v="CMP00048"/>
    <s v="VIP Campaign B"/>
    <x v="1"/>
    <x v="1"/>
    <x v="46"/>
    <x v="2"/>
    <x v="5"/>
    <x v="5"/>
    <x v="1"/>
    <x v="2"/>
    <x v="47"/>
    <n v="1837"/>
    <x v="46"/>
    <n v="27797.72"/>
    <n v="188"/>
    <n v="10.234077299945564"/>
    <n v="3.0102667392487752"/>
    <n v="29.414148936170211"/>
    <n v="402.68397391615702"/>
    <n v="147.86021276595744"/>
    <n v="5.0268397391615709"/>
    <n v="10.234077299945564"/>
    <n v="22267.86"/>
    <x v="8"/>
    <x v="2"/>
  </r>
  <r>
    <s v="CMP00049"/>
    <s v="VIP Campaign A"/>
    <x v="0"/>
    <x v="0"/>
    <x v="47"/>
    <x v="43"/>
    <x v="2"/>
    <x v="2"/>
    <x v="3"/>
    <x v="1"/>
    <x v="48"/>
    <n v="930"/>
    <x v="47"/>
    <n v="4652.47"/>
    <n v="113"/>
    <n v="12.150537634408602"/>
    <n v="11.37032258064516"/>
    <n v="93.578761061946906"/>
    <n v="-56.002515509154179"/>
    <n v="41.172300884955753"/>
    <n v="0.43997484490845823"/>
    <n v="12.150537634408602"/>
    <n v="-5921.9299999999994"/>
    <x v="1"/>
    <x v="10"/>
  </r>
  <r>
    <s v="CMP00050"/>
    <s v="Back to School C"/>
    <x v="1"/>
    <x v="1"/>
    <x v="48"/>
    <x v="44"/>
    <x v="4"/>
    <x v="4"/>
    <x v="3"/>
    <x v="2"/>
    <x v="49"/>
    <n v="1233"/>
    <x v="48"/>
    <n v="20851.650000000001"/>
    <n v="295"/>
    <n v="23.925385239253853"/>
    <n v="14.595060827250608"/>
    <n v="61.002406779661015"/>
    <n v="15.870115710911115"/>
    <n v="70.683559322033901"/>
    <n v="1.158701157109111"/>
    <n v="23.925385239253853"/>
    <n v="2855.9400000000023"/>
    <x v="20"/>
    <x v="7"/>
  </r>
  <r>
    <s v="CMP00051"/>
    <s v="Spring Launch C"/>
    <x v="0"/>
    <x v="0"/>
    <x v="49"/>
    <x v="45"/>
    <x v="0"/>
    <x v="0"/>
    <x v="0"/>
    <x v="0"/>
    <x v="50"/>
    <n v="2305"/>
    <x v="49"/>
    <n v="100291.02"/>
    <n v="735"/>
    <n v="31.887201735357916"/>
    <n v="3.1711887201735358"/>
    <n v="9.9450204081632663"/>
    <n v="1272.0471326025126"/>
    <n v="136.45036734693878"/>
    <n v="13.720471326025127"/>
    <n v="31.887201735357916"/>
    <n v="92981.430000000008"/>
    <x v="10"/>
    <x v="7"/>
  </r>
  <r>
    <s v="CMP00052"/>
    <s v="Retargeting Push C"/>
    <x v="3"/>
    <x v="3"/>
    <x v="50"/>
    <x v="46"/>
    <x v="1"/>
    <x v="1"/>
    <x v="0"/>
    <x v="1"/>
    <x v="51"/>
    <n v="677"/>
    <x v="50"/>
    <n v="2469.77"/>
    <n v="50"/>
    <n v="7.3855243722304289"/>
    <n v="23.201728212703102"/>
    <n v="314.15139999999997"/>
    <n v="-84.276562192624311"/>
    <n v="49.395400000000002"/>
    <n v="0.15723437807375679"/>
    <n v="7.3855243722304289"/>
    <n v="-13237.8"/>
    <x v="3"/>
    <x v="9"/>
  </r>
  <r>
    <s v="CMP00053"/>
    <s v="VIP Campaign A"/>
    <x v="0"/>
    <x v="0"/>
    <x v="13"/>
    <x v="47"/>
    <x v="2"/>
    <x v="2"/>
    <x v="4"/>
    <x v="2"/>
    <x v="52"/>
    <n v="303"/>
    <x v="51"/>
    <n v="632.65"/>
    <n v="15"/>
    <n v="4.9504950495049505"/>
    <n v="59.47792079207921"/>
    <n v="1201.4540000000002"/>
    <n v="-96.489531295691151"/>
    <n v="42.176666666666662"/>
    <n v="3.5104687043088341E-2"/>
    <n v="4.9504950495049505"/>
    <n v="-17389.16"/>
    <x v="5"/>
    <x v="7"/>
  </r>
  <r>
    <s v="CMP00054"/>
    <s v="VIP Campaign C"/>
    <x v="5"/>
    <x v="1"/>
    <x v="28"/>
    <x v="26"/>
    <x v="5"/>
    <x v="5"/>
    <x v="3"/>
    <x v="0"/>
    <x v="53"/>
    <n v="1934"/>
    <x v="52"/>
    <n v="17394"/>
    <n v="261"/>
    <n v="13.495346432264737"/>
    <n v="6.9484384694932784"/>
    <n v="51.487662835249047"/>
    <n v="29.436207609902453"/>
    <n v="66.643678160919535"/>
    <n v="1.2943620760990244"/>
    <n v="13.495346432264737"/>
    <n v="3955.7199999999993"/>
    <x v="12"/>
    <x v="10"/>
  </r>
  <r>
    <s v="CMP00055"/>
    <s v="Holiday Promo A"/>
    <x v="4"/>
    <x v="4"/>
    <x v="51"/>
    <x v="48"/>
    <x v="4"/>
    <x v="4"/>
    <x v="1"/>
    <x v="1"/>
    <x v="54"/>
    <n v="1006"/>
    <x v="53"/>
    <n v="13509"/>
    <n v="117"/>
    <n v="11.630218687872764"/>
    <n v="9.9100099403578525"/>
    <n v="85.209145299145291"/>
    <n v="35.503692774039152"/>
    <n v="115.46153846153847"/>
    <n v="1.3550369277403915"/>
    <n v="11.630218687872764"/>
    <n v="3539.5300000000007"/>
    <x v="3"/>
    <x v="11"/>
  </r>
  <r>
    <s v="CMP00056"/>
    <s v="Retargeting Push B"/>
    <x v="3"/>
    <x v="3"/>
    <x v="52"/>
    <x v="49"/>
    <x v="6"/>
    <x v="6"/>
    <x v="1"/>
    <x v="0"/>
    <x v="55"/>
    <n v="1350"/>
    <x v="54"/>
    <n v="10282.700000000001"/>
    <n v="139"/>
    <n v="10.296296296296296"/>
    <n v="3.7973037037037036"/>
    <n v="36.880287769784168"/>
    <n v="100.58482041838657"/>
    <n v="73.976258992805754"/>
    <n v="2.0058482041838657"/>
    <n v="10.296296296296296"/>
    <n v="5156.3400000000011"/>
    <x v="10"/>
    <x v="7"/>
  </r>
  <r>
    <s v="CMP00057"/>
    <s v="Retargeting Push B"/>
    <x v="4"/>
    <x v="4"/>
    <x v="53"/>
    <x v="49"/>
    <x v="1"/>
    <x v="1"/>
    <x v="0"/>
    <x v="0"/>
    <x v="56"/>
    <n v="1268"/>
    <x v="55"/>
    <n v="30735.67"/>
    <n v="313"/>
    <n v="24.684542586750787"/>
    <n v="11.83858832807571"/>
    <n v="47.95952076677316"/>
    <n v="104.74981230843635"/>
    <n v="98.197028753993607"/>
    <n v="2.0474981230843636"/>
    <n v="24.684542586750787"/>
    <n v="15724.339999999998"/>
    <x v="17"/>
    <x v="7"/>
  </r>
  <r>
    <s v="CMP00058"/>
    <s v="VIP Campaign A"/>
    <x v="2"/>
    <x v="2"/>
    <x v="54"/>
    <x v="50"/>
    <x v="1"/>
    <x v="1"/>
    <x v="0"/>
    <x v="2"/>
    <x v="57"/>
    <n v="519"/>
    <x v="56"/>
    <n v="3971.68"/>
    <n v="67"/>
    <n v="12.909441233140656"/>
    <n v="4.4829672447013484"/>
    <n v="34.726268656716414"/>
    <n v="70.703067917100043"/>
    <n v="59.27880597014925"/>
    <n v="1.7070306791710006"/>
    <n v="12.909441233140656"/>
    <n v="1645.02"/>
    <x v="21"/>
    <x v="10"/>
  </r>
  <r>
    <s v="CMP00059"/>
    <s v="Flash Sale C"/>
    <x v="4"/>
    <x v="4"/>
    <x v="55"/>
    <x v="51"/>
    <x v="6"/>
    <x v="6"/>
    <x v="0"/>
    <x v="2"/>
    <x v="58"/>
    <n v="612"/>
    <x v="57"/>
    <n v="20512.91"/>
    <n v="194"/>
    <n v="31.699346405228756"/>
    <n v="31.819787581699345"/>
    <n v="100.37994845360824"/>
    <n v="5.3364253652745202"/>
    <n v="105.73664948453609"/>
    <n v="1.0533642536527452"/>
    <n v="31.699346405228756"/>
    <n v="1039.2000000000007"/>
    <x v="3"/>
    <x v="3"/>
  </r>
  <r>
    <s v="CMP00060"/>
    <s v="Spring Launch B"/>
    <x v="0"/>
    <x v="0"/>
    <x v="3"/>
    <x v="52"/>
    <x v="4"/>
    <x v="4"/>
    <x v="2"/>
    <x v="0"/>
    <x v="59"/>
    <n v="847"/>
    <x v="58"/>
    <n v="22715.8"/>
    <n v="206"/>
    <n v="24.321133412042503"/>
    <n v="18.888807556080284"/>
    <n v="77.664174757281558"/>
    <n v="41.98422133632355"/>
    <n v="110.27087378640776"/>
    <n v="1.4198422133632356"/>
    <n v="24.321133412042503"/>
    <n v="6716.98"/>
    <x v="21"/>
    <x v="3"/>
  </r>
  <r>
    <s v="CMP00061"/>
    <s v="Spring Launch C"/>
    <x v="5"/>
    <x v="1"/>
    <x v="56"/>
    <x v="53"/>
    <x v="5"/>
    <x v="5"/>
    <x v="3"/>
    <x v="0"/>
    <x v="60"/>
    <n v="865"/>
    <x v="59"/>
    <n v="3818.48"/>
    <n v="116"/>
    <n v="13.410404624277456"/>
    <n v="20.059271676300579"/>
    <n v="149.57991379310346"/>
    <n v="-77.993080621764292"/>
    <n v="32.917931034482756"/>
    <n v="0.22006919378235715"/>
    <n v="13.410404624277456"/>
    <n v="-13532.79"/>
    <x v="1"/>
    <x v="5"/>
  </r>
  <r>
    <s v="CMP00062"/>
    <s v="Spring Launch C"/>
    <x v="4"/>
    <x v="4"/>
    <x v="57"/>
    <x v="15"/>
    <x v="0"/>
    <x v="0"/>
    <x v="3"/>
    <x v="2"/>
    <x v="61"/>
    <n v="66"/>
    <x v="60"/>
    <n v="1900.65"/>
    <n v="22"/>
    <n v="33.333333333333329"/>
    <n v="198.28348484848485"/>
    <n v="594.85045454545445"/>
    <n v="-85.47648721489206"/>
    <n v="86.393181818181816"/>
    <n v="0.14523512785107948"/>
    <n v="33.333333333333329"/>
    <n v="-11186.06"/>
    <x v="18"/>
    <x v="6"/>
  </r>
  <r>
    <s v="CMP00063"/>
    <s v="New Year Buzz B"/>
    <x v="2"/>
    <x v="2"/>
    <x v="58"/>
    <x v="54"/>
    <x v="1"/>
    <x v="1"/>
    <x v="2"/>
    <x v="0"/>
    <x v="62"/>
    <n v="2196"/>
    <x v="61"/>
    <n v="86909.91"/>
    <n v="602"/>
    <n v="27.413479052823313"/>
    <n v="2.7101229508196725"/>
    <n v="9.8860963455149502"/>
    <n v="1360.3197886894411"/>
    <n v="144.36862126245848"/>
    <n v="14.60319788689441"/>
    <n v="27.413479052823313"/>
    <n v="80958.48000000001"/>
    <x v="13"/>
    <x v="7"/>
  </r>
  <r>
    <s v="CMP00064"/>
    <s v="Flash Sale C"/>
    <x v="5"/>
    <x v="1"/>
    <x v="59"/>
    <x v="55"/>
    <x v="2"/>
    <x v="2"/>
    <x v="1"/>
    <x v="1"/>
    <x v="63"/>
    <n v="351"/>
    <x v="36"/>
    <n v="17330.490000000002"/>
    <n v="119"/>
    <n v="33.903133903133906"/>
    <n v="19.799515669515671"/>
    <n v="58.400252100840341"/>
    <n v="149.37284430969706"/>
    <n v="145.63436974789917"/>
    <n v="2.4937284430969706"/>
    <n v="33.903133903133906"/>
    <n v="10380.86"/>
    <x v="22"/>
    <x v="2"/>
  </r>
  <r>
    <s v="CMP00065"/>
    <s v="Holiday Promo C"/>
    <x v="5"/>
    <x v="1"/>
    <x v="60"/>
    <x v="56"/>
    <x v="2"/>
    <x v="2"/>
    <x v="1"/>
    <x v="1"/>
    <x v="64"/>
    <n v="240"/>
    <x v="62"/>
    <n v="1798.92"/>
    <n v="34"/>
    <n v="14.166666666666666"/>
    <n v="71.390333333333331"/>
    <n v="503.93176470588236"/>
    <n v="-89.500679363686032"/>
    <n v="52.909411764705887"/>
    <n v="0.10499320636313973"/>
    <n v="14.166666666666666"/>
    <n v="-15334.76"/>
    <x v="15"/>
    <x v="5"/>
  </r>
  <r>
    <s v="CMP00066"/>
    <s v="Spring Launch B"/>
    <x v="3"/>
    <x v="3"/>
    <x v="61"/>
    <x v="20"/>
    <x v="6"/>
    <x v="6"/>
    <x v="1"/>
    <x v="2"/>
    <x v="65"/>
    <n v="177"/>
    <x v="63"/>
    <n v="2166.16"/>
    <n v="28"/>
    <n v="15.819209039548024"/>
    <n v="32.402598870056501"/>
    <n v="204.83071428571429"/>
    <n v="-62.230831732127236"/>
    <n v="77.362857142857138"/>
    <n v="0.37769168267872771"/>
    <n v="15.819209039548024"/>
    <n v="-3569.1000000000004"/>
    <x v="4"/>
    <x v="5"/>
  </r>
  <r>
    <s v="CMP00067"/>
    <s v="Spring Launch C"/>
    <x v="3"/>
    <x v="3"/>
    <x v="62"/>
    <x v="57"/>
    <x v="1"/>
    <x v="1"/>
    <x v="3"/>
    <x v="1"/>
    <x v="66"/>
    <n v="1396"/>
    <x v="64"/>
    <n v="12831.64"/>
    <n v="308"/>
    <n v="22.063037249283667"/>
    <n v="12.15054441260745"/>
    <n v="55.071948051948048"/>
    <n v="-24.351379777103862"/>
    <n v="41.66116883116883"/>
    <n v="0.75648620222896135"/>
    <n v="22.063037249283667"/>
    <n v="-4130.5200000000004"/>
    <x v="22"/>
    <x v="6"/>
  </r>
  <r>
    <s v="CMP00068"/>
    <s v="VIP Campaign A"/>
    <x v="3"/>
    <x v="3"/>
    <x v="63"/>
    <x v="16"/>
    <x v="3"/>
    <x v="3"/>
    <x v="4"/>
    <x v="0"/>
    <x v="67"/>
    <n v="1736"/>
    <x v="65"/>
    <n v="14659.73"/>
    <n v="159"/>
    <n v="9.1589861751152082"/>
    <n v="7.1962211981566817"/>
    <n v="78.570062893081754"/>
    <n v="17.346933874665403"/>
    <n v="92.199559748427674"/>
    <n v="1.1734693387466542"/>
    <n v="9.1589861751152082"/>
    <n v="2167.09"/>
    <x v="23"/>
    <x v="3"/>
  </r>
  <r>
    <s v="CMP00069"/>
    <s v="Holiday Promo C"/>
    <x v="1"/>
    <x v="1"/>
    <x v="64"/>
    <x v="58"/>
    <x v="0"/>
    <x v="0"/>
    <x v="0"/>
    <x v="2"/>
    <x v="68"/>
    <n v="834"/>
    <x v="66"/>
    <n v="11784.22"/>
    <n v="254"/>
    <n v="30.455635491606714"/>
    <n v="21.113633093525181"/>
    <n v="69.325866141732291"/>
    <n v="-33.077551697250861"/>
    <n v="46.394566929133859"/>
    <n v="0.66922448302749138"/>
    <n v="30.455635491606714"/>
    <n v="-5824.5500000000011"/>
    <x v="15"/>
    <x v="3"/>
  </r>
  <r>
    <s v="CMP00070"/>
    <s v="Flash Sale B"/>
    <x v="5"/>
    <x v="1"/>
    <x v="48"/>
    <x v="59"/>
    <x v="4"/>
    <x v="4"/>
    <x v="2"/>
    <x v="1"/>
    <x v="69"/>
    <n v="1550"/>
    <x v="67"/>
    <n v="17280.349999999999"/>
    <n v="215"/>
    <n v="13.870967741935484"/>
    <n v="9.2411354838709681"/>
    <n v="66.622139534883715"/>
    <n v="20.641158466771284"/>
    <n v="80.373720930232551"/>
    <n v="1.2064115846677128"/>
    <n v="13.870967741935484"/>
    <n v="2956.5899999999983"/>
    <x v="6"/>
    <x v="7"/>
  </r>
  <r>
    <s v="CMP00071"/>
    <s v="New Year Buzz C"/>
    <x v="2"/>
    <x v="2"/>
    <x v="65"/>
    <x v="60"/>
    <x v="0"/>
    <x v="0"/>
    <x v="0"/>
    <x v="0"/>
    <x v="70"/>
    <n v="574"/>
    <x v="68"/>
    <n v="1286.1300000000001"/>
    <n v="42"/>
    <n v="7.3170731707317067"/>
    <n v="9.5749825783972131"/>
    <n v="130.85809523809525"/>
    <n v="-76.598969439814852"/>
    <n v="30.622142857142858"/>
    <n v="0.23401030560185154"/>
    <n v="7.3170731707317067"/>
    <n v="-4209.91"/>
    <x v="16"/>
    <x v="2"/>
  </r>
  <r>
    <s v="CMP00072"/>
    <s v="Clearance Drive C"/>
    <x v="3"/>
    <x v="3"/>
    <x v="66"/>
    <x v="61"/>
    <x v="1"/>
    <x v="1"/>
    <x v="4"/>
    <x v="1"/>
    <x v="71"/>
    <n v="69"/>
    <x v="69"/>
    <n v="1827.78"/>
    <n v="16"/>
    <n v="23.188405797101449"/>
    <n v="184.69478260869565"/>
    <n v="796.49625000000003"/>
    <n v="-85.65765375543198"/>
    <n v="114.23625"/>
    <n v="0.14342346244568005"/>
    <n v="23.188405797101449"/>
    <n v="-10916.16"/>
    <x v="23"/>
    <x v="2"/>
  </r>
  <r>
    <s v="CMP00073"/>
    <s v="Spring Launch B"/>
    <x v="4"/>
    <x v="4"/>
    <x v="26"/>
    <x v="5"/>
    <x v="0"/>
    <x v="0"/>
    <x v="2"/>
    <x v="2"/>
    <x v="72"/>
    <n v="1021"/>
    <x v="70"/>
    <n v="10727.11"/>
    <n v="322"/>
    <n v="31.537708129285015"/>
    <n v="15.688501469147893"/>
    <n v="49.745217391304344"/>
    <n v="-33.030735499401914"/>
    <n v="33.314006211180129"/>
    <n v="0.66969264500598091"/>
    <n v="31.537708129285015"/>
    <n v="-5290.8499999999985"/>
    <x v="21"/>
    <x v="1"/>
  </r>
  <r>
    <s v="CMP00074"/>
    <s v="VIP Campaign A"/>
    <x v="2"/>
    <x v="2"/>
    <x v="67"/>
    <x v="62"/>
    <x v="2"/>
    <x v="2"/>
    <x v="0"/>
    <x v="1"/>
    <x v="73"/>
    <n v="1873"/>
    <x v="71"/>
    <n v="14342.86"/>
    <n v="418"/>
    <n v="22.317138280832889"/>
    <n v="6.2935771489588896"/>
    <n v="28.200645933014357"/>
    <n v="21.674738523583986"/>
    <n v="34.313062200956942"/>
    <n v="1.2167473852358399"/>
    <n v="22.317138280832889"/>
    <n v="2554.9899999999998"/>
    <x v="21"/>
    <x v="4"/>
  </r>
  <r>
    <s v="CMP00075"/>
    <s v="Brand Awareness B"/>
    <x v="5"/>
    <x v="1"/>
    <x v="68"/>
    <x v="63"/>
    <x v="1"/>
    <x v="1"/>
    <x v="4"/>
    <x v="1"/>
    <x v="74"/>
    <n v="624"/>
    <x v="67"/>
    <n v="28094.48"/>
    <n v="215"/>
    <n v="34.455128205128204"/>
    <n v="15.351217948717949"/>
    <n v="44.554232558139532"/>
    <n v="193.28751163985152"/>
    <n v="130.672"/>
    <n v="2.9328751163985149"/>
    <n v="34.455128205128204"/>
    <n v="18515.32"/>
    <x v="24"/>
    <x v="0"/>
  </r>
  <r>
    <s v="CMP00076"/>
    <s v="Brand Awareness C"/>
    <x v="3"/>
    <x v="3"/>
    <x v="69"/>
    <x v="64"/>
    <x v="6"/>
    <x v="6"/>
    <x v="2"/>
    <x v="2"/>
    <x v="75"/>
    <n v="2402"/>
    <x v="72"/>
    <n v="18920.669999999998"/>
    <n v="147"/>
    <n v="6.1199000832639472"/>
    <n v="7.1931265611990005"/>
    <n v="117.53666666666666"/>
    <n v="9.5079896908708115"/>
    <n v="128.71204081632652"/>
    <n v="1.0950798969087081"/>
    <n v="6.1199000832639472"/>
    <n v="1642.7799999999988"/>
    <x v="15"/>
    <x v="4"/>
  </r>
  <r>
    <s v="CMP00077"/>
    <s v="VIP Campaign A"/>
    <x v="5"/>
    <x v="1"/>
    <x v="27"/>
    <x v="65"/>
    <x v="2"/>
    <x v="2"/>
    <x v="0"/>
    <x v="2"/>
    <x v="76"/>
    <n v="2361"/>
    <x v="73"/>
    <n v="37060.720000000001"/>
    <n v="663"/>
    <n v="28.081321473951714"/>
    <n v="3.186666666666667"/>
    <n v="11.347993966817496"/>
    <n v="392.58505101199938"/>
    <n v="55.898521870286579"/>
    <n v="4.9258505101199939"/>
    <n v="28.081321473951714"/>
    <n v="29537"/>
    <x v="10"/>
    <x v="3"/>
  </r>
  <r>
    <s v="CMP00078"/>
    <s v="New Year Buzz C"/>
    <x v="3"/>
    <x v="3"/>
    <x v="70"/>
    <x v="66"/>
    <x v="3"/>
    <x v="3"/>
    <x v="3"/>
    <x v="2"/>
    <x v="77"/>
    <n v="1269"/>
    <x v="74"/>
    <n v="20477.03"/>
    <n v="384"/>
    <n v="30.260047281323878"/>
    <n v="9.9656107171000787"/>
    <n v="32.933229166666671"/>
    <n v="61.920347040571343"/>
    <n v="53.32559895833333"/>
    <n v="1.6192034704057134"/>
    <n v="30.260047281323878"/>
    <n v="7830.6699999999983"/>
    <x v="8"/>
    <x v="6"/>
  </r>
  <r>
    <s v="CMP00079"/>
    <s v="Back to School A"/>
    <x v="3"/>
    <x v="3"/>
    <x v="54"/>
    <x v="67"/>
    <x v="3"/>
    <x v="3"/>
    <x v="0"/>
    <x v="2"/>
    <x v="78"/>
    <n v="318"/>
    <x v="75"/>
    <n v="12501.15"/>
    <n v="108"/>
    <n v="33.962264150943398"/>
    <n v="26.796855345911947"/>
    <n v="78.901851851851845"/>
    <n v="46.703006548219776"/>
    <n v="115.75138888888888"/>
    <n v="1.4670300654821977"/>
    <n v="33.962264150943398"/>
    <n v="3979.75"/>
    <x v="13"/>
    <x v="10"/>
  </r>
  <r>
    <s v="CMP00080"/>
    <s v="Flash Sale C"/>
    <x v="4"/>
    <x v="4"/>
    <x v="71"/>
    <x v="68"/>
    <x v="0"/>
    <x v="0"/>
    <x v="2"/>
    <x v="2"/>
    <x v="79"/>
    <n v="169"/>
    <x v="60"/>
    <n v="1818.88"/>
    <n v="22"/>
    <n v="13.017751479289942"/>
    <n v="7.6971597633136088"/>
    <n v="59.128181818181815"/>
    <n v="39.825648437139662"/>
    <n v="82.676363636363646"/>
    <n v="1.3982564843713967"/>
    <n v="13.017751479289942"/>
    <n v="518.06000000000017"/>
    <x v="6"/>
    <x v="4"/>
  </r>
  <r>
    <s v="CMP00081"/>
    <s v="Clearance Drive A"/>
    <x v="0"/>
    <x v="0"/>
    <x v="64"/>
    <x v="69"/>
    <x v="6"/>
    <x v="6"/>
    <x v="0"/>
    <x v="1"/>
    <x v="80"/>
    <n v="790"/>
    <x v="18"/>
    <n v="3295.49"/>
    <n v="83"/>
    <n v="10.506329113924052"/>
    <n v="2.5694936708860761"/>
    <n v="24.456626506024097"/>
    <n v="62.347406276171228"/>
    <n v="39.704698795180718"/>
    <n v="1.6234740627617121"/>
    <n v="10.506329113924052"/>
    <n v="1265.5899999999997"/>
    <x v="14"/>
    <x v="3"/>
  </r>
  <r>
    <s v="CMP00082"/>
    <s v="Brand Awareness B"/>
    <x v="1"/>
    <x v="1"/>
    <x v="72"/>
    <x v="70"/>
    <x v="4"/>
    <x v="4"/>
    <x v="2"/>
    <x v="0"/>
    <x v="81"/>
    <n v="1981"/>
    <x v="76"/>
    <n v="17372"/>
    <n v="342"/>
    <n v="17.264008076728928"/>
    <n v="4.4685159010600701"/>
    <n v="25.883421052631576"/>
    <n v="96.246553089482433"/>
    <n v="50.795321637426902"/>
    <n v="1.9624655308948245"/>
    <n v="17.264008076728928"/>
    <n v="8519.8700000000008"/>
    <x v="11"/>
    <x v="3"/>
  </r>
  <r>
    <s v="CMP00083"/>
    <s v="New Year Buzz B"/>
    <x v="0"/>
    <x v="0"/>
    <x v="73"/>
    <x v="71"/>
    <x v="5"/>
    <x v="5"/>
    <x v="0"/>
    <x v="0"/>
    <x v="82"/>
    <n v="1169"/>
    <x v="77"/>
    <n v="29053.63"/>
    <n v="251"/>
    <n v="21.471343028229256"/>
    <n v="3.0372284003421726"/>
    <n v="14.145498007968127"/>
    <n v="718.29225014927397"/>
    <n v="115.75151394422311"/>
    <n v="8.1829225014927403"/>
    <n v="21.471343028229256"/>
    <n v="25503.11"/>
    <x v="24"/>
    <x v="10"/>
  </r>
  <r>
    <s v="CMP00084"/>
    <s v="Flash Sale A"/>
    <x v="5"/>
    <x v="1"/>
    <x v="74"/>
    <x v="72"/>
    <x v="6"/>
    <x v="6"/>
    <x v="3"/>
    <x v="0"/>
    <x v="83"/>
    <n v="946"/>
    <x v="78"/>
    <n v="37698.15"/>
    <n v="318"/>
    <n v="33.61522198731501"/>
    <n v="14.137262156448203"/>
    <n v="42.056132075471702"/>
    <n v="181.87956347648583"/>
    <n v="118.54764150943397"/>
    <n v="2.8187956347648582"/>
    <n v="33.61522198731501"/>
    <n v="24324.300000000003"/>
    <x v="15"/>
    <x v="4"/>
  </r>
  <r>
    <s v="CMP00085"/>
    <s v="Back to School C"/>
    <x v="1"/>
    <x v="1"/>
    <x v="13"/>
    <x v="73"/>
    <x v="3"/>
    <x v="3"/>
    <x v="3"/>
    <x v="0"/>
    <x v="84"/>
    <n v="2344"/>
    <x v="79"/>
    <n v="14688.67"/>
    <n v="150"/>
    <n v="6.3993174061433438"/>
    <n v="4.8250426621160409"/>
    <n v="75.399333333333331"/>
    <n v="29.874446281576322"/>
    <n v="97.92446666666666"/>
    <n v="1.2987444628157632"/>
    <n v="6.3993174061433438"/>
    <n v="3378.7700000000004"/>
    <x v="14"/>
    <x v="7"/>
  </r>
  <r>
    <s v="CMP00086"/>
    <s v="Back to School B"/>
    <x v="3"/>
    <x v="3"/>
    <x v="75"/>
    <x v="74"/>
    <x v="1"/>
    <x v="1"/>
    <x v="4"/>
    <x v="1"/>
    <x v="85"/>
    <n v="1293"/>
    <x v="15"/>
    <n v="2860.77"/>
    <n v="82"/>
    <n v="6.3418406805877803"/>
    <n v="2.779280742459397"/>
    <n v="43.824512195121955"/>
    <n v="-20.392864000267146"/>
    <n v="34.887439024390247"/>
    <n v="0.79607135999732859"/>
    <n v="6.3418406805877803"/>
    <n v="-732.84000000000015"/>
    <x v="1"/>
    <x v="8"/>
  </r>
  <r>
    <s v="CMP00087"/>
    <s v="Brand Awareness A"/>
    <x v="5"/>
    <x v="1"/>
    <x v="76"/>
    <x v="75"/>
    <x v="4"/>
    <x v="4"/>
    <x v="4"/>
    <x v="2"/>
    <x v="86"/>
    <n v="502"/>
    <x v="80"/>
    <n v="4007.05"/>
    <n v="96"/>
    <n v="19.123505976095618"/>
    <n v="34.22605577689243"/>
    <n v="178.97375"/>
    <n v="-76.678085939045999"/>
    <n v="41.740104166666669"/>
    <n v="0.23321914060954005"/>
    <n v="19.123505976095618"/>
    <n v="-13174.43"/>
    <x v="15"/>
    <x v="9"/>
  </r>
  <r>
    <s v="CMP00088"/>
    <s v="Retargeting Push B"/>
    <x v="3"/>
    <x v="3"/>
    <x v="77"/>
    <x v="66"/>
    <x v="4"/>
    <x v="4"/>
    <x v="0"/>
    <x v="1"/>
    <x v="87"/>
    <n v="600"/>
    <x v="81"/>
    <n v="7890"/>
    <n v="92"/>
    <n v="15.333333333333332"/>
    <n v="16.810850000000002"/>
    <n v="109.63597826086956"/>
    <n v="-21.776709684519226"/>
    <n v="85.760869565217391"/>
    <n v="0.78223290315480776"/>
    <n v="15.333333333333332"/>
    <n v="-2196.5100000000002"/>
    <x v="24"/>
    <x v="8"/>
  </r>
  <r>
    <s v="CMP00089"/>
    <s v="New Year Buzz A"/>
    <x v="5"/>
    <x v="1"/>
    <x v="78"/>
    <x v="76"/>
    <x v="1"/>
    <x v="1"/>
    <x v="4"/>
    <x v="1"/>
    <x v="88"/>
    <n v="1835"/>
    <x v="82"/>
    <n v="45670.83"/>
    <n v="430"/>
    <n v="23.43324250681199"/>
    <n v="7.1774332425068117"/>
    <n v="30.629279069767442"/>
    <n v="246.76373647649802"/>
    <n v="106.21123255813954"/>
    <n v="3.4676373647649803"/>
    <n v="23.43324250681199"/>
    <n v="32500.240000000002"/>
    <x v="9"/>
    <x v="10"/>
  </r>
  <r>
    <s v="CMP00090"/>
    <s v="Back to School C"/>
    <x v="4"/>
    <x v="4"/>
    <x v="79"/>
    <x v="77"/>
    <x v="1"/>
    <x v="1"/>
    <x v="0"/>
    <x v="0"/>
    <x v="89"/>
    <n v="1681"/>
    <x v="83"/>
    <n v="56157.27"/>
    <n v="515"/>
    <n v="30.636525877453895"/>
    <n v="0.82298036882807857"/>
    <n v="2.6862718446601943"/>
    <n v="3959.2780263547843"/>
    <n v="109.04324271844659"/>
    <n v="40.592780263547844"/>
    <n v="30.636525877453895"/>
    <n v="54773.84"/>
    <x v="10"/>
    <x v="3"/>
  </r>
  <r>
    <s v="CMP00091"/>
    <s v="Back to School C"/>
    <x v="1"/>
    <x v="1"/>
    <x v="80"/>
    <x v="78"/>
    <x v="2"/>
    <x v="2"/>
    <x v="1"/>
    <x v="1"/>
    <x v="90"/>
    <n v="385"/>
    <x v="84"/>
    <n v="3085.87"/>
    <n v="93"/>
    <n v="24.155844155844157"/>
    <n v="9.5512207792207793"/>
    <n v="39.54"/>
    <n v="-16.0814419588711"/>
    <n v="33.181397849462364"/>
    <n v="0.83918558041128899"/>
    <n v="24.155844155844157"/>
    <n v="-591.34999999999991"/>
    <x v="21"/>
    <x v="5"/>
  </r>
  <r>
    <s v="CMP00092"/>
    <s v="Holiday Promo C"/>
    <x v="5"/>
    <x v="1"/>
    <x v="81"/>
    <x v="79"/>
    <x v="3"/>
    <x v="3"/>
    <x v="3"/>
    <x v="2"/>
    <x v="91"/>
    <n v="901"/>
    <x v="85"/>
    <n v="15316.08"/>
    <n v="200"/>
    <n v="22.197558268590456"/>
    <n v="13.232652608213098"/>
    <n v="59.613100000000003"/>
    <n v="28.462368170754402"/>
    <n v="76.580399999999997"/>
    <n v="1.284623681707544"/>
    <n v="22.197558268590456"/>
    <n v="3393.4599999999991"/>
    <x v="19"/>
    <x v="10"/>
  </r>
  <r>
    <s v="CMP00093"/>
    <s v="Brand Awareness C"/>
    <x v="2"/>
    <x v="2"/>
    <x v="82"/>
    <x v="3"/>
    <x v="5"/>
    <x v="5"/>
    <x v="0"/>
    <x v="2"/>
    <x v="92"/>
    <n v="1006"/>
    <x v="1"/>
    <n v="30596.82"/>
    <n v="214"/>
    <n v="21.272365805168985"/>
    <n v="12.966322067594435"/>
    <n v="60.953831775700941"/>
    <n v="134.56407944729116"/>
    <n v="142.97579439252337"/>
    <n v="2.3456407944729118"/>
    <n v="21.272365805168985"/>
    <n v="17552.699999999997"/>
    <x v="22"/>
    <x v="3"/>
  </r>
  <r>
    <s v="CMP00094"/>
    <s v="Retargeting Push B"/>
    <x v="4"/>
    <x v="4"/>
    <x v="48"/>
    <x v="80"/>
    <x v="5"/>
    <x v="5"/>
    <x v="0"/>
    <x v="2"/>
    <x v="93"/>
    <n v="1490"/>
    <x v="86"/>
    <n v="20002.77"/>
    <n v="365"/>
    <n v="24.496644295302016"/>
    <n v="5.3885906040268452"/>
    <n v="21.997260273972604"/>
    <n v="149.13152322829743"/>
    <n v="54.802109589041095"/>
    <n v="2.4913152322829744"/>
    <n v="24.496644295302016"/>
    <n v="11973.77"/>
    <x v="11"/>
    <x v="7"/>
  </r>
  <r>
    <s v="CMP00095"/>
    <s v="VIP Campaign C"/>
    <x v="1"/>
    <x v="1"/>
    <x v="75"/>
    <x v="81"/>
    <x v="5"/>
    <x v="5"/>
    <x v="3"/>
    <x v="1"/>
    <x v="94"/>
    <n v="61"/>
    <x v="87"/>
    <n v="128.75"/>
    <n v="4"/>
    <n v="6.557377049180328"/>
    <n v="95.774426229508194"/>
    <n v="1460.56"/>
    <n v="-97.796221997042238"/>
    <n v="32.1875"/>
    <n v="2.2037780029577698E-2"/>
    <n v="6.557377049180328"/>
    <n v="-5713.49"/>
    <x v="19"/>
    <x v="8"/>
  </r>
  <r>
    <s v="CMP00096"/>
    <s v="Holiday Promo B"/>
    <x v="5"/>
    <x v="1"/>
    <x v="64"/>
    <x v="82"/>
    <x v="6"/>
    <x v="6"/>
    <x v="0"/>
    <x v="0"/>
    <x v="95"/>
    <n v="2132"/>
    <x v="88"/>
    <n v="34888.44"/>
    <n v="321"/>
    <n v="15.056285178236397"/>
    <n v="1.0983302063789868"/>
    <n v="7.2948286604361368"/>
    <n v="1389.9147605951387"/>
    <n v="108.68672897196262"/>
    <n v="14.899147605951386"/>
    <n v="15.056285178236397"/>
    <n v="32546.800000000003"/>
    <x v="16"/>
    <x v="3"/>
  </r>
  <r>
    <s v="CMP00097"/>
    <s v="VIP Campaign B"/>
    <x v="1"/>
    <x v="1"/>
    <x v="83"/>
    <x v="83"/>
    <x v="0"/>
    <x v="0"/>
    <x v="2"/>
    <x v="1"/>
    <x v="96"/>
    <n v="1675"/>
    <x v="66"/>
    <n v="15565.97"/>
    <n v="254"/>
    <n v="15.164179104477613"/>
    <n v="4.7852119402985069"/>
    <n v="31.556023622047242"/>
    <n v="94.204907407522924"/>
    <n v="61.283346456692911"/>
    <n v="1.9420490740752292"/>
    <n v="15.164179104477613"/>
    <n v="7550.74"/>
    <x v="25"/>
    <x v="11"/>
  </r>
  <r>
    <s v="CMP00098"/>
    <s v="New Year Buzz A"/>
    <x v="3"/>
    <x v="3"/>
    <x v="84"/>
    <x v="84"/>
    <x v="2"/>
    <x v="2"/>
    <x v="3"/>
    <x v="0"/>
    <x v="97"/>
    <n v="875"/>
    <x v="89"/>
    <n v="23836.93"/>
    <n v="226"/>
    <n v="25.828571428571429"/>
    <n v="11.625977142857142"/>
    <n v="45.012079646017696"/>
    <n v="134.32185853748209"/>
    <n v="105.47314159292036"/>
    <n v="2.3432185853748209"/>
    <n v="25.828571428571429"/>
    <n v="13664.2"/>
    <x v="24"/>
    <x v="9"/>
  </r>
  <r>
    <s v="CMP00099"/>
    <s v="New Year Buzz B"/>
    <x v="5"/>
    <x v="1"/>
    <x v="85"/>
    <x v="85"/>
    <x v="0"/>
    <x v="0"/>
    <x v="1"/>
    <x v="0"/>
    <x v="98"/>
    <n v="778"/>
    <x v="89"/>
    <n v="14428.78"/>
    <n v="226"/>
    <n v="29.048843187660665"/>
    <n v="22.635861182519282"/>
    <n v="77.923451327433625"/>
    <n v="-18.068106321724862"/>
    <n v="63.8441592920354"/>
    <n v="0.81931893678275136"/>
    <n v="29.048843187660665"/>
    <n v="-3181.92"/>
    <x v="2"/>
    <x v="5"/>
  </r>
  <r>
    <s v="CMP00100"/>
    <s v="Holiday Promo B"/>
    <x v="5"/>
    <x v="1"/>
    <x v="86"/>
    <x v="86"/>
    <x v="4"/>
    <x v="4"/>
    <x v="2"/>
    <x v="0"/>
    <x v="99"/>
    <n v="2289"/>
    <x v="90"/>
    <n v="59959.040000000001"/>
    <n v="509"/>
    <n v="22.236784622105723"/>
    <n v="1.7300436871996505"/>
    <n v="7.7800982318271119"/>
    <n v="1414.0904074927969"/>
    <n v="117.797721021611"/>
    <n v="15.140904074927969"/>
    <n v="22.236784622105723"/>
    <n v="55998.97"/>
    <x v="23"/>
    <x v="11"/>
  </r>
  <r>
    <s v="CMP00101"/>
    <s v="Clearance Drive A"/>
    <x v="0"/>
    <x v="0"/>
    <x v="87"/>
    <x v="87"/>
    <x v="2"/>
    <x v="2"/>
    <x v="2"/>
    <x v="2"/>
    <x v="100"/>
    <n v="1058"/>
    <x v="91"/>
    <n v="21198.03"/>
    <n v="299"/>
    <n v="28.260869565217391"/>
    <n v="2.8260396975425328"/>
    <n v="9.9998327759197316"/>
    <n v="608.97606983394371"/>
    <n v="70.896421404682272"/>
    <n v="7.089760698339437"/>
    <n v="28.260869565217391"/>
    <n v="18208.079999999998"/>
    <x v="18"/>
    <x v="7"/>
  </r>
  <r>
    <s v="CMP00102"/>
    <s v="Back to School B"/>
    <x v="1"/>
    <x v="1"/>
    <x v="88"/>
    <x v="88"/>
    <x v="3"/>
    <x v="3"/>
    <x v="4"/>
    <x v="0"/>
    <x v="101"/>
    <n v="86"/>
    <x v="2"/>
    <n v="1115.81"/>
    <n v="10"/>
    <n v="11.627906976744185"/>
    <n v="216.85779069767443"/>
    <n v="1864.9770000000001"/>
    <n v="-94.017030773033667"/>
    <n v="111.58099999999999"/>
    <n v="5.9829692269663372E-2"/>
    <n v="11.627906976744185"/>
    <n v="-17533.96"/>
    <x v="0"/>
    <x v="5"/>
  </r>
  <r>
    <s v="CMP00103"/>
    <s v="Spring Launch C"/>
    <x v="0"/>
    <x v="0"/>
    <x v="89"/>
    <x v="89"/>
    <x v="3"/>
    <x v="3"/>
    <x v="2"/>
    <x v="2"/>
    <x v="102"/>
    <n v="922"/>
    <x v="79"/>
    <n v="14117.89"/>
    <n v="150"/>
    <n v="16.268980477223426"/>
    <n v="16.191127982646421"/>
    <n v="99.521466666666669"/>
    <n v="-5.4281756297803758"/>
    <n v="94.119266666666661"/>
    <n v="0.94571824370219626"/>
    <n v="16.268980477223426"/>
    <n v="-810.32999999999993"/>
    <x v="17"/>
    <x v="1"/>
  </r>
  <r>
    <s v="CMP00104"/>
    <s v="Holiday Promo A"/>
    <x v="3"/>
    <x v="3"/>
    <x v="90"/>
    <x v="90"/>
    <x v="0"/>
    <x v="0"/>
    <x v="1"/>
    <x v="0"/>
    <x v="103"/>
    <n v="778"/>
    <x v="47"/>
    <n v="15533.29"/>
    <n v="113"/>
    <n v="14.524421593830333"/>
    <n v="13.088611825192803"/>
    <n v="90.114513274336289"/>
    <n v="52.542291322545353"/>
    <n v="137.46274336283187"/>
    <n v="1.5254229132254535"/>
    <n v="14.524421593830333"/>
    <n v="5350.35"/>
    <x v="12"/>
    <x v="5"/>
  </r>
  <r>
    <s v="CMP00105"/>
    <s v="Holiday Promo C"/>
    <x v="1"/>
    <x v="1"/>
    <x v="91"/>
    <x v="91"/>
    <x v="2"/>
    <x v="2"/>
    <x v="3"/>
    <x v="2"/>
    <x v="104"/>
    <n v="445"/>
    <x v="79"/>
    <n v="19748.580000000002"/>
    <n v="150"/>
    <n v="33.707865168539328"/>
    <n v="18.178494382022471"/>
    <n v="53.929533333333332"/>
    <n v="144.12820186341932"/>
    <n v="131.65720000000002"/>
    <n v="2.441282018634193"/>
    <n v="33.707865168539328"/>
    <n v="11659.150000000001"/>
    <x v="20"/>
    <x v="1"/>
  </r>
  <r>
    <s v="CMP00106"/>
    <s v="Spring Launch C"/>
    <x v="5"/>
    <x v="1"/>
    <x v="92"/>
    <x v="92"/>
    <x v="2"/>
    <x v="2"/>
    <x v="3"/>
    <x v="1"/>
    <x v="105"/>
    <n v="1869"/>
    <x v="92"/>
    <n v="90189.61"/>
    <n v="626"/>
    <n v="33.493846976993048"/>
    <n v="3.9703852327447833"/>
    <n v="11.854073482428115"/>
    <n v="1115.3869270212181"/>
    <n v="144.07285942492013"/>
    <n v="12.153869270212178"/>
    <n v="33.493846976993048"/>
    <n v="82768.960000000006"/>
    <x v="4"/>
    <x v="0"/>
  </r>
  <r>
    <s v="CMP00107"/>
    <s v="Brand Awareness C"/>
    <x v="2"/>
    <x v="2"/>
    <x v="93"/>
    <x v="50"/>
    <x v="0"/>
    <x v="0"/>
    <x v="1"/>
    <x v="0"/>
    <x v="106"/>
    <n v="1440"/>
    <x v="93"/>
    <n v="4387.4799999999996"/>
    <n v="107"/>
    <n v="7.4305555555555554"/>
    <n v="8.1125277777777782"/>
    <n v="109.17794392523365"/>
    <n v="-62.442518601203226"/>
    <n v="41.004485981308406"/>
    <n v="0.37557481398796777"/>
    <n v="7.4305555555555554"/>
    <n v="-7294.5600000000013"/>
    <x v="23"/>
    <x v="10"/>
  </r>
  <r>
    <s v="CMP00108"/>
    <s v="Brand Awareness C"/>
    <x v="0"/>
    <x v="0"/>
    <x v="94"/>
    <x v="93"/>
    <x v="2"/>
    <x v="2"/>
    <x v="2"/>
    <x v="2"/>
    <x v="107"/>
    <n v="1542"/>
    <x v="94"/>
    <n v="53120.53"/>
    <n v="425"/>
    <n v="27.561608300907913"/>
    <n v="7.9426718547341117"/>
    <n v="28.817882352941176"/>
    <n v="333.72195368888595"/>
    <n v="124.98948235294117"/>
    <n v="4.3372195368888597"/>
    <n v="27.561608300907913"/>
    <n v="40872.93"/>
    <x v="12"/>
    <x v="9"/>
  </r>
  <r>
    <s v="CMP00109"/>
    <s v="Holiday Promo C"/>
    <x v="3"/>
    <x v="3"/>
    <x v="95"/>
    <x v="94"/>
    <x v="4"/>
    <x v="4"/>
    <x v="0"/>
    <x v="0"/>
    <x v="108"/>
    <n v="2206"/>
    <x v="95"/>
    <n v="106656.5"/>
    <n v="726"/>
    <n v="32.910244786944695"/>
    <n v="7.2065049864007253"/>
    <n v="21.897451790633607"/>
    <n v="570.89897499929236"/>
    <n v="146.90977961432506"/>
    <n v="6.7089897499929236"/>
    <n v="32.910244786944695"/>
    <n v="90758.95"/>
    <x v="9"/>
    <x v="11"/>
  </r>
  <r>
    <s v="CMP00110"/>
    <s v="Holiday Promo B"/>
    <x v="5"/>
    <x v="1"/>
    <x v="59"/>
    <x v="95"/>
    <x v="6"/>
    <x v="6"/>
    <x v="3"/>
    <x v="0"/>
    <x v="109"/>
    <n v="683"/>
    <x v="96"/>
    <n v="16929.04"/>
    <n v="124"/>
    <n v="18.155197657393852"/>
    <n v="29.16641288433382"/>
    <n v="160.65048387096775"/>
    <n v="-15.017675117189889"/>
    <n v="136.52451612903226"/>
    <n v="0.84982324882810112"/>
    <n v="18.155197657393852"/>
    <n v="-2991.619999999999"/>
    <x v="18"/>
    <x v="2"/>
  </r>
  <r>
    <s v="CMP00111"/>
    <s v="Clearance Drive C"/>
    <x v="1"/>
    <x v="1"/>
    <x v="96"/>
    <x v="96"/>
    <x v="3"/>
    <x v="3"/>
    <x v="1"/>
    <x v="0"/>
    <x v="110"/>
    <n v="800"/>
    <x v="97"/>
    <n v="8982.2099999999991"/>
    <n v="74"/>
    <n v="9.25"/>
    <n v="9.1785499999999995"/>
    <n v="99.227567567567576"/>
    <n v="22.326102706854552"/>
    <n v="121.3812162162162"/>
    <n v="1.2232610270685456"/>
    <n v="9.25"/>
    <n v="1639.369999999999"/>
    <x v="2"/>
    <x v="9"/>
  </r>
  <r>
    <s v="CMP00112"/>
    <s v="Clearance Drive B"/>
    <x v="1"/>
    <x v="1"/>
    <x v="97"/>
    <x v="88"/>
    <x v="5"/>
    <x v="5"/>
    <x v="2"/>
    <x v="2"/>
    <x v="111"/>
    <n v="1592"/>
    <x v="98"/>
    <n v="16048.7"/>
    <n v="283"/>
    <n v="17.776381909547741"/>
    <n v="7.8864635678391961"/>
    <n v="44.364840989399291"/>
    <n v="27.824615200812413"/>
    <n v="56.709187279151948"/>
    <n v="1.2782461520081241"/>
    <n v="17.776381909547741"/>
    <n v="3493.4500000000007"/>
    <x v="21"/>
    <x v="1"/>
  </r>
  <r>
    <s v="CMP00113"/>
    <s v="Holiday Promo C"/>
    <x v="4"/>
    <x v="4"/>
    <x v="98"/>
    <x v="13"/>
    <x v="6"/>
    <x v="6"/>
    <x v="1"/>
    <x v="2"/>
    <x v="112"/>
    <n v="1267"/>
    <x v="99"/>
    <n v="3776.97"/>
    <n v="94"/>
    <n v="7.4191002367797951"/>
    <n v="6.4993764798737166"/>
    <n v="87.60329787234042"/>
    <n v="-54.133539614631246"/>
    <n v="40.180531914893614"/>
    <n v="0.45866460385368762"/>
    <n v="7.4191002367797951"/>
    <n v="-4457.74"/>
    <x v="9"/>
    <x v="8"/>
  </r>
  <r>
    <s v="CMP00114"/>
    <s v="Flash Sale A"/>
    <x v="2"/>
    <x v="2"/>
    <x v="99"/>
    <x v="97"/>
    <x v="3"/>
    <x v="3"/>
    <x v="3"/>
    <x v="0"/>
    <x v="113"/>
    <n v="1569"/>
    <x v="100"/>
    <n v="65651.31"/>
    <n v="484"/>
    <n v="30.847673677501593"/>
    <n v="12.580924155513067"/>
    <n v="40.784028925619836"/>
    <n v="232.58902088049979"/>
    <n v="135.64320247933884"/>
    <n v="3.325890208804998"/>
    <n v="30.847673677501593"/>
    <n v="45911.839999999997"/>
    <x v="15"/>
    <x v="9"/>
  </r>
  <r>
    <s v="CMP00115"/>
    <s v="Flash Sale A"/>
    <x v="3"/>
    <x v="3"/>
    <x v="100"/>
    <x v="77"/>
    <x v="4"/>
    <x v="4"/>
    <x v="2"/>
    <x v="1"/>
    <x v="114"/>
    <n v="266"/>
    <x v="101"/>
    <n v="4321.57"/>
    <n v="60"/>
    <n v="22.556390977443609"/>
    <n v="19.230676691729322"/>
    <n v="85.256"/>
    <n v="-15.517773920115104"/>
    <n v="72.026166666666668"/>
    <n v="0.84482226079884892"/>
    <n v="22.556390977443609"/>
    <n v="-793.79"/>
    <x v="24"/>
    <x v="9"/>
  </r>
  <r>
    <s v="CMP00116"/>
    <s v="Clearance Drive B"/>
    <x v="5"/>
    <x v="1"/>
    <x v="101"/>
    <x v="98"/>
    <x v="6"/>
    <x v="6"/>
    <x v="4"/>
    <x v="2"/>
    <x v="115"/>
    <n v="1860"/>
    <x v="102"/>
    <n v="51026.48"/>
    <n v="526"/>
    <n v="28.279569892473116"/>
    <n v="7.6932956989247314"/>
    <n v="27.204429657794677"/>
    <n v="256.59088733172928"/>
    <n v="97.008517110266169"/>
    <n v="3.565908873317293"/>
    <n v="28.279569892473116"/>
    <n v="36716.950000000004"/>
    <x v="8"/>
    <x v="9"/>
  </r>
  <r>
    <s v="CMP00117"/>
    <s v="Spring Launch C"/>
    <x v="2"/>
    <x v="2"/>
    <x v="102"/>
    <x v="99"/>
    <x v="5"/>
    <x v="5"/>
    <x v="2"/>
    <x v="2"/>
    <x v="116"/>
    <n v="1931"/>
    <x v="103"/>
    <n v="23572.52"/>
    <n v="287"/>
    <n v="14.862765406525117"/>
    <n v="4.5428948731227345"/>
    <n v="30.565609756097562"/>
    <n v="168.71446924591299"/>
    <n v="82.134216027874572"/>
    <n v="2.68714469245913"/>
    <n v="14.862765406525117"/>
    <n v="14800.19"/>
    <x v="25"/>
    <x v="10"/>
  </r>
  <r>
    <s v="CMP00118"/>
    <s v="Retargeting Push B"/>
    <x v="0"/>
    <x v="0"/>
    <x v="103"/>
    <x v="92"/>
    <x v="3"/>
    <x v="3"/>
    <x v="4"/>
    <x v="0"/>
    <x v="117"/>
    <n v="803"/>
    <x v="104"/>
    <n v="5623.73"/>
    <n v="153"/>
    <n v="19.053549190535492"/>
    <n v="6.7830635118306351"/>
    <n v="35.6"/>
    <n v="3.248329294264511"/>
    <n v="36.756405228758169"/>
    <n v="1.0324832929426451"/>
    <n v="19.053549190535492"/>
    <n v="176.92999999999938"/>
    <x v="22"/>
    <x v="0"/>
  </r>
  <r>
    <s v="CMP00119"/>
    <s v="New Year Buzz A"/>
    <x v="1"/>
    <x v="1"/>
    <x v="104"/>
    <x v="75"/>
    <x v="2"/>
    <x v="2"/>
    <x v="3"/>
    <x v="2"/>
    <x v="118"/>
    <n v="878"/>
    <x v="105"/>
    <n v="31019.4"/>
    <n v="260"/>
    <n v="29.6127562642369"/>
    <n v="3.2083712984054666"/>
    <n v="10.834423076923077"/>
    <n v="1001.1697048225919"/>
    <n v="119.30538461538463"/>
    <n v="11.011697048225919"/>
    <n v="29.6127562642369"/>
    <n v="28202.45"/>
    <x v="21"/>
    <x v="6"/>
  </r>
  <r>
    <s v="CMP00120"/>
    <s v="Retargeting Push A"/>
    <x v="0"/>
    <x v="0"/>
    <x v="105"/>
    <x v="93"/>
    <x v="2"/>
    <x v="2"/>
    <x v="0"/>
    <x v="0"/>
    <x v="119"/>
    <n v="2445"/>
    <x v="106"/>
    <n v="62087.14"/>
    <n v="828"/>
    <n v="33.865030674846622"/>
    <n v="5.6361022494887525"/>
    <n v="16.642838164251209"/>
    <n v="350.55096888522496"/>
    <n v="74.984468599033818"/>
    <n v="4.5055096888522499"/>
    <n v="33.865030674846622"/>
    <n v="48306.869999999995"/>
    <x v="17"/>
    <x v="9"/>
  </r>
  <r>
    <s v="CMP00121"/>
    <s v="Spring Launch A"/>
    <x v="4"/>
    <x v="4"/>
    <x v="43"/>
    <x v="100"/>
    <x v="2"/>
    <x v="2"/>
    <x v="1"/>
    <x v="2"/>
    <x v="120"/>
    <n v="873"/>
    <x v="43"/>
    <n v="14989.57"/>
    <n v="182"/>
    <n v="20.847651775486828"/>
    <n v="6.9546277205040097"/>
    <n v="33.359285714285718"/>
    <n v="146.88860376289449"/>
    <n v="82.360274725274721"/>
    <n v="2.4688860376289448"/>
    <n v="20.847651775486828"/>
    <n v="8918.18"/>
    <x v="11"/>
    <x v="11"/>
  </r>
  <r>
    <s v="CMP00122"/>
    <s v="Retargeting Push C"/>
    <x v="4"/>
    <x v="4"/>
    <x v="93"/>
    <x v="101"/>
    <x v="1"/>
    <x v="1"/>
    <x v="3"/>
    <x v="0"/>
    <x v="121"/>
    <n v="734"/>
    <x v="107"/>
    <n v="8794.7999999999993"/>
    <n v="250"/>
    <n v="34.059945504087189"/>
    <n v="21.990640326975477"/>
    <n v="64.564520000000002"/>
    <n v="-45.51310843788508"/>
    <n v="35.179199999999994"/>
    <n v="0.54486891562114914"/>
    <n v="34.059945504087189"/>
    <n v="-7346.33"/>
    <x v="13"/>
    <x v="10"/>
  </r>
  <r>
    <s v="CMP00123"/>
    <s v="New Year Buzz C"/>
    <x v="1"/>
    <x v="1"/>
    <x v="106"/>
    <x v="102"/>
    <x v="3"/>
    <x v="3"/>
    <x v="0"/>
    <x v="1"/>
    <x v="122"/>
    <n v="252"/>
    <x v="15"/>
    <n v="4949.42"/>
    <n v="82"/>
    <n v="32.539682539682538"/>
    <n v="70.941626984126984"/>
    <n v="218.01573170731709"/>
    <n v="-72.314483906677125"/>
    <n v="60.358780487804879"/>
    <n v="0.27685516093322871"/>
    <n v="32.539682539682538"/>
    <n v="-12927.87"/>
    <x v="16"/>
    <x v="4"/>
  </r>
  <r>
    <s v="CMP00124"/>
    <s v="Clearance Drive B"/>
    <x v="0"/>
    <x v="0"/>
    <x v="107"/>
    <x v="103"/>
    <x v="0"/>
    <x v="0"/>
    <x v="1"/>
    <x v="0"/>
    <x v="123"/>
    <n v="2144"/>
    <x v="108"/>
    <n v="58106.8"/>
    <n v="512"/>
    <n v="23.880597014925371"/>
    <n v="6.558078358208955"/>
    <n v="27.461953125000001"/>
    <n v="313.26209841456784"/>
    <n v="113.48984375000001"/>
    <n v="4.1326209841456789"/>
    <n v="23.880597014925371"/>
    <n v="44046.28"/>
    <x v="18"/>
    <x v="0"/>
  </r>
  <r>
    <s v="CMP00125"/>
    <s v="Holiday Promo C"/>
    <x v="4"/>
    <x v="4"/>
    <x v="45"/>
    <x v="104"/>
    <x v="2"/>
    <x v="2"/>
    <x v="1"/>
    <x v="2"/>
    <x v="124"/>
    <n v="1446"/>
    <x v="109"/>
    <n v="28462.98"/>
    <n v="374"/>
    <n v="25.864453665283545"/>
    <n v="6.4754840940525584"/>
    <n v="25.036229946524063"/>
    <n v="203.97637648114232"/>
    <n v="76.104224598930486"/>
    <n v="3.0397637648114233"/>
    <n v="25.864453665283545"/>
    <n v="19099.43"/>
    <x v="24"/>
    <x v="0"/>
  </r>
  <r>
    <s v="CMP00126"/>
    <s v="VIP Campaign B"/>
    <x v="4"/>
    <x v="4"/>
    <x v="0"/>
    <x v="105"/>
    <x v="5"/>
    <x v="5"/>
    <x v="1"/>
    <x v="1"/>
    <x v="125"/>
    <n v="1085"/>
    <x v="110"/>
    <n v="13521.38"/>
    <n v="366"/>
    <n v="33.732718894009217"/>
    <n v="13.708258064516128"/>
    <n v="40.637868852459015"/>
    <n v="-9.0905545851469665"/>
    <n v="36.943661202185787"/>
    <n v="0.9090944541485303"/>
    <n v="33.732718894009217"/>
    <n v="-1352.08"/>
    <x v="4"/>
    <x v="0"/>
  </r>
  <r>
    <s v="CMP00127"/>
    <s v="Brand Awareness A"/>
    <x v="0"/>
    <x v="0"/>
    <x v="108"/>
    <x v="33"/>
    <x v="1"/>
    <x v="1"/>
    <x v="4"/>
    <x v="0"/>
    <x v="126"/>
    <n v="717"/>
    <x v="75"/>
    <n v="5439.05"/>
    <n v="108"/>
    <n v="15.062761506276152"/>
    <n v="11.427029288702929"/>
    <n v="75.862777777777779"/>
    <n v="-33.614908985277999"/>
    <n v="50.361574074074078"/>
    <n v="0.66385091014721997"/>
    <n v="15.062761506276152"/>
    <n v="-2754.13"/>
    <x v="1"/>
    <x v="4"/>
  </r>
  <r>
    <s v="CMP00128"/>
    <s v="New Year Buzz C"/>
    <x v="2"/>
    <x v="2"/>
    <x v="109"/>
    <x v="106"/>
    <x v="2"/>
    <x v="2"/>
    <x v="1"/>
    <x v="2"/>
    <x v="127"/>
    <n v="589"/>
    <x v="111"/>
    <n v="6317.88"/>
    <n v="43"/>
    <n v="7.3005093378607802"/>
    <n v="22.264074702886248"/>
    <n v="304.96604651162795"/>
    <n v="-51.821704894330601"/>
    <n v="146.92744186046511"/>
    <n v="0.48178295105669405"/>
    <n v="7.3005093378607802"/>
    <n v="-6795.6600000000008"/>
    <x v="8"/>
    <x v="1"/>
  </r>
  <r>
    <s v="CMP00129"/>
    <s v="Holiday Promo C"/>
    <x v="3"/>
    <x v="3"/>
    <x v="110"/>
    <x v="107"/>
    <x v="4"/>
    <x v="4"/>
    <x v="1"/>
    <x v="2"/>
    <x v="128"/>
    <n v="1274"/>
    <x v="43"/>
    <n v="23233.279999999999"/>
    <n v="182"/>
    <n v="14.285714285714285"/>
    <n v="15.487527472527473"/>
    <n v="108.41269230769231"/>
    <n v="17.749482923160421"/>
    <n v="127.65538461538461"/>
    <n v="1.1774948292316043"/>
    <n v="14.285714285714285"/>
    <n v="3502.1699999999983"/>
    <x v="18"/>
    <x v="4"/>
  </r>
  <r>
    <s v="CMP00130"/>
    <s v="Retargeting Push C"/>
    <x v="0"/>
    <x v="0"/>
    <x v="64"/>
    <x v="108"/>
    <x v="1"/>
    <x v="1"/>
    <x v="0"/>
    <x v="2"/>
    <x v="129"/>
    <n v="974"/>
    <x v="112"/>
    <n v="3405.53"/>
    <n v="87"/>
    <n v="8.9322381930184811"/>
    <n v="14.222032854209445"/>
    <n v="159.22137931034484"/>
    <n v="-75.415347387357727"/>
    <n v="39.144022988505746"/>
    <n v="0.24584652612642272"/>
    <n v="8.9322381930184811"/>
    <n v="-10446.73"/>
    <x v="18"/>
    <x v="3"/>
  </r>
  <r>
    <s v="CMP00131"/>
    <s v="New Year Buzz A"/>
    <x v="0"/>
    <x v="0"/>
    <x v="111"/>
    <x v="90"/>
    <x v="2"/>
    <x v="2"/>
    <x v="0"/>
    <x v="2"/>
    <x v="130"/>
    <n v="305"/>
    <x v="113"/>
    <n v="9540.48"/>
    <n v="68"/>
    <n v="22.295081967213115"/>
    <n v="61.771704918032782"/>
    <n v="277.06426470588235"/>
    <n v="-49.361504046895043"/>
    <n v="140.30117647058822"/>
    <n v="0.50638495953104956"/>
    <n v="22.295081967213115"/>
    <n v="-9299.89"/>
    <x v="13"/>
    <x v="5"/>
  </r>
  <r>
    <s v="CMP00132"/>
    <s v="Back to School B"/>
    <x v="1"/>
    <x v="1"/>
    <x v="79"/>
    <x v="109"/>
    <x v="2"/>
    <x v="2"/>
    <x v="2"/>
    <x v="1"/>
    <x v="131"/>
    <n v="847"/>
    <x v="114"/>
    <n v="9281.67"/>
    <n v="262"/>
    <n v="30.932703659976386"/>
    <n v="2.4953837072018894"/>
    <n v="8.0671374045801532"/>
    <n v="339.14240699473407"/>
    <n v="35.426221374045802"/>
    <n v="4.3914240699473401"/>
    <n v="30.932703659976386"/>
    <n v="7168.08"/>
    <x v="18"/>
    <x v="3"/>
  </r>
  <r>
    <s v="CMP00133"/>
    <s v="New Year Buzz C"/>
    <x v="4"/>
    <x v="4"/>
    <x v="112"/>
    <x v="110"/>
    <x v="3"/>
    <x v="3"/>
    <x v="2"/>
    <x v="2"/>
    <x v="132"/>
    <n v="1874"/>
    <x v="115"/>
    <n v="46451.54"/>
    <n v="530"/>
    <n v="28.281750266808963"/>
    <n v="0.54117395944503732"/>
    <n v="1.913509433962264"/>
    <n v="4480.2969945570712"/>
    <n v="87.644415094339621"/>
    <n v="45.802969945570723"/>
    <n v="28.281750266808963"/>
    <n v="45437.38"/>
    <x v="21"/>
    <x v="0"/>
  </r>
  <r>
    <s v="CMP00134"/>
    <s v="Clearance Drive C"/>
    <x v="5"/>
    <x v="1"/>
    <x v="2"/>
    <x v="68"/>
    <x v="4"/>
    <x v="4"/>
    <x v="1"/>
    <x v="1"/>
    <x v="133"/>
    <n v="1852"/>
    <x v="116"/>
    <n v="31948.31"/>
    <n v="422"/>
    <n v="22.786177105831534"/>
    <n v="10.644211663066956"/>
    <n v="46.713459715639814"/>
    <n v="62.066556824199971"/>
    <n v="75.706895734597154"/>
    <n v="1.6206655682419997"/>
    <n v="22.786177105831534"/>
    <n v="12235.23"/>
    <x v="0"/>
    <x v="2"/>
  </r>
  <r>
    <s v="CMP00135"/>
    <s v="Flash Sale C"/>
    <x v="5"/>
    <x v="1"/>
    <x v="113"/>
    <x v="111"/>
    <x v="3"/>
    <x v="3"/>
    <x v="2"/>
    <x v="2"/>
    <x v="134"/>
    <n v="738"/>
    <x v="117"/>
    <n v="19145.990000000002"/>
    <n v="222"/>
    <n v="30.081300813008134"/>
    <n v="26.305325203252035"/>
    <n v="87.447432432432436"/>
    <n v="-1.377095016671535"/>
    <n v="86.243198198198201"/>
    <n v="0.98622904983328463"/>
    <n v="30.081300813008134"/>
    <n v="-267.34000000000015"/>
    <x v="11"/>
    <x v="2"/>
  </r>
  <r>
    <s v="CMP00136"/>
    <s v="Holiday Promo C"/>
    <x v="3"/>
    <x v="3"/>
    <x v="114"/>
    <x v="112"/>
    <x v="1"/>
    <x v="1"/>
    <x v="2"/>
    <x v="1"/>
    <x v="135"/>
    <n v="434"/>
    <x v="118"/>
    <n v="897.99"/>
    <n v="23"/>
    <n v="5.2995391705069128"/>
    <n v="19.790276497695853"/>
    <n v="373.43391304347824"/>
    <n v="-89.54485864444905"/>
    <n v="39.04304347826087"/>
    <n v="0.10455141355550951"/>
    <n v="5.2995391705069128"/>
    <n v="-7690.99"/>
    <x v="7"/>
    <x v="8"/>
  </r>
  <r>
    <s v="CMP00137"/>
    <s v="New Year Buzz B"/>
    <x v="2"/>
    <x v="2"/>
    <x v="114"/>
    <x v="113"/>
    <x v="0"/>
    <x v="0"/>
    <x v="1"/>
    <x v="1"/>
    <x v="136"/>
    <n v="1718"/>
    <x v="119"/>
    <n v="57894.43"/>
    <n v="599"/>
    <n v="34.866123399301514"/>
    <n v="8.1422759022118747"/>
    <n v="23.352971619365611"/>
    <n v="313.87367989116723"/>
    <n v="96.651803005008347"/>
    <n v="4.1387367989116717"/>
    <n v="34.866123399301514"/>
    <n v="43906"/>
    <x v="0"/>
    <x v="8"/>
  </r>
  <r>
    <s v="CMP00138"/>
    <s v="New Year Buzz A"/>
    <x v="4"/>
    <x v="4"/>
    <x v="30"/>
    <x v="110"/>
    <x v="3"/>
    <x v="3"/>
    <x v="1"/>
    <x v="0"/>
    <x v="137"/>
    <n v="763"/>
    <x v="120"/>
    <n v="13846.17"/>
    <n v="232"/>
    <n v="30.406290956749672"/>
    <n v="20.308322411533421"/>
    <n v="66.789870689655174"/>
    <n v="-10.642487213823591"/>
    <n v="59.681767241379312"/>
    <n v="0.89357512786176407"/>
    <n v="30.406290956749672"/>
    <n v="-1649.08"/>
    <x v="13"/>
    <x v="0"/>
  </r>
  <r>
    <s v="CMP00139"/>
    <s v="Retargeting Push B"/>
    <x v="1"/>
    <x v="1"/>
    <x v="115"/>
    <x v="114"/>
    <x v="5"/>
    <x v="5"/>
    <x v="1"/>
    <x v="1"/>
    <x v="138"/>
    <n v="1951"/>
    <x v="121"/>
    <n v="15364.15"/>
    <n v="244"/>
    <n v="12.506406970784214"/>
    <n v="4.7594105586878523"/>
    <n v="38.05577868852459"/>
    <n v="65.461935187887477"/>
    <n v="62.96782786885246"/>
    <n v="1.6546193518788748"/>
    <n v="12.506406970784214"/>
    <n v="6078.5399999999991"/>
    <x v="13"/>
    <x v="11"/>
  </r>
  <r>
    <s v="CMP00140"/>
    <s v="Brand Awareness A"/>
    <x v="3"/>
    <x v="3"/>
    <x v="116"/>
    <x v="115"/>
    <x v="0"/>
    <x v="0"/>
    <x v="1"/>
    <x v="2"/>
    <x v="139"/>
    <n v="498"/>
    <x v="122"/>
    <n v="13021.92"/>
    <n v="125"/>
    <n v="25.100401606425706"/>
    <n v="9.1183534136546172"/>
    <n v="36.32752"/>
    <n v="186.76705704105319"/>
    <n v="104.17536"/>
    <n v="2.8676705704105321"/>
    <n v="25.100401606425706"/>
    <n v="8480.98"/>
    <x v="9"/>
    <x v="1"/>
  </r>
  <r>
    <s v="CMP00141"/>
    <s v="VIP Campaign A"/>
    <x v="5"/>
    <x v="1"/>
    <x v="117"/>
    <x v="98"/>
    <x v="2"/>
    <x v="2"/>
    <x v="4"/>
    <x v="2"/>
    <x v="140"/>
    <n v="1624"/>
    <x v="123"/>
    <n v="37714.269999999997"/>
    <n v="408"/>
    <n v="25.123152709359609"/>
    <n v="4.6084790640394093"/>
    <n v="18.343553921568628"/>
    <n v="403.92054162318595"/>
    <n v="92.43693627450979"/>
    <n v="5.0392054162318596"/>
    <n v="25.123152709359609"/>
    <n v="30230.1"/>
    <x v="19"/>
    <x v="6"/>
  </r>
  <r>
    <s v="CMP00142"/>
    <s v="Back to School A"/>
    <x v="4"/>
    <x v="4"/>
    <x v="84"/>
    <x v="116"/>
    <x v="5"/>
    <x v="5"/>
    <x v="0"/>
    <x v="1"/>
    <x v="141"/>
    <n v="317"/>
    <x v="84"/>
    <n v="13592.59"/>
    <n v="93"/>
    <n v="29.337539432176658"/>
    <n v="49.085835962145104"/>
    <n v="167.31408602150537"/>
    <n v="-12.645202089174884"/>
    <n v="146.15688172043011"/>
    <n v="0.87354797910825122"/>
    <n v="29.337539432176658"/>
    <n v="-1967.619999999999"/>
    <x v="19"/>
    <x v="9"/>
  </r>
  <r>
    <s v="CMP00143"/>
    <s v="Retargeting Push A"/>
    <x v="3"/>
    <x v="3"/>
    <x v="29"/>
    <x v="35"/>
    <x v="2"/>
    <x v="2"/>
    <x v="4"/>
    <x v="0"/>
    <x v="142"/>
    <n v="812"/>
    <x v="124"/>
    <n v="6359.29"/>
    <n v="138"/>
    <n v="16.995073891625616"/>
    <n v="2.7388669950738915"/>
    <n v="16.115652173913045"/>
    <n v="185.9444414467886"/>
    <n v="46.081811594202897"/>
    <n v="2.8594444144678861"/>
    <n v="16.995073891625616"/>
    <n v="4135.33"/>
    <x v="16"/>
    <x v="11"/>
  </r>
  <r>
    <s v="CMP00144"/>
    <s v="Spring Launch B"/>
    <x v="1"/>
    <x v="1"/>
    <x v="118"/>
    <x v="117"/>
    <x v="1"/>
    <x v="1"/>
    <x v="4"/>
    <x v="0"/>
    <x v="143"/>
    <n v="1302"/>
    <x v="125"/>
    <n v="35148.300000000003"/>
    <n v="307"/>
    <n v="23.579109062980031"/>
    <n v="0.81509984639016897"/>
    <n v="3.4568729641693809"/>
    <n v="3211.9405235286358"/>
    <n v="114.48957654723128"/>
    <n v="33.119405235286358"/>
    <n v="23.579109062980031"/>
    <n v="34087.040000000001"/>
    <x v="10"/>
    <x v="1"/>
  </r>
  <r>
    <s v="CMP00145"/>
    <s v="Back to School C"/>
    <x v="5"/>
    <x v="1"/>
    <x v="119"/>
    <x v="118"/>
    <x v="4"/>
    <x v="4"/>
    <x v="4"/>
    <x v="0"/>
    <x v="144"/>
    <n v="813"/>
    <x v="126"/>
    <n v="28728.78"/>
    <n v="279"/>
    <n v="34.317343173431738"/>
    <n v="5.7230012300123008"/>
    <n v="16.676702508960574"/>
    <n v="517.45142709766151"/>
    <n v="102.9705376344086"/>
    <n v="6.1745142709766156"/>
    <n v="34.317343173431738"/>
    <n v="24075.98"/>
    <x v="22"/>
    <x v="8"/>
  </r>
  <r>
    <s v="CMP00146"/>
    <s v="Back to School A"/>
    <x v="0"/>
    <x v="0"/>
    <x v="52"/>
    <x v="119"/>
    <x v="0"/>
    <x v="0"/>
    <x v="2"/>
    <x v="1"/>
    <x v="145"/>
    <n v="1408"/>
    <x v="127"/>
    <n v="35317.26"/>
    <n v="255"/>
    <n v="18.110795454545457"/>
    <n v="9.1722727272727269"/>
    <n v="50.645333333333333"/>
    <n v="173.46855022548198"/>
    <n v="138.49905882352942"/>
    <n v="2.7346855022548198"/>
    <n v="18.110795454545457"/>
    <n v="22402.700000000004"/>
    <x v="24"/>
    <x v="7"/>
  </r>
  <r>
    <s v="CMP00147"/>
    <s v="Clearance Drive B"/>
    <x v="5"/>
    <x v="1"/>
    <x v="120"/>
    <x v="48"/>
    <x v="1"/>
    <x v="1"/>
    <x v="4"/>
    <x v="0"/>
    <x v="146"/>
    <n v="215"/>
    <x v="128"/>
    <n v="5431.01"/>
    <n v="39"/>
    <n v="18.13953488372093"/>
    <n v="33.911534883720925"/>
    <n v="186.9482051282051"/>
    <n v="-25.51056236610167"/>
    <n v="139.25666666666666"/>
    <n v="0.74489437633898337"/>
    <n v="18.13953488372093"/>
    <n v="-1859.9699999999993"/>
    <x v="2"/>
    <x v="11"/>
  </r>
  <r>
    <s v="CMP00148"/>
    <s v="Retargeting Push C"/>
    <x v="1"/>
    <x v="1"/>
    <x v="121"/>
    <x v="120"/>
    <x v="2"/>
    <x v="2"/>
    <x v="1"/>
    <x v="2"/>
    <x v="147"/>
    <n v="2178"/>
    <x v="129"/>
    <n v="34735.99"/>
    <n v="729"/>
    <n v="33.471074380165291"/>
    <n v="2.8972497704315887"/>
    <n v="8.6559807956104251"/>
    <n v="450.47280518397957"/>
    <n v="47.64882030178326"/>
    <n v="5.5047280518397956"/>
    <n v="33.471074380165291"/>
    <n v="28425.78"/>
    <x v="15"/>
    <x v="7"/>
  </r>
  <r>
    <s v="CMP00149"/>
    <s v="VIP Campaign C"/>
    <x v="1"/>
    <x v="1"/>
    <x v="122"/>
    <x v="29"/>
    <x v="0"/>
    <x v="0"/>
    <x v="2"/>
    <x v="1"/>
    <x v="148"/>
    <n v="1403"/>
    <x v="130"/>
    <n v="14913.69"/>
    <n v="393"/>
    <n v="28.011404133998575"/>
    <n v="13.234825374198147"/>
    <n v="47.247989821882946"/>
    <n v="-19.682676969441722"/>
    <n v="37.948320610687027"/>
    <n v="0.80317323030558274"/>
    <n v="28.011404133998575"/>
    <n v="-3654.7699999999986"/>
    <x v="9"/>
    <x v="11"/>
  </r>
  <r>
    <s v="CMP00150"/>
    <s v="Back to School B"/>
    <x v="4"/>
    <x v="4"/>
    <x v="97"/>
    <x v="117"/>
    <x v="5"/>
    <x v="5"/>
    <x v="2"/>
    <x v="2"/>
    <x v="149"/>
    <n v="2150"/>
    <x v="131"/>
    <n v="18236.68"/>
    <n v="331"/>
    <n v="15.395348837209303"/>
    <n v="0.648506976744186"/>
    <n v="4.2123564954682777"/>
    <n v="1207.9545862051652"/>
    <n v="55.095709969788523"/>
    <n v="13.079545862051654"/>
    <n v="15.395348837209303"/>
    <n v="16842.39"/>
    <x v="15"/>
    <x v="1"/>
  </r>
  <r>
    <s v="CMP00151"/>
    <s v="Spring Launch C"/>
    <x v="0"/>
    <x v="0"/>
    <x v="123"/>
    <x v="121"/>
    <x v="0"/>
    <x v="0"/>
    <x v="0"/>
    <x v="2"/>
    <x v="150"/>
    <n v="1956"/>
    <x v="132"/>
    <n v="35193.51"/>
    <n v="413"/>
    <n v="21.114519427402865"/>
    <n v="6.034340490797546"/>
    <n v="28.579104116222762"/>
    <n v="198.16998314859487"/>
    <n v="85.214309927360773"/>
    <n v="2.9816998314859484"/>
    <n v="21.114519427402865"/>
    <n v="23390.340000000004"/>
    <x v="18"/>
    <x v="1"/>
  </r>
  <r>
    <s v="CMP00152"/>
    <s v="Spring Launch C"/>
    <x v="2"/>
    <x v="2"/>
    <x v="87"/>
    <x v="122"/>
    <x v="4"/>
    <x v="4"/>
    <x v="3"/>
    <x v="2"/>
    <x v="151"/>
    <n v="2044"/>
    <x v="133"/>
    <n v="19991.23"/>
    <n v="187"/>
    <n v="9.148727984344422"/>
    <n v="5.8233561643835623"/>
    <n v="63.65208556149733"/>
    <n v="67.952035379494475"/>
    <n v="106.90497326203209"/>
    <n v="1.6795203537949446"/>
    <n v="9.148727984344422"/>
    <n v="8088.2899999999991"/>
    <x v="25"/>
    <x v="7"/>
  </r>
  <r>
    <s v="CMP00153"/>
    <s v="Back to School A"/>
    <x v="3"/>
    <x v="3"/>
    <x v="27"/>
    <x v="123"/>
    <x v="0"/>
    <x v="0"/>
    <x v="0"/>
    <x v="1"/>
    <x v="152"/>
    <n v="1769"/>
    <x v="134"/>
    <n v="41284.94"/>
    <n v="306"/>
    <n v="17.297908422837764"/>
    <n v="2.2875409836065574"/>
    <n v="13.224379084967319"/>
    <n v="920.22260333213057"/>
    <n v="134.9181045751634"/>
    <n v="10.202226033321308"/>
    <n v="17.297908422837764"/>
    <n v="37238.28"/>
    <x v="0"/>
    <x v="3"/>
  </r>
  <r>
    <s v="CMP00154"/>
    <s v="Retargeting Push B"/>
    <x v="1"/>
    <x v="1"/>
    <x v="124"/>
    <x v="102"/>
    <x v="5"/>
    <x v="5"/>
    <x v="0"/>
    <x v="0"/>
    <x v="153"/>
    <n v="721"/>
    <x v="135"/>
    <n v="3874.45"/>
    <n v="73"/>
    <n v="10.124826629680998"/>
    <n v="14.628432732316227"/>
    <n v="144.48082191780821"/>
    <n v="-63.265257748575443"/>
    <n v="53.074657534246576"/>
    <n v="0.36734742251424557"/>
    <n v="10.124826629680998"/>
    <n v="-6672.6500000000005"/>
    <x v="25"/>
    <x v="4"/>
  </r>
  <r>
    <s v="CMP00155"/>
    <s v="Flash Sale A"/>
    <x v="1"/>
    <x v="1"/>
    <x v="125"/>
    <x v="124"/>
    <x v="6"/>
    <x v="6"/>
    <x v="2"/>
    <x v="2"/>
    <x v="154"/>
    <n v="1078"/>
    <x v="136"/>
    <n v="11832.86"/>
    <n v="165"/>
    <n v="15.306122448979592"/>
    <n v="1.2030983302411875"/>
    <n v="7.8602424242424247"/>
    <n v="812.36757290237028"/>
    <n v="71.714303030303029"/>
    <n v="9.1236757290237023"/>
    <n v="15.306122448979592"/>
    <n v="10535.92"/>
    <x v="19"/>
    <x v="2"/>
  </r>
  <r>
    <s v="CMP00156"/>
    <s v="New Year Buzz B"/>
    <x v="3"/>
    <x v="3"/>
    <x v="77"/>
    <x v="125"/>
    <x v="4"/>
    <x v="4"/>
    <x v="1"/>
    <x v="1"/>
    <x v="155"/>
    <n v="2330"/>
    <x v="86"/>
    <n v="50116.72"/>
    <n v="365"/>
    <n v="15.665236051502147"/>
    <n v="0.48076824034334764"/>
    <n v="3.0690136986301373"/>
    <n v="4373.9481695069589"/>
    <n v="137.30608219178083"/>
    <n v="44.739481695069585"/>
    <n v="15.665236051502147"/>
    <n v="48996.53"/>
    <x v="19"/>
    <x v="8"/>
  </r>
  <r>
    <s v="CMP00157"/>
    <s v="Brand Awareness B"/>
    <x v="4"/>
    <x v="4"/>
    <x v="126"/>
    <x v="31"/>
    <x v="3"/>
    <x v="3"/>
    <x v="4"/>
    <x v="2"/>
    <x v="156"/>
    <n v="1803"/>
    <x v="137"/>
    <n v="16074.18"/>
    <n v="463"/>
    <n v="25.679423183582916"/>
    <n v="1.669767054908486"/>
    <n v="6.502354211663067"/>
    <n v="433.92125795940331"/>
    <n v="34.717451403887686"/>
    <n v="5.3392125795940331"/>
    <n v="25.679423183582916"/>
    <n v="13063.59"/>
    <x v="23"/>
    <x v="7"/>
  </r>
  <r>
    <s v="CMP00158"/>
    <s v="Brand Awareness B"/>
    <x v="5"/>
    <x v="1"/>
    <x v="127"/>
    <x v="49"/>
    <x v="0"/>
    <x v="0"/>
    <x v="0"/>
    <x v="2"/>
    <x v="157"/>
    <n v="1194"/>
    <x v="134"/>
    <n v="27968.05"/>
    <n v="306"/>
    <n v="25.628140703517587"/>
    <n v="13.474455611390285"/>
    <n v="52.576797385620914"/>
    <n v="73.838766821021224"/>
    <n v="91.398856209150324"/>
    <n v="1.7383876682102122"/>
    <n v="25.628140703517587"/>
    <n v="11879.55"/>
    <x v="12"/>
    <x v="7"/>
  </r>
  <r>
    <s v="CMP00159"/>
    <s v="Retargeting Push C"/>
    <x v="2"/>
    <x v="2"/>
    <x v="128"/>
    <x v="126"/>
    <x v="5"/>
    <x v="5"/>
    <x v="4"/>
    <x v="2"/>
    <x v="158"/>
    <n v="97"/>
    <x v="17"/>
    <n v="379.35"/>
    <n v="6"/>
    <n v="6.1855670103092786"/>
    <n v="36.711958762886596"/>
    <n v="593.51"/>
    <n v="-89.347273002982263"/>
    <n v="63.225000000000001"/>
    <n v="0.10652726997017743"/>
    <n v="6.1855670103092786"/>
    <n v="-3181.71"/>
    <x v="24"/>
    <x v="3"/>
  </r>
  <r>
    <s v="CMP00160"/>
    <s v="Holiday Promo A"/>
    <x v="5"/>
    <x v="1"/>
    <x v="129"/>
    <x v="127"/>
    <x v="6"/>
    <x v="6"/>
    <x v="4"/>
    <x v="1"/>
    <x v="159"/>
    <n v="674"/>
    <x v="138"/>
    <n v="22846.03"/>
    <n v="154"/>
    <n v="22.848664688427299"/>
    <n v="24.066646884272998"/>
    <n v="105.33064935064935"/>
    <n v="40.842997807769223"/>
    <n v="148.35084415584416"/>
    <n v="1.4084299780776921"/>
    <n v="22.848664688427299"/>
    <n v="6625.1099999999988"/>
    <x v="10"/>
    <x v="0"/>
  </r>
  <r>
    <s v="CMP00161"/>
    <s v="Brand Awareness C"/>
    <x v="3"/>
    <x v="3"/>
    <x v="130"/>
    <x v="128"/>
    <x v="4"/>
    <x v="4"/>
    <x v="0"/>
    <x v="0"/>
    <x v="160"/>
    <n v="105"/>
    <x v="139"/>
    <n v="2083.81"/>
    <n v="20"/>
    <n v="19.047619047619047"/>
    <n v="104.41447619047619"/>
    <n v="548.17600000000004"/>
    <n v="-80.993239397565759"/>
    <n v="104.1905"/>
    <n v="0.19006760602434253"/>
    <n v="19.047619047619047"/>
    <n v="-8879.7100000000009"/>
    <x v="25"/>
    <x v="4"/>
  </r>
  <r>
    <s v="CMP00162"/>
    <s v="Flash Sale B"/>
    <x v="0"/>
    <x v="0"/>
    <x v="105"/>
    <x v="84"/>
    <x v="1"/>
    <x v="1"/>
    <x v="2"/>
    <x v="1"/>
    <x v="161"/>
    <n v="414"/>
    <x v="63"/>
    <n v="1336.4"/>
    <n v="28"/>
    <n v="6.7632850241545892"/>
    <n v="18.584106280193236"/>
    <n v="274.77928571428572"/>
    <n v="-82.630214899750712"/>
    <n v="47.728571428571435"/>
    <n v="0.17369785100249294"/>
    <n v="6.7632850241545892"/>
    <n v="-6357.42"/>
    <x v="3"/>
    <x v="9"/>
  </r>
  <r>
    <s v="CMP00163"/>
    <s v="Brand Awareness B"/>
    <x v="2"/>
    <x v="2"/>
    <x v="39"/>
    <x v="54"/>
    <x v="6"/>
    <x v="6"/>
    <x v="0"/>
    <x v="0"/>
    <x v="162"/>
    <n v="1076"/>
    <x v="76"/>
    <n v="31259.24"/>
    <n v="342"/>
    <n v="31.784386617100374"/>
    <n v="2.8771189591078068"/>
    <n v="9.0519883040935678"/>
    <n v="909.73712602316698"/>
    <n v="91.401286549707606"/>
    <n v="10.09737126023167"/>
    <n v="31.784386617100374"/>
    <n v="28163.460000000003"/>
    <x v="11"/>
    <x v="7"/>
  </r>
  <r>
    <s v="CMP00164"/>
    <s v="Retargeting Push C"/>
    <x v="2"/>
    <x v="2"/>
    <x v="42"/>
    <x v="120"/>
    <x v="2"/>
    <x v="2"/>
    <x v="2"/>
    <x v="1"/>
    <x v="163"/>
    <n v="1956"/>
    <x v="140"/>
    <n v="14954.21"/>
    <n v="240"/>
    <n v="12.269938650306749"/>
    <n v="5.5604345603271979"/>
    <n v="45.317541666666664"/>
    <n v="37.494678752984726"/>
    <n v="62.309208333333331"/>
    <n v="1.3749467875298473"/>
    <n v="12.269938650306749"/>
    <n v="4078"/>
    <x v="2"/>
    <x v="7"/>
  </r>
  <r>
    <s v="CMP00165"/>
    <s v="Retargeting Push C"/>
    <x v="0"/>
    <x v="0"/>
    <x v="83"/>
    <x v="129"/>
    <x v="3"/>
    <x v="3"/>
    <x v="1"/>
    <x v="2"/>
    <x v="164"/>
    <n v="763"/>
    <x v="141"/>
    <n v="21857.83"/>
    <n v="167"/>
    <n v="21.887287024901703"/>
    <n v="10.297562254259502"/>
    <n v="47.048143712574849"/>
    <n v="178.19420545141682"/>
    <n v="130.88520958083834"/>
    <n v="2.7819420545141682"/>
    <n v="21.887287024901703"/>
    <n v="14000.79"/>
    <x v="6"/>
    <x v="11"/>
  </r>
  <r>
    <s v="CMP00166"/>
    <s v="Brand Awareness B"/>
    <x v="2"/>
    <x v="2"/>
    <x v="131"/>
    <x v="130"/>
    <x v="5"/>
    <x v="5"/>
    <x v="2"/>
    <x v="0"/>
    <x v="165"/>
    <n v="175"/>
    <x v="51"/>
    <n v="2052.9499999999998"/>
    <n v="15"/>
    <n v="8.5714285714285712"/>
    <n v="12.797028571428571"/>
    <n v="149.29866666666666"/>
    <n v="-8.3291656991801766"/>
    <n v="136.86333333333332"/>
    <n v="0.91670834300819826"/>
    <n v="8.5714285714285712"/>
    <n v="-186.5300000000002"/>
    <x v="17"/>
    <x v="5"/>
  </r>
  <r>
    <s v="CMP00167"/>
    <s v="Back to School B"/>
    <x v="3"/>
    <x v="3"/>
    <x v="132"/>
    <x v="5"/>
    <x v="4"/>
    <x v="4"/>
    <x v="1"/>
    <x v="2"/>
    <x v="166"/>
    <n v="1653"/>
    <x v="142"/>
    <n v="27827.56"/>
    <n v="258"/>
    <n v="15.607985480943739"/>
    <n v="7.3049304295220807"/>
    <n v="46.802519379844959"/>
    <n v="130.45502917172186"/>
    <n v="107.85875968992248"/>
    <n v="2.3045502917172187"/>
    <n v="15.607985480943739"/>
    <n v="15752.510000000002"/>
    <x v="7"/>
    <x v="1"/>
  </r>
  <r>
    <s v="CMP00168"/>
    <s v="Spring Launch C"/>
    <x v="2"/>
    <x v="2"/>
    <x v="133"/>
    <x v="102"/>
    <x v="3"/>
    <x v="3"/>
    <x v="2"/>
    <x v="2"/>
    <x v="167"/>
    <n v="2325"/>
    <x v="143"/>
    <n v="49206.26"/>
    <n v="490"/>
    <n v="21.0752688172043"/>
    <n v="4.2373548387096776"/>
    <n v="20.105816326530611"/>
    <n v="399.46213147784431"/>
    <n v="100.42093877551021"/>
    <n v="4.9946213147784428"/>
    <n v="21.0752688172043"/>
    <n v="39354.410000000003"/>
    <x v="11"/>
    <x v="0"/>
  </r>
  <r>
    <s v="CMP00169"/>
    <s v="Clearance Drive A"/>
    <x v="1"/>
    <x v="1"/>
    <x v="3"/>
    <x v="131"/>
    <x v="2"/>
    <x v="2"/>
    <x v="4"/>
    <x v="2"/>
    <x v="168"/>
    <n v="1591"/>
    <x v="144"/>
    <n v="52276.57"/>
    <n v="508"/>
    <n v="31.929604022627277"/>
    <n v="9.4507039597737279"/>
    <n v="29.598562992125984"/>
    <n v="247.67442556465883"/>
    <n v="102.90663385826771"/>
    <n v="3.4767442556465884"/>
    <n v="31.929604022627277"/>
    <n v="37240.5"/>
    <x v="1"/>
    <x v="3"/>
  </r>
  <r>
    <s v="CMP00170"/>
    <s v="Flash Sale C"/>
    <x v="2"/>
    <x v="2"/>
    <x v="134"/>
    <x v="82"/>
    <x v="5"/>
    <x v="5"/>
    <x v="3"/>
    <x v="0"/>
    <x v="169"/>
    <n v="2412"/>
    <x v="145"/>
    <n v="85645.94"/>
    <n v="834"/>
    <n v="34.577114427860693"/>
    <n v="2.1827902155887231"/>
    <n v="6.3128177458033576"/>
    <n v="1526.7375006885234"/>
    <n v="102.69297362110312"/>
    <n v="16.267375006885235"/>
    <n v="34.577114427860693"/>
    <n v="80381.05"/>
    <x v="23"/>
    <x v="3"/>
  </r>
  <r>
    <s v="CMP00171"/>
    <s v="Clearance Drive B"/>
    <x v="5"/>
    <x v="1"/>
    <x v="24"/>
    <x v="132"/>
    <x v="2"/>
    <x v="2"/>
    <x v="2"/>
    <x v="1"/>
    <x v="170"/>
    <n v="2374"/>
    <x v="12"/>
    <n v="13509.89"/>
    <n v="227"/>
    <n v="9.5619208087615846"/>
    <n v="2.1591912384161751"/>
    <n v="22.581145374449338"/>
    <n v="163.56029746855197"/>
    <n v="59.514933920704841"/>
    <n v="2.6356029746855199"/>
    <n v="9.5619208087615846"/>
    <n v="8383.9699999999993"/>
    <x v="12"/>
    <x v="1"/>
  </r>
  <r>
    <s v="CMP00172"/>
    <s v="Retargeting Push C"/>
    <x v="0"/>
    <x v="0"/>
    <x v="11"/>
    <x v="133"/>
    <x v="4"/>
    <x v="4"/>
    <x v="4"/>
    <x v="2"/>
    <x v="171"/>
    <n v="2447"/>
    <x v="146"/>
    <n v="34265.35"/>
    <n v="249"/>
    <n v="10.175725378013894"/>
    <n v="1.484793624846751"/>
    <n v="14.591526104417671"/>
    <n v="843.0942754363125"/>
    <n v="137.61184738955822"/>
    <n v="9.4309427543631248"/>
    <n v="10.175725378013894"/>
    <n v="30632.059999999998"/>
    <x v="2"/>
    <x v="5"/>
  </r>
  <r>
    <s v="CMP00173"/>
    <s v="Back to School A"/>
    <x v="5"/>
    <x v="1"/>
    <x v="135"/>
    <x v="64"/>
    <x v="4"/>
    <x v="4"/>
    <x v="1"/>
    <x v="1"/>
    <x v="172"/>
    <n v="292"/>
    <x v="69"/>
    <n v="1818.17"/>
    <n v="16"/>
    <n v="5.4794520547945202"/>
    <n v="7.0704109589041098"/>
    <n v="129.035"/>
    <n v="-11.934262021932028"/>
    <n v="113.635625"/>
    <n v="0.88065737978067971"/>
    <n v="5.4794520547945202"/>
    <n v="-246.38999999999987"/>
    <x v="6"/>
    <x v="4"/>
  </r>
  <r>
    <s v="CMP00174"/>
    <s v="Clearance Drive A"/>
    <x v="2"/>
    <x v="2"/>
    <x v="136"/>
    <x v="134"/>
    <x v="3"/>
    <x v="3"/>
    <x v="0"/>
    <x v="1"/>
    <x v="173"/>
    <n v="55"/>
    <x v="147"/>
    <n v="1317.03"/>
    <n v="9"/>
    <n v="16.363636363636363"/>
    <n v="362.66327272727273"/>
    <n v="2216.2755555555555"/>
    <n v="-93.397180855970589"/>
    <n v="146.33666666666667"/>
    <n v="6.6028191440294232E-2"/>
    <n v="16.363636363636363"/>
    <n v="-18629.45"/>
    <x v="2"/>
    <x v="0"/>
  </r>
  <r>
    <s v="CMP00175"/>
    <s v="Holiday Promo C"/>
    <x v="2"/>
    <x v="2"/>
    <x v="137"/>
    <x v="135"/>
    <x v="3"/>
    <x v="3"/>
    <x v="2"/>
    <x v="0"/>
    <x v="174"/>
    <n v="695"/>
    <x v="148"/>
    <n v="21155.79"/>
    <n v="238"/>
    <n v="34.244604316546763"/>
    <n v="25.003438848920862"/>
    <n v="73.014243697478989"/>
    <n v="21.743196187689875"/>
    <n v="88.889873949579837"/>
    <n v="1.2174319618768987"/>
    <n v="34.244604316546763"/>
    <n v="3778.4000000000015"/>
    <x v="24"/>
    <x v="5"/>
  </r>
  <r>
    <s v="CMP00176"/>
    <s v="Clearance Drive B"/>
    <x v="0"/>
    <x v="0"/>
    <x v="22"/>
    <x v="136"/>
    <x v="1"/>
    <x v="1"/>
    <x v="3"/>
    <x v="0"/>
    <x v="175"/>
    <n v="1514"/>
    <x v="149"/>
    <n v="37870.17"/>
    <n v="402"/>
    <n v="26.552179656538971"/>
    <n v="9.6409973579920738"/>
    <n v="36.309626865671639"/>
    <n v="159.44745544641955"/>
    <n v="94.204402985074623"/>
    <n v="2.5944745544641958"/>
    <n v="26.552179656538971"/>
    <n v="23273.699999999997"/>
    <x v="12"/>
    <x v="5"/>
  </r>
  <r>
    <s v="CMP00177"/>
    <s v="Clearance Drive B"/>
    <x v="5"/>
    <x v="1"/>
    <x v="61"/>
    <x v="85"/>
    <x v="1"/>
    <x v="1"/>
    <x v="2"/>
    <x v="1"/>
    <x v="176"/>
    <n v="2270"/>
    <x v="150"/>
    <n v="33407.620000000003"/>
    <n v="637"/>
    <n v="28.061674008810574"/>
    <n v="4.3145726872246692"/>
    <n v="15.375321821036106"/>
    <n v="241.1001339584729"/>
    <n v="52.445243328100474"/>
    <n v="3.411001339584729"/>
    <n v="28.061674008810574"/>
    <n v="23613.54"/>
    <x v="6"/>
    <x v="5"/>
  </r>
  <r>
    <s v="CMP00178"/>
    <s v="Back to School B"/>
    <x v="4"/>
    <x v="4"/>
    <x v="134"/>
    <x v="137"/>
    <x v="2"/>
    <x v="2"/>
    <x v="3"/>
    <x v="2"/>
    <x v="177"/>
    <n v="1860"/>
    <x v="151"/>
    <n v="24143.33"/>
    <n v="204"/>
    <n v="10.967741935483872"/>
    <n v="3.6622311827956988"/>
    <n v="33.390931372549019"/>
    <n v="254.43652512203178"/>
    <n v="118.34965686274511"/>
    <n v="3.5443652512203179"/>
    <n v="10.967741935483872"/>
    <n v="17331.580000000002"/>
    <x v="11"/>
    <x v="3"/>
  </r>
  <r>
    <s v="CMP00179"/>
    <s v="Holiday Promo A"/>
    <x v="0"/>
    <x v="0"/>
    <x v="28"/>
    <x v="138"/>
    <x v="1"/>
    <x v="1"/>
    <x v="4"/>
    <x v="2"/>
    <x v="178"/>
    <n v="2098"/>
    <x v="152"/>
    <n v="31606.84"/>
    <n v="489"/>
    <n v="23.307912297426121"/>
    <n v="5.162955195424213"/>
    <n v="22.151083844580775"/>
    <n v="191.79459152058553"/>
    <n v="64.635664621676895"/>
    <n v="2.9179459152058556"/>
    <n v="23.307912297426121"/>
    <n v="20774.96"/>
    <x v="2"/>
    <x v="10"/>
  </r>
  <r>
    <s v="CMP00180"/>
    <s v="VIP Campaign B"/>
    <x v="4"/>
    <x v="4"/>
    <x v="138"/>
    <x v="139"/>
    <x v="1"/>
    <x v="1"/>
    <x v="1"/>
    <x v="1"/>
    <x v="179"/>
    <n v="188"/>
    <x v="153"/>
    <n v="4177.1000000000004"/>
    <n v="61"/>
    <n v="32.446808510638299"/>
    <n v="62.947606382978719"/>
    <n v="194.00245901639343"/>
    <n v="-64.702999370465974"/>
    <n v="68.477049180327882"/>
    <n v="0.3529700062953402"/>
    <n v="32.446808510638299"/>
    <n v="-7657.0499999999993"/>
    <x v="12"/>
    <x v="2"/>
  </r>
  <r>
    <s v="CMP00181"/>
    <s v="Back to School A"/>
    <x v="4"/>
    <x v="4"/>
    <x v="139"/>
    <x v="118"/>
    <x v="4"/>
    <x v="4"/>
    <x v="3"/>
    <x v="0"/>
    <x v="180"/>
    <n v="951"/>
    <x v="154"/>
    <n v="6596.56"/>
    <n v="143"/>
    <n v="15.036803364879075"/>
    <n v="12.703175604626708"/>
    <n v="84.480559440559432"/>
    <n v="-45.395969776635823"/>
    <n v="46.129790209790215"/>
    <n v="0.54604030223364175"/>
    <n v="15.036803364879075"/>
    <n v="-5484.1599999999989"/>
    <x v="25"/>
    <x v="8"/>
  </r>
  <r>
    <s v="CMP00182"/>
    <s v="New Year Buzz C"/>
    <x v="3"/>
    <x v="3"/>
    <x v="140"/>
    <x v="140"/>
    <x v="2"/>
    <x v="2"/>
    <x v="0"/>
    <x v="2"/>
    <x v="181"/>
    <n v="2269"/>
    <x v="107"/>
    <n v="28037.15"/>
    <n v="250"/>
    <n v="11.018069634200089"/>
    <n v="0.76501101806963423"/>
    <n v="6.9432399999999994"/>
    <n v="1515.2199837539824"/>
    <n v="112.1486"/>
    <n v="16.152199837539825"/>
    <n v="11.018069634200089"/>
    <n v="26301.34"/>
    <x v="6"/>
    <x v="5"/>
  </r>
  <r>
    <s v="CMP00183"/>
    <s v="Clearance Drive A"/>
    <x v="0"/>
    <x v="0"/>
    <x v="141"/>
    <x v="141"/>
    <x v="0"/>
    <x v="0"/>
    <x v="0"/>
    <x v="2"/>
    <x v="182"/>
    <n v="1392"/>
    <x v="155"/>
    <n v="42914.48"/>
    <n v="354"/>
    <n v="25.431034482758619"/>
    <n v="1.5901077586206895"/>
    <n v="6.2526271186440674"/>
    <n v="1838.8225514247122"/>
    <n v="121.22734463276836"/>
    <n v="19.388225514247122"/>
    <n v="25.431034482758619"/>
    <n v="40701.050000000003"/>
    <x v="1"/>
    <x v="9"/>
  </r>
  <r>
    <s v="CMP00184"/>
    <s v="Flash Sale C"/>
    <x v="0"/>
    <x v="0"/>
    <x v="142"/>
    <x v="102"/>
    <x v="6"/>
    <x v="6"/>
    <x v="1"/>
    <x v="1"/>
    <x v="183"/>
    <n v="1993"/>
    <x v="156"/>
    <n v="57895.41"/>
    <n v="462"/>
    <n v="23.181133968891118"/>
    <n v="6.0787556447566482"/>
    <n v="26.222857142857141"/>
    <n v="377.88362487370995"/>
    <n v="125.31474025974026"/>
    <n v="4.7788362487370994"/>
    <n v="23.181133968891118"/>
    <n v="45780.450000000004"/>
    <x v="22"/>
    <x v="0"/>
  </r>
  <r>
    <s v="CMP00185"/>
    <s v="Holiday Promo C"/>
    <x v="3"/>
    <x v="3"/>
    <x v="143"/>
    <x v="142"/>
    <x v="6"/>
    <x v="6"/>
    <x v="4"/>
    <x v="1"/>
    <x v="184"/>
    <n v="1654"/>
    <x v="157"/>
    <n v="72026.8"/>
    <n v="494"/>
    <n v="29.866989117291414"/>
    <n v="1.560241837968561"/>
    <n v="5.2239676113360325"/>
    <n v="2691.0440820881645"/>
    <n v="145.80323886639675"/>
    <n v="27.910440820881643"/>
    <n v="29.866989117291414"/>
    <n v="69446.16"/>
    <x v="7"/>
    <x v="8"/>
  </r>
  <r>
    <s v="CMP00186"/>
    <s v="New Year Buzz B"/>
    <x v="3"/>
    <x v="3"/>
    <x v="51"/>
    <x v="143"/>
    <x v="6"/>
    <x v="6"/>
    <x v="0"/>
    <x v="1"/>
    <x v="185"/>
    <n v="425"/>
    <x v="72"/>
    <n v="8026.23"/>
    <n v="147"/>
    <n v="34.588235294117645"/>
    <n v="6.8795294117647066"/>
    <n v="19.889795918367348"/>
    <n v="174.51364662425607"/>
    <n v="54.600204081632647"/>
    <n v="2.7451364662425606"/>
    <n v="34.588235294117645"/>
    <n v="5102.4299999999994"/>
    <x v="9"/>
    <x v="11"/>
  </r>
  <r>
    <s v="CMP00187"/>
    <s v="Back to School B"/>
    <x v="2"/>
    <x v="2"/>
    <x v="90"/>
    <x v="144"/>
    <x v="5"/>
    <x v="5"/>
    <x v="4"/>
    <x v="0"/>
    <x v="186"/>
    <n v="1369"/>
    <x v="158"/>
    <n v="13020.77"/>
    <n v="364"/>
    <n v="26.588750913075238"/>
    <n v="5.7669539810080348"/>
    <n v="21.689450549450548"/>
    <n v="64.925091450748326"/>
    <n v="35.771346153846153"/>
    <n v="1.6492509145074834"/>
    <n v="26.588750913075238"/>
    <n v="5125.8100000000004"/>
    <x v="10"/>
    <x v="5"/>
  </r>
  <r>
    <s v="CMP00188"/>
    <s v="Retargeting Push C"/>
    <x v="0"/>
    <x v="0"/>
    <x v="144"/>
    <x v="76"/>
    <x v="5"/>
    <x v="5"/>
    <x v="2"/>
    <x v="2"/>
    <x v="187"/>
    <n v="922"/>
    <x v="159"/>
    <n v="31863.95"/>
    <n v="253"/>
    <n v="27.440347071583517"/>
    <n v="17.071073752711499"/>
    <n v="62.211581027667989"/>
    <n v="102.44537162164309"/>
    <n v="125.94446640316205"/>
    <n v="2.0244537162164309"/>
    <n v="27.440347071583517"/>
    <n v="16124.42"/>
    <x v="8"/>
    <x v="7"/>
  </r>
  <r>
    <s v="CMP00189"/>
    <s v="Back to School C"/>
    <x v="5"/>
    <x v="1"/>
    <x v="145"/>
    <x v="145"/>
    <x v="4"/>
    <x v="4"/>
    <x v="2"/>
    <x v="1"/>
    <x v="188"/>
    <n v="2102"/>
    <x v="159"/>
    <n v="26830.91"/>
    <n v="253"/>
    <n v="12.03615604186489"/>
    <n v="7.892526165556613"/>
    <n v="65.573478260869564"/>
    <n v="61.728537940421056"/>
    <n v="106.05102766798419"/>
    <n v="1.6172853794042106"/>
    <n v="12.03615604186489"/>
    <n v="10240.82"/>
    <x v="4"/>
    <x v="2"/>
  </r>
  <r>
    <s v="CMP00190"/>
    <s v="Holiday Promo A"/>
    <x v="3"/>
    <x v="3"/>
    <x v="146"/>
    <x v="104"/>
    <x v="5"/>
    <x v="5"/>
    <x v="4"/>
    <x v="0"/>
    <x v="189"/>
    <n v="650"/>
    <x v="160"/>
    <n v="15649.96"/>
    <n v="203"/>
    <n v="31.23076923076923"/>
    <n v="28.005215384615383"/>
    <n v="89.671871921182259"/>
    <n v="-14.02722240198117"/>
    <n v="77.093399014778328"/>
    <n v="0.85972777598018824"/>
    <n v="31.23076923076923"/>
    <n v="-2553.4300000000003"/>
    <x v="5"/>
    <x v="0"/>
  </r>
  <r>
    <s v="CMP00191"/>
    <s v="Flash Sale A"/>
    <x v="5"/>
    <x v="1"/>
    <x v="55"/>
    <x v="3"/>
    <x v="0"/>
    <x v="0"/>
    <x v="3"/>
    <x v="1"/>
    <x v="190"/>
    <n v="1368"/>
    <x v="161"/>
    <n v="49803.59"/>
    <n v="361"/>
    <n v="26.388888888888889"/>
    <n v="12.005621345029239"/>
    <n v="45.494986149584484"/>
    <n v="203.24238949955827"/>
    <n v="137.96008310249306"/>
    <n v="3.0324238949955826"/>
    <n v="26.388888888888889"/>
    <n v="33379.899999999994"/>
    <x v="5"/>
    <x v="3"/>
  </r>
  <r>
    <s v="CMP00192"/>
    <s v="New Year Buzz B"/>
    <x v="4"/>
    <x v="4"/>
    <x v="147"/>
    <x v="45"/>
    <x v="6"/>
    <x v="6"/>
    <x v="4"/>
    <x v="1"/>
    <x v="191"/>
    <n v="1938"/>
    <x v="162"/>
    <n v="47963.34"/>
    <n v="531"/>
    <n v="27.399380804953559"/>
    <n v="6.5376573787409695"/>
    <n v="23.860602636534839"/>
    <n v="278.55892432347963"/>
    <n v="90.32644067796609"/>
    <n v="3.7855892432347957"/>
    <n v="27.399380804953559"/>
    <n v="35293.360000000001"/>
    <x v="23"/>
    <x v="7"/>
  </r>
  <r>
    <s v="CMP00193"/>
    <s v="Brand Awareness A"/>
    <x v="0"/>
    <x v="0"/>
    <x v="146"/>
    <x v="92"/>
    <x v="4"/>
    <x v="4"/>
    <x v="0"/>
    <x v="0"/>
    <x v="192"/>
    <n v="1298"/>
    <x v="163"/>
    <n v="20359.57"/>
    <n v="217"/>
    <n v="16.718027734976886"/>
    <n v="3.8737673343605543"/>
    <n v="23.171198156682024"/>
    <n v="304.91174686514921"/>
    <n v="93.822903225806456"/>
    <n v="4.0491174686514926"/>
    <n v="16.718027734976886"/>
    <n v="15331.42"/>
    <x v="12"/>
    <x v="0"/>
  </r>
  <r>
    <s v="CMP00194"/>
    <s v="Clearance Drive C"/>
    <x v="5"/>
    <x v="1"/>
    <x v="148"/>
    <x v="146"/>
    <x v="2"/>
    <x v="2"/>
    <x v="3"/>
    <x v="2"/>
    <x v="193"/>
    <n v="2201"/>
    <x v="164"/>
    <n v="22982.49"/>
    <n v="522"/>
    <n v="23.71649250340754"/>
    <n v="0.81738755111313033"/>
    <n v="3.4464942528735629"/>
    <n v="1177.4650235955246"/>
    <n v="44.02775862068966"/>
    <n v="12.774650235955244"/>
    <n v="23.71649250340754"/>
    <n v="21183.420000000002"/>
    <x v="11"/>
    <x v="7"/>
  </r>
  <r>
    <s v="CMP00195"/>
    <s v="New Year Buzz B"/>
    <x v="1"/>
    <x v="1"/>
    <x v="101"/>
    <x v="147"/>
    <x v="5"/>
    <x v="5"/>
    <x v="2"/>
    <x v="2"/>
    <x v="194"/>
    <n v="2488"/>
    <x v="165"/>
    <n v="75761.649999999994"/>
    <n v="669"/>
    <n v="26.889067524115756"/>
    <n v="7.567013665594855"/>
    <n v="28.141599402092677"/>
    <n v="302.41534244130554"/>
    <n v="113.24611360239162"/>
    <n v="4.024153424413055"/>
    <n v="26.889067524115756"/>
    <n v="56934.92"/>
    <x v="13"/>
    <x v="9"/>
  </r>
  <r>
    <s v="CMP00196"/>
    <s v="Brand Awareness A"/>
    <x v="5"/>
    <x v="1"/>
    <x v="128"/>
    <x v="93"/>
    <x v="5"/>
    <x v="5"/>
    <x v="2"/>
    <x v="0"/>
    <x v="195"/>
    <n v="1696"/>
    <x v="166"/>
    <n v="37606.129999999997"/>
    <n v="400"/>
    <n v="23.584905660377359"/>
    <n v="2.211821933962264"/>
    <n v="9.3781250000000007"/>
    <n v="902.49596801066298"/>
    <n v="94.01532499999999"/>
    <n v="10.02495968010663"/>
    <n v="23.584905660377359"/>
    <n v="33854.879999999997"/>
    <x v="18"/>
    <x v="3"/>
  </r>
  <r>
    <s v="CMP00197"/>
    <s v="Clearance Drive B"/>
    <x v="4"/>
    <x v="4"/>
    <x v="149"/>
    <x v="148"/>
    <x v="0"/>
    <x v="0"/>
    <x v="4"/>
    <x v="0"/>
    <x v="196"/>
    <n v="469"/>
    <x v="167"/>
    <n v="19607.009999999998"/>
    <n v="163"/>
    <n v="34.754797441364602"/>
    <n v="38.23221748400853"/>
    <n v="110.00558282208588"/>
    <n v="9.3475456627689208"/>
    <n v="120.28840490797545"/>
    <n v="1.0934754566276892"/>
    <n v="34.754797441364602"/>
    <n v="1676.0999999999985"/>
    <x v="10"/>
    <x v="10"/>
  </r>
  <r>
    <s v="CMP00198"/>
    <s v="New Year Buzz A"/>
    <x v="5"/>
    <x v="1"/>
    <x v="108"/>
    <x v="149"/>
    <x v="1"/>
    <x v="1"/>
    <x v="3"/>
    <x v="2"/>
    <x v="197"/>
    <n v="1000"/>
    <x v="81"/>
    <n v="5018.17"/>
    <n v="92"/>
    <n v="9.1999999999999993"/>
    <n v="14.28612"/>
    <n v="155.28391304347826"/>
    <n v="-64.873807583864618"/>
    <n v="54.545326086956521"/>
    <n v="0.35126192416135382"/>
    <n v="9.1999999999999993"/>
    <n v="-9267.9500000000007"/>
    <x v="13"/>
    <x v="4"/>
  </r>
  <r>
    <s v="CMP00199"/>
    <s v="Flash Sale C"/>
    <x v="4"/>
    <x v="4"/>
    <x v="150"/>
    <x v="150"/>
    <x v="5"/>
    <x v="5"/>
    <x v="1"/>
    <x v="0"/>
    <x v="198"/>
    <n v="566"/>
    <x v="168"/>
    <n v="12575.82"/>
    <n v="177"/>
    <n v="31.272084805653712"/>
    <n v="25.484540636042404"/>
    <n v="81.49293785310735"/>
    <n v="-12.814739067889146"/>
    <n v="71.049830508474571"/>
    <n v="0.87185260932110853"/>
    <n v="31.272084805653712"/>
    <n v="-1848.4300000000003"/>
    <x v="14"/>
    <x v="5"/>
  </r>
  <r>
    <s v="CMP00200"/>
    <s v="Back to School B"/>
    <x v="2"/>
    <x v="2"/>
    <x v="151"/>
    <x v="151"/>
    <x v="4"/>
    <x v="4"/>
    <x v="1"/>
    <x v="1"/>
    <x v="199"/>
    <n v="864"/>
    <x v="114"/>
    <n v="11868.24"/>
    <n v="262"/>
    <n v="30.324074074074076"/>
    <n v="19.114027777777778"/>
    <n v="63.032519083969468"/>
    <n v="-28.134514354640643"/>
    <n v="45.298625954198471"/>
    <n v="0.7186548564535935"/>
    <n v="30.324074074074076"/>
    <n v="-4646.2800000000007"/>
    <x v="9"/>
    <x v="3"/>
  </r>
  <r>
    <s v="CMP00201"/>
    <s v="Retargeting Push A"/>
    <x v="5"/>
    <x v="1"/>
    <x v="7"/>
    <x v="65"/>
    <x v="4"/>
    <x v="4"/>
    <x v="0"/>
    <x v="2"/>
    <x v="200"/>
    <n v="2144"/>
    <x v="169"/>
    <n v="45371.56"/>
    <n v="370"/>
    <n v="17.257462686567166"/>
    <n v="3.8465951492537314"/>
    <n v="22.289459459459461"/>
    <n v="450.15168968485887"/>
    <n v="122.62583783783784"/>
    <n v="5.5015168968485888"/>
    <n v="17.257462686567166"/>
    <n v="37124.46"/>
    <x v="1"/>
    <x v="1"/>
  </r>
  <r>
    <s v="CMP00202"/>
    <s v="Spring Launch C"/>
    <x v="1"/>
    <x v="1"/>
    <x v="152"/>
    <x v="147"/>
    <x v="1"/>
    <x v="1"/>
    <x v="1"/>
    <x v="1"/>
    <x v="201"/>
    <n v="2005"/>
    <x v="170"/>
    <n v="25651.97"/>
    <n v="426"/>
    <n v="21.246882793017459"/>
    <n v="0.36805985037406486"/>
    <n v="1.7323004694835682"/>
    <n v="3376.0650983793162"/>
    <n v="60.215892018779343"/>
    <n v="34.760650983793163"/>
    <n v="21.246882793017459"/>
    <n v="24914.010000000002"/>
    <x v="0"/>
    <x v="9"/>
  </r>
  <r>
    <s v="CMP00203"/>
    <s v="VIP Campaign A"/>
    <x v="1"/>
    <x v="1"/>
    <x v="68"/>
    <x v="127"/>
    <x v="2"/>
    <x v="2"/>
    <x v="3"/>
    <x v="0"/>
    <x v="202"/>
    <n v="60"/>
    <x v="139"/>
    <n v="1422.06"/>
    <n v="20"/>
    <n v="33.333333333333329"/>
    <n v="120.6845"/>
    <n v="362.05349999999999"/>
    <n v="-80.361189713674918"/>
    <n v="71.102999999999994"/>
    <n v="0.19638810286325087"/>
    <n v="33.333333333333329"/>
    <n v="-5819.01"/>
    <x v="14"/>
    <x v="0"/>
  </r>
  <r>
    <s v="CMP00204"/>
    <s v="Clearance Drive C"/>
    <x v="5"/>
    <x v="1"/>
    <x v="45"/>
    <x v="119"/>
    <x v="3"/>
    <x v="3"/>
    <x v="2"/>
    <x v="2"/>
    <x v="203"/>
    <n v="2120"/>
    <x v="171"/>
    <n v="57325.93"/>
    <n v="399"/>
    <n v="18.820754716981135"/>
    <n v="2.3270471698113209"/>
    <n v="12.364260651629072"/>
    <n v="1062.0105243101023"/>
    <n v="143.67401002506267"/>
    <n v="11.620105243101023"/>
    <n v="18.820754716981135"/>
    <n v="52392.59"/>
    <x v="18"/>
    <x v="0"/>
  </r>
  <r>
    <s v="CMP00205"/>
    <s v="VIP Campaign C"/>
    <x v="0"/>
    <x v="0"/>
    <x v="136"/>
    <x v="152"/>
    <x v="0"/>
    <x v="0"/>
    <x v="3"/>
    <x v="0"/>
    <x v="204"/>
    <n v="2238"/>
    <x v="172"/>
    <n v="8629.5499999999993"/>
    <n v="205"/>
    <n v="9.1599642537980337"/>
    <n v="1.5595844504021448"/>
    <n v="17.026097560975611"/>
    <n v="147.24024811265343"/>
    <n v="42.095365853658535"/>
    <n v="2.4724024811265344"/>
    <n v="9.1599642537980337"/>
    <n v="5139.1999999999989"/>
    <x v="10"/>
    <x v="0"/>
  </r>
  <r>
    <s v="CMP00206"/>
    <s v="Spring Launch A"/>
    <x v="1"/>
    <x v="1"/>
    <x v="17"/>
    <x v="153"/>
    <x v="4"/>
    <x v="4"/>
    <x v="0"/>
    <x v="1"/>
    <x v="205"/>
    <n v="1689"/>
    <x v="102"/>
    <n v="74615.31"/>
    <n v="526"/>
    <n v="31.142687981053879"/>
    <n v="3.2518058022498519"/>
    <n v="10.441634980988594"/>
    <n v="1258.5439615461646"/>
    <n v="141.85420152091254"/>
    <n v="13.585439615461645"/>
    <n v="31.142687981053879"/>
    <n v="69123.009999999995"/>
    <x v="25"/>
    <x v="6"/>
  </r>
  <r>
    <s v="CMP00207"/>
    <s v="Spring Launch C"/>
    <x v="4"/>
    <x v="4"/>
    <x v="153"/>
    <x v="154"/>
    <x v="2"/>
    <x v="2"/>
    <x v="2"/>
    <x v="0"/>
    <x v="206"/>
    <n v="1397"/>
    <x v="166"/>
    <n v="13105.09"/>
    <n v="400"/>
    <n v="28.632784538296352"/>
    <n v="8.2463135289906955"/>
    <n v="28.800250000000002"/>
    <n v="13.758474318799314"/>
    <n v="32.762725000000003"/>
    <n v="1.1375847431879931"/>
    <n v="28.632784538296352"/>
    <n v="1584.9899999999998"/>
    <x v="14"/>
    <x v="9"/>
  </r>
  <r>
    <s v="CMP00208"/>
    <s v="Flash Sale A"/>
    <x v="0"/>
    <x v="0"/>
    <x v="154"/>
    <x v="155"/>
    <x v="0"/>
    <x v="0"/>
    <x v="1"/>
    <x v="1"/>
    <x v="207"/>
    <n v="653"/>
    <x v="173"/>
    <n v="4056.68"/>
    <n v="106"/>
    <n v="16.232771822358348"/>
    <n v="20.216937212863705"/>
    <n v="124.54396226415095"/>
    <n v="-69.271440106774449"/>
    <n v="38.270566037735847"/>
    <n v="0.30728559893225549"/>
    <n v="16.232771822358348"/>
    <n v="-9144.98"/>
    <x v="20"/>
    <x v="11"/>
  </r>
  <r>
    <s v="CMP00209"/>
    <s v="Holiday Promo A"/>
    <x v="5"/>
    <x v="1"/>
    <x v="155"/>
    <x v="126"/>
    <x v="6"/>
    <x v="6"/>
    <x v="2"/>
    <x v="1"/>
    <x v="208"/>
    <n v="1480"/>
    <x v="174"/>
    <n v="7463.52"/>
    <n v="128"/>
    <n v="8.6486486486486491"/>
    <n v="1.3565945945945945"/>
    <n v="15.685625"/>
    <n v="271.73367334741204"/>
    <n v="58.308750000000003"/>
    <n v="3.7173367334741205"/>
    <n v="8.6486486486486491"/>
    <n v="5455.76"/>
    <x v="21"/>
    <x v="3"/>
  </r>
  <r>
    <s v="CMP00210"/>
    <s v="New Year Buzz C"/>
    <x v="2"/>
    <x v="2"/>
    <x v="74"/>
    <x v="107"/>
    <x v="5"/>
    <x v="5"/>
    <x v="3"/>
    <x v="2"/>
    <x v="209"/>
    <n v="1255"/>
    <x v="175"/>
    <n v="26406.16"/>
    <n v="378"/>
    <n v="30.119521912350599"/>
    <n v="2.9702390438247011"/>
    <n v="9.8615079365079374"/>
    <n v="608.38624870897206"/>
    <n v="69.857566137566138"/>
    <n v="7.0838624870897213"/>
    <n v="30.119521912350599"/>
    <n v="22678.51"/>
    <x v="17"/>
    <x v="4"/>
  </r>
  <r>
    <s v="CMP00211"/>
    <s v="Brand Awareness C"/>
    <x v="3"/>
    <x v="3"/>
    <x v="98"/>
    <x v="13"/>
    <x v="2"/>
    <x v="2"/>
    <x v="3"/>
    <x v="2"/>
    <x v="210"/>
    <n v="2468"/>
    <x v="176"/>
    <n v="43690.86"/>
    <n v="561"/>
    <n v="22.730956239870341"/>
    <n v="2.6633549432739061"/>
    <n v="11.716862745098039"/>
    <n v="564.68578278940413"/>
    <n v="77.880320855614968"/>
    <n v="6.646857827894042"/>
    <n v="22.730956239870341"/>
    <n v="37117.699999999997"/>
    <x v="9"/>
    <x v="8"/>
  </r>
  <r>
    <s v="CMP00212"/>
    <s v="VIP Campaign C"/>
    <x v="0"/>
    <x v="0"/>
    <x v="64"/>
    <x v="156"/>
    <x v="4"/>
    <x v="4"/>
    <x v="0"/>
    <x v="1"/>
    <x v="211"/>
    <n v="251"/>
    <x v="135"/>
    <n v="2230.58"/>
    <n v="73"/>
    <n v="29.083665338645421"/>
    <n v="6.2464143426294818"/>
    <n v="21.477397260273971"/>
    <n v="42.269987562585712"/>
    <n v="30.555890410958902"/>
    <n v="1.4226998756258571"/>
    <n v="29.083665338645421"/>
    <n v="662.73"/>
    <x v="25"/>
    <x v="3"/>
  </r>
  <r>
    <s v="CMP00213"/>
    <s v="New Year Buzz C"/>
    <x v="1"/>
    <x v="1"/>
    <x v="148"/>
    <x v="54"/>
    <x v="0"/>
    <x v="0"/>
    <x v="0"/>
    <x v="0"/>
    <x v="212"/>
    <n v="624"/>
    <x v="75"/>
    <n v="14431.2"/>
    <n v="108"/>
    <n v="17.307692307692307"/>
    <n v="11.223125"/>
    <n v="64.844722222222217"/>
    <n v="106.0649157602992"/>
    <n v="133.62222222222223"/>
    <n v="2.0606491576029922"/>
    <n v="17.307692307692307"/>
    <n v="7427.9700000000012"/>
    <x v="10"/>
    <x v="7"/>
  </r>
  <r>
    <s v="CMP00214"/>
    <s v="New Year Buzz B"/>
    <x v="2"/>
    <x v="2"/>
    <x v="113"/>
    <x v="94"/>
    <x v="2"/>
    <x v="2"/>
    <x v="3"/>
    <x v="1"/>
    <x v="213"/>
    <n v="524"/>
    <x v="177"/>
    <n v="11965.79"/>
    <n v="142"/>
    <n v="27.099236641221374"/>
    <n v="35.300992366412217"/>
    <n v="130.26563380281692"/>
    <n v="-35.312081705204754"/>
    <n v="84.266126760563381"/>
    <n v="0.64687918294795255"/>
    <n v="27.099236641221374"/>
    <n v="-6531.93"/>
    <x v="13"/>
    <x v="2"/>
  </r>
  <r>
    <s v="CMP00215"/>
    <s v="Clearance Drive B"/>
    <x v="2"/>
    <x v="2"/>
    <x v="156"/>
    <x v="157"/>
    <x v="1"/>
    <x v="1"/>
    <x v="3"/>
    <x v="0"/>
    <x v="214"/>
    <n v="925"/>
    <x v="91"/>
    <n v="17876.36"/>
    <n v="299"/>
    <n v="32.324324324324323"/>
    <n v="5.2754486486486485"/>
    <n v="16.320367892976588"/>
    <n v="266.33461685851233"/>
    <n v="59.787157190635455"/>
    <n v="3.6633461685851239"/>
    <n v="32.324324324324323"/>
    <n v="12996.57"/>
    <x v="12"/>
    <x v="8"/>
  </r>
  <r>
    <s v="CMP00216"/>
    <s v="Clearance Drive C"/>
    <x v="0"/>
    <x v="0"/>
    <x v="157"/>
    <x v="21"/>
    <x v="3"/>
    <x v="3"/>
    <x v="4"/>
    <x v="2"/>
    <x v="215"/>
    <n v="1253"/>
    <x v="11"/>
    <n v="30751.93"/>
    <n v="220"/>
    <n v="17.557861133280127"/>
    <n v="9.3885235434956105"/>
    <n v="53.471909090909087"/>
    <n v="161.41108925502093"/>
    <n v="139.78149999999999"/>
    <n v="2.614110892550209"/>
    <n v="17.557861133280127"/>
    <n v="18988.11"/>
    <x v="1"/>
    <x v="2"/>
  </r>
  <r>
    <s v="CMP00217"/>
    <s v="Holiday Promo A"/>
    <x v="3"/>
    <x v="3"/>
    <x v="158"/>
    <x v="158"/>
    <x v="3"/>
    <x v="3"/>
    <x v="2"/>
    <x v="1"/>
    <x v="216"/>
    <n v="112"/>
    <x v="178"/>
    <n v="789.76"/>
    <n v="14"/>
    <n v="12.5"/>
    <n v="67.559642857142862"/>
    <n v="540.47714285714289"/>
    <n v="-89.562661563591959"/>
    <n v="56.411428571428573"/>
    <n v="0.1043733843640804"/>
    <n v="12.5"/>
    <n v="-6776.92"/>
    <x v="20"/>
    <x v="10"/>
  </r>
  <r>
    <s v="CMP00218"/>
    <s v="Brand Awareness B"/>
    <x v="3"/>
    <x v="3"/>
    <x v="60"/>
    <x v="159"/>
    <x v="0"/>
    <x v="0"/>
    <x v="2"/>
    <x v="0"/>
    <x v="217"/>
    <n v="1016"/>
    <x v="179"/>
    <n v="29607.38"/>
    <n v="348"/>
    <n v="34.251968503937007"/>
    <n v="4.574094488188976"/>
    <n v="13.354252873563217"/>
    <n v="537.09051316038631"/>
    <n v="85.078678160919537"/>
    <n v="6.3709051316038634"/>
    <n v="34.251968503937007"/>
    <n v="24960.100000000002"/>
    <x v="3"/>
    <x v="5"/>
  </r>
  <r>
    <s v="CMP00219"/>
    <s v="Retargeting Push A"/>
    <x v="0"/>
    <x v="0"/>
    <x v="159"/>
    <x v="160"/>
    <x v="6"/>
    <x v="6"/>
    <x v="2"/>
    <x v="2"/>
    <x v="218"/>
    <n v="391"/>
    <x v="180"/>
    <n v="4339.12"/>
    <n v="29"/>
    <n v="7.4168797953964196"/>
    <n v="29.072762148337599"/>
    <n v="391.98103448275867"/>
    <n v="-61.828554337164455"/>
    <n v="149.62482758620689"/>
    <n v="0.38171445662835551"/>
    <n v="7.4168797953964196"/>
    <n v="-7028.3300000000008"/>
    <x v="18"/>
    <x v="5"/>
  </r>
  <r>
    <s v="CMP00220"/>
    <s v="Spring Launch B"/>
    <x v="5"/>
    <x v="1"/>
    <x v="64"/>
    <x v="161"/>
    <x v="6"/>
    <x v="6"/>
    <x v="1"/>
    <x v="2"/>
    <x v="219"/>
    <n v="1842"/>
    <x v="181"/>
    <n v="20429.36"/>
    <n v="263"/>
    <n v="14.277958740499457"/>
    <n v="5.5878393051031487"/>
    <n v="39.1361216730038"/>
    <n v="98.482045701849856"/>
    <n v="77.678174904942964"/>
    <n v="1.9848204570184986"/>
    <n v="14.277958740499457"/>
    <n v="10136.560000000001"/>
    <x v="19"/>
    <x v="3"/>
  </r>
  <r>
    <s v="CMP00221"/>
    <s v="Spring Launch A"/>
    <x v="0"/>
    <x v="0"/>
    <x v="160"/>
    <x v="162"/>
    <x v="1"/>
    <x v="1"/>
    <x v="1"/>
    <x v="0"/>
    <x v="220"/>
    <n v="1001"/>
    <x v="182"/>
    <n v="17422.75"/>
    <n v="319"/>
    <n v="31.868131868131865"/>
    <n v="8.8135664335664323"/>
    <n v="27.656363636363633"/>
    <n v="97.483558858267287"/>
    <n v="54.61677115987461"/>
    <n v="1.9748355885826729"/>
    <n v="31.868131868131865"/>
    <n v="8600.3700000000008"/>
    <x v="6"/>
    <x v="8"/>
  </r>
  <r>
    <s v="CMP00222"/>
    <s v="Holiday Promo C"/>
    <x v="5"/>
    <x v="1"/>
    <x v="161"/>
    <x v="163"/>
    <x v="6"/>
    <x v="6"/>
    <x v="3"/>
    <x v="0"/>
    <x v="221"/>
    <n v="478"/>
    <x v="183"/>
    <n v="10170.25"/>
    <n v="78"/>
    <n v="16.317991631799163"/>
    <n v="8.8251255230125523"/>
    <n v="54.082179487179488"/>
    <n v="141.09202282376538"/>
    <n v="130.38782051282053"/>
    <n v="2.4109202282376536"/>
    <n v="16.317991631799163"/>
    <n v="5951.84"/>
    <x v="10"/>
    <x v="10"/>
  </r>
  <r>
    <s v="CMP00223"/>
    <s v="Spring Launch A"/>
    <x v="4"/>
    <x v="4"/>
    <x v="162"/>
    <x v="164"/>
    <x v="2"/>
    <x v="2"/>
    <x v="4"/>
    <x v="0"/>
    <x v="222"/>
    <n v="818"/>
    <x v="184"/>
    <n v="19495.169999999998"/>
    <n v="231"/>
    <n v="28.239608801955988"/>
    <n v="14.615342298288509"/>
    <n v="51.754761904761907"/>
    <n v="63.06649324361058"/>
    <n v="84.394675324675319"/>
    <n v="1.6306649324361058"/>
    <n v="28.239608801955988"/>
    <n v="7539.8199999999979"/>
    <x v="20"/>
    <x v="1"/>
  </r>
  <r>
    <s v="CMP00224"/>
    <s v="Brand Awareness B"/>
    <x v="4"/>
    <x v="4"/>
    <x v="163"/>
    <x v="165"/>
    <x v="5"/>
    <x v="5"/>
    <x v="1"/>
    <x v="1"/>
    <x v="223"/>
    <n v="1037"/>
    <x v="185"/>
    <n v="18017.93"/>
    <n v="201"/>
    <n v="19.382835101253615"/>
    <n v="10.342921890067503"/>
    <n v="53.361243781094529"/>
    <n v="67.989792655149671"/>
    <n v="89.641442786069646"/>
    <n v="1.6798979265514968"/>
    <n v="19.382835101253615"/>
    <n v="7292.32"/>
    <x v="24"/>
    <x v="6"/>
  </r>
  <r>
    <s v="CMP00225"/>
    <s v="VIP Campaign A"/>
    <x v="4"/>
    <x v="4"/>
    <x v="78"/>
    <x v="166"/>
    <x v="0"/>
    <x v="0"/>
    <x v="4"/>
    <x v="0"/>
    <x v="224"/>
    <n v="1970"/>
    <x v="186"/>
    <n v="11561.88"/>
    <n v="296"/>
    <n v="15.025380710659899"/>
    <n v="7.8296700507614219"/>
    <n v="52.109628378378382"/>
    <n v="-25.04186535014215"/>
    <n v="39.060405405405405"/>
    <n v="0.74958134649857844"/>
    <n v="15.025380710659899"/>
    <n v="-3862.5700000000015"/>
    <x v="11"/>
    <x v="10"/>
  </r>
  <r>
    <s v="CMP00226"/>
    <s v="New Year Buzz C"/>
    <x v="1"/>
    <x v="1"/>
    <x v="47"/>
    <x v="101"/>
    <x v="6"/>
    <x v="6"/>
    <x v="3"/>
    <x v="1"/>
    <x v="225"/>
    <n v="827"/>
    <x v="75"/>
    <n v="11586.23"/>
    <n v="108"/>
    <n v="13.059250302297462"/>
    <n v="18.365538089480047"/>
    <n v="140.63240740740741"/>
    <n v="-23.716084091043761"/>
    <n v="107.27990740740741"/>
    <n v="0.76283915908956235"/>
    <n v="13.059250302297462"/>
    <n v="-3602.0699999999997"/>
    <x v="22"/>
    <x v="10"/>
  </r>
  <r>
    <s v="CMP00227"/>
    <s v="Spring Launch B"/>
    <x v="1"/>
    <x v="1"/>
    <x v="164"/>
    <x v="60"/>
    <x v="2"/>
    <x v="2"/>
    <x v="0"/>
    <x v="1"/>
    <x v="226"/>
    <n v="2184"/>
    <x v="187"/>
    <n v="98081"/>
    <n v="750"/>
    <n v="34.340659340659343"/>
    <n v="3.8783516483516483"/>
    <n v="11.293759999999999"/>
    <n v="1057.9373624609223"/>
    <n v="130.77466666666666"/>
    <n v="11.579373624609223"/>
    <n v="34.340659340659343"/>
    <n v="89610.68"/>
    <x v="18"/>
    <x v="2"/>
  </r>
  <r>
    <s v="CMP00228"/>
    <s v="VIP Campaign B"/>
    <x v="5"/>
    <x v="1"/>
    <x v="32"/>
    <x v="167"/>
    <x v="2"/>
    <x v="2"/>
    <x v="4"/>
    <x v="0"/>
    <x v="227"/>
    <n v="882"/>
    <x v="188"/>
    <n v="11488.66"/>
    <n v="190"/>
    <n v="21.541950113378686"/>
    <n v="19.73512471655329"/>
    <n v="91.612526315789481"/>
    <n v="-33.997419337047688"/>
    <n v="60.466631578947364"/>
    <n v="0.66002580662952315"/>
    <n v="21.541950113378686"/>
    <n v="-5917.7200000000012"/>
    <x v="0"/>
    <x v="8"/>
  </r>
  <r>
    <s v="CMP00229"/>
    <s v="Retargeting Push C"/>
    <x v="5"/>
    <x v="1"/>
    <x v="165"/>
    <x v="168"/>
    <x v="0"/>
    <x v="0"/>
    <x v="1"/>
    <x v="0"/>
    <x v="228"/>
    <n v="1840"/>
    <x v="189"/>
    <n v="4334.29"/>
    <n v="102"/>
    <n v="5.5434782608695654"/>
    <n v="2.3501141304347826"/>
    <n v="42.394215686274514"/>
    <n v="0.23310616274417589"/>
    <n v="42.493039215686274"/>
    <n v="1.0023310616274417"/>
    <n v="5.5434782608695654"/>
    <n v="10.079999999999927"/>
    <x v="0"/>
    <x v="9"/>
  </r>
  <r>
    <s v="CMP00230"/>
    <s v="Spring Launch B"/>
    <x v="3"/>
    <x v="3"/>
    <x v="6"/>
    <x v="39"/>
    <x v="0"/>
    <x v="0"/>
    <x v="1"/>
    <x v="1"/>
    <x v="229"/>
    <n v="1337"/>
    <x v="173"/>
    <n v="6273.15"/>
    <n v="106"/>
    <n v="7.9281974569932689"/>
    <n v="12.040658189977561"/>
    <n v="151.87132075471698"/>
    <n v="-61.032366029831607"/>
    <n v="59.180660377358485"/>
    <n v="0.38967633970168386"/>
    <n v="7.9281974569932689"/>
    <n v="-9825.2100000000009"/>
    <x v="18"/>
    <x v="1"/>
  </r>
  <r>
    <s v="CMP00231"/>
    <s v="Holiday Promo C"/>
    <x v="5"/>
    <x v="1"/>
    <x v="166"/>
    <x v="82"/>
    <x v="5"/>
    <x v="5"/>
    <x v="0"/>
    <x v="0"/>
    <x v="230"/>
    <n v="501"/>
    <x v="190"/>
    <n v="7790.35"/>
    <n v="166"/>
    <n v="33.133732534930139"/>
    <n v="29.110199600798403"/>
    <n v="87.856686746987947"/>
    <n v="-46.583668227487117"/>
    <n v="46.929819277108436"/>
    <n v="0.53416331772512882"/>
    <n v="33.133732534930139"/>
    <n v="-6793.8599999999988"/>
    <x v="2"/>
    <x v="3"/>
  </r>
  <r>
    <s v="CMP00232"/>
    <s v="Spring Launch B"/>
    <x v="1"/>
    <x v="1"/>
    <x v="103"/>
    <x v="169"/>
    <x v="1"/>
    <x v="1"/>
    <x v="1"/>
    <x v="0"/>
    <x v="231"/>
    <n v="872"/>
    <x v="191"/>
    <n v="8773.74"/>
    <n v="278"/>
    <n v="31.880733944954127"/>
    <n v="9.6612958715596324"/>
    <n v="30.304496402877696"/>
    <n v="4.1436736244235686"/>
    <n v="31.56021582733813"/>
    <n v="1.0414367362442356"/>
    <n v="31.880733944954127"/>
    <n v="349.09000000000015"/>
    <x v="1"/>
    <x v="0"/>
  </r>
  <r>
    <s v="CMP00233"/>
    <s v="Brand Awareness B"/>
    <x v="0"/>
    <x v="0"/>
    <x v="167"/>
    <x v="170"/>
    <x v="0"/>
    <x v="0"/>
    <x v="2"/>
    <x v="2"/>
    <x v="232"/>
    <n v="2248"/>
    <x v="192"/>
    <n v="30597.53"/>
    <n v="684"/>
    <n v="30.427046263345197"/>
    <n v="0.96415480427046263"/>
    <n v="3.1687426900584796"/>
    <n v="1311.7028540845797"/>
    <n v="44.733230994152045"/>
    <n v="14.117028540845798"/>
    <n v="30.427046263345197"/>
    <n v="28430.11"/>
    <x v="22"/>
    <x v="11"/>
  </r>
  <r>
    <s v="CMP00234"/>
    <s v="Retargeting Push C"/>
    <x v="4"/>
    <x v="4"/>
    <x v="168"/>
    <x v="171"/>
    <x v="3"/>
    <x v="3"/>
    <x v="3"/>
    <x v="1"/>
    <x v="233"/>
    <n v="1358"/>
    <x v="13"/>
    <n v="32771.82"/>
    <n v="239"/>
    <n v="17.599410898379972"/>
    <n v="12.953357879234169"/>
    <n v="73.601087866108784"/>
    <n v="86.302390018339281"/>
    <n v="137.12058577405858"/>
    <n v="1.8630239001833928"/>
    <n v="17.599410898379972"/>
    <n v="15181.16"/>
    <x v="22"/>
    <x v="2"/>
  </r>
  <r>
    <s v="CMP00235"/>
    <s v="Brand Awareness C"/>
    <x v="4"/>
    <x v="4"/>
    <x v="169"/>
    <x v="172"/>
    <x v="0"/>
    <x v="0"/>
    <x v="0"/>
    <x v="0"/>
    <x v="234"/>
    <n v="1989"/>
    <x v="91"/>
    <n v="38574.85"/>
    <n v="299"/>
    <n v="15.032679738562091"/>
    <n v="8.2655354449472096"/>
    <n v="54.98377926421405"/>
    <n v="134.63806595438604"/>
    <n v="129.01287625418061"/>
    <n v="2.3463806595438603"/>
    <n v="15.032679738562091"/>
    <n v="22134.699999999997"/>
    <x v="18"/>
    <x v="0"/>
  </r>
  <r>
    <s v="CMP00236"/>
    <s v="Retargeting Push B"/>
    <x v="1"/>
    <x v="1"/>
    <x v="4"/>
    <x v="95"/>
    <x v="2"/>
    <x v="2"/>
    <x v="2"/>
    <x v="0"/>
    <x v="235"/>
    <n v="445"/>
    <x v="193"/>
    <n v="9499.27"/>
    <n v="133"/>
    <n v="29.887640449438202"/>
    <n v="17.032921348314606"/>
    <n v="56.989849624060149"/>
    <n v="25.325971515835178"/>
    <n v="71.42308270676692"/>
    <n v="1.2532597151583518"/>
    <n v="29.887640449438202"/>
    <n v="1919.6200000000008"/>
    <x v="8"/>
    <x v="2"/>
  </r>
  <r>
    <s v="CMP00237"/>
    <s v="VIP Campaign A"/>
    <x v="5"/>
    <x v="1"/>
    <x v="170"/>
    <x v="173"/>
    <x v="1"/>
    <x v="1"/>
    <x v="2"/>
    <x v="1"/>
    <x v="236"/>
    <n v="954"/>
    <x v="9"/>
    <n v="11237.77"/>
    <n v="172"/>
    <n v="18.029350104821802"/>
    <n v="16.341477987421385"/>
    <n v="90.638197674418606"/>
    <n v="-27.915742182213076"/>
    <n v="65.335872093023255"/>
    <n v="0.72084257817786923"/>
    <n v="18.029350104821802"/>
    <n v="-4352"/>
    <x v="14"/>
    <x v="10"/>
  </r>
  <r>
    <s v="CMP00238"/>
    <s v="Flash Sale C"/>
    <x v="4"/>
    <x v="4"/>
    <x v="4"/>
    <x v="174"/>
    <x v="1"/>
    <x v="1"/>
    <x v="1"/>
    <x v="1"/>
    <x v="237"/>
    <n v="1437"/>
    <x v="194"/>
    <n v="17716.53"/>
    <n v="132"/>
    <n v="9.1858037578288094"/>
    <n v="13.218399443284621"/>
    <n v="143.90030303030304"/>
    <n v="-6.7297750336407223"/>
    <n v="134.21613636363637"/>
    <n v="0.93270224966359283"/>
    <n v="9.1858037578288094"/>
    <n v="-1278.3100000000013"/>
    <x v="23"/>
    <x v="2"/>
  </r>
  <r>
    <s v="CMP00239"/>
    <s v="New Year Buzz A"/>
    <x v="2"/>
    <x v="2"/>
    <x v="44"/>
    <x v="45"/>
    <x v="4"/>
    <x v="4"/>
    <x v="3"/>
    <x v="1"/>
    <x v="238"/>
    <n v="177"/>
    <x v="195"/>
    <n v="1587.12"/>
    <n v="18"/>
    <n v="10.16949152542373"/>
    <n v="56.524915254237285"/>
    <n v="555.82833333333338"/>
    <n v="-84.136588934833014"/>
    <n v="88.173333333333332"/>
    <n v="0.15863411065167002"/>
    <n v="10.16949152542373"/>
    <n v="-8417.7900000000009"/>
    <x v="8"/>
    <x v="7"/>
  </r>
  <r>
    <s v="CMP00240"/>
    <s v="Holiday Promo C"/>
    <x v="1"/>
    <x v="1"/>
    <x v="171"/>
    <x v="131"/>
    <x v="2"/>
    <x v="2"/>
    <x v="4"/>
    <x v="2"/>
    <x v="239"/>
    <n v="570"/>
    <x v="196"/>
    <n v="12828.1"/>
    <n v="121"/>
    <n v="21.228070175438596"/>
    <n v="18.408631578947368"/>
    <n v="86.718347107438021"/>
    <n v="22.254815628061593"/>
    <n v="106.01735537190083"/>
    <n v="1.222548156280616"/>
    <n v="21.228070175438596"/>
    <n v="2335.1800000000003"/>
    <x v="17"/>
    <x v="3"/>
  </r>
  <r>
    <s v="CMP00241"/>
    <s v="VIP Campaign B"/>
    <x v="2"/>
    <x v="2"/>
    <x v="103"/>
    <x v="175"/>
    <x v="4"/>
    <x v="4"/>
    <x v="3"/>
    <x v="2"/>
    <x v="240"/>
    <n v="1831"/>
    <x v="197"/>
    <n v="35868.99"/>
    <n v="445"/>
    <n v="24.303659202621517"/>
    <n v="3.0195576187875481"/>
    <n v="12.424292134831461"/>
    <n v="548.76510496833851"/>
    <n v="80.604471910112352"/>
    <n v="6.487651049683385"/>
    <n v="24.303659202621517"/>
    <n v="30340.179999999997"/>
    <x v="15"/>
    <x v="0"/>
  </r>
  <r>
    <s v="CMP00242"/>
    <s v="Brand Awareness C"/>
    <x v="0"/>
    <x v="0"/>
    <x v="110"/>
    <x v="33"/>
    <x v="2"/>
    <x v="2"/>
    <x v="1"/>
    <x v="2"/>
    <x v="241"/>
    <n v="2126"/>
    <x v="67"/>
    <n v="13475.53"/>
    <n v="215"/>
    <n v="10.112888052681091"/>
    <n v="1.4484430856067732"/>
    <n v="14.322744186046512"/>
    <n v="337.60387609234306"/>
    <n v="62.676883720930235"/>
    <n v="4.3760387609234304"/>
    <n v="10.112888052681091"/>
    <n v="10396.140000000001"/>
    <x v="0"/>
    <x v="4"/>
  </r>
  <r>
    <s v="CMP00243"/>
    <s v="Holiday Promo A"/>
    <x v="2"/>
    <x v="2"/>
    <x v="172"/>
    <x v="176"/>
    <x v="4"/>
    <x v="4"/>
    <x v="2"/>
    <x v="0"/>
    <x v="242"/>
    <n v="2225"/>
    <x v="198"/>
    <n v="18745.39"/>
    <n v="189"/>
    <n v="8.4943820224719104"/>
    <n v="0.38589662921348317"/>
    <n v="4.5429629629629629"/>
    <n v="2083.199785702639"/>
    <n v="99.181957671957676"/>
    <n v="21.831997857026391"/>
    <n v="8.4943820224719104"/>
    <n v="17886.77"/>
    <x v="23"/>
    <x v="6"/>
  </r>
  <r>
    <s v="CMP00244"/>
    <s v="Clearance Drive A"/>
    <x v="2"/>
    <x v="2"/>
    <x v="106"/>
    <x v="177"/>
    <x v="3"/>
    <x v="3"/>
    <x v="4"/>
    <x v="2"/>
    <x v="243"/>
    <n v="1750"/>
    <x v="199"/>
    <n v="55585.11"/>
    <n v="429"/>
    <n v="24.514285714285712"/>
    <n v="3.3394742857142856"/>
    <n v="13.622564102564102"/>
    <n v="851.13533695637284"/>
    <n v="129.56902097902099"/>
    <n v="9.5113533695637305"/>
    <n v="24.514285714285712"/>
    <n v="49741.03"/>
    <x v="1"/>
    <x v="4"/>
  </r>
  <r>
    <s v="CMP00245"/>
    <s v="Retargeting Push B"/>
    <x v="0"/>
    <x v="0"/>
    <x v="154"/>
    <x v="23"/>
    <x v="3"/>
    <x v="3"/>
    <x v="0"/>
    <x v="2"/>
    <x v="244"/>
    <n v="391"/>
    <x v="200"/>
    <n v="4830.08"/>
    <n v="35"/>
    <n v="8.9514066496163682"/>
    <n v="11.573427109974425"/>
    <n v="129.29171428571428"/>
    <n v="6.7371459004112495"/>
    <n v="138.0022857142857"/>
    <n v="1.0673714590041126"/>
    <n v="8.9514066496163682"/>
    <n v="304.86999999999989"/>
    <x v="25"/>
    <x v="11"/>
  </r>
  <r>
    <s v="CMP00246"/>
    <s v="New Year Buzz A"/>
    <x v="3"/>
    <x v="3"/>
    <x v="37"/>
    <x v="178"/>
    <x v="6"/>
    <x v="6"/>
    <x v="3"/>
    <x v="2"/>
    <x v="245"/>
    <n v="217"/>
    <x v="201"/>
    <n v="2861.24"/>
    <n v="27"/>
    <n v="12.442396313364055"/>
    <n v="80.833456221198162"/>
    <n v="649.66148148148147"/>
    <n v="-83.688142998689912"/>
    <n v="105.97185185185184"/>
    <n v="0.16311857001310082"/>
    <n v="12.442396313364055"/>
    <n v="-14679.62"/>
    <x v="20"/>
    <x v="6"/>
  </r>
  <r>
    <s v="CMP00247"/>
    <s v="Flash Sale C"/>
    <x v="2"/>
    <x v="2"/>
    <x v="17"/>
    <x v="179"/>
    <x v="0"/>
    <x v="0"/>
    <x v="1"/>
    <x v="2"/>
    <x v="246"/>
    <n v="1758"/>
    <x v="202"/>
    <n v="41540.14"/>
    <n v="529"/>
    <n v="30.091012514220704"/>
    <n v="5.7669738339021617"/>
    <n v="19.165103969754252"/>
    <n v="309.73315158102804"/>
    <n v="78.525784499054822"/>
    <n v="4.0973315158102803"/>
    <n v="30.091012514220704"/>
    <n v="31401.8"/>
    <x v="18"/>
    <x v="6"/>
  </r>
  <r>
    <s v="CMP00248"/>
    <s v="Flash Sale A"/>
    <x v="5"/>
    <x v="1"/>
    <x v="173"/>
    <x v="180"/>
    <x v="2"/>
    <x v="2"/>
    <x v="2"/>
    <x v="2"/>
    <x v="247"/>
    <n v="1649"/>
    <x v="22"/>
    <n v="37274.06"/>
    <n v="257"/>
    <n v="15.585203153426319"/>
    <n v="9.4195087932080046"/>
    <n v="60.438793774319066"/>
    <n v="139.97046244810164"/>
    <n v="145.03525291828794"/>
    <n v="2.3997046244810165"/>
    <n v="15.585203153426319"/>
    <n v="21741.289999999997"/>
    <x v="24"/>
    <x v="7"/>
  </r>
  <r>
    <s v="CMP00249"/>
    <s v="Flash Sale A"/>
    <x v="1"/>
    <x v="1"/>
    <x v="174"/>
    <x v="181"/>
    <x v="4"/>
    <x v="4"/>
    <x v="0"/>
    <x v="1"/>
    <x v="248"/>
    <n v="742"/>
    <x v="203"/>
    <n v="10164.56"/>
    <n v="171"/>
    <n v="23.045822102425877"/>
    <n v="5.5191778975741244"/>
    <n v="23.948713450292399"/>
    <n v="148.2048627305426"/>
    <n v="59.441871345029234"/>
    <n v="2.4820486273054261"/>
    <n v="23.045822102425877"/>
    <n v="6069.33"/>
    <x v="19"/>
    <x v="7"/>
  </r>
  <r>
    <s v="CMP00250"/>
    <s v="VIP Campaign A"/>
    <x v="4"/>
    <x v="4"/>
    <x v="16"/>
    <x v="9"/>
    <x v="2"/>
    <x v="2"/>
    <x v="0"/>
    <x v="2"/>
    <x v="249"/>
    <n v="1369"/>
    <x v="204"/>
    <n v="34685.69"/>
    <n v="248"/>
    <n v="18.115412710007305"/>
    <n v="5.9103433162892625"/>
    <n v="32.626048387096773"/>
    <n v="328.68094709600234"/>
    <n v="139.86165322580646"/>
    <n v="4.2868094709600237"/>
    <n v="18.115412710007305"/>
    <n v="26594.43"/>
    <x v="11"/>
    <x v="2"/>
  </r>
  <r>
    <s v="CMP00251"/>
    <s v="Spring Launch C"/>
    <x v="5"/>
    <x v="1"/>
    <x v="175"/>
    <x v="182"/>
    <x v="0"/>
    <x v="0"/>
    <x v="4"/>
    <x v="2"/>
    <x v="250"/>
    <n v="1300"/>
    <x v="205"/>
    <n v="33755.1"/>
    <n v="435"/>
    <n v="33.46153846153846"/>
    <n v="11.207607692307691"/>
    <n v="33.494"/>
    <n v="131.67710943596691"/>
    <n v="77.597931034482755"/>
    <n v="2.3167710943596691"/>
    <n v="33.46153846153846"/>
    <n v="19185.21"/>
    <x v="24"/>
    <x v="10"/>
  </r>
  <r>
    <s v="CMP00252"/>
    <s v="New Year Buzz C"/>
    <x v="0"/>
    <x v="0"/>
    <x v="86"/>
    <x v="183"/>
    <x v="3"/>
    <x v="3"/>
    <x v="3"/>
    <x v="2"/>
    <x v="251"/>
    <n v="455"/>
    <x v="206"/>
    <n v="6806.73"/>
    <n v="122"/>
    <n v="26.813186813186814"/>
    <n v="41.988351648351653"/>
    <n v="156.59590163934428"/>
    <n v="-64.371437394986572"/>
    <n v="55.792868852459016"/>
    <n v="0.3562856260501342"/>
    <n v="26.813186813186814"/>
    <n v="-12297.970000000001"/>
    <x v="9"/>
    <x v="11"/>
  </r>
  <r>
    <s v="CMP00253"/>
    <s v="Clearance Drive A"/>
    <x v="2"/>
    <x v="2"/>
    <x v="146"/>
    <x v="184"/>
    <x v="0"/>
    <x v="0"/>
    <x v="2"/>
    <x v="2"/>
    <x v="252"/>
    <n v="1812"/>
    <x v="207"/>
    <n v="72099.78"/>
    <n v="548"/>
    <n v="30.242825607064017"/>
    <n v="0.61151766004415009"/>
    <n v="2.0220255474452555"/>
    <n v="6406.7892822655613"/>
    <n v="131.56894160583943"/>
    <n v="65.067892822655608"/>
    <n v="30.242825607064017"/>
    <n v="70991.709999999992"/>
    <x v="21"/>
    <x v="0"/>
  </r>
  <r>
    <s v="CMP00254"/>
    <s v="Retargeting Push A"/>
    <x v="3"/>
    <x v="3"/>
    <x v="176"/>
    <x v="185"/>
    <x v="1"/>
    <x v="1"/>
    <x v="0"/>
    <x v="2"/>
    <x v="253"/>
    <n v="2076"/>
    <x v="208"/>
    <n v="38100.44"/>
    <n v="311"/>
    <n v="14.98073217726397"/>
    <n v="9.2134441233140656"/>
    <n v="61.501961414790998"/>
    <n v="99.196010270239469"/>
    <n v="122.5094533762058"/>
    <n v="1.9919601027023948"/>
    <n v="14.98073217726397"/>
    <n v="18973.330000000002"/>
    <x v="13"/>
    <x v="0"/>
  </r>
  <r>
    <s v="CMP00255"/>
    <s v="Clearance Drive A"/>
    <x v="2"/>
    <x v="2"/>
    <x v="100"/>
    <x v="186"/>
    <x v="5"/>
    <x v="5"/>
    <x v="3"/>
    <x v="0"/>
    <x v="254"/>
    <n v="2393"/>
    <x v="209"/>
    <n v="57432.65"/>
    <n v="642"/>
    <n v="26.828249059757624"/>
    <n v="1.0775888006686167"/>
    <n v="4.0166199376947045"/>
    <n v="2127.2198458895477"/>
    <n v="89.45895638629284"/>
    <n v="22.272198458895478"/>
    <n v="26.828249059757624"/>
    <n v="54853.98"/>
    <x v="16"/>
    <x v="9"/>
  </r>
  <r>
    <s v="CMP00256"/>
    <s v="Brand Awareness B"/>
    <x v="3"/>
    <x v="3"/>
    <x v="163"/>
    <x v="187"/>
    <x v="2"/>
    <x v="2"/>
    <x v="2"/>
    <x v="0"/>
    <x v="255"/>
    <n v="2139"/>
    <x v="210"/>
    <n v="15683.92"/>
    <n v="401"/>
    <n v="18.747078073866295"/>
    <n v="6.5095137914913517"/>
    <n v="34.72281795511222"/>
    <n v="12.640684868050142"/>
    <n v="39.11201995012469"/>
    <n v="1.1264068486805014"/>
    <n v="18.747078073866295"/>
    <n v="1760.0699999999997"/>
    <x v="6"/>
    <x v="6"/>
  </r>
  <r>
    <s v="CMP00257"/>
    <s v="Back to School A"/>
    <x v="1"/>
    <x v="1"/>
    <x v="49"/>
    <x v="188"/>
    <x v="1"/>
    <x v="1"/>
    <x v="4"/>
    <x v="2"/>
    <x v="256"/>
    <n v="157"/>
    <x v="211"/>
    <n v="2506.3000000000002"/>
    <n v="40"/>
    <n v="25.477707006369428"/>
    <n v="12.84343949044586"/>
    <n v="50.410499999999999"/>
    <n v="24.294541811725736"/>
    <n v="62.657500000000006"/>
    <n v="1.2429454181172575"/>
    <n v="25.477707006369428"/>
    <n v="489.88000000000011"/>
    <x v="7"/>
    <x v="7"/>
  </r>
  <r>
    <s v="CMP00258"/>
    <s v="Brand Awareness A"/>
    <x v="2"/>
    <x v="2"/>
    <x v="177"/>
    <x v="189"/>
    <x v="5"/>
    <x v="5"/>
    <x v="0"/>
    <x v="2"/>
    <x v="257"/>
    <n v="2372"/>
    <x v="76"/>
    <n v="43396.94"/>
    <n v="342"/>
    <n v="14.418212478920742"/>
    <n v="5.0630269814502533"/>
    <n v="35.115497076023395"/>
    <n v="261.35509388400851"/>
    <n v="126.89163742690059"/>
    <n v="3.6135509388400853"/>
    <n v="14.418212478920742"/>
    <n v="31387.440000000002"/>
    <x v="20"/>
    <x v="3"/>
  </r>
  <r>
    <s v="CMP00259"/>
    <s v="Holiday Promo C"/>
    <x v="3"/>
    <x v="3"/>
    <x v="102"/>
    <x v="50"/>
    <x v="5"/>
    <x v="5"/>
    <x v="4"/>
    <x v="2"/>
    <x v="258"/>
    <n v="1090"/>
    <x v="86"/>
    <n v="30485.05"/>
    <n v="365"/>
    <n v="33.486238532110093"/>
    <n v="17.670577981651377"/>
    <n v="52.769671232876711"/>
    <n v="58.274029343339073"/>
    <n v="83.52068493150685"/>
    <n v="1.5827402934333907"/>
    <n v="33.486238532110093"/>
    <n v="11224.119999999999"/>
    <x v="4"/>
    <x v="10"/>
  </r>
  <r>
    <s v="CMP00260"/>
    <s v="New Year Buzz B"/>
    <x v="0"/>
    <x v="0"/>
    <x v="178"/>
    <x v="190"/>
    <x v="4"/>
    <x v="4"/>
    <x v="1"/>
    <x v="2"/>
    <x v="259"/>
    <n v="1391"/>
    <x v="212"/>
    <n v="56752.33"/>
    <n v="469"/>
    <n v="33.716750539180445"/>
    <n v="2.9547735442127965"/>
    <n v="8.763518123667378"/>
    <n v="1280.8050431985675"/>
    <n v="121.00710021321962"/>
    <n v="13.808050431985674"/>
    <n v="33.716750539180445"/>
    <n v="52642.240000000005"/>
    <x v="17"/>
    <x v="5"/>
  </r>
  <r>
    <s v="CMP00261"/>
    <s v="Back to School B"/>
    <x v="3"/>
    <x v="3"/>
    <x v="179"/>
    <x v="191"/>
    <x v="2"/>
    <x v="2"/>
    <x v="3"/>
    <x v="2"/>
    <x v="260"/>
    <n v="1800"/>
    <x v="213"/>
    <n v="51211.01"/>
    <n v="481"/>
    <n v="26.722222222222225"/>
    <n v="7.1997277777777775"/>
    <n v="26.942848232848235"/>
    <n v="295.16162262307756"/>
    <n v="106.46779625779627"/>
    <n v="3.9516162262307759"/>
    <n v="26.722222222222225"/>
    <n v="38251.5"/>
    <x v="18"/>
    <x v="2"/>
  </r>
  <r>
    <s v="CMP00262"/>
    <s v="Holiday Promo C"/>
    <x v="0"/>
    <x v="0"/>
    <x v="77"/>
    <x v="192"/>
    <x v="6"/>
    <x v="6"/>
    <x v="4"/>
    <x v="0"/>
    <x v="261"/>
    <n v="1162"/>
    <x v="98"/>
    <n v="32030.23"/>
    <n v="283"/>
    <n v="24.354561101549052"/>
    <n v="16.885757314974182"/>
    <n v="69.333038869257948"/>
    <n v="63.242555902401733"/>
    <n v="113.18102473498233"/>
    <n v="1.6324255590240173"/>
    <n v="24.354561101549052"/>
    <n v="12408.98"/>
    <x v="12"/>
    <x v="8"/>
  </r>
  <r>
    <s v="CMP00263"/>
    <s v="Flash Sale C"/>
    <x v="4"/>
    <x v="4"/>
    <x v="180"/>
    <x v="79"/>
    <x v="0"/>
    <x v="0"/>
    <x v="1"/>
    <x v="2"/>
    <x v="262"/>
    <n v="1611"/>
    <x v="214"/>
    <n v="11352.23"/>
    <n v="99"/>
    <n v="6.1452513966480442"/>
    <n v="0.93489757914338911"/>
    <n v="15.213333333333333"/>
    <n v="653.74007383209846"/>
    <n v="114.66898989898989"/>
    <n v="7.5374007383209838"/>
    <n v="6.1452513966480442"/>
    <n v="9846.11"/>
    <x v="10"/>
    <x v="10"/>
  </r>
  <r>
    <s v="CMP00264"/>
    <s v="Holiday Promo B"/>
    <x v="1"/>
    <x v="1"/>
    <x v="181"/>
    <x v="193"/>
    <x v="1"/>
    <x v="1"/>
    <x v="1"/>
    <x v="0"/>
    <x v="263"/>
    <n v="1867"/>
    <x v="215"/>
    <n v="57481.88"/>
    <n v="411"/>
    <n v="22.013926084627744"/>
    <n v="9.9316229244777716"/>
    <n v="45.115182481751823"/>
    <n v="210.00337605717507"/>
    <n v="139.85858880778588"/>
    <n v="3.1000337605717507"/>
    <n v="22.013926084627744"/>
    <n v="38939.539999999994"/>
    <x v="3"/>
    <x v="7"/>
  </r>
  <r>
    <s v="CMP00265"/>
    <s v="Clearance Drive C"/>
    <x v="3"/>
    <x v="3"/>
    <x v="148"/>
    <x v="28"/>
    <x v="0"/>
    <x v="0"/>
    <x v="3"/>
    <x v="0"/>
    <x v="264"/>
    <n v="678"/>
    <x v="43"/>
    <n v="9666.36"/>
    <n v="182"/>
    <n v="26.843657817109147"/>
    <n v="1.7137905604719765"/>
    <n v="6.3843406593406593"/>
    <n v="731.90842979474155"/>
    <n v="53.111868131868135"/>
    <n v="8.3190842979474162"/>
    <n v="26.843657817109147"/>
    <n v="8504.41"/>
    <x v="24"/>
    <x v="7"/>
  </r>
  <r>
    <s v="CMP00266"/>
    <s v="Retargeting Push A"/>
    <x v="4"/>
    <x v="4"/>
    <x v="182"/>
    <x v="194"/>
    <x v="6"/>
    <x v="6"/>
    <x v="2"/>
    <x v="0"/>
    <x v="265"/>
    <n v="876"/>
    <x v="216"/>
    <n v="25289.56"/>
    <n v="291"/>
    <n v="33.219178082191782"/>
    <n v="3.1369863013698631"/>
    <n v="9.4432989690721651"/>
    <n v="820.28966521106258"/>
    <n v="86.905704467353956"/>
    <n v="9.2028966521106259"/>
    <n v="33.219178082191782"/>
    <n v="22541.56"/>
    <x v="11"/>
    <x v="0"/>
  </r>
  <r>
    <s v="CMP00267"/>
    <s v="VIP Campaign A"/>
    <x v="5"/>
    <x v="1"/>
    <x v="183"/>
    <x v="13"/>
    <x v="1"/>
    <x v="1"/>
    <x v="0"/>
    <x v="1"/>
    <x v="266"/>
    <n v="984"/>
    <x v="217"/>
    <n v="16962.66"/>
    <n v="183"/>
    <n v="18.597560975609756"/>
    <n v="17.591290650406506"/>
    <n v="94.589234972677602"/>
    <n v="-2.005623394337217"/>
    <n v="92.692131147540977"/>
    <n v="0.97994376605662781"/>
    <n v="18.597560975609756"/>
    <n v="-347.17000000000189"/>
    <x v="7"/>
    <x v="8"/>
  </r>
  <r>
    <s v="CMP00268"/>
    <s v="Brand Awareness B"/>
    <x v="0"/>
    <x v="0"/>
    <x v="184"/>
    <x v="143"/>
    <x v="4"/>
    <x v="4"/>
    <x v="4"/>
    <x v="2"/>
    <x v="267"/>
    <n v="1232"/>
    <x v="218"/>
    <n v="19067.13"/>
    <n v="196"/>
    <n v="15.909090909090908"/>
    <n v="10.607678571428572"/>
    <n v="66.676836734693879"/>
    <n v="45.899656123887233"/>
    <n v="97.281275510204082"/>
    <n v="1.4589965612388722"/>
    <n v="15.909090909090908"/>
    <n v="5998.4700000000012"/>
    <x v="4"/>
    <x v="11"/>
  </r>
  <r>
    <s v="CMP00269"/>
    <s v="Retargeting Push B"/>
    <x v="1"/>
    <x v="1"/>
    <x v="185"/>
    <x v="195"/>
    <x v="4"/>
    <x v="4"/>
    <x v="2"/>
    <x v="0"/>
    <x v="268"/>
    <n v="180"/>
    <x v="219"/>
    <n v="3256.11"/>
    <n v="46"/>
    <n v="25.555555555555554"/>
    <n v="54.892833333333328"/>
    <n v="214.79804347826084"/>
    <n v="-67.045789219600607"/>
    <n v="70.784999999999997"/>
    <n v="0.3295421078039939"/>
    <n v="25.555555555555554"/>
    <n v="-6624.5999999999985"/>
    <x v="19"/>
    <x v="3"/>
  </r>
  <r>
    <s v="CMP00270"/>
    <s v="Flash Sale B"/>
    <x v="0"/>
    <x v="0"/>
    <x v="186"/>
    <x v="196"/>
    <x v="2"/>
    <x v="2"/>
    <x v="4"/>
    <x v="0"/>
    <x v="269"/>
    <n v="413"/>
    <x v="220"/>
    <n v="11509.43"/>
    <n v="91"/>
    <n v="22.033898305084744"/>
    <n v="35.430871670702182"/>
    <n v="160.80164835164837"/>
    <n v="-21.345798352348641"/>
    <n v="126.47725274725275"/>
    <n v="0.78654201647651356"/>
    <n v="22.033898305084744"/>
    <n v="-3123.5200000000004"/>
    <x v="10"/>
    <x v="9"/>
  </r>
  <r>
    <s v="CMP00271"/>
    <s v="Brand Awareness B"/>
    <x v="5"/>
    <x v="1"/>
    <x v="187"/>
    <x v="197"/>
    <x v="3"/>
    <x v="3"/>
    <x v="0"/>
    <x v="0"/>
    <x v="270"/>
    <n v="970"/>
    <x v="181"/>
    <n v="24306.51"/>
    <n v="263"/>
    <n v="27.11340206185567"/>
    <n v="11.339"/>
    <n v="41.820646387832703"/>
    <n v="120.99177821641027"/>
    <n v="92.420190114068433"/>
    <n v="2.2099177821641027"/>
    <n v="27.11340206185567"/>
    <n v="13307.679999999998"/>
    <x v="21"/>
    <x v="3"/>
  </r>
  <r>
    <s v="CMP00272"/>
    <s v="VIP Campaign A"/>
    <x v="0"/>
    <x v="0"/>
    <x v="188"/>
    <x v="198"/>
    <x v="2"/>
    <x v="2"/>
    <x v="2"/>
    <x v="1"/>
    <x v="271"/>
    <n v="1181"/>
    <x v="221"/>
    <n v="4642.8599999999997"/>
    <n v="141"/>
    <n v="11.939034716342082"/>
    <n v="7.4707281964436918"/>
    <n v="62.573971631205673"/>
    <n v="-47.377345167648393"/>
    <n v="32.928085106382973"/>
    <n v="0.52622654832351601"/>
    <n v="11.939034716342082"/>
    <n v="-4180.0700000000006"/>
    <x v="11"/>
    <x v="6"/>
  </r>
  <r>
    <s v="CMP00273"/>
    <s v="Retargeting Push C"/>
    <x v="2"/>
    <x v="2"/>
    <x v="109"/>
    <x v="52"/>
    <x v="0"/>
    <x v="0"/>
    <x v="4"/>
    <x v="2"/>
    <x v="272"/>
    <n v="300"/>
    <x v="84"/>
    <n v="8692.94"/>
    <n v="93"/>
    <n v="31"/>
    <n v="58.223100000000002"/>
    <n v="187.81645161290322"/>
    <n v="-50.232009860920037"/>
    <n v="93.472473118279581"/>
    <n v="0.49767990139079965"/>
    <n v="31"/>
    <n v="-8773.99"/>
    <x v="6"/>
    <x v="1"/>
  </r>
  <r>
    <s v="CMP00274"/>
    <s v="VIP Campaign C"/>
    <x v="4"/>
    <x v="4"/>
    <x v="151"/>
    <x v="199"/>
    <x v="4"/>
    <x v="4"/>
    <x v="2"/>
    <x v="2"/>
    <x v="273"/>
    <n v="1964"/>
    <x v="222"/>
    <n v="49450.6"/>
    <n v="686"/>
    <n v="34.928716904276982"/>
    <n v="9.5783197556008144"/>
    <n v="27.422478134110786"/>
    <n v="162.86983396609153"/>
    <n v="72.085422740524777"/>
    <n v="2.6286983396609154"/>
    <n v="34.928716904276982"/>
    <n v="30638.78"/>
    <x v="3"/>
    <x v="3"/>
  </r>
  <r>
    <s v="CMP00275"/>
    <s v="Back to School B"/>
    <x v="1"/>
    <x v="1"/>
    <x v="189"/>
    <x v="200"/>
    <x v="4"/>
    <x v="4"/>
    <x v="1"/>
    <x v="0"/>
    <x v="274"/>
    <n v="526"/>
    <x v="223"/>
    <n v="2802.36"/>
    <n v="32"/>
    <n v="6.083650190114068"/>
    <n v="29.391958174904943"/>
    <n v="483.1303125"/>
    <n v="-81.873679267433658"/>
    <n v="87.573750000000004"/>
    <n v="0.18126320732566331"/>
    <n v="6.083650190114068"/>
    <n v="-12657.81"/>
    <x v="4"/>
    <x v="5"/>
  </r>
  <r>
    <s v="CMP00276"/>
    <s v="Flash Sale B"/>
    <x v="5"/>
    <x v="1"/>
    <x v="190"/>
    <x v="171"/>
    <x v="2"/>
    <x v="2"/>
    <x v="3"/>
    <x v="1"/>
    <x v="275"/>
    <n v="1821"/>
    <x v="224"/>
    <n v="76737.08"/>
    <n v="628"/>
    <n v="34.486545853926415"/>
    <n v="6.4935584843492586"/>
    <n v="18.829251592356687"/>
    <n v="548.95198807249517"/>
    <n v="122.1928025477707"/>
    <n v="6.489519880724953"/>
    <n v="34.486545853926415"/>
    <n v="64912.31"/>
    <x v="10"/>
    <x v="2"/>
  </r>
  <r>
    <s v="CMP00277"/>
    <s v="Clearance Drive A"/>
    <x v="5"/>
    <x v="1"/>
    <x v="90"/>
    <x v="90"/>
    <x v="5"/>
    <x v="5"/>
    <x v="4"/>
    <x v="2"/>
    <x v="276"/>
    <n v="389"/>
    <x v="225"/>
    <n v="6158.59"/>
    <n v="105"/>
    <n v="26.992287917737791"/>
    <n v="22.227377892030852"/>
    <n v="82.34714285714287"/>
    <n v="-28.773195935904333"/>
    <n v="58.653238095238095"/>
    <n v="0.71226804064095661"/>
    <n v="26.992287917737791"/>
    <n v="-2487.8600000000006"/>
    <x v="12"/>
    <x v="5"/>
  </r>
  <r>
    <s v="CMP00278"/>
    <s v="Flash Sale C"/>
    <x v="1"/>
    <x v="1"/>
    <x v="191"/>
    <x v="65"/>
    <x v="1"/>
    <x v="1"/>
    <x v="4"/>
    <x v="1"/>
    <x v="277"/>
    <n v="1215"/>
    <x v="25"/>
    <n v="22365.23"/>
    <n v="169"/>
    <n v="13.909465020576132"/>
    <n v="2.1845679012345678"/>
    <n v="15.705621301775148"/>
    <n v="742.61957238391255"/>
    <n v="132.33863905325444"/>
    <n v="8.4261957238391254"/>
    <n v="13.909465020576132"/>
    <n v="19710.98"/>
    <x v="21"/>
    <x v="3"/>
  </r>
  <r>
    <s v="CMP00279"/>
    <s v="Brand Awareness A"/>
    <x v="2"/>
    <x v="2"/>
    <x v="41"/>
    <x v="201"/>
    <x v="3"/>
    <x v="3"/>
    <x v="2"/>
    <x v="2"/>
    <x v="278"/>
    <n v="342"/>
    <x v="39"/>
    <n v="675.04"/>
    <n v="21"/>
    <n v="6.140350877192982"/>
    <n v="42.261081871345034"/>
    <n v="688.25190476190483"/>
    <n v="-95.329506292338976"/>
    <n v="32.1447619047619"/>
    <n v="4.6704937076610234E-2"/>
    <n v="6.140350877192982"/>
    <n v="-13778.25"/>
    <x v="5"/>
    <x v="3"/>
  </r>
  <r>
    <s v="CMP00280"/>
    <s v="VIP Campaign A"/>
    <x v="2"/>
    <x v="2"/>
    <x v="80"/>
    <x v="132"/>
    <x v="5"/>
    <x v="5"/>
    <x v="3"/>
    <x v="2"/>
    <x v="279"/>
    <n v="448"/>
    <x v="97"/>
    <n v="8255.27"/>
    <n v="74"/>
    <n v="16.517857142857142"/>
    <n v="44.108459821428575"/>
    <n v="267.03500000000003"/>
    <n v="-58.223565187071848"/>
    <n v="111.55770270270271"/>
    <n v="0.41776434812928159"/>
    <n v="16.517857142857142"/>
    <n v="-11505.32"/>
    <x v="8"/>
    <x v="5"/>
  </r>
  <r>
    <s v="CMP00281"/>
    <s v="Holiday Promo B"/>
    <x v="1"/>
    <x v="1"/>
    <x v="192"/>
    <x v="102"/>
    <x v="3"/>
    <x v="3"/>
    <x v="3"/>
    <x v="2"/>
    <x v="280"/>
    <n v="2091"/>
    <x v="226"/>
    <n v="36952.14"/>
    <n v="605"/>
    <n v="28.933524629363937"/>
    <n v="2.2744858919177426"/>
    <n v="7.8610743801652889"/>
    <n v="676.96653665408598"/>
    <n v="61.077917355371902"/>
    <n v="7.7696653665408597"/>
    <n v="28.933524629363937"/>
    <n v="32196.19"/>
    <x v="10"/>
    <x v="4"/>
  </r>
  <r>
    <s v="CMP00282"/>
    <s v="Clearance Drive C"/>
    <x v="0"/>
    <x v="0"/>
    <x v="92"/>
    <x v="72"/>
    <x v="3"/>
    <x v="3"/>
    <x v="0"/>
    <x v="1"/>
    <x v="281"/>
    <n v="856"/>
    <x v="227"/>
    <n v="38422.58"/>
    <n v="268"/>
    <n v="31.308411214953267"/>
    <n v="13.99160046728972"/>
    <n v="44.689589552238807"/>
    <n v="220.80812837475091"/>
    <n v="143.36783582089552"/>
    <n v="3.208081283747509"/>
    <n v="31.308411214953267"/>
    <n v="26445.770000000004"/>
    <x v="24"/>
    <x v="0"/>
  </r>
  <r>
    <s v="CMP00283"/>
    <s v="Brand Awareness C"/>
    <x v="0"/>
    <x v="0"/>
    <x v="193"/>
    <x v="185"/>
    <x v="5"/>
    <x v="5"/>
    <x v="4"/>
    <x v="1"/>
    <x v="282"/>
    <n v="1918"/>
    <x v="228"/>
    <n v="79269.56"/>
    <n v="665"/>
    <n v="34.67153284671533"/>
    <n v="5.0126850886339938"/>
    <n v="14.457639097744361"/>
    <n v="724.4938544859599"/>
    <n v="119.20234586466165"/>
    <n v="8.2449385448596004"/>
    <n v="34.67153284671533"/>
    <n v="69655.23"/>
    <x v="8"/>
    <x v="4"/>
  </r>
  <r>
    <s v="CMP00284"/>
    <s v="Back to School C"/>
    <x v="0"/>
    <x v="0"/>
    <x v="148"/>
    <x v="31"/>
    <x v="5"/>
    <x v="5"/>
    <x v="2"/>
    <x v="2"/>
    <x v="283"/>
    <n v="1657"/>
    <x v="229"/>
    <n v="59484.639999999999"/>
    <n v="551"/>
    <n v="33.252866626433317"/>
    <n v="1.0665238382619191"/>
    <n v="3.2073139745916515"/>
    <n v="3265.9817907120178"/>
    <n v="107.95760435571688"/>
    <n v="33.659817907120178"/>
    <n v="33.252866626433317"/>
    <n v="57717.409999999996"/>
    <x v="19"/>
    <x v="7"/>
  </r>
  <r>
    <s v="CMP00285"/>
    <s v="Brand Awareness B"/>
    <x v="1"/>
    <x v="1"/>
    <x v="1"/>
    <x v="202"/>
    <x v="6"/>
    <x v="6"/>
    <x v="1"/>
    <x v="2"/>
    <x v="284"/>
    <n v="1439"/>
    <x v="203"/>
    <n v="8752.36"/>
    <n v="171"/>
    <n v="11.883252258512856"/>
    <n v="8.5829534398888114"/>
    <n v="72.227309941520474"/>
    <n v="-29.135680320495645"/>
    <n v="51.183391812865501"/>
    <n v="0.70864319679504362"/>
    <n v="11.883252258512856"/>
    <n v="-3598.51"/>
    <x v="16"/>
    <x v="1"/>
  </r>
  <r>
    <s v="CMP00286"/>
    <s v="Clearance Drive A"/>
    <x v="4"/>
    <x v="4"/>
    <x v="79"/>
    <x v="203"/>
    <x v="3"/>
    <x v="3"/>
    <x v="4"/>
    <x v="2"/>
    <x v="285"/>
    <n v="2356"/>
    <x v="230"/>
    <n v="88390.75"/>
    <n v="701"/>
    <n v="29.753820033955858"/>
    <n v="2.0371307300509338"/>
    <n v="6.8466191155492151"/>
    <n v="1741.673472959571"/>
    <n v="126.09236804564907"/>
    <n v="18.416734729595706"/>
    <n v="29.753820033955858"/>
    <n v="83591.27"/>
    <x v="1"/>
    <x v="3"/>
  </r>
  <r>
    <s v="CMP00287"/>
    <s v="Back to School B"/>
    <x v="2"/>
    <x v="2"/>
    <x v="66"/>
    <x v="204"/>
    <x v="4"/>
    <x v="4"/>
    <x v="2"/>
    <x v="0"/>
    <x v="286"/>
    <n v="776"/>
    <x v="121"/>
    <n v="34484.589999999997"/>
    <n v="244"/>
    <n v="31.443298969072163"/>
    <n v="16.46993556701031"/>
    <n v="52.379795081967217"/>
    <n v="169.81832720819799"/>
    <n v="141.3302868852459"/>
    <n v="2.6981832720819798"/>
    <n v="31.443298969072163"/>
    <n v="21703.919999999998"/>
    <x v="7"/>
    <x v="2"/>
  </r>
  <r>
    <s v="CMP00288"/>
    <s v="Brand Awareness B"/>
    <x v="4"/>
    <x v="4"/>
    <x v="39"/>
    <x v="188"/>
    <x v="3"/>
    <x v="3"/>
    <x v="1"/>
    <x v="2"/>
    <x v="287"/>
    <n v="1646"/>
    <x v="231"/>
    <n v="19284.25"/>
    <n v="210"/>
    <n v="12.75820170109356"/>
    <n v="12.090340218712029"/>
    <n v="94.765238095238104"/>
    <n v="-3.0976297316174843"/>
    <n v="91.829761904761909"/>
    <n v="0.96902370268382521"/>
    <n v="12.75820170109356"/>
    <n v="-616.45000000000073"/>
    <x v="2"/>
    <x v="7"/>
  </r>
  <r>
    <s v="CMP00289"/>
    <s v="Back to School B"/>
    <x v="5"/>
    <x v="1"/>
    <x v="194"/>
    <x v="205"/>
    <x v="0"/>
    <x v="0"/>
    <x v="3"/>
    <x v="1"/>
    <x v="288"/>
    <n v="2313"/>
    <x v="232"/>
    <n v="63177"/>
    <n v="738"/>
    <n v="31.906614785992215"/>
    <n v="4.3571681798530042"/>
    <n v="13.656002710027099"/>
    <n v="526.87224713314879"/>
    <n v="85.605691056910572"/>
    <n v="6.268722471331488"/>
    <n v="31.906614785992215"/>
    <n v="53098.87"/>
    <x v="1"/>
    <x v="3"/>
  </r>
  <r>
    <s v="CMP00290"/>
    <s v="Retargeting Push C"/>
    <x v="1"/>
    <x v="1"/>
    <x v="140"/>
    <x v="56"/>
    <x v="1"/>
    <x v="1"/>
    <x v="4"/>
    <x v="2"/>
    <x v="289"/>
    <n v="942"/>
    <x v="233"/>
    <n v="20028.25"/>
    <n v="198"/>
    <n v="21.019108280254777"/>
    <n v="13.425987261146497"/>
    <n v="63.875151515151515"/>
    <n v="58.3601375157346"/>
    <n v="101.15277777777777"/>
    <n v="1.5836013751573461"/>
    <n v="21.019108280254777"/>
    <n v="7380.9699999999993"/>
    <x v="1"/>
    <x v="5"/>
  </r>
  <r>
    <s v="CMP00291"/>
    <s v="New Year Buzz B"/>
    <x v="0"/>
    <x v="0"/>
    <x v="98"/>
    <x v="157"/>
    <x v="2"/>
    <x v="2"/>
    <x v="3"/>
    <x v="0"/>
    <x v="290"/>
    <n v="1340"/>
    <x v="234"/>
    <n v="25924.37"/>
    <n v="419"/>
    <n v="31.268656716417908"/>
    <n v="8.8146865671641788"/>
    <n v="28.190167064439141"/>
    <n v="119.48080205356052"/>
    <n v="61.872004773269687"/>
    <n v="2.1948080205356053"/>
    <n v="31.268656716417908"/>
    <n v="14112.689999999999"/>
    <x v="10"/>
    <x v="8"/>
  </r>
  <r>
    <s v="CMP00292"/>
    <s v="New Year Buzz C"/>
    <x v="0"/>
    <x v="0"/>
    <x v="195"/>
    <x v="206"/>
    <x v="2"/>
    <x v="2"/>
    <x v="2"/>
    <x v="2"/>
    <x v="291"/>
    <n v="1268"/>
    <x v="170"/>
    <n v="56851.96"/>
    <n v="426"/>
    <n v="33.596214511041012"/>
    <n v="2.3860725552050472"/>
    <n v="7.102206572769953"/>
    <n v="1779.0681993958103"/>
    <n v="133.45530516431924"/>
    <n v="18.790681993958103"/>
    <n v="33.596214511041012"/>
    <n v="53826.42"/>
    <x v="6"/>
    <x v="6"/>
  </r>
  <r>
    <s v="CMP00293"/>
    <s v="Flash Sale C"/>
    <x v="3"/>
    <x v="3"/>
    <x v="69"/>
    <x v="207"/>
    <x v="6"/>
    <x v="6"/>
    <x v="0"/>
    <x v="2"/>
    <x v="292"/>
    <n v="89"/>
    <x v="180"/>
    <n v="3428.54"/>
    <n v="29"/>
    <n v="32.584269662921351"/>
    <n v="182.9838202247191"/>
    <n v="561.57103448275859"/>
    <n v="-78.947361957464167"/>
    <n v="118.22551724137931"/>
    <n v="0.21052638042535843"/>
    <n v="32.584269662921351"/>
    <n v="-12857.02"/>
    <x v="6"/>
    <x v="4"/>
  </r>
  <r>
    <s v="CMP00294"/>
    <s v="VIP Campaign C"/>
    <x v="3"/>
    <x v="3"/>
    <x v="173"/>
    <x v="208"/>
    <x v="4"/>
    <x v="4"/>
    <x v="0"/>
    <x v="2"/>
    <x v="293"/>
    <n v="1024"/>
    <x v="235"/>
    <n v="5901.26"/>
    <n v="52"/>
    <n v="5.078125"/>
    <n v="5.8467968749999999"/>
    <n v="115.13692307692307"/>
    <n v="-1.4340784884886169"/>
    <n v="113.48576923076924"/>
    <n v="0.98565921511511378"/>
    <n v="5.078125"/>
    <n v="-85.859999999999673"/>
    <x v="8"/>
    <x v="7"/>
  </r>
  <r>
    <s v="CMP00295"/>
    <s v="Retargeting Push C"/>
    <x v="0"/>
    <x v="0"/>
    <x v="17"/>
    <x v="187"/>
    <x v="1"/>
    <x v="1"/>
    <x v="3"/>
    <x v="2"/>
    <x v="294"/>
    <n v="963"/>
    <x v="236"/>
    <n v="4005.96"/>
    <n v="71"/>
    <n v="7.3727933541017654"/>
    <n v="1.5070404984423675"/>
    <n v="20.440563380281692"/>
    <n v="176.02943608400864"/>
    <n v="56.421971830985918"/>
    <n v="2.7602943608400863"/>
    <n v="7.3727933541017654"/>
    <n v="2554.6800000000003"/>
    <x v="21"/>
    <x v="6"/>
  </r>
  <r>
    <s v="CMP00296"/>
    <s v="Holiday Promo A"/>
    <x v="0"/>
    <x v="0"/>
    <x v="196"/>
    <x v="209"/>
    <x v="1"/>
    <x v="1"/>
    <x v="0"/>
    <x v="0"/>
    <x v="295"/>
    <n v="1022"/>
    <x v="237"/>
    <n v="27898.29"/>
    <n v="312"/>
    <n v="30.528375733855185"/>
    <n v="13.525978473581212"/>
    <n v="44.306249999999999"/>
    <n v="101.81711644259255"/>
    <n v="89.417596153846162"/>
    <n v="2.0181711644259255"/>
    <n v="30.528375733855185"/>
    <n v="14074.740000000002"/>
    <x v="20"/>
    <x v="9"/>
  </r>
  <r>
    <s v="CMP00297"/>
    <s v="Holiday Promo B"/>
    <x v="3"/>
    <x v="3"/>
    <x v="197"/>
    <x v="210"/>
    <x v="6"/>
    <x v="6"/>
    <x v="2"/>
    <x v="0"/>
    <x v="296"/>
    <n v="2446"/>
    <x v="238"/>
    <n v="77565.36"/>
    <n v="787"/>
    <n v="32.174979558462795"/>
    <n v="4.0357481602616518"/>
    <n v="12.543125794155019"/>
    <n v="685.75526974787863"/>
    <n v="98.558271918678528"/>
    <n v="7.8575526974787868"/>
    <n v="32.174979558462795"/>
    <n v="67693.919999999998"/>
    <x v="15"/>
    <x v="4"/>
  </r>
  <r>
    <s v="CMP00298"/>
    <s v="Holiday Promo B"/>
    <x v="4"/>
    <x v="4"/>
    <x v="0"/>
    <x v="107"/>
    <x v="1"/>
    <x v="1"/>
    <x v="4"/>
    <x v="2"/>
    <x v="297"/>
    <n v="2137"/>
    <x v="212"/>
    <n v="29098.35"/>
    <n v="469"/>
    <n v="21.946654188114177"/>
    <n v="6.2757042583060363"/>
    <n v="28.595266524520255"/>
    <n v="116.97084074630271"/>
    <n v="62.04339019189765"/>
    <n v="2.1697084074630268"/>
    <n v="21.946654188114177"/>
    <n v="15687.169999999998"/>
    <x v="11"/>
    <x v="0"/>
  </r>
  <r>
    <s v="CMP00299"/>
    <s v="Retargeting Push B"/>
    <x v="5"/>
    <x v="1"/>
    <x v="198"/>
    <x v="211"/>
    <x v="3"/>
    <x v="3"/>
    <x v="1"/>
    <x v="2"/>
    <x v="298"/>
    <n v="2433"/>
    <x v="61"/>
    <n v="79506.02"/>
    <n v="602"/>
    <n v="24.743115495273322"/>
    <n v="7.2475462392108501"/>
    <n v="29.291162790697673"/>
    <n v="350.88616525116151"/>
    <n v="132.06980066445183"/>
    <n v="4.508861652511615"/>
    <n v="24.743115495273322"/>
    <n v="61872.740000000005"/>
    <x v="23"/>
    <x v="5"/>
  </r>
  <r>
    <s v="CMP00300"/>
    <s v="Retargeting Push B"/>
    <x v="3"/>
    <x v="3"/>
    <x v="132"/>
    <x v="106"/>
    <x v="1"/>
    <x v="1"/>
    <x v="3"/>
    <x v="1"/>
    <x v="299"/>
    <n v="1754"/>
    <x v="181"/>
    <n v="15423.06"/>
    <n v="263"/>
    <n v="14.994298745724061"/>
    <n v="9.9271607753705826"/>
    <n v="66.206235741444871"/>
    <n v="-11.424032749376313"/>
    <n v="58.642813688212925"/>
    <n v="0.88575967250623688"/>
    <n v="14.994298745724061"/>
    <n v="-1989.1800000000021"/>
    <x v="14"/>
    <x v="1"/>
  </r>
  <r>
    <s v="CMP00301"/>
    <s v="Spring Launch C"/>
    <x v="1"/>
    <x v="1"/>
    <x v="199"/>
    <x v="64"/>
    <x v="6"/>
    <x v="6"/>
    <x v="0"/>
    <x v="0"/>
    <x v="300"/>
    <n v="405"/>
    <x v="0"/>
    <n v="11430.97"/>
    <n v="95"/>
    <n v="23.456790123456788"/>
    <n v="46.016691358024687"/>
    <n v="196.17642105263155"/>
    <n v="-38.66439230853431"/>
    <n v="120.32599999999999"/>
    <n v="0.61335607691465688"/>
    <n v="23.456790123456788"/>
    <n v="-7205.7899999999991"/>
    <x v="10"/>
    <x v="4"/>
  </r>
  <r>
    <s v="CMP00302"/>
    <s v="New Year Buzz C"/>
    <x v="3"/>
    <x v="3"/>
    <x v="200"/>
    <x v="112"/>
    <x v="2"/>
    <x v="2"/>
    <x v="2"/>
    <x v="0"/>
    <x v="301"/>
    <n v="606"/>
    <x v="46"/>
    <n v="6299.82"/>
    <n v="188"/>
    <n v="31.023102310231021"/>
    <n v="5.9287128712871286"/>
    <n v="19.110638297872342"/>
    <n v="75.345691382765509"/>
    <n v="33.509680851063827"/>
    <n v="1.7534569138276552"/>
    <n v="31.023102310231021"/>
    <n v="2707.0199999999995"/>
    <x v="20"/>
    <x v="6"/>
  </r>
  <r>
    <s v="CMP00303"/>
    <s v="Brand Awareness A"/>
    <x v="2"/>
    <x v="2"/>
    <x v="201"/>
    <x v="212"/>
    <x v="0"/>
    <x v="0"/>
    <x v="3"/>
    <x v="2"/>
    <x v="302"/>
    <n v="2460"/>
    <x v="216"/>
    <n v="40461.85"/>
    <n v="291"/>
    <n v="11.829268292682926"/>
    <n v="6.749361788617886"/>
    <n v="57.056460481099656"/>
    <n v="143.69573034005623"/>
    <n v="139.04415807560136"/>
    <n v="2.4369573034005625"/>
    <n v="11.829268292682926"/>
    <n v="23858.42"/>
    <x v="25"/>
    <x v="4"/>
  </r>
  <r>
    <s v="CMP00304"/>
    <s v="VIP Campaign C"/>
    <x v="4"/>
    <x v="4"/>
    <x v="202"/>
    <x v="213"/>
    <x v="0"/>
    <x v="0"/>
    <x v="0"/>
    <x v="1"/>
    <x v="303"/>
    <n v="638"/>
    <x v="239"/>
    <n v="3968.85"/>
    <n v="129"/>
    <n v="20.219435736677116"/>
    <n v="0.81793103448275872"/>
    <n v="4.0452713178294575"/>
    <n v="660.54921048597259"/>
    <n v="30.766279069767442"/>
    <n v="7.6054921048597262"/>
    <n v="20.219435736677116"/>
    <n v="3447.0099999999998"/>
    <x v="9"/>
    <x v="1"/>
  </r>
  <r>
    <s v="CMP00305"/>
    <s v="Flash Sale C"/>
    <x v="2"/>
    <x v="2"/>
    <x v="203"/>
    <x v="214"/>
    <x v="2"/>
    <x v="2"/>
    <x v="3"/>
    <x v="1"/>
    <x v="304"/>
    <n v="1740"/>
    <x v="119"/>
    <n v="63384.76"/>
    <n v="599"/>
    <n v="34.425287356321839"/>
    <n v="3.5041609195402299"/>
    <n v="10.179031719532555"/>
    <n v="939.56478669037153"/>
    <n v="105.81762938230385"/>
    <n v="10.395647866903715"/>
    <n v="34.425287356321839"/>
    <n v="57287.520000000004"/>
    <x v="9"/>
    <x v="0"/>
  </r>
  <r>
    <s v="CMP00306"/>
    <s v="Spring Launch B"/>
    <x v="3"/>
    <x v="3"/>
    <x v="106"/>
    <x v="191"/>
    <x v="0"/>
    <x v="0"/>
    <x v="4"/>
    <x v="2"/>
    <x v="305"/>
    <n v="749"/>
    <x v="128"/>
    <n v="5001.42"/>
    <n v="39"/>
    <n v="5.2069425901201605"/>
    <n v="7.4314686248331112"/>
    <n v="142.72230769230768"/>
    <n v="-10.14611483300007"/>
    <n v="128.24153846153845"/>
    <n v="0.89853885166999925"/>
    <n v="5.2069425901201605"/>
    <n v="-564.75"/>
    <x v="4"/>
    <x v="4"/>
  </r>
  <r>
    <s v="CMP00307"/>
    <s v="VIP Campaign A"/>
    <x v="5"/>
    <x v="1"/>
    <x v="199"/>
    <x v="63"/>
    <x v="5"/>
    <x v="5"/>
    <x v="1"/>
    <x v="1"/>
    <x v="306"/>
    <n v="635"/>
    <x v="240"/>
    <n v="14912.86"/>
    <n v="114"/>
    <n v="17.952755905511811"/>
    <n v="4.7318897637795274"/>
    <n v="26.357456140350877"/>
    <n v="396.30950994259092"/>
    <n v="130.81456140350878"/>
    <n v="4.9630950994259093"/>
    <n v="17.952755905511811"/>
    <n v="11908.11"/>
    <x v="3"/>
    <x v="4"/>
  </r>
  <r>
    <s v="CMP00308"/>
    <s v="Retargeting Push C"/>
    <x v="0"/>
    <x v="0"/>
    <x v="177"/>
    <x v="215"/>
    <x v="2"/>
    <x v="2"/>
    <x v="1"/>
    <x v="1"/>
    <x v="307"/>
    <n v="2432"/>
    <x v="241"/>
    <n v="33883.24"/>
    <n v="801"/>
    <n v="32.93585526315789"/>
    <n v="3.3498972039473682"/>
    <n v="10.170973782771535"/>
    <n v="315.90091997618737"/>
    <n v="42.301173533083642"/>
    <n v="4.1590091997618739"/>
    <n v="32.93585526315789"/>
    <n v="25736.289999999997"/>
    <x v="16"/>
    <x v="3"/>
  </r>
  <r>
    <s v="CMP00309"/>
    <s v="New Year Buzz C"/>
    <x v="0"/>
    <x v="0"/>
    <x v="168"/>
    <x v="216"/>
    <x v="3"/>
    <x v="3"/>
    <x v="3"/>
    <x v="1"/>
    <x v="308"/>
    <n v="1937"/>
    <x v="242"/>
    <n v="78159.61"/>
    <n v="544"/>
    <n v="28.084667010841507"/>
    <n v="9.6933195663396994"/>
    <n v="34.514632352941177"/>
    <n v="316.27490684897077"/>
    <n v="143.67575367647058"/>
    <n v="4.162749068489707"/>
    <n v="28.084667010841507"/>
    <n v="59383.65"/>
    <x v="15"/>
    <x v="2"/>
  </r>
  <r>
    <s v="CMP00310"/>
    <s v="Back to School C"/>
    <x v="5"/>
    <x v="1"/>
    <x v="6"/>
    <x v="22"/>
    <x v="5"/>
    <x v="5"/>
    <x v="1"/>
    <x v="1"/>
    <x v="309"/>
    <n v="967"/>
    <x v="159"/>
    <n v="21967.7"/>
    <n v="253"/>
    <n v="26.163391933815927"/>
    <n v="3.8721406411582215"/>
    <n v="14.799841897233202"/>
    <n v="486.68771165165737"/>
    <n v="86.82885375494071"/>
    <n v="5.8668771165165738"/>
    <n v="26.163391933815927"/>
    <n v="18223.34"/>
    <x v="17"/>
    <x v="1"/>
  </r>
  <r>
    <s v="CMP00311"/>
    <s v="Back to School C"/>
    <x v="3"/>
    <x v="3"/>
    <x v="88"/>
    <x v="53"/>
    <x v="6"/>
    <x v="6"/>
    <x v="0"/>
    <x v="0"/>
    <x v="310"/>
    <n v="2307"/>
    <x v="243"/>
    <n v="105415.81"/>
    <n v="718"/>
    <n v="31.122670134373649"/>
    <n v="0.70630689206762032"/>
    <n v="2.2694289693593315"/>
    <n v="6369.4105372978611"/>
    <n v="146.81867688022282"/>
    <n v="64.694105372978612"/>
    <n v="31.122670134373649"/>
    <n v="103786.36"/>
    <x v="15"/>
    <x v="5"/>
  </r>
  <r>
    <s v="CMP00312"/>
    <s v="Flash Sale A"/>
    <x v="1"/>
    <x v="1"/>
    <x v="204"/>
    <x v="217"/>
    <x v="2"/>
    <x v="2"/>
    <x v="2"/>
    <x v="2"/>
    <x v="311"/>
    <n v="812"/>
    <x v="244"/>
    <n v="8711.39"/>
    <n v="72"/>
    <n v="8.8669950738916263"/>
    <n v="23.883152709359603"/>
    <n v="269.34888888888889"/>
    <n v="-55.079997442391935"/>
    <n v="120.99152777777778"/>
    <n v="0.44920002557608057"/>
    <n v="8.8669950738916263"/>
    <n v="-10681.73"/>
    <x v="18"/>
    <x v="11"/>
  </r>
  <r>
    <s v="CMP00313"/>
    <s v="Clearance Drive C"/>
    <x v="2"/>
    <x v="2"/>
    <x v="205"/>
    <x v="178"/>
    <x v="6"/>
    <x v="6"/>
    <x v="0"/>
    <x v="2"/>
    <x v="312"/>
    <n v="956"/>
    <x v="98"/>
    <n v="21117.47"/>
    <n v="283"/>
    <n v="29.602510460251047"/>
    <n v="1.0245188284518829"/>
    <n v="3.4609187279151947"/>
    <n v="2056.0759209344114"/>
    <n v="74.620035335689053"/>
    <n v="21.560759209344116"/>
    <n v="29.602510460251047"/>
    <n v="20138.030000000002"/>
    <x v="21"/>
    <x v="6"/>
  </r>
  <r>
    <s v="CMP00314"/>
    <s v="Holiday Promo A"/>
    <x v="2"/>
    <x v="2"/>
    <x v="185"/>
    <x v="93"/>
    <x v="3"/>
    <x v="3"/>
    <x v="4"/>
    <x v="1"/>
    <x v="313"/>
    <n v="619"/>
    <x v="245"/>
    <n v="1521.25"/>
    <n v="31"/>
    <n v="5.0080775444264942"/>
    <n v="26.601486268174476"/>
    <n v="531.17161290322576"/>
    <n v="-90.761445180222424"/>
    <n v="49.072580645161288"/>
    <n v="9.2385548197775821E-2"/>
    <n v="5.0080775444264942"/>
    <n v="-14945.07"/>
    <x v="25"/>
    <x v="3"/>
  </r>
  <r>
    <s v="CMP00315"/>
    <s v="Retargeting Push C"/>
    <x v="2"/>
    <x v="2"/>
    <x v="206"/>
    <x v="212"/>
    <x v="0"/>
    <x v="0"/>
    <x v="0"/>
    <x v="0"/>
    <x v="314"/>
    <n v="565"/>
    <x v="6"/>
    <n v="8416.64"/>
    <n v="100"/>
    <n v="17.699115044247787"/>
    <n v="17.055787610619468"/>
    <n v="96.365200000000002"/>
    <n v="-12.658926666472968"/>
    <n v="84.166399999999996"/>
    <n v="0.87341073333527031"/>
    <n v="17.699115044247787"/>
    <n v="-1219.880000000001"/>
    <x v="24"/>
    <x v="4"/>
  </r>
  <r>
    <s v="CMP00316"/>
    <s v="New Year Buzz C"/>
    <x v="3"/>
    <x v="3"/>
    <x v="146"/>
    <x v="218"/>
    <x v="4"/>
    <x v="4"/>
    <x v="3"/>
    <x v="2"/>
    <x v="315"/>
    <n v="936"/>
    <x v="191"/>
    <n v="18293.77"/>
    <n v="278"/>
    <n v="29.700854700854702"/>
    <n v="3.9430128205128203"/>
    <n v="13.275755395683452"/>
    <n v="395.67746690293882"/>
    <n v="65.804928057553965"/>
    <n v="4.9567746690293877"/>
    <n v="29.700854700854702"/>
    <n v="14603.11"/>
    <x v="22"/>
    <x v="0"/>
  </r>
  <r>
    <s v="CMP00317"/>
    <s v="Flash Sale C"/>
    <x v="0"/>
    <x v="0"/>
    <x v="191"/>
    <x v="219"/>
    <x v="1"/>
    <x v="1"/>
    <x v="4"/>
    <x v="0"/>
    <x v="316"/>
    <n v="1760"/>
    <x v="246"/>
    <n v="48517.98"/>
    <n v="447"/>
    <n v="25.397727272727273"/>
    <n v="9.5903238636363639"/>
    <n v="37.760559284116333"/>
    <n v="187.44633114461368"/>
    <n v="108.5413422818792"/>
    <n v="2.8744633114461369"/>
    <n v="25.397727272727273"/>
    <n v="31639.010000000002"/>
    <x v="10"/>
    <x v="3"/>
  </r>
  <r>
    <s v="CMP00318"/>
    <s v="VIP Campaign B"/>
    <x v="3"/>
    <x v="3"/>
    <x v="148"/>
    <x v="220"/>
    <x v="3"/>
    <x v="3"/>
    <x v="0"/>
    <x v="0"/>
    <x v="317"/>
    <n v="1038"/>
    <x v="247"/>
    <n v="27726.71"/>
    <n v="345"/>
    <n v="33.236994219653177"/>
    <n v="5.6151830443159927"/>
    <n v="16.894376811594203"/>
    <n v="375.70429059664815"/>
    <n v="80.367275362318836"/>
    <n v="4.7570429059664816"/>
    <n v="33.236994219653177"/>
    <n v="21898.149999999998"/>
    <x v="5"/>
    <x v="7"/>
  </r>
  <r>
    <s v="CMP00319"/>
    <s v="VIP Campaign C"/>
    <x v="1"/>
    <x v="1"/>
    <x v="207"/>
    <x v="4"/>
    <x v="3"/>
    <x v="3"/>
    <x v="0"/>
    <x v="2"/>
    <x v="318"/>
    <n v="1732"/>
    <x v="248"/>
    <n v="33909.71"/>
    <n v="229"/>
    <n v="13.221709006928407"/>
    <n v="7.4776327944572749"/>
    <n v="56.555720524017467"/>
    <n v="161.82556755095641"/>
    <n v="148.07733624454147"/>
    <n v="2.6182556755095643"/>
    <n v="13.221709006928407"/>
    <n v="20958.449999999997"/>
    <x v="11"/>
    <x v="2"/>
  </r>
  <r>
    <s v="CMP00320"/>
    <s v="Clearance Drive B"/>
    <x v="3"/>
    <x v="3"/>
    <x v="208"/>
    <x v="87"/>
    <x v="1"/>
    <x v="1"/>
    <x v="2"/>
    <x v="2"/>
    <x v="319"/>
    <n v="983"/>
    <x v="59"/>
    <n v="6446.42"/>
    <n v="116"/>
    <n v="11.80061037639878"/>
    <n v="8.6286978636826053"/>
    <n v="73.120775862068967"/>
    <n v="-23.998910635568691"/>
    <n v="55.572586206896553"/>
    <n v="0.76001089364431307"/>
    <n v="11.80061037639878"/>
    <n v="-2035.5900000000001"/>
    <x v="8"/>
    <x v="7"/>
  </r>
  <r>
    <s v="CMP00321"/>
    <s v="Retargeting Push C"/>
    <x v="0"/>
    <x v="0"/>
    <x v="209"/>
    <x v="221"/>
    <x v="6"/>
    <x v="6"/>
    <x v="4"/>
    <x v="2"/>
    <x v="320"/>
    <n v="842"/>
    <x v="117"/>
    <n v="21651.67"/>
    <n v="222"/>
    <n v="26.365795724465556"/>
    <n v="1.314857482185273"/>
    <n v="4.9869819819819812"/>
    <n v="1855.692749591278"/>
    <n v="97.530045045045043"/>
    <n v="19.556927495912781"/>
    <n v="26.365795724465556"/>
    <n v="20544.559999999998"/>
    <x v="2"/>
    <x v="2"/>
  </r>
  <r>
    <s v="CMP00322"/>
    <s v="Flash Sale B"/>
    <x v="4"/>
    <x v="4"/>
    <x v="110"/>
    <x v="212"/>
    <x v="6"/>
    <x v="6"/>
    <x v="0"/>
    <x v="2"/>
    <x v="321"/>
    <n v="1657"/>
    <x v="249"/>
    <n v="8819.9500000000007"/>
    <n v="162"/>
    <n v="9.7767048883524446"/>
    <n v="5.8508630054315018"/>
    <n v="59.844938271604931"/>
    <n v="-9.0246604393246592"/>
    <n v="54.444135802469141"/>
    <n v="0.90975339560675339"/>
    <n v="9.7767048883524446"/>
    <n v="-874.92999999999847"/>
    <x v="23"/>
    <x v="4"/>
  </r>
  <r>
    <s v="CMP00323"/>
    <s v="Spring Launch A"/>
    <x v="3"/>
    <x v="3"/>
    <x v="210"/>
    <x v="222"/>
    <x v="0"/>
    <x v="0"/>
    <x v="2"/>
    <x v="1"/>
    <x v="322"/>
    <n v="569"/>
    <x v="250"/>
    <n v="21019.84"/>
    <n v="160"/>
    <n v="28.119507908611602"/>
    <n v="4.0030052724077327"/>
    <n v="14.235687500000001"/>
    <n v="822.84970430827457"/>
    <n v="131.374"/>
    <n v="9.2284970430827453"/>
    <n v="28.119507908611602"/>
    <n v="18742.13"/>
    <x v="21"/>
    <x v="4"/>
  </r>
  <r>
    <s v="CMP00324"/>
    <s v="Clearance Drive A"/>
    <x v="5"/>
    <x v="1"/>
    <x v="210"/>
    <x v="184"/>
    <x v="6"/>
    <x v="6"/>
    <x v="1"/>
    <x v="0"/>
    <x v="323"/>
    <n v="2484"/>
    <x v="251"/>
    <n v="46820.21"/>
    <n v="717"/>
    <n v="28.864734299516908"/>
    <n v="6.1755112721417067"/>
    <n v="21.394658298465828"/>
    <n v="205.21708973355226"/>
    <n v="65.300153417015338"/>
    <n v="3.052170897335523"/>
    <n v="28.864734299516908"/>
    <n v="31480.239999999998"/>
    <x v="18"/>
    <x v="4"/>
  </r>
  <r>
    <s v="CMP00325"/>
    <s v="Holiday Promo C"/>
    <x v="0"/>
    <x v="0"/>
    <x v="211"/>
    <x v="158"/>
    <x v="1"/>
    <x v="1"/>
    <x v="0"/>
    <x v="0"/>
    <x v="324"/>
    <n v="427"/>
    <x v="6"/>
    <n v="12558.45"/>
    <n v="100"/>
    <n v="23.419203747072601"/>
    <n v="42.812177985948473"/>
    <n v="182.80799999999999"/>
    <n v="-31.302514113167906"/>
    <n v="125.58450000000001"/>
    <n v="0.68697485886832088"/>
    <n v="23.419203747072601"/>
    <n v="-5722.3499999999985"/>
    <x v="14"/>
    <x v="10"/>
  </r>
  <r>
    <s v="CMP00326"/>
    <s v="Retargeting Push A"/>
    <x v="5"/>
    <x v="1"/>
    <x v="133"/>
    <x v="185"/>
    <x v="4"/>
    <x v="4"/>
    <x v="0"/>
    <x v="1"/>
    <x v="325"/>
    <n v="2303"/>
    <x v="8"/>
    <n v="54318.94"/>
    <n v="528"/>
    <n v="22.926617455492835"/>
    <n v="4.2942640034737298"/>
    <n v="18.730473484848485"/>
    <n v="449.24815641339615"/>
    <n v="102.8767803030303"/>
    <n v="5.4924815641339615"/>
    <n v="22.926617455492835"/>
    <n v="44429.25"/>
    <x v="20"/>
    <x v="0"/>
  </r>
  <r>
    <s v="CMP00327"/>
    <s v="Retargeting Push A"/>
    <x v="3"/>
    <x v="3"/>
    <x v="94"/>
    <x v="147"/>
    <x v="0"/>
    <x v="0"/>
    <x v="0"/>
    <x v="0"/>
    <x v="326"/>
    <n v="570"/>
    <x v="252"/>
    <n v="5517.46"/>
    <n v="62"/>
    <n v="10.87719298245614"/>
    <n v="9.3456666666666663"/>
    <n v="85.919838709677421"/>
    <n v="3.5747874519197436"/>
    <n v="88.991290322580639"/>
    <n v="1.0357478745191975"/>
    <n v="10.87719298245614"/>
    <n v="190.43000000000029"/>
    <x v="5"/>
    <x v="9"/>
  </r>
  <r>
    <s v="CMP00328"/>
    <s v="Back to School A"/>
    <x v="5"/>
    <x v="1"/>
    <x v="13"/>
    <x v="44"/>
    <x v="0"/>
    <x v="0"/>
    <x v="0"/>
    <x v="1"/>
    <x v="327"/>
    <n v="1063"/>
    <x v="253"/>
    <n v="15830.57"/>
    <n v="157"/>
    <n v="14.769520225776105"/>
    <n v="1.6482314205079962"/>
    <n v="11.15968152866242"/>
    <n v="803.53524687940558"/>
    <n v="100.83165605095542"/>
    <n v="9.0353524687940556"/>
    <n v="14.769520225776105"/>
    <n v="14078.5"/>
    <x v="10"/>
    <x v="7"/>
  </r>
  <r>
    <s v="CMP00329"/>
    <s v="Back to School A"/>
    <x v="4"/>
    <x v="4"/>
    <x v="212"/>
    <x v="55"/>
    <x v="5"/>
    <x v="5"/>
    <x v="3"/>
    <x v="2"/>
    <x v="328"/>
    <n v="1137"/>
    <x v="254"/>
    <n v="6655.63"/>
    <n v="212"/>
    <n v="18.64555848724714"/>
    <n v="7.8701055408970975"/>
    <n v="42.209009433962265"/>
    <n v="-25.621374315373512"/>
    <n v="31.394481132075473"/>
    <n v="0.74378625684626487"/>
    <n v="18.64555848724714"/>
    <n v="-2292.6799999999994"/>
    <x v="10"/>
    <x v="11"/>
  </r>
  <r>
    <s v="CMP00330"/>
    <s v="Back to School C"/>
    <x v="2"/>
    <x v="2"/>
    <x v="71"/>
    <x v="61"/>
    <x v="3"/>
    <x v="3"/>
    <x v="4"/>
    <x v="1"/>
    <x v="329"/>
    <n v="1393"/>
    <x v="255"/>
    <n v="34389.57"/>
    <n v="234"/>
    <n v="16.798277099784638"/>
    <n v="1.3730868628858579"/>
    <n v="8.173974358974359"/>
    <n v="1697.9500290164217"/>
    <n v="146.96397435897435"/>
    <n v="17.979500290164218"/>
    <n v="16.798277099784638"/>
    <n v="32476.86"/>
    <x v="5"/>
    <x v="4"/>
  </r>
  <r>
    <s v="CMP00331"/>
    <s v="Clearance Drive A"/>
    <x v="1"/>
    <x v="1"/>
    <x v="213"/>
    <x v="167"/>
    <x v="4"/>
    <x v="4"/>
    <x v="3"/>
    <x v="0"/>
    <x v="330"/>
    <n v="2108"/>
    <x v="242"/>
    <n v="72468.789999999994"/>
    <n v="544"/>
    <n v="25.806451612903224"/>
    <n v="6.914995256166983"/>
    <n v="26.795606617647056"/>
    <n v="397.15122856098139"/>
    <n v="133.2146875"/>
    <n v="4.9715122856098146"/>
    <n v="25.806451612903224"/>
    <n v="57891.979999999996"/>
    <x v="21"/>
    <x v="8"/>
  </r>
  <r>
    <s v="CMP00332"/>
    <s v="New Year Buzz A"/>
    <x v="3"/>
    <x v="3"/>
    <x v="214"/>
    <x v="210"/>
    <x v="4"/>
    <x v="4"/>
    <x v="1"/>
    <x v="1"/>
    <x v="331"/>
    <n v="1465"/>
    <x v="256"/>
    <n v="46880.66"/>
    <n v="391"/>
    <n v="26.689419795221841"/>
    <n v="10.721563139931741"/>
    <n v="40.171585677749363"/>
    <n v="198.46814400375882"/>
    <n v="119.89938618925832"/>
    <n v="2.9846814400375883"/>
    <n v="26.689419795221841"/>
    <n v="31173.570000000003"/>
    <x v="19"/>
    <x v="4"/>
  </r>
  <r>
    <s v="CMP00333"/>
    <s v="Brand Awareness B"/>
    <x v="3"/>
    <x v="3"/>
    <x v="215"/>
    <x v="84"/>
    <x v="6"/>
    <x v="6"/>
    <x v="2"/>
    <x v="1"/>
    <x v="332"/>
    <n v="1745"/>
    <x v="80"/>
    <n v="8436.75"/>
    <n v="96"/>
    <n v="5.5014326647564467"/>
    <n v="1.9171805157593123"/>
    <n v="34.848750000000003"/>
    <n v="152.18354316869329"/>
    <n v="87.8828125"/>
    <n v="2.5218354316869327"/>
    <n v="5.5014326647564467"/>
    <n v="5091.2700000000004"/>
    <x v="17"/>
    <x v="9"/>
  </r>
  <r>
    <s v="CMP00334"/>
    <s v="Flash Sale B"/>
    <x v="0"/>
    <x v="0"/>
    <x v="216"/>
    <x v="223"/>
    <x v="1"/>
    <x v="1"/>
    <x v="2"/>
    <x v="1"/>
    <x v="333"/>
    <n v="763"/>
    <x v="67"/>
    <n v="30733.93"/>
    <n v="215"/>
    <n v="28.178243774574053"/>
    <n v="6.0312188728702489"/>
    <n v="21.40381395348837"/>
    <n v="567.86467093454337"/>
    <n v="142.94851162790698"/>
    <n v="6.6786467093454336"/>
    <n v="28.178243774574053"/>
    <n v="26132.11"/>
    <x v="14"/>
    <x v="6"/>
  </r>
  <r>
    <s v="CMP00335"/>
    <s v="VIP Campaign C"/>
    <x v="0"/>
    <x v="0"/>
    <x v="217"/>
    <x v="224"/>
    <x v="1"/>
    <x v="1"/>
    <x v="1"/>
    <x v="1"/>
    <x v="334"/>
    <n v="2322"/>
    <x v="168"/>
    <n v="12757.32"/>
    <n v="177"/>
    <n v="7.6227390180878558"/>
    <n v="0.82347975882859603"/>
    <n v="10.802937853107345"/>
    <n v="567.18197602660928"/>
    <n v="72.075254237288135"/>
    <n v="6.671819760266092"/>
    <n v="7.6227390180878558"/>
    <n v="10845.2"/>
    <x v="16"/>
    <x v="9"/>
  </r>
  <r>
    <s v="CMP00336"/>
    <s v="Retargeting Push B"/>
    <x v="1"/>
    <x v="1"/>
    <x v="218"/>
    <x v="225"/>
    <x v="2"/>
    <x v="2"/>
    <x v="1"/>
    <x v="1"/>
    <x v="335"/>
    <n v="2213"/>
    <x v="179"/>
    <n v="23890.67"/>
    <n v="348"/>
    <n v="15.725259828287394"/>
    <n v="0.51850881156800721"/>
    <n v="3.2972988505747129"/>
    <n v="1982.0481759712757"/>
    <n v="68.651350574712637"/>
    <n v="20.820481759712756"/>
    <n v="15.725259828287394"/>
    <n v="22743.21"/>
    <x v="3"/>
    <x v="3"/>
  </r>
  <r>
    <s v="CMP00337"/>
    <s v="VIP Campaign C"/>
    <x v="5"/>
    <x v="1"/>
    <x v="175"/>
    <x v="47"/>
    <x v="3"/>
    <x v="3"/>
    <x v="4"/>
    <x v="2"/>
    <x v="336"/>
    <n v="139"/>
    <x v="200"/>
    <n v="4412.46"/>
    <n v="35"/>
    <n v="25.179856115107913"/>
    <n v="140.72366906474821"/>
    <n v="558.87400000000002"/>
    <n v="-77.442091470656052"/>
    <n v="126.07028571428572"/>
    <n v="0.22557908529343951"/>
    <n v="25.179856115107913"/>
    <n v="-15148.130000000001"/>
    <x v="22"/>
    <x v="10"/>
  </r>
  <r>
    <s v="CMP00338"/>
    <s v="Clearance Drive B"/>
    <x v="0"/>
    <x v="0"/>
    <x v="72"/>
    <x v="226"/>
    <x v="2"/>
    <x v="2"/>
    <x v="1"/>
    <x v="1"/>
    <x v="337"/>
    <n v="936"/>
    <x v="257"/>
    <n v="33883.71"/>
    <n v="235"/>
    <n v="25.106837606837608"/>
    <n v="4.7039850427350434"/>
    <n v="18.735872340425534"/>
    <n v="669.57185328860544"/>
    <n v="144.18600000000001"/>
    <n v="7.6957185328860547"/>
    <n v="25.106837606837608"/>
    <n v="29480.78"/>
    <x v="14"/>
    <x v="3"/>
  </r>
  <r>
    <s v="CMP00339"/>
    <s v="Brand Awareness B"/>
    <x v="4"/>
    <x v="4"/>
    <x v="17"/>
    <x v="227"/>
    <x v="3"/>
    <x v="3"/>
    <x v="0"/>
    <x v="0"/>
    <x v="338"/>
    <n v="684"/>
    <x v="211"/>
    <n v="5693.82"/>
    <n v="40"/>
    <n v="5.8479532163742682"/>
    <n v="4.272353801169591"/>
    <n v="73.057249999999996"/>
    <n v="94.841032204196011"/>
    <n v="142.34549999999999"/>
    <n v="1.9484103220419602"/>
    <n v="5.8479532163742682"/>
    <n v="2771.5299999999997"/>
    <x v="22"/>
    <x v="6"/>
  </r>
  <r>
    <s v="CMP00340"/>
    <s v="Clearance Drive C"/>
    <x v="0"/>
    <x v="0"/>
    <x v="219"/>
    <x v="228"/>
    <x v="1"/>
    <x v="1"/>
    <x v="0"/>
    <x v="0"/>
    <x v="339"/>
    <n v="1489"/>
    <x v="258"/>
    <n v="29440.41"/>
    <n v="207"/>
    <n v="13.901947615849563"/>
    <n v="1.0164137004701141"/>
    <n v="7.3113043478260868"/>
    <n v="1845.2644307009198"/>
    <n v="142.22420289855071"/>
    <n v="19.452644307009198"/>
    <n v="13.901947615849563"/>
    <n v="27926.97"/>
    <x v="20"/>
    <x v="11"/>
  </r>
  <r>
    <s v="CMP00341"/>
    <s v="New Year Buzz C"/>
    <x v="2"/>
    <x v="2"/>
    <x v="173"/>
    <x v="119"/>
    <x v="3"/>
    <x v="3"/>
    <x v="4"/>
    <x v="1"/>
    <x v="340"/>
    <n v="1933"/>
    <x v="176"/>
    <n v="39681.79"/>
    <n v="561"/>
    <n v="29.022245214692187"/>
    <n v="9.8154837040869118"/>
    <n v="33.820552584670232"/>
    <n v="109.14509999035486"/>
    <n v="70.734028520499109"/>
    <n v="2.0914509999035489"/>
    <n v="29.022245214692187"/>
    <n v="20708.46"/>
    <x v="11"/>
    <x v="7"/>
  </r>
  <r>
    <s v="CMP00342"/>
    <s v="VIP Campaign A"/>
    <x v="4"/>
    <x v="4"/>
    <x v="220"/>
    <x v="146"/>
    <x v="4"/>
    <x v="4"/>
    <x v="4"/>
    <x v="1"/>
    <x v="341"/>
    <n v="2104"/>
    <x v="164"/>
    <n v="50300.01"/>
    <n v="522"/>
    <n v="24.809885931558938"/>
    <n v="7.7894914448669201"/>
    <n v="31.396724137931034"/>
    <n v="206.91154908539767"/>
    <n v="96.360172413793109"/>
    <n v="3.0691154908539766"/>
    <n v="24.809885931558938"/>
    <n v="33910.92"/>
    <x v="5"/>
    <x v="7"/>
  </r>
  <r>
    <s v="CMP00343"/>
    <s v="Brand Awareness B"/>
    <x v="1"/>
    <x v="1"/>
    <x v="221"/>
    <x v="59"/>
    <x v="0"/>
    <x v="0"/>
    <x v="1"/>
    <x v="0"/>
    <x v="342"/>
    <n v="71"/>
    <x v="259"/>
    <n v="1393.98"/>
    <n v="13"/>
    <n v="18.30985915492958"/>
    <n v="171.13774647887325"/>
    <n v="934.6753846153847"/>
    <n v="-88.527650076785207"/>
    <n v="107.22923076923077"/>
    <n v="0.11472349923214806"/>
    <n v="18.30985915492958"/>
    <n v="-10756.800000000001"/>
    <x v="21"/>
    <x v="10"/>
  </r>
  <r>
    <s v="CMP00344"/>
    <s v="Spring Launch C"/>
    <x v="5"/>
    <x v="1"/>
    <x v="222"/>
    <x v="229"/>
    <x v="2"/>
    <x v="2"/>
    <x v="0"/>
    <x v="1"/>
    <x v="343"/>
    <n v="923"/>
    <x v="141"/>
    <n v="19535.52"/>
    <n v="167"/>
    <n v="18.093174431202598"/>
    <n v="11.662892741061755"/>
    <n v="64.460179640718565"/>
    <n v="81.475078612335523"/>
    <n v="116.97916167664671"/>
    <n v="1.8147507861233552"/>
    <n v="18.093174431202598"/>
    <n v="8770.67"/>
    <x v="17"/>
    <x v="8"/>
  </r>
  <r>
    <s v="CMP00345"/>
    <s v="Clearance Drive A"/>
    <x v="5"/>
    <x v="1"/>
    <x v="223"/>
    <x v="74"/>
    <x v="3"/>
    <x v="3"/>
    <x v="2"/>
    <x v="1"/>
    <x v="344"/>
    <n v="1610"/>
    <x v="260"/>
    <n v="28209.14"/>
    <n v="501"/>
    <n v="31.118012422360248"/>
    <n v="7.4962298136645966"/>
    <n v="24.089680638722555"/>
    <n v="133.73356213019713"/>
    <n v="56.305668662674648"/>
    <n v="2.3373356213019711"/>
    <n v="31.118012422360248"/>
    <n v="16140.21"/>
    <x v="25"/>
    <x v="8"/>
  </r>
  <r>
    <s v="CMP00346"/>
    <s v="Back to School A"/>
    <x v="5"/>
    <x v="1"/>
    <x v="224"/>
    <x v="230"/>
    <x v="5"/>
    <x v="5"/>
    <x v="4"/>
    <x v="0"/>
    <x v="345"/>
    <n v="734"/>
    <x v="261"/>
    <n v="9482.0499999999993"/>
    <n v="76"/>
    <n v="10.354223433242508"/>
    <n v="26.606771117166211"/>
    <n v="256.96539473684209"/>
    <n v="-51.447230504619455"/>
    <n v="124.76381578947367"/>
    <n v="0.48552769495380549"/>
    <n v="10.354223433242508"/>
    <n v="-10047.32"/>
    <x v="0"/>
    <x v="8"/>
  </r>
  <r>
    <s v="CMP00347"/>
    <s v="VIP Campaign B"/>
    <x v="2"/>
    <x v="2"/>
    <x v="225"/>
    <x v="179"/>
    <x v="1"/>
    <x v="1"/>
    <x v="1"/>
    <x v="1"/>
    <x v="346"/>
    <n v="356"/>
    <x v="200"/>
    <n v="1137.6199999999999"/>
    <n v="35"/>
    <n v="9.8314606741573041"/>
    <n v="37.485393258426967"/>
    <n v="381.28"/>
    <n v="-91.475181344044131"/>
    <n v="32.503428571428572"/>
    <n v="8.5248186559558778E-2"/>
    <n v="9.8314606741573041"/>
    <n v="-12207.18"/>
    <x v="2"/>
    <x v="8"/>
  </r>
  <r>
    <s v="CMP00348"/>
    <s v="VIP Campaign A"/>
    <x v="4"/>
    <x v="4"/>
    <x v="155"/>
    <x v="199"/>
    <x v="2"/>
    <x v="2"/>
    <x v="3"/>
    <x v="0"/>
    <x v="347"/>
    <n v="598"/>
    <x v="262"/>
    <n v="30570.84"/>
    <n v="208"/>
    <n v="34.782608695652172"/>
    <n v="22.138177257525083"/>
    <n v="63.647259615384613"/>
    <n v="130.92147752448707"/>
    <n v="146.97519230769231"/>
    <n v="2.3092147752448708"/>
    <n v="34.782608695652172"/>
    <n v="17332.21"/>
    <x v="5"/>
    <x v="3"/>
  </r>
  <r>
    <s v="CMP00349"/>
    <s v="VIP Campaign B"/>
    <x v="1"/>
    <x v="1"/>
    <x v="12"/>
    <x v="224"/>
    <x v="6"/>
    <x v="6"/>
    <x v="3"/>
    <x v="1"/>
    <x v="348"/>
    <n v="1787"/>
    <x v="263"/>
    <n v="17222.54"/>
    <n v="305"/>
    <n v="17.06771124790151"/>
    <n v="7.3762451035254619"/>
    <n v="43.217540983606561"/>
    <n v="30.658392349797253"/>
    <n v="56.467344262295086"/>
    <n v="1.3065839234979726"/>
    <n v="17.06771124790151"/>
    <n v="4041.1900000000005"/>
    <x v="12"/>
    <x v="6"/>
  </r>
  <r>
    <s v="CMP00350"/>
    <s v="Spring Launch B"/>
    <x v="1"/>
    <x v="1"/>
    <x v="60"/>
    <x v="150"/>
    <x v="0"/>
    <x v="0"/>
    <x v="4"/>
    <x v="0"/>
    <x v="349"/>
    <n v="1280"/>
    <x v="249"/>
    <n v="13853.39"/>
    <n v="162"/>
    <n v="12.65625"/>
    <n v="6.7646874999999991"/>
    <n v="53.449382716049378"/>
    <n v="59.992031228345731"/>
    <n v="85.514753086419745"/>
    <n v="1.5999203122834573"/>
    <n v="12.65625"/>
    <n v="5194.59"/>
    <x v="4"/>
    <x v="5"/>
  </r>
  <r>
    <s v="CMP00351"/>
    <s v="Back to School C"/>
    <x v="0"/>
    <x v="0"/>
    <x v="144"/>
    <x v="31"/>
    <x v="6"/>
    <x v="6"/>
    <x v="1"/>
    <x v="0"/>
    <x v="350"/>
    <n v="208"/>
    <x v="264"/>
    <n v="4735.78"/>
    <n v="36"/>
    <n v="17.307692307692307"/>
    <n v="83.804375000000007"/>
    <n v="484.20305555555558"/>
    <n v="-72.831760779884021"/>
    <n v="131.54944444444445"/>
    <n v="0.27168239220115981"/>
    <n v="17.307692307692307"/>
    <n v="-12695.530000000002"/>
    <x v="22"/>
    <x v="7"/>
  </r>
  <r>
    <s v="CMP00352"/>
    <s v="Holiday Promo B"/>
    <x v="3"/>
    <x v="3"/>
    <x v="226"/>
    <x v="231"/>
    <x v="0"/>
    <x v="0"/>
    <x v="1"/>
    <x v="2"/>
    <x v="351"/>
    <n v="1437"/>
    <x v="149"/>
    <n v="36413.72"/>
    <n v="402"/>
    <n v="27.974947807933191"/>
    <n v="8.8802435629784267"/>
    <n v="31.743557213930348"/>
    <n v="185.353630736366"/>
    <n v="90.581393034825879"/>
    <n v="2.8535363073636599"/>
    <n v="27.974947807933191"/>
    <n v="23652.81"/>
    <x v="4"/>
    <x v="1"/>
  </r>
  <r>
    <s v="CMP00353"/>
    <s v="Clearance Drive B"/>
    <x v="4"/>
    <x v="4"/>
    <x v="138"/>
    <x v="204"/>
    <x v="5"/>
    <x v="5"/>
    <x v="0"/>
    <x v="1"/>
    <x v="352"/>
    <n v="657"/>
    <x v="265"/>
    <n v="4962.05"/>
    <n v="148"/>
    <n v="22.526636225266362"/>
    <n v="16.886392694063929"/>
    <n v="74.961891891891895"/>
    <n v="-55.274121265219442"/>
    <n v="33.527364864864865"/>
    <n v="0.44725878734780555"/>
    <n v="22.526636225266362"/>
    <n v="-6132.31"/>
    <x v="18"/>
    <x v="2"/>
  </r>
  <r>
    <s v="CMP00354"/>
    <s v="Clearance Drive B"/>
    <x v="3"/>
    <x v="3"/>
    <x v="18"/>
    <x v="69"/>
    <x v="2"/>
    <x v="2"/>
    <x v="2"/>
    <x v="1"/>
    <x v="353"/>
    <n v="2432"/>
    <x v="266"/>
    <n v="62711.87"/>
    <n v="778"/>
    <n v="31.990131578947366"/>
    <n v="3.3768708881578946"/>
    <n v="10.555976863753212"/>
    <n v="663.61020633055523"/>
    <n v="80.606516709511567"/>
    <n v="7.6361020633055521"/>
    <n v="31.990131578947366"/>
    <n v="54499.320000000007"/>
    <x v="21"/>
    <x v="9"/>
  </r>
  <r>
    <s v="CMP00355"/>
    <s v="Flash Sale A"/>
    <x v="1"/>
    <x v="1"/>
    <x v="165"/>
    <x v="209"/>
    <x v="3"/>
    <x v="3"/>
    <x v="4"/>
    <x v="2"/>
    <x v="354"/>
    <n v="1444"/>
    <x v="267"/>
    <n v="14254.13"/>
    <n v="195"/>
    <n v="13.504155124653739"/>
    <n v="4.0845844875346264"/>
    <n v="30.246871794871797"/>
    <n v="141.67161172844317"/>
    <n v="73.098102564102561"/>
    <n v="2.4167161172844316"/>
    <n v="13.504155124653739"/>
    <n v="8355.989999999998"/>
    <x v="1"/>
    <x v="9"/>
  </r>
  <r>
    <s v="CMP00356"/>
    <s v="Holiday Promo A"/>
    <x v="1"/>
    <x v="1"/>
    <x v="227"/>
    <x v="68"/>
    <x v="3"/>
    <x v="3"/>
    <x v="0"/>
    <x v="2"/>
    <x v="355"/>
    <n v="579"/>
    <x v="124"/>
    <n v="16280.35"/>
    <n v="138"/>
    <n v="23.834196891191709"/>
    <n v="13.791053540587219"/>
    <n v="57.862463768115944"/>
    <n v="103.88615181928161"/>
    <n v="117.97355072463769"/>
    <n v="2.038861518192816"/>
    <n v="23.834196891191709"/>
    <n v="8295.33"/>
    <x v="16"/>
    <x v="2"/>
  </r>
  <r>
    <s v="CMP00357"/>
    <s v="Flash Sale A"/>
    <x v="4"/>
    <x v="4"/>
    <x v="59"/>
    <x v="38"/>
    <x v="5"/>
    <x v="5"/>
    <x v="0"/>
    <x v="0"/>
    <x v="356"/>
    <n v="2197"/>
    <x v="268"/>
    <n v="36505.879999999997"/>
    <n v="708"/>
    <n v="32.225762403277194"/>
    <n v="1.3953436504324079"/>
    <n v="4.3299011299435026"/>
    <n v="1090.8349833799259"/>
    <n v="51.561977401129937"/>
    <n v="11.90834983379926"/>
    <n v="32.225762403277194"/>
    <n v="33440.31"/>
    <x v="10"/>
    <x v="2"/>
  </r>
  <r>
    <s v="CMP00358"/>
    <s v="Retargeting Push C"/>
    <x v="4"/>
    <x v="4"/>
    <x v="228"/>
    <x v="198"/>
    <x v="3"/>
    <x v="3"/>
    <x v="1"/>
    <x v="0"/>
    <x v="357"/>
    <n v="2431"/>
    <x v="269"/>
    <n v="39384.050000000003"/>
    <n v="495"/>
    <n v="20.361990950226243"/>
    <n v="2.1111024269847798"/>
    <n v="10.367858585858587"/>
    <n v="667.40762535341366"/>
    <n v="79.563737373737382"/>
    <n v="7.6740762535341354"/>
    <n v="20.361990950226243"/>
    <n v="34251.960000000006"/>
    <x v="18"/>
    <x v="9"/>
  </r>
  <r>
    <s v="CMP00359"/>
    <s v="VIP Campaign C"/>
    <x v="0"/>
    <x v="0"/>
    <x v="140"/>
    <x v="150"/>
    <x v="1"/>
    <x v="1"/>
    <x v="1"/>
    <x v="0"/>
    <x v="358"/>
    <n v="602"/>
    <x v="97"/>
    <n v="9952.26"/>
    <n v="74"/>
    <n v="12.29235880398671"/>
    <n v="3.0699169435215947"/>
    <n v="24.97418918918919"/>
    <n v="438.51598136454396"/>
    <n v="134.49"/>
    <n v="5.3851598136454397"/>
    <n v="12.29235880398671"/>
    <n v="8104.17"/>
    <x v="19"/>
    <x v="5"/>
  </r>
  <r>
    <s v="CMP00360"/>
    <s v="Brand Awareness C"/>
    <x v="0"/>
    <x v="0"/>
    <x v="229"/>
    <x v="186"/>
    <x v="0"/>
    <x v="0"/>
    <x v="0"/>
    <x v="0"/>
    <x v="359"/>
    <n v="553"/>
    <x v="270"/>
    <n v="13470.29"/>
    <n v="123"/>
    <n v="22.242314647377938"/>
    <n v="16.606600361663656"/>
    <n v="74.662195121951228"/>
    <n v="46.680060325912372"/>
    <n v="109.51455284552846"/>
    <n v="1.4668006032591236"/>
    <n v="22.242314647377938"/>
    <n v="4286.84"/>
    <x v="5"/>
    <x v="9"/>
  </r>
  <r>
    <s v="CMP00361"/>
    <s v="Retargeting Push C"/>
    <x v="5"/>
    <x v="1"/>
    <x v="180"/>
    <x v="232"/>
    <x v="4"/>
    <x v="4"/>
    <x v="1"/>
    <x v="2"/>
    <x v="360"/>
    <n v="2090"/>
    <x v="155"/>
    <n v="47067.26"/>
    <n v="354"/>
    <n v="16.937799043062203"/>
    <n v="1.1280382775119617"/>
    <n v="6.6598870056497175"/>
    <n v="1896.4056667797763"/>
    <n v="132.95836158192091"/>
    <n v="19.964056667797763"/>
    <n v="16.937799043062203"/>
    <n v="44709.66"/>
    <x v="21"/>
    <x v="10"/>
  </r>
  <r>
    <s v="CMP00362"/>
    <s v="VIP Campaign C"/>
    <x v="1"/>
    <x v="1"/>
    <x v="230"/>
    <x v="184"/>
    <x v="6"/>
    <x v="6"/>
    <x v="3"/>
    <x v="2"/>
    <x v="361"/>
    <n v="1522"/>
    <x v="199"/>
    <n v="19607.38"/>
    <n v="429"/>
    <n v="28.186596583442842"/>
    <n v="0.44421156373193171"/>
    <n v="1.5759673659673661"/>
    <n v="2800.1138901625523"/>
    <n v="45.70484848484849"/>
    <n v="29.001138901625524"/>
    <n v="28.186596583442842"/>
    <n v="18931.29"/>
    <x v="11"/>
    <x v="0"/>
  </r>
  <r>
    <s v="CMP00363"/>
    <s v="New Year Buzz A"/>
    <x v="0"/>
    <x v="0"/>
    <x v="231"/>
    <x v="134"/>
    <x v="5"/>
    <x v="5"/>
    <x v="3"/>
    <x v="0"/>
    <x v="362"/>
    <n v="2384"/>
    <x v="5"/>
    <n v="11180.05"/>
    <n v="288"/>
    <n v="12.080536912751679"/>
    <n v="8.1424119127516779"/>
    <n v="67.401076388888882"/>
    <n v="-42.405047314711737"/>
    <n v="38.819618055555551"/>
    <n v="0.5759495268528827"/>
    <n v="12.080536912751679"/>
    <n v="-8231.4599999999991"/>
    <x v="4"/>
    <x v="0"/>
  </r>
  <r>
    <s v="CMP00364"/>
    <s v="Clearance Drive A"/>
    <x v="3"/>
    <x v="3"/>
    <x v="232"/>
    <x v="185"/>
    <x v="2"/>
    <x v="2"/>
    <x v="1"/>
    <x v="1"/>
    <x v="363"/>
    <n v="2043"/>
    <x v="271"/>
    <n v="41593.22"/>
    <n v="377"/>
    <n v="18.453255017131671"/>
    <n v="1.8650416054821342"/>
    <n v="10.10684350132626"/>
    <n v="991.60534133974409"/>
    <n v="110.32684350132627"/>
    <n v="10.916053413397441"/>
    <n v="18.453255017131671"/>
    <n v="37782.94"/>
    <x v="15"/>
    <x v="0"/>
  </r>
  <r>
    <s v="CMP00365"/>
    <s v="Spring Launch B"/>
    <x v="5"/>
    <x v="1"/>
    <x v="222"/>
    <x v="81"/>
    <x v="2"/>
    <x v="2"/>
    <x v="3"/>
    <x v="2"/>
    <x v="364"/>
    <n v="2230"/>
    <x v="272"/>
    <n v="28823.9"/>
    <n v="277"/>
    <n v="12.421524663677131"/>
    <n v="1.4987668161434977"/>
    <n v="12.065884476534295"/>
    <n v="762.41005310793628"/>
    <n v="104.05740072202167"/>
    <n v="8.6241005310793639"/>
    <n v="12.421524663677131"/>
    <n v="25481.65"/>
    <x v="3"/>
    <x v="8"/>
  </r>
  <r>
    <s v="CMP00366"/>
    <s v="VIP Campaign C"/>
    <x v="4"/>
    <x v="4"/>
    <x v="233"/>
    <x v="141"/>
    <x v="3"/>
    <x v="3"/>
    <x v="0"/>
    <x v="0"/>
    <x v="365"/>
    <n v="625"/>
    <x v="273"/>
    <n v="7401.26"/>
    <n v="98"/>
    <n v="15.68"/>
    <n v="22.851455999999999"/>
    <n v="145.73632653061225"/>
    <n v="-48.178286757745326"/>
    <n v="75.523061224489794"/>
    <n v="0.51821713242254674"/>
    <n v="15.68"/>
    <n v="-6880.9"/>
    <x v="24"/>
    <x v="6"/>
  </r>
  <r>
    <s v="CMP00367"/>
    <s v="Spring Launch A"/>
    <x v="1"/>
    <x v="1"/>
    <x v="75"/>
    <x v="230"/>
    <x v="4"/>
    <x v="4"/>
    <x v="4"/>
    <x v="2"/>
    <x v="366"/>
    <n v="2070"/>
    <x v="274"/>
    <n v="53735.64"/>
    <n v="434"/>
    <n v="20.966183574879228"/>
    <n v="5.9458888888888888"/>
    <n v="28.35942396313364"/>
    <n v="336.59151494273237"/>
    <n v="123.81483870967742"/>
    <n v="4.3659151494273232"/>
    <n v="20.966183574879228"/>
    <n v="41427.65"/>
    <x v="17"/>
    <x v="8"/>
  </r>
  <r>
    <s v="CMP00368"/>
    <s v="Flash Sale A"/>
    <x v="3"/>
    <x v="3"/>
    <x v="209"/>
    <x v="68"/>
    <x v="2"/>
    <x v="2"/>
    <x v="4"/>
    <x v="1"/>
    <x v="367"/>
    <n v="1897"/>
    <x v="275"/>
    <n v="57300.22"/>
    <n v="427"/>
    <n v="22.509225092250922"/>
    <n v="7.514507116499737"/>
    <n v="33.384121779859484"/>
    <n v="301.96520243394957"/>
    <n v="134.19255269320843"/>
    <n v="4.0196520243394955"/>
    <n v="22.509225092250922"/>
    <n v="43045.2"/>
    <x v="1"/>
    <x v="2"/>
  </r>
  <r>
    <s v="CMP00369"/>
    <s v="Holiday Promo A"/>
    <x v="1"/>
    <x v="1"/>
    <x v="234"/>
    <x v="233"/>
    <x v="0"/>
    <x v="0"/>
    <x v="4"/>
    <x v="0"/>
    <x v="368"/>
    <n v="1006"/>
    <x v="101"/>
    <n v="8904.19"/>
    <n v="60"/>
    <n v="5.964214711729622"/>
    <n v="4.486978131212723"/>
    <n v="75.231666666666655"/>
    <n v="97.261569817674314"/>
    <n v="148.40316666666666"/>
    <n v="1.9726156981767433"/>
    <n v="5.964214711729622"/>
    <n v="4390.2900000000009"/>
    <x v="19"/>
    <x v="6"/>
  </r>
  <r>
    <s v="CMP00370"/>
    <s v="VIP Campaign C"/>
    <x v="3"/>
    <x v="3"/>
    <x v="235"/>
    <x v="234"/>
    <x v="5"/>
    <x v="5"/>
    <x v="0"/>
    <x v="1"/>
    <x v="369"/>
    <n v="1366"/>
    <x v="276"/>
    <n v="15693.99"/>
    <n v="452"/>
    <n v="33.089311859443633"/>
    <n v="2.1214714494875548"/>
    <n v="6.4113495575221231"/>
    <n v="441.55862978056757"/>
    <n v="34.721216814159291"/>
    <n v="5.4155862978056755"/>
    <n v="33.089311859443633"/>
    <n v="12796.06"/>
    <x v="10"/>
    <x v="7"/>
  </r>
  <r>
    <s v="CMP00371"/>
    <s v="Flash Sale A"/>
    <x v="4"/>
    <x v="4"/>
    <x v="20"/>
    <x v="200"/>
    <x v="4"/>
    <x v="4"/>
    <x v="1"/>
    <x v="2"/>
    <x v="370"/>
    <n v="247"/>
    <x v="277"/>
    <n v="1015.67"/>
    <n v="25"/>
    <n v="10.121457489878543"/>
    <n v="11.664534412955465"/>
    <n v="115.2456"/>
    <n v="-64.747634616853048"/>
    <n v="40.626799999999996"/>
    <n v="0.3525236538314695"/>
    <n v="10.121457489878543"/>
    <n v="-1865.4699999999998"/>
    <x v="13"/>
    <x v="5"/>
  </r>
  <r>
    <s v="CMP00372"/>
    <s v="Holiday Promo A"/>
    <x v="4"/>
    <x v="4"/>
    <x v="166"/>
    <x v="189"/>
    <x v="5"/>
    <x v="5"/>
    <x v="1"/>
    <x v="0"/>
    <x v="371"/>
    <n v="1279"/>
    <x v="278"/>
    <n v="25480.84"/>
    <n v="328"/>
    <n v="25.645035183737296"/>
    <n v="1.9660046911649727"/>
    <n v="7.6662195121951218"/>
    <n v="913.34807438397775"/>
    <n v="77.685487804878051"/>
    <n v="10.133480743839778"/>
    <n v="25.645035183737296"/>
    <n v="22966.32"/>
    <x v="16"/>
    <x v="3"/>
  </r>
  <r>
    <s v="CMP00373"/>
    <s v="Brand Awareness B"/>
    <x v="0"/>
    <x v="0"/>
    <x v="2"/>
    <x v="68"/>
    <x v="3"/>
    <x v="3"/>
    <x v="4"/>
    <x v="0"/>
    <x v="372"/>
    <n v="1324"/>
    <x v="113"/>
    <n v="9806.7800000000007"/>
    <n v="68"/>
    <n v="5.1359516616314203"/>
    <n v="7.4456117824773411"/>
    <n v="144.97044117647059"/>
    <n v="-0.5194770942149376"/>
    <n v="144.21735294117647"/>
    <n v="0.99480522905785063"/>
    <n v="5.1359516616314203"/>
    <n v="-51.209999999999127"/>
    <x v="0"/>
    <x v="2"/>
  </r>
  <r>
    <s v="CMP00374"/>
    <s v="Holiday Promo B"/>
    <x v="3"/>
    <x v="3"/>
    <x v="174"/>
    <x v="181"/>
    <x v="2"/>
    <x v="2"/>
    <x v="4"/>
    <x v="2"/>
    <x v="373"/>
    <n v="1258"/>
    <x v="279"/>
    <n v="17002.45"/>
    <n v="281"/>
    <n v="22.337042925278219"/>
    <n v="10.304324324324325"/>
    <n v="46.131103202846973"/>
    <n v="31.163001317612505"/>
    <n v="60.506939501779364"/>
    <n v="1.3116300131761249"/>
    <n v="22.337042925278219"/>
    <n v="4039.6100000000006"/>
    <x v="19"/>
    <x v="7"/>
  </r>
  <r>
    <s v="CMP00375"/>
    <s v="Holiday Promo A"/>
    <x v="0"/>
    <x v="0"/>
    <x v="156"/>
    <x v="235"/>
    <x v="4"/>
    <x v="4"/>
    <x v="1"/>
    <x v="1"/>
    <x v="374"/>
    <n v="968"/>
    <x v="41"/>
    <n v="11315.47"/>
    <n v="242"/>
    <n v="25"/>
    <n v="11.026590909090908"/>
    <n v="44.106363636363632"/>
    <n v="6.0122318887287829"/>
    <n v="46.758140495867764"/>
    <n v="1.0601223188872879"/>
    <n v="25"/>
    <n v="641.72999999999956"/>
    <x v="11"/>
    <x v="8"/>
  </r>
  <r>
    <s v="CMP00376"/>
    <s v="Flash Sale C"/>
    <x v="2"/>
    <x v="2"/>
    <x v="236"/>
    <x v="163"/>
    <x v="6"/>
    <x v="6"/>
    <x v="1"/>
    <x v="1"/>
    <x v="375"/>
    <n v="357"/>
    <x v="84"/>
    <n v="5042.68"/>
    <n v="93"/>
    <n v="26.05042016806723"/>
    <n v="3.0377871148459383"/>
    <n v="11.661182795698926"/>
    <n v="364.98169646561985"/>
    <n v="54.222365591397853"/>
    <n v="4.649816964656198"/>
    <n v="26.05042016806723"/>
    <n v="3958.1900000000005"/>
    <x v="15"/>
    <x v="10"/>
  </r>
  <r>
    <s v="CMP00377"/>
    <s v="Spring Launch C"/>
    <x v="2"/>
    <x v="2"/>
    <x v="110"/>
    <x v="191"/>
    <x v="6"/>
    <x v="6"/>
    <x v="1"/>
    <x v="1"/>
    <x v="376"/>
    <n v="2083"/>
    <x v="280"/>
    <n v="26011.599999999999"/>
    <n v="221"/>
    <n v="10.609697551608258"/>
    <n v="6.5443734997599616"/>
    <n v="61.682941176470592"/>
    <n v="90.813773251476476"/>
    <n v="117.6995475113122"/>
    <n v="1.9081377325147648"/>
    <n v="10.609697551608258"/>
    <n v="12379.669999999998"/>
    <x v="10"/>
    <x v="4"/>
  </r>
  <r>
    <s v="CMP00378"/>
    <s v="Retargeting Push B"/>
    <x v="4"/>
    <x v="4"/>
    <x v="228"/>
    <x v="215"/>
    <x v="1"/>
    <x v="1"/>
    <x v="2"/>
    <x v="2"/>
    <x v="377"/>
    <n v="1431"/>
    <x v="281"/>
    <n v="22758.54"/>
    <n v="444"/>
    <n v="31.027253668763105"/>
    <n v="2.477421383647799"/>
    <n v="7.9846621621621621"/>
    <n v="541.95543821346678"/>
    <n v="51.257972972972972"/>
    <n v="6.4195543821346668"/>
    <n v="31.027253668763105"/>
    <n v="19213.350000000002"/>
    <x v="9"/>
    <x v="9"/>
  </r>
  <r>
    <s v="CMP00379"/>
    <s v="Brand Awareness B"/>
    <x v="2"/>
    <x v="2"/>
    <x v="237"/>
    <x v="40"/>
    <x v="5"/>
    <x v="5"/>
    <x v="2"/>
    <x v="0"/>
    <x v="378"/>
    <n v="2408"/>
    <x v="282"/>
    <n v="61955.21"/>
    <n v="827"/>
    <n v="34.343853820598007"/>
    <n v="5.8165323920265779"/>
    <n v="16.936166868198306"/>
    <n v="342.34100445445273"/>
    <n v="74.915610640870611"/>
    <n v="4.4234100445445277"/>
    <n v="34.343853820598007"/>
    <n v="47949"/>
    <x v="7"/>
    <x v="7"/>
  </r>
  <r>
    <s v="CMP00380"/>
    <s v="Flash Sale B"/>
    <x v="3"/>
    <x v="3"/>
    <x v="122"/>
    <x v="100"/>
    <x v="6"/>
    <x v="6"/>
    <x v="0"/>
    <x v="0"/>
    <x v="379"/>
    <n v="352"/>
    <x v="283"/>
    <n v="2590.7800000000002"/>
    <n v="77"/>
    <n v="21.875"/>
    <n v="2.3907954545454544"/>
    <n v="10.929350649350649"/>
    <n v="207.85446076334432"/>
    <n v="33.646493506493506"/>
    <n v="3.0785446076334431"/>
    <n v="21.875"/>
    <n v="1749.2200000000003"/>
    <x v="18"/>
    <x v="11"/>
  </r>
  <r>
    <s v="CMP00381"/>
    <s v="Holiday Promo C"/>
    <x v="0"/>
    <x v="0"/>
    <x v="238"/>
    <x v="100"/>
    <x v="1"/>
    <x v="1"/>
    <x v="3"/>
    <x v="1"/>
    <x v="380"/>
    <n v="863"/>
    <x v="284"/>
    <n v="28580.48"/>
    <n v="280"/>
    <n v="32.444959443800698"/>
    <n v="21.614716106604867"/>
    <n v="66.619642857142864"/>
    <n v="53.217787546573028"/>
    <n v="102.07314285714286"/>
    <n v="1.5321778754657303"/>
    <n v="32.444959443800698"/>
    <n v="9926.98"/>
    <x v="7"/>
    <x v="11"/>
  </r>
  <r>
    <s v="CMP00382"/>
    <s v="Back to School A"/>
    <x v="4"/>
    <x v="4"/>
    <x v="4"/>
    <x v="9"/>
    <x v="1"/>
    <x v="1"/>
    <x v="2"/>
    <x v="1"/>
    <x v="381"/>
    <n v="1727"/>
    <x v="285"/>
    <n v="31362.91"/>
    <n v="290"/>
    <n v="16.79212507237985"/>
    <n v="10.913184713375797"/>
    <n v="64.989896551724144"/>
    <n v="66.407351381408361"/>
    <n v="108.14796551724137"/>
    <n v="1.6640735138140836"/>
    <n v="16.79212507237985"/>
    <n v="12515.84"/>
    <x v="19"/>
    <x v="2"/>
  </r>
  <r>
    <s v="CMP00383"/>
    <s v="Retargeting Push C"/>
    <x v="1"/>
    <x v="1"/>
    <x v="77"/>
    <x v="179"/>
    <x v="4"/>
    <x v="4"/>
    <x v="2"/>
    <x v="1"/>
    <x v="382"/>
    <n v="1059"/>
    <x v="286"/>
    <n v="16702.48"/>
    <n v="245"/>
    <n v="23.135033050047216"/>
    <n v="2.4349008498583569"/>
    <n v="10.524734693877551"/>
    <n v="547.74447753785057"/>
    <n v="68.173387755102041"/>
    <n v="6.4774447753785056"/>
    <n v="23.135033050047216"/>
    <n v="14123.92"/>
    <x v="9"/>
    <x v="8"/>
  </r>
  <r>
    <s v="CMP00384"/>
    <s v="Clearance Drive B"/>
    <x v="5"/>
    <x v="1"/>
    <x v="30"/>
    <x v="181"/>
    <x v="2"/>
    <x v="2"/>
    <x v="3"/>
    <x v="1"/>
    <x v="383"/>
    <n v="1162"/>
    <x v="161"/>
    <n v="44722.94"/>
    <n v="361"/>
    <n v="31.0671256454389"/>
    <n v="14.970352839931152"/>
    <n v="48.187119113573402"/>
    <n v="157.09414189261048"/>
    <n v="123.88626038781165"/>
    <n v="2.5709414189261048"/>
    <n v="31.0671256454389"/>
    <n v="27327.390000000003"/>
    <x v="14"/>
    <x v="0"/>
  </r>
  <r>
    <s v="CMP00385"/>
    <s v="Back to School C"/>
    <x v="1"/>
    <x v="1"/>
    <x v="59"/>
    <x v="55"/>
    <x v="0"/>
    <x v="0"/>
    <x v="2"/>
    <x v="1"/>
    <x v="384"/>
    <n v="538"/>
    <x v="287"/>
    <n v="4754.7"/>
    <n v="44"/>
    <n v="8.1784386617100377"/>
    <n v="21.481078066914499"/>
    <n v="262.65499999999997"/>
    <n v="-58.858059570020124"/>
    <n v="108.06136363636364"/>
    <n v="0.41141940429979873"/>
    <n v="8.1784386617100377"/>
    <n v="-6802.12"/>
    <x v="22"/>
    <x v="2"/>
  </r>
  <r>
    <s v="CMP00386"/>
    <s v="Retargeting Push A"/>
    <x v="3"/>
    <x v="3"/>
    <x v="239"/>
    <x v="236"/>
    <x v="6"/>
    <x v="6"/>
    <x v="4"/>
    <x v="0"/>
    <x v="385"/>
    <n v="1717"/>
    <x v="199"/>
    <n v="54457.91"/>
    <n v="429"/>
    <n v="24.985439720442631"/>
    <n v="8.9814909726266734"/>
    <n v="35.946899766899769"/>
    <n v="253.13619804399394"/>
    <n v="126.94151515151516"/>
    <n v="3.5313619804399394"/>
    <n v="24.985439720442631"/>
    <n v="39036.69"/>
    <x v="14"/>
    <x v="2"/>
  </r>
  <r>
    <s v="CMP00387"/>
    <s v="Brand Awareness C"/>
    <x v="5"/>
    <x v="1"/>
    <x v="240"/>
    <x v="237"/>
    <x v="4"/>
    <x v="4"/>
    <x v="4"/>
    <x v="2"/>
    <x v="386"/>
    <n v="1050"/>
    <x v="288"/>
    <n v="20408.75"/>
    <n v="152"/>
    <n v="14.476190476190476"/>
    <n v="14.632914285714286"/>
    <n v="101.08263157894737"/>
    <n v="32.83003223001505"/>
    <n v="134.26809210526315"/>
    <n v="1.3283003223001506"/>
    <n v="14.476190476190476"/>
    <n v="5044.1900000000005"/>
    <x v="24"/>
    <x v="10"/>
  </r>
  <r>
    <s v="CMP00388"/>
    <s v="Back to School A"/>
    <x v="5"/>
    <x v="1"/>
    <x v="82"/>
    <x v="123"/>
    <x v="4"/>
    <x v="4"/>
    <x v="2"/>
    <x v="2"/>
    <x v="387"/>
    <n v="871"/>
    <x v="289"/>
    <n v="14783.42"/>
    <n v="213"/>
    <n v="24.454649827784156"/>
    <n v="8.9846268656716415"/>
    <n v="36.739953051643191"/>
    <n v="88.910768617398531"/>
    <n v="69.405727699530516"/>
    <n v="1.8891076861739853"/>
    <n v="24.454649827784156"/>
    <n v="6957.81"/>
    <x v="19"/>
    <x v="3"/>
  </r>
  <r>
    <s v="CMP00389"/>
    <s v="Holiday Promo B"/>
    <x v="3"/>
    <x v="3"/>
    <x v="241"/>
    <x v="238"/>
    <x v="6"/>
    <x v="6"/>
    <x v="3"/>
    <x v="1"/>
    <x v="388"/>
    <n v="760"/>
    <x v="190"/>
    <n v="12557.96"/>
    <n v="166"/>
    <n v="21.842105263157897"/>
    <n v="16.827723684210525"/>
    <n v="77.042590361445775"/>
    <n v="-1.8070899604115125"/>
    <n v="75.650361445783133"/>
    <n v="0.98192910039588488"/>
    <n v="21.842105263157897"/>
    <n v="-231.11000000000058"/>
    <x v="9"/>
    <x v="1"/>
  </r>
  <r>
    <s v="CMP00390"/>
    <s v="Flash Sale C"/>
    <x v="0"/>
    <x v="0"/>
    <x v="242"/>
    <x v="50"/>
    <x v="6"/>
    <x v="6"/>
    <x v="3"/>
    <x v="1"/>
    <x v="389"/>
    <n v="1490"/>
    <x v="290"/>
    <n v="13462.24"/>
    <n v="180"/>
    <n v="12.080536912751679"/>
    <n v="7.5139194630872481"/>
    <n v="62.198555555555558"/>
    <n v="20.244307209706548"/>
    <n v="74.790222222222226"/>
    <n v="1.2024430720970656"/>
    <n v="12.080536912751679"/>
    <n v="2266.5"/>
    <x v="24"/>
    <x v="10"/>
  </r>
  <r>
    <s v="CMP00391"/>
    <s v="New Year Buzz B"/>
    <x v="2"/>
    <x v="2"/>
    <x v="19"/>
    <x v="154"/>
    <x v="5"/>
    <x v="5"/>
    <x v="3"/>
    <x v="1"/>
    <x v="390"/>
    <n v="2059"/>
    <x v="291"/>
    <n v="23349.200000000001"/>
    <n v="465"/>
    <n v="22.583778533268578"/>
    <n v="2.3952209810587664"/>
    <n v="10.605935483870969"/>
    <n v="373.44558534884101"/>
    <n v="50.213333333333338"/>
    <n v="4.7344558534884094"/>
    <n v="22.583778533268578"/>
    <n v="18417.440000000002"/>
    <x v="10"/>
    <x v="9"/>
  </r>
  <r>
    <s v="CMP00392"/>
    <s v="Clearance Drive A"/>
    <x v="4"/>
    <x v="4"/>
    <x v="86"/>
    <x v="139"/>
    <x v="5"/>
    <x v="5"/>
    <x v="1"/>
    <x v="1"/>
    <x v="391"/>
    <n v="1011"/>
    <x v="292"/>
    <n v="14434.69"/>
    <n v="191"/>
    <n v="18.892185954500494"/>
    <n v="12.888456973293769"/>
    <n v="68.22109947643979"/>
    <n v="10.778474363077253"/>
    <n v="75.574293193717281"/>
    <n v="1.1077847436307726"/>
    <n v="18.892185954500494"/>
    <n v="1404.4600000000009"/>
    <x v="1"/>
    <x v="11"/>
  </r>
  <r>
    <s v="CMP00393"/>
    <s v="Back to School A"/>
    <x v="5"/>
    <x v="1"/>
    <x v="68"/>
    <x v="110"/>
    <x v="0"/>
    <x v="0"/>
    <x v="4"/>
    <x v="2"/>
    <x v="392"/>
    <n v="1523"/>
    <x v="48"/>
    <n v="9757.73"/>
    <n v="295"/>
    <n v="19.369665134602755"/>
    <n v="11.382147078135258"/>
    <n v="58.762745762711859"/>
    <n v="-43.710848739054661"/>
    <n v="33.077050847457627"/>
    <n v="0.56289151260945336"/>
    <n v="19.369665134602755"/>
    <n v="-7577.2799999999988"/>
    <x v="16"/>
    <x v="0"/>
  </r>
  <r>
    <s v="CMP00394"/>
    <s v="VIP Campaign B"/>
    <x v="2"/>
    <x v="2"/>
    <x v="149"/>
    <x v="99"/>
    <x v="2"/>
    <x v="2"/>
    <x v="3"/>
    <x v="0"/>
    <x v="393"/>
    <n v="61"/>
    <x v="293"/>
    <n v="465.97"/>
    <n v="5"/>
    <n v="8.1967213114754092"/>
    <n v="117.28409836065573"/>
    <n v="1430.866"/>
    <n v="-93.486881371141678"/>
    <n v="93.194000000000003"/>
    <n v="6.5131186288583276E-2"/>
    <n v="8.1967213114754092"/>
    <n v="-6688.36"/>
    <x v="6"/>
    <x v="10"/>
  </r>
  <r>
    <s v="CMP00395"/>
    <s v="Brand Awareness C"/>
    <x v="4"/>
    <x v="4"/>
    <x v="142"/>
    <x v="212"/>
    <x v="6"/>
    <x v="6"/>
    <x v="1"/>
    <x v="1"/>
    <x v="394"/>
    <n v="1813"/>
    <x v="294"/>
    <n v="51271.9"/>
    <n v="421"/>
    <n v="23.221180364037508"/>
    <n v="2.9224269167126309"/>
    <n v="12.585178147268408"/>
    <n v="867.69377694229911"/>
    <n v="121.78598574821854"/>
    <n v="9.6769377694229917"/>
    <n v="23.221180364037508"/>
    <n v="45973.54"/>
    <x v="21"/>
    <x v="0"/>
  </r>
  <r>
    <s v="CMP00396"/>
    <s v="VIP Campaign A"/>
    <x v="2"/>
    <x v="2"/>
    <x v="177"/>
    <x v="69"/>
    <x v="6"/>
    <x v="6"/>
    <x v="3"/>
    <x v="0"/>
    <x v="395"/>
    <n v="2461"/>
    <x v="106"/>
    <n v="26651.59"/>
    <n v="828"/>
    <n v="33.644859813084111"/>
    <n v="6.6449492076391712"/>
    <n v="19.750265700483091"/>
    <n v="62.97457014581839"/>
    <n v="32.187910628019324"/>
    <n v="1.6297457014581838"/>
    <n v="33.644859813084111"/>
    <n v="10298.370000000001"/>
    <x v="4"/>
    <x v="3"/>
  </r>
  <r>
    <s v="CMP00397"/>
    <s v="New Year Buzz A"/>
    <x v="3"/>
    <x v="3"/>
    <x v="242"/>
    <x v="67"/>
    <x v="2"/>
    <x v="2"/>
    <x v="2"/>
    <x v="0"/>
    <x v="396"/>
    <n v="1064"/>
    <x v="295"/>
    <n v="13069.68"/>
    <n v="339"/>
    <n v="31.860902255639097"/>
    <n v="4.0579605263157896"/>
    <n v="12.736489675516225"/>
    <n v="202.70215185505145"/>
    <n v="38.553628318584074"/>
    <n v="3.0270215185505145"/>
    <n v="31.860902255639097"/>
    <n v="8752.01"/>
    <x v="11"/>
    <x v="10"/>
  </r>
  <r>
    <s v="CMP00398"/>
    <s v="VIP Campaign B"/>
    <x v="4"/>
    <x v="4"/>
    <x v="243"/>
    <x v="148"/>
    <x v="1"/>
    <x v="1"/>
    <x v="1"/>
    <x v="1"/>
    <x v="397"/>
    <n v="1877"/>
    <x v="296"/>
    <n v="22897.73"/>
    <n v="615"/>
    <n v="32.765050612679808"/>
    <n v="10.184267448055406"/>
    <n v="31.08271544715447"/>
    <n v="19.783875910434631"/>
    <n v="37.232081300813007"/>
    <n v="1.1978387591043462"/>
    <n v="32.765050612679808"/>
    <n v="3781.8600000000006"/>
    <x v="15"/>
    <x v="10"/>
  </r>
  <r>
    <s v="CMP00399"/>
    <s v="Spring Launch B"/>
    <x v="5"/>
    <x v="1"/>
    <x v="130"/>
    <x v="239"/>
    <x v="6"/>
    <x v="6"/>
    <x v="2"/>
    <x v="0"/>
    <x v="398"/>
    <n v="519"/>
    <x v="297"/>
    <n v="2797.75"/>
    <n v="56"/>
    <n v="10.789980732177264"/>
    <n v="36.072254335260112"/>
    <n v="334.3125"/>
    <n v="-85.055951713270844"/>
    <n v="49.959821428571431"/>
    <n v="0.14944048286729161"/>
    <n v="10.789980732177264"/>
    <n v="-15923.75"/>
    <x v="11"/>
    <x v="4"/>
  </r>
  <r>
    <s v="CMP00400"/>
    <s v="Retargeting Push A"/>
    <x v="5"/>
    <x v="1"/>
    <x v="141"/>
    <x v="224"/>
    <x v="6"/>
    <x v="6"/>
    <x v="4"/>
    <x v="2"/>
    <x v="399"/>
    <n v="422"/>
    <x v="298"/>
    <n v="3811.86"/>
    <n v="57"/>
    <n v="13.507109004739338"/>
    <n v="29.711753554502373"/>
    <n v="219.97122807017544"/>
    <n v="-69.598416379813628"/>
    <n v="66.874736842105264"/>
    <n v="0.30401583620186373"/>
    <n v="13.507109004739338"/>
    <n v="-8726.5"/>
    <x v="7"/>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3C1A9-4BEC-4DE6-A5DE-D97B8C23E28B}" name="PivotTable5"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8:E55" firstHeaderRow="1" firstDataRow="2"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axis="axisRow" showAll="0">
      <items count="6">
        <item x="2"/>
        <item x="3"/>
        <item x="0"/>
        <item x="4"/>
        <item x="1"/>
        <item t="default"/>
      </items>
    </pivotField>
    <pivotField axis="axisCol"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6">
    <i>
      <x/>
    </i>
    <i>
      <x v="1"/>
    </i>
    <i>
      <x v="2"/>
    </i>
    <i>
      <x v="3"/>
    </i>
    <i>
      <x v="4"/>
    </i>
    <i t="grand">
      <x/>
    </i>
  </rowItems>
  <colFields count="1">
    <field x="9"/>
  </colFields>
  <colItems count="4">
    <i>
      <x/>
    </i>
    <i>
      <x v="1"/>
    </i>
    <i>
      <x v="2"/>
    </i>
    <i t="grand">
      <x/>
    </i>
  </colItems>
  <dataFields count="1">
    <dataField name="Average of Customer Acquisition Cost" fld="17" subtotal="average"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FEF70D-8071-49FA-BF17-22E85E356146}"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4:C30" firstHeaderRow="0" firstDataRow="1" firstDataCol="1"/>
  <pivotFields count="24">
    <pivotField showAll="0"/>
    <pivotField showAll="0"/>
    <pivotField showAll="0"/>
    <pivotField axis="axisRow" showAll="0">
      <items count="6">
        <item x="4"/>
        <item x="2"/>
        <item x="0"/>
        <item x="1"/>
        <item x="3"/>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Average of Customer Acquisition Cost" fld="17" subtotal="average" baseField="3" baseItem="0"/>
    <dataField name="Average of Return on Investment (ROI) %" fld="18" subtotal="average" baseField="3"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D6839E8-04FE-438A-AC1E-012DF47AA177}"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C8" firstHeaderRow="0" firstDataRow="1" firstDataCol="1"/>
  <pivotFields count="24">
    <pivotField showAll="0"/>
    <pivotField showAll="0"/>
    <pivotField showAll="0"/>
    <pivotField axis="axisRow" showAll="0">
      <items count="6">
        <item x="4"/>
        <item x="2"/>
        <item x="0"/>
        <item x="1"/>
        <item x="3"/>
        <item t="default"/>
      </items>
    </pivotField>
    <pivotField numFmtId="164" showAll="0"/>
    <pivotField numFmtId="164"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2">
    <i>
      <x/>
    </i>
    <i i="1">
      <x v="1"/>
    </i>
  </colItems>
  <dataFields count="2">
    <dataField name="Sum of Spend" fld="10" baseField="0" baseItem="0"/>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A12EAD4-C885-4CB0-9E2C-523D3460265C}"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6:C34" firstHeaderRow="0" firstDataRow="1" firstDataCol="1"/>
  <pivotFields count="24">
    <pivotField showAll="0"/>
    <pivotField showAll="0"/>
    <pivotField showAll="0"/>
    <pivotField showAll="0"/>
    <pivotField numFmtId="164" showAll="0"/>
    <pivotField numFmtId="164" showAll="0"/>
    <pivotField axis="axisRow" showAll="0">
      <items count="8">
        <item x="3"/>
        <item x="5"/>
        <item x="4"/>
        <item x="1"/>
        <item x="0"/>
        <item x="2"/>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s>
  <rowFields count="1">
    <field x="6"/>
  </rowFields>
  <rowItems count="8">
    <i>
      <x/>
    </i>
    <i>
      <x v="1"/>
    </i>
    <i>
      <x v="2"/>
    </i>
    <i>
      <x v="3"/>
    </i>
    <i>
      <x v="4"/>
    </i>
    <i>
      <x v="5"/>
    </i>
    <i>
      <x v="6"/>
    </i>
    <i t="grand">
      <x/>
    </i>
  </rowItems>
  <colFields count="1">
    <field x="-2"/>
  </colFields>
  <colItems count="2">
    <i>
      <x/>
    </i>
    <i i="1">
      <x v="1"/>
    </i>
  </colItems>
  <dataFields count="2">
    <dataField name="Average of Cost Per Lead (CPL)" fld="16" subtotal="average" baseField="6" baseItem="0"/>
    <dataField name="Average of Return on Investment (ROI) %" fld="18" subtotal="average" baseField="6"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1A644C-25AE-4C59-A50B-E4253B641CB2}"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C10" firstHeaderRow="0" firstDataRow="1" firstDataCol="1"/>
  <pivotFields count="24">
    <pivotField showAll="0"/>
    <pivotField showAll="0"/>
    <pivotField showAll="0"/>
    <pivotField showAll="0"/>
    <pivotField numFmtId="164" showAll="0"/>
    <pivotField numFmtId="164" showAll="0"/>
    <pivotField axis="axisRow" showAll="0">
      <items count="8">
        <item x="3"/>
        <item x="5"/>
        <item x="4"/>
        <item x="1"/>
        <item x="0"/>
        <item x="2"/>
        <item x="6"/>
        <item t="default"/>
      </items>
    </pivotField>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6"/>
  </rowFields>
  <rowItems count="8">
    <i>
      <x/>
    </i>
    <i>
      <x v="1"/>
    </i>
    <i>
      <x v="2"/>
    </i>
    <i>
      <x v="3"/>
    </i>
    <i>
      <x v="4"/>
    </i>
    <i>
      <x v="5"/>
    </i>
    <i>
      <x v="6"/>
    </i>
    <i t="grand">
      <x/>
    </i>
  </rowItems>
  <colFields count="1">
    <field x="-2"/>
  </colFields>
  <colItems count="2">
    <i>
      <x/>
    </i>
    <i i="1">
      <x v="1"/>
    </i>
  </colItems>
  <dataFields count="2">
    <dataField name="Sum of Spend" fld="10" baseField="0" baseItem="0"/>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66E96B-343A-43CC-B230-30E5EDF72033}" name="PivotTable4"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5:E32" firstHeaderRow="1" firstDataRow="2"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axis="axisRow" showAll="0">
      <items count="6">
        <item x="2"/>
        <item x="3"/>
        <item x="0"/>
        <item x="4"/>
        <item x="1"/>
        <item t="default"/>
      </items>
    </pivotField>
    <pivotField axis="axisCol" showAll="0">
      <items count="4">
        <item x="1"/>
        <item x="0"/>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6">
    <i>
      <x/>
    </i>
    <i>
      <x v="1"/>
    </i>
    <i>
      <x v="2"/>
    </i>
    <i>
      <x v="3"/>
    </i>
    <i>
      <x v="4"/>
    </i>
    <i t="grand">
      <x/>
    </i>
  </rowItems>
  <colFields count="1">
    <field x="9"/>
  </colFields>
  <colItems count="4">
    <i>
      <x/>
    </i>
    <i>
      <x v="1"/>
    </i>
    <i>
      <x v="2"/>
    </i>
    <i t="grand">
      <x/>
    </i>
  </colItems>
  <dataFields count="1">
    <dataField name="Average of Conversion Rate (%)" fld="15"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404E38-0325-45CC-B126-3170AE08CE3D}" name="PivotTable3"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E9" firstHeaderRow="1" firstDataRow="2"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axis="axisRow" showAll="0">
      <items count="6">
        <item x="2"/>
        <item x="3"/>
        <item x="0"/>
        <item x="4"/>
        <item x="1"/>
        <item t="default"/>
      </items>
    </pivotField>
    <pivotField axis="axisCol" showAll="0">
      <items count="4">
        <item x="1"/>
        <item x="0"/>
        <item x="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6">
    <i>
      <x/>
    </i>
    <i>
      <x v="1"/>
    </i>
    <i>
      <x v="2"/>
    </i>
    <i>
      <x v="3"/>
    </i>
    <i>
      <x v="4"/>
    </i>
    <i t="grand">
      <x/>
    </i>
  </rowItems>
  <colFields count="1">
    <field x="9"/>
  </colFields>
  <colItems count="4">
    <i>
      <x/>
    </i>
    <i>
      <x v="1"/>
    </i>
    <i>
      <x v="2"/>
    </i>
    <i t="grand">
      <x/>
    </i>
  </colItems>
  <dataFields count="1">
    <dataField name="Average of Revenue" fld="13" subtotal="average" baseField="8" baseItem="0"/>
  </dataFields>
  <chartFormats count="6">
    <chartFormat chart="0" format="9" series="1">
      <pivotArea type="data" outline="0" fieldPosition="0">
        <references count="1">
          <reference field="9" count="1" selected="0">
            <x v="0"/>
          </reference>
        </references>
      </pivotArea>
    </chartFormat>
    <chartFormat chart="0" format="10" series="1">
      <pivotArea type="data" outline="0" fieldPosition="0">
        <references count="1">
          <reference field="9" count="1" selected="0">
            <x v="1"/>
          </reference>
        </references>
      </pivotArea>
    </chartFormat>
    <chartFormat chart="0" format="11" series="1">
      <pivotArea type="data" outline="0" fieldPosition="0">
        <references count="1">
          <reference field="9" count="1" selected="0">
            <x v="2"/>
          </reference>
        </references>
      </pivotArea>
    </chartFormat>
    <chartFormat chart="0" format="12" series="1">
      <pivotArea type="data" outline="0" fieldPosition="0">
        <references count="2">
          <reference field="4294967294" count="1" selected="0">
            <x v="0"/>
          </reference>
          <reference field="9" count="1" selected="0">
            <x v="1"/>
          </reference>
        </references>
      </pivotArea>
    </chartFormat>
    <chartFormat chart="0" format="14" series="1">
      <pivotArea type="data" outline="0" fieldPosition="0">
        <references count="2">
          <reference field="4294967294" count="1" selected="0">
            <x v="0"/>
          </reference>
          <reference field="9" count="1" selected="0">
            <x v="2"/>
          </reference>
        </references>
      </pivotArea>
    </chartFormat>
    <chartFormat chart="0" format="19"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F2C87-A8A6-4EF9-8EE9-328F236DB3B0}" name="PivotTable7"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E2:F29" firstHeaderRow="1" firstDataRow="1"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7">
        <item x="21"/>
        <item x="13"/>
        <item x="12"/>
        <item x="24"/>
        <item x="11"/>
        <item x="22"/>
        <item x="7"/>
        <item x="9"/>
        <item x="6"/>
        <item x="4"/>
        <item x="10"/>
        <item x="5"/>
        <item x="15"/>
        <item x="20"/>
        <item x="17"/>
        <item x="2"/>
        <item x="19"/>
        <item x="23"/>
        <item x="25"/>
        <item x="1"/>
        <item x="3"/>
        <item x="16"/>
        <item x="8"/>
        <item x="14"/>
        <item x="0"/>
        <item x="18"/>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Average of Spend" fld="10"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01E579-4C64-4FCE-9DA7-6846FE93D728}" name="PivotTable6"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C29" firstHeaderRow="0" firstDataRow="1"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axis="axisRow" showAll="0">
      <items count="27">
        <item x="21"/>
        <item x="13"/>
        <item x="12"/>
        <item x="24"/>
        <item x="11"/>
        <item x="22"/>
        <item x="7"/>
        <item x="9"/>
        <item x="6"/>
        <item x="4"/>
        <item x="10"/>
        <item x="5"/>
        <item x="15"/>
        <item x="20"/>
        <item x="17"/>
        <item x="2"/>
        <item x="19"/>
        <item x="23"/>
        <item x="25"/>
        <item x="1"/>
        <item x="3"/>
        <item x="16"/>
        <item x="8"/>
        <item x="14"/>
        <item x="0"/>
        <item x="18"/>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Average of Return on Investment (ROI) %" fld="18" subtotal="average" baseField="23" baseItem="0"/>
    <dataField name="Average of Conversions" fld="12" subtotal="average" baseField="23" baseItem="0"/>
  </dataFields>
  <chartFormats count="2">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3ACEAE-1D0F-4B31-88ED-C01B961BA202}" name="PivotTable10"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1:C44" firstHeaderRow="0" firstDataRow="1"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axis="axisRow" showAll="0">
      <items count="13">
        <item x="5"/>
        <item x="1"/>
        <item x="3"/>
        <item x="9"/>
        <item x="6"/>
        <item x="8"/>
        <item x="11"/>
        <item x="2"/>
        <item x="4"/>
        <item x="0"/>
        <item x="7"/>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4"/>
  </rowFields>
  <rowItems count="13">
    <i>
      <x/>
    </i>
    <i>
      <x v="1"/>
    </i>
    <i>
      <x v="2"/>
    </i>
    <i>
      <x v="3"/>
    </i>
    <i>
      <x v="4"/>
    </i>
    <i>
      <x v="5"/>
    </i>
    <i>
      <x v="6"/>
    </i>
    <i>
      <x v="7"/>
    </i>
    <i>
      <x v="8"/>
    </i>
    <i>
      <x v="9"/>
    </i>
    <i>
      <x v="10"/>
    </i>
    <i>
      <x v="11"/>
    </i>
    <i t="grand">
      <x/>
    </i>
  </rowItems>
  <colFields count="1">
    <field x="-2"/>
  </colFields>
  <colItems count="2">
    <i>
      <x/>
    </i>
    <i i="1">
      <x v="1"/>
    </i>
  </colItems>
  <dataFields count="2">
    <dataField name="Average of Return on Investment (ROI) %" fld="18" subtotal="average" baseField="0" baseItem="1"/>
    <dataField name="Average of Conversion Rate (%)" fld="15" subtotal="average" baseField="0"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66FA70-7EAE-4D71-9FC8-7F9C0679E140}" name="PivotTable9"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C15" firstHeaderRow="0" firstDataRow="1" firstDataCol="1"/>
  <pivotFields count="30">
    <pivotField showAll="0"/>
    <pivotField showAll="0"/>
    <pivotField showAll="0"/>
    <pivotField showAll="0"/>
    <pivotField numFmtId="164" showAll="0">
      <items count="245">
        <item x="150"/>
        <item x="137"/>
        <item x="140"/>
        <item x="56"/>
        <item x="85"/>
        <item x="90"/>
        <item x="111"/>
        <item x="60"/>
        <item x="88"/>
        <item x="61"/>
        <item x="22"/>
        <item x="131"/>
        <item x="189"/>
        <item x="159"/>
        <item x="178"/>
        <item x="11"/>
        <item x="198"/>
        <item x="20"/>
        <item x="80"/>
        <item x="89"/>
        <item x="241"/>
        <item x="5"/>
        <item x="97"/>
        <item x="118"/>
        <item x="116"/>
        <item x="226"/>
        <item x="6"/>
        <item x="123"/>
        <item x="1"/>
        <item x="24"/>
        <item x="91"/>
        <item x="132"/>
        <item x="109"/>
        <item x="162"/>
        <item x="202"/>
        <item x="34"/>
        <item x="26"/>
        <item x="7"/>
        <item x="194"/>
        <item x="3"/>
        <item x="41"/>
        <item x="171"/>
        <item x="27"/>
        <item x="55"/>
        <item x="72"/>
        <item x="187"/>
        <item x="64"/>
        <item x="82"/>
        <item x="151"/>
        <item x="191"/>
        <item x="134"/>
        <item x="166"/>
        <item x="63"/>
        <item x="128"/>
        <item x="79"/>
        <item x="218"/>
        <item x="155"/>
        <item x="177"/>
        <item x="185"/>
        <item x="100"/>
        <item x="152"/>
        <item x="105"/>
        <item x="99"/>
        <item x="153"/>
        <item x="18"/>
        <item x="215"/>
        <item x="229"/>
        <item x="217"/>
        <item x="228"/>
        <item x="94"/>
        <item x="165"/>
        <item x="19"/>
        <item x="96"/>
        <item x="84"/>
        <item x="186"/>
        <item x="196"/>
        <item x="50"/>
        <item x="101"/>
        <item x="141"/>
        <item x="76"/>
        <item x="12"/>
        <item x="117"/>
        <item x="188"/>
        <item x="195"/>
        <item x="37"/>
        <item x="57"/>
        <item x="104"/>
        <item x="233"/>
        <item x="216"/>
        <item x="205"/>
        <item x="15"/>
        <item x="234"/>
        <item x="163"/>
        <item x="172"/>
        <item x="62"/>
        <item x="200"/>
        <item x="70"/>
        <item x="17"/>
        <item x="14"/>
        <item x="114"/>
        <item x="32"/>
        <item x="98"/>
        <item x="183"/>
        <item x="224"/>
        <item x="225"/>
        <item x="156"/>
        <item x="139"/>
        <item x="222"/>
        <item x="77"/>
        <item x="75"/>
        <item x="223"/>
        <item x="160"/>
        <item x="143"/>
        <item x="119"/>
        <item x="213"/>
        <item x="31"/>
        <item x="122"/>
        <item x="83"/>
        <item x="25"/>
        <item x="154"/>
        <item x="204"/>
        <item x="38"/>
        <item x="167"/>
        <item x="29"/>
        <item x="238"/>
        <item x="86"/>
        <item x="43"/>
        <item x="184"/>
        <item x="219"/>
        <item x="51"/>
        <item x="95"/>
        <item x="115"/>
        <item x="120"/>
        <item x="212"/>
        <item x="113"/>
        <item x="125"/>
        <item x="35"/>
        <item x="157"/>
        <item x="59"/>
        <item x="138"/>
        <item x="4"/>
        <item x="46"/>
        <item x="190"/>
        <item x="207"/>
        <item x="168"/>
        <item x="2"/>
        <item x="10"/>
        <item x="227"/>
        <item x="16"/>
        <item x="209"/>
        <item x="23"/>
        <item x="164"/>
        <item x="145"/>
        <item x="66"/>
        <item x="65"/>
        <item x="239"/>
        <item x="179"/>
        <item x="71"/>
        <item x="67"/>
        <item x="214"/>
        <item x="8"/>
        <item x="130"/>
        <item x="197"/>
        <item x="201"/>
        <item x="110"/>
        <item x="106"/>
        <item x="210"/>
        <item x="36"/>
        <item x="124"/>
        <item x="108"/>
        <item x="69"/>
        <item x="199"/>
        <item x="193"/>
        <item x="135"/>
        <item x="74"/>
        <item x="192"/>
        <item x="206"/>
        <item x="107"/>
        <item x="142"/>
        <item x="133"/>
        <item x="232"/>
        <item x="92"/>
        <item x="0"/>
        <item x="230"/>
        <item x="103"/>
        <item x="68"/>
        <item x="146"/>
        <item x="9"/>
        <item x="182"/>
        <item x="176"/>
        <item x="169"/>
        <item x="203"/>
        <item x="136"/>
        <item x="45"/>
        <item x="129"/>
        <item x="231"/>
        <item x="40"/>
        <item x="30"/>
        <item x="112"/>
        <item x="87"/>
        <item x="181"/>
        <item x="208"/>
        <item x="174"/>
        <item x="53"/>
        <item x="220"/>
        <item x="237"/>
        <item x="173"/>
        <item x="52"/>
        <item x="42"/>
        <item x="126"/>
        <item x="148"/>
        <item x="121"/>
        <item x="33"/>
        <item x="44"/>
        <item x="127"/>
        <item x="235"/>
        <item x="39"/>
        <item x="147"/>
        <item x="58"/>
        <item x="48"/>
        <item x="144"/>
        <item x="13"/>
        <item x="49"/>
        <item x="240"/>
        <item x="221"/>
        <item x="175"/>
        <item x="47"/>
        <item x="81"/>
        <item x="93"/>
        <item x="78"/>
        <item x="180"/>
        <item x="21"/>
        <item x="73"/>
        <item x="102"/>
        <item x="211"/>
        <item x="236"/>
        <item x="161"/>
        <item x="242"/>
        <item x="243"/>
        <item x="54"/>
        <item x="149"/>
        <item x="28"/>
        <item x="158"/>
        <item x="170"/>
        <item t="default"/>
      </items>
    </pivotField>
    <pivotField numFmtId="164" showAll="0">
      <items count="241">
        <item x="135"/>
        <item x="90"/>
        <item x="140"/>
        <item x="136"/>
        <item x="144"/>
        <item x="150"/>
        <item x="85"/>
        <item x="20"/>
        <item x="56"/>
        <item x="53"/>
        <item x="200"/>
        <item x="78"/>
        <item x="130"/>
        <item x="18"/>
        <item x="159"/>
        <item x="10"/>
        <item x="190"/>
        <item x="88"/>
        <item x="133"/>
        <item x="238"/>
        <item x="211"/>
        <item x="89"/>
        <item x="160"/>
        <item x="115"/>
        <item x="117"/>
        <item x="132"/>
        <item x="231"/>
        <item x="6"/>
        <item x="5"/>
        <item x="22"/>
        <item x="52"/>
        <item x="213"/>
        <item x="91"/>
        <item x="1"/>
        <item x="164"/>
        <item x="202"/>
        <item x="24"/>
        <item x="39"/>
        <item x="121"/>
        <item x="197"/>
        <item x="201"/>
        <item x="106"/>
        <item x="70"/>
        <item x="32"/>
        <item x="65"/>
        <item x="205"/>
        <item x="131"/>
        <item x="3"/>
        <item x="137"/>
        <item x="151"/>
        <item x="126"/>
        <item x="58"/>
        <item x="219"/>
        <item x="25"/>
        <item x="51"/>
        <item x="161"/>
        <item x="123"/>
        <item x="156"/>
        <item x="77"/>
        <item x="226"/>
        <item x="82"/>
        <item x="199"/>
        <item x="69"/>
        <item x="16"/>
        <item x="108"/>
        <item x="189"/>
        <item x="203"/>
        <item x="225"/>
        <item x="195"/>
        <item x="97"/>
        <item x="93"/>
        <item x="109"/>
        <item x="215"/>
        <item x="186"/>
        <item x="17"/>
        <item x="84"/>
        <item x="147"/>
        <item x="154"/>
        <item x="196"/>
        <item x="224"/>
        <item x="96"/>
        <item x="209"/>
        <item x="116"/>
        <item x="198"/>
        <item x="168"/>
        <item x="75"/>
        <item x="206"/>
        <item x="46"/>
        <item x="141"/>
        <item x="98"/>
        <item x="178"/>
        <item x="11"/>
        <item x="165"/>
        <item x="14"/>
        <item x="57"/>
        <item x="187"/>
        <item x="34"/>
        <item x="15"/>
        <item x="227"/>
        <item x="30"/>
        <item x="233"/>
        <item x="112"/>
        <item x="176"/>
        <item x="223"/>
        <item x="13"/>
        <item x="157"/>
        <item x="235"/>
        <item x="153"/>
        <item x="192"/>
        <item x="66"/>
        <item x="179"/>
        <item x="113"/>
        <item x="167"/>
        <item x="229"/>
        <item x="162"/>
        <item x="142"/>
        <item x="118"/>
        <item x="230"/>
        <item x="125"/>
        <item x="81"/>
        <item x="74"/>
        <item x="29"/>
        <item x="129"/>
        <item x="170"/>
        <item x="83"/>
        <item x="155"/>
        <item x="41"/>
        <item x="27"/>
        <item x="100"/>
        <item x="23"/>
        <item x="183"/>
        <item x="114"/>
        <item x="143"/>
        <item x="94"/>
        <item x="217"/>
        <item x="111"/>
        <item x="228"/>
        <item x="86"/>
        <item x="35"/>
        <item x="139"/>
        <item x="55"/>
        <item x="48"/>
        <item x="38"/>
        <item x="4"/>
        <item x="124"/>
        <item x="171"/>
        <item x="21"/>
        <item x="9"/>
        <item x="174"/>
        <item x="216"/>
        <item x="95"/>
        <item x="2"/>
        <item x="204"/>
        <item x="62"/>
        <item x="145"/>
        <item x="221"/>
        <item x="68"/>
        <item x="239"/>
        <item x="7"/>
        <item x="61"/>
        <item x="222"/>
        <item x="60"/>
        <item x="210"/>
        <item x="149"/>
        <item x="236"/>
        <item x="128"/>
        <item x="191"/>
        <item x="207"/>
        <item x="212"/>
        <item x="64"/>
        <item x="177"/>
        <item x="102"/>
        <item x="72"/>
        <item x="33"/>
        <item x="107"/>
        <item x="184"/>
        <item x="63"/>
        <item x="92"/>
        <item x="105"/>
        <item x="185"/>
        <item x="218"/>
        <item x="194"/>
        <item x="175"/>
        <item x="42"/>
        <item x="104"/>
        <item x="214"/>
        <item x="103"/>
        <item x="169"/>
        <item x="152"/>
        <item x="0"/>
        <item x="110"/>
        <item x="127"/>
        <item x="134"/>
        <item x="8"/>
        <item x="172"/>
        <item x="180"/>
        <item x="119"/>
        <item x="40"/>
        <item x="37"/>
        <item x="28"/>
        <item x="146"/>
        <item x="122"/>
        <item x="49"/>
        <item x="181"/>
        <item x="36"/>
        <item x="193"/>
        <item x="54"/>
        <item x="220"/>
        <item x="87"/>
        <item x="120"/>
        <item x="80"/>
        <item x="234"/>
        <item x="31"/>
        <item x="208"/>
        <item x="59"/>
        <item x="12"/>
        <item x="237"/>
        <item x="188"/>
        <item x="182"/>
        <item x="44"/>
        <item x="47"/>
        <item x="45"/>
        <item x="101"/>
        <item x="232"/>
        <item x="166"/>
        <item x="76"/>
        <item x="71"/>
        <item x="73"/>
        <item x="79"/>
        <item x="43"/>
        <item x="50"/>
        <item x="67"/>
        <item x="26"/>
        <item x="163"/>
        <item x="99"/>
        <item x="148"/>
        <item x="19"/>
        <item x="158"/>
        <item x="138"/>
        <item x="173"/>
        <item t="default"/>
      </items>
    </pivotField>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13">
        <item x="5"/>
        <item x="1"/>
        <item x="3"/>
        <item x="9"/>
        <item x="6"/>
        <item x="8"/>
        <item x="11"/>
        <item x="2"/>
        <item x="4"/>
        <item x="0"/>
        <item x="7"/>
        <item x="1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4"/>
  </rowFields>
  <rowItems count="13">
    <i>
      <x/>
    </i>
    <i>
      <x v="1"/>
    </i>
    <i>
      <x v="2"/>
    </i>
    <i>
      <x v="3"/>
    </i>
    <i>
      <x v="4"/>
    </i>
    <i>
      <x v="5"/>
    </i>
    <i>
      <x v="6"/>
    </i>
    <i>
      <x v="7"/>
    </i>
    <i>
      <x v="8"/>
    </i>
    <i>
      <x v="9"/>
    </i>
    <i>
      <x v="10"/>
    </i>
    <i>
      <x v="11"/>
    </i>
    <i t="grand">
      <x/>
    </i>
  </rowItems>
  <colFields count="1">
    <field x="-2"/>
  </colFields>
  <colItems count="2">
    <i>
      <x/>
    </i>
    <i i="1">
      <x v="1"/>
    </i>
  </colItems>
  <dataFields count="2">
    <dataField name="Sum of Spend" fld="10" baseField="0" baseItem="0"/>
    <dataField name="Sum of Revenue"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30A658-EE0C-4AB1-ADA3-4F6736E5BA7D}"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5:C32" firstHeaderRow="0" firstDataRow="1" firstDataCol="1"/>
  <pivotFields count="24">
    <pivotField showAll="0"/>
    <pivotField showAll="0"/>
    <pivotField axis="axisRow" showAll="0">
      <items count="7">
        <item x="4"/>
        <item x="2"/>
        <item x="0"/>
        <item x="5"/>
        <item x="1"/>
        <item x="3"/>
        <item t="default"/>
      </items>
    </pivotField>
    <pivotField showAll="0">
      <items count="6">
        <item x="4"/>
        <item x="2"/>
        <item x="0"/>
        <item x="1"/>
        <item x="3"/>
        <item t="default"/>
      </items>
    </pivotField>
    <pivotField numFmtId="164" showAll="0"/>
    <pivotField numFmtId="164"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Average of Conversion Rate (%)" fld="15" subtotal="average" baseField="0" baseItem="1"/>
    <dataField name="Average of Cost Per Lead (CPL)" fld="16" subtotal="average" baseField="0" baseItem="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4FCE72-EA75-4AB8-881F-98B56F58397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2:E9" firstHeaderRow="0" firstDataRow="1" firstDataCol="1"/>
  <pivotFields count="24">
    <pivotField showAll="0"/>
    <pivotField showAll="0"/>
    <pivotField axis="axisRow" showAll="0">
      <items count="7">
        <item x="4"/>
        <item x="2"/>
        <item x="0"/>
        <item x="5"/>
        <item x="1"/>
        <item x="3"/>
        <item t="default"/>
      </items>
    </pivotField>
    <pivotField showAll="0">
      <items count="6">
        <item x="4"/>
        <item x="2"/>
        <item x="0"/>
        <item x="1"/>
        <item x="3"/>
        <item t="default"/>
      </items>
    </pivotField>
    <pivotField numFmtId="164" showAll="0"/>
    <pivotField numFmtId="164" showAll="0"/>
    <pivotField showAll="0"/>
    <pivotField showAll="0"/>
    <pivotField showAll="0"/>
    <pivotField showAll="0"/>
    <pivotField dataField="1" showAll="0">
      <items count="401">
        <item x="303"/>
        <item x="361"/>
        <item x="201"/>
        <item x="9"/>
        <item x="379"/>
        <item x="242"/>
        <item x="312"/>
        <item x="132"/>
        <item x="143"/>
        <item x="375"/>
        <item x="320"/>
        <item x="252"/>
        <item x="155"/>
        <item x="335"/>
        <item x="264"/>
        <item x="154"/>
        <item x="79"/>
        <item x="89"/>
        <item x="149"/>
        <item x="294"/>
        <item x="262"/>
        <item x="339"/>
        <item x="211"/>
        <item x="310"/>
        <item x="181"/>
        <item x="327"/>
        <item x="283"/>
        <item x="193"/>
        <item x="358"/>
        <item x="334"/>
        <item x="329"/>
        <item x="28"/>
        <item x="208"/>
        <item x="256"/>
        <item x="80"/>
        <item x="172"/>
        <item x="40"/>
        <item x="131"/>
        <item x="232"/>
        <item x="182"/>
        <item x="142"/>
        <item x="14"/>
        <item x="165"/>
        <item x="322"/>
        <item x="57"/>
        <item x="95"/>
        <item x="360"/>
        <item x="371"/>
        <item x="382"/>
        <item x="254"/>
        <item x="184"/>
        <item x="277"/>
        <item x="265"/>
        <item x="118"/>
        <item x="370"/>
        <item x="369"/>
        <item x="338"/>
        <item x="185"/>
        <item x="100"/>
        <item x="306"/>
        <item x="156"/>
        <item x="291"/>
        <item x="356"/>
        <item x="241"/>
        <item x="162"/>
        <item x="364"/>
        <item x="332"/>
        <item x="204"/>
        <item x="377"/>
        <item x="82"/>
        <item x="158"/>
        <item x="301"/>
        <item x="85"/>
        <item x="171"/>
        <item x="90"/>
        <item x="315"/>
        <item x="209"/>
        <item x="309"/>
        <item x="195"/>
        <item x="363"/>
        <item x="99"/>
        <item x="152"/>
        <item x="248"/>
        <item x="12"/>
        <item x="259"/>
        <item x="221"/>
        <item x="396"/>
        <item x="228"/>
        <item x="337"/>
        <item x="368"/>
        <item x="244"/>
        <item x="139"/>
        <item x="333"/>
        <item x="217"/>
        <item x="144"/>
        <item x="280"/>
        <item x="285"/>
        <item x="214"/>
        <item x="44"/>
        <item x="390"/>
        <item x="203"/>
        <item x="32"/>
        <item x="192"/>
        <item x="24"/>
        <item x="114"/>
        <item x="170"/>
        <item x="55"/>
        <item x="357"/>
        <item x="169"/>
        <item x="394"/>
        <item x="36"/>
        <item x="326"/>
        <item x="27"/>
        <item x="117"/>
        <item x="205"/>
        <item x="70"/>
        <item x="240"/>
        <item x="47"/>
        <item x="11"/>
        <item x="305"/>
        <item x="65"/>
        <item x="34"/>
        <item x="317"/>
        <item x="94"/>
        <item x="243"/>
        <item x="354"/>
        <item x="62"/>
        <item x="293"/>
        <item x="120"/>
        <item x="304"/>
        <item x="147"/>
        <item x="4"/>
        <item x="210"/>
        <item x="177"/>
        <item x="63"/>
        <item x="212"/>
        <item x="393"/>
        <item x="38"/>
        <item x="202"/>
        <item x="146"/>
        <item x="50"/>
        <item x="110"/>
        <item x="105"/>
        <item x="140"/>
        <item x="20"/>
        <item x="76"/>
        <item x="216"/>
        <item x="235"/>
        <item x="161"/>
        <item x="0"/>
        <item x="387"/>
        <item x="164"/>
        <item x="186"/>
        <item x="23"/>
        <item x="355"/>
        <item x="96"/>
        <item x="93"/>
        <item x="45"/>
        <item x="15"/>
        <item x="104"/>
        <item x="249"/>
        <item x="307"/>
        <item x="126"/>
        <item x="18"/>
        <item x="13"/>
        <item x="353"/>
        <item x="112"/>
        <item x="200"/>
        <item x="231"/>
        <item x="226"/>
        <item x="319"/>
        <item x="78"/>
        <item x="135"/>
        <item x="276"/>
        <item x="349"/>
        <item x="116"/>
        <item x="220"/>
        <item x="271"/>
        <item x="25"/>
        <item x="81"/>
        <item x="328"/>
        <item x="359"/>
        <item x="21"/>
        <item x="138"/>
        <item x="124"/>
        <item x="6"/>
        <item x="74"/>
        <item x="7"/>
        <item x="282"/>
        <item x="314"/>
        <item x="41"/>
        <item x="321"/>
        <item x="26"/>
        <item x="176"/>
        <item x="167"/>
        <item x="372"/>
        <item x="296"/>
        <item x="268"/>
        <item x="325"/>
        <item x="54"/>
        <item x="238"/>
        <item x="39"/>
        <item x="288"/>
        <item x="87"/>
        <item x="246"/>
        <item x="97"/>
        <item x="103"/>
        <item x="219"/>
        <item x="33"/>
        <item x="239"/>
        <item x="153"/>
        <item x="48"/>
        <item x="35"/>
        <item x="374"/>
        <item x="223"/>
        <item x="5"/>
        <item x="343"/>
        <item x="178"/>
        <item x="163"/>
        <item x="160"/>
        <item x="270"/>
        <item x="352"/>
        <item x="389"/>
        <item x="84"/>
        <item x="218"/>
        <item x="206"/>
        <item x="384"/>
        <item x="106"/>
        <item x="215"/>
        <item x="73"/>
        <item x="150"/>
        <item x="290"/>
        <item x="275"/>
        <item x="179"/>
        <item x="151"/>
        <item x="91"/>
        <item x="222"/>
        <item x="281"/>
        <item x="257"/>
        <item x="344"/>
        <item x="166"/>
        <item x="180"/>
        <item x="183"/>
        <item x="1"/>
        <item x="342"/>
        <item x="107"/>
        <item x="366"/>
        <item x="284"/>
        <item x="37"/>
        <item x="10"/>
        <item x="67"/>
        <item x="399"/>
        <item x="111"/>
        <item x="77"/>
        <item x="289"/>
        <item x="191"/>
        <item x="29"/>
        <item x="71"/>
        <item x="351"/>
        <item x="286"/>
        <item x="388"/>
        <item x="145"/>
        <item x="318"/>
        <item x="260"/>
        <item x="373"/>
        <item x="391"/>
        <item x="92"/>
        <item x="267"/>
        <item x="61"/>
        <item x="127"/>
        <item x="88"/>
        <item x="348"/>
        <item x="207"/>
        <item x="347"/>
        <item x="346"/>
        <item x="83"/>
        <item x="297"/>
        <item x="53"/>
        <item x="376"/>
        <item x="119"/>
        <item x="295"/>
        <item x="129"/>
        <item x="255"/>
        <item x="136"/>
        <item x="378"/>
        <item x="123"/>
        <item x="367"/>
        <item x="365"/>
        <item x="197"/>
        <item x="115"/>
        <item x="69"/>
        <item x="19"/>
        <item x="198"/>
        <item x="278"/>
        <item x="250"/>
        <item x="330"/>
        <item x="230"/>
        <item x="175"/>
        <item x="269"/>
        <item x="22"/>
        <item x="46"/>
        <item x="125"/>
        <item x="102"/>
        <item x="56"/>
        <item x="168"/>
        <item x="225"/>
        <item x="323"/>
        <item x="386"/>
        <item x="385"/>
        <item x="224"/>
        <item x="274"/>
        <item x="137"/>
        <item x="247"/>
        <item x="141"/>
        <item x="236"/>
        <item x="331"/>
        <item x="51"/>
        <item x="187"/>
        <item x="108"/>
        <item x="59"/>
        <item x="72"/>
        <item x="42"/>
        <item x="157"/>
        <item x="229"/>
        <item x="121"/>
        <item x="17"/>
        <item x="30"/>
        <item x="159"/>
        <item x="31"/>
        <item x="292"/>
        <item x="395"/>
        <item x="341"/>
        <item x="190"/>
        <item x="234"/>
        <item x="313"/>
        <item x="199"/>
        <item x="188"/>
        <item x="302"/>
        <item x="3"/>
        <item x="316"/>
        <item x="66"/>
        <item x="64"/>
        <item x="86"/>
        <item x="43"/>
        <item x="75"/>
        <item x="266"/>
        <item x="392"/>
        <item x="60"/>
        <item x="174"/>
        <item x="2"/>
        <item x="383"/>
        <item x="227"/>
        <item x="299"/>
        <item x="350"/>
        <item x="272"/>
        <item x="245"/>
        <item x="233"/>
        <item x="68"/>
        <item x="98"/>
        <item x="298"/>
        <item x="122"/>
        <item x="196"/>
        <item x="49"/>
        <item x="52"/>
        <item x="189"/>
        <item x="324"/>
        <item x="213"/>
        <item x="263"/>
        <item x="148"/>
        <item x="300"/>
        <item x="101"/>
        <item x="380"/>
        <item x="398"/>
        <item x="308"/>
        <item x="273"/>
        <item x="194"/>
        <item x="130"/>
        <item x="381"/>
        <item x="340"/>
        <item x="237"/>
        <item x="8"/>
        <item x="251"/>
        <item x="397"/>
        <item x="253"/>
        <item x="258"/>
        <item x="16"/>
        <item x="311"/>
        <item x="362"/>
        <item x="134"/>
        <item x="58"/>
        <item x="345"/>
        <item x="336"/>
        <item x="261"/>
        <item x="133"/>
        <item x="128"/>
        <item x="113"/>
        <item x="279"/>
        <item x="287"/>
        <item x="109"/>
        <item x="173"/>
        <item t="default"/>
      </items>
    </pivotField>
    <pivotField showAll="0"/>
    <pivotField showAll="0"/>
    <pivotField dataField="1" showAll="0"/>
    <pivotField showAll="0"/>
    <pivotField showAll="0"/>
    <pivotField showAll="0"/>
    <pivotField showAll="0"/>
    <pivotField dataField="1" showAll="0"/>
    <pivotField showAll="0"/>
    <pivotField showAll="0"/>
    <pivotField showAll="0"/>
    <pivotField dataField="1" showAll="0"/>
    <pivotField showAll="0"/>
  </pivotFields>
  <rowFields count="1">
    <field x="2"/>
  </rowFields>
  <rowItems count="7">
    <i>
      <x/>
    </i>
    <i>
      <x v="1"/>
    </i>
    <i>
      <x v="2"/>
    </i>
    <i>
      <x v="3"/>
    </i>
    <i>
      <x v="4"/>
    </i>
    <i>
      <x v="5"/>
    </i>
    <i t="grand">
      <x/>
    </i>
  </rowItems>
  <colFields count="1">
    <field x="-2"/>
  </colFields>
  <colItems count="4">
    <i>
      <x/>
    </i>
    <i i="1">
      <x v="1"/>
    </i>
    <i i="2">
      <x v="2"/>
    </i>
    <i i="3">
      <x v="3"/>
    </i>
  </colItems>
  <dataFields count="4">
    <dataField name="Average of Spend" fld="10" subtotal="average" baseField="0" baseItem="0"/>
    <dataField name="Average of Revenue" fld="13" subtotal="average" baseField="0" baseItem="1"/>
    <dataField name="Average of Campaign Profit" fld="22" subtotal="average" baseField="0" baseItem="1"/>
    <dataField name="Sum of Return on Investment (ROI) %"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3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Type" xr10:uid="{55AA8428-1886-4C54-BB66-C20C1005450C}" sourceName="Campaign_Type">
  <data>
    <tabular pivotCacheId="579572623">
      <items count="6">
        <i x="4" s="1"/>
        <i x="2" s="1"/>
        <i x="0" s="1"/>
        <i x="5"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223D8EFE-A712-452E-8A3D-CC770237FE6D}" sourceName="Platform">
  <data>
    <tabular pivotCacheId="579572623">
      <items count="5">
        <i x="4" s="1"/>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6D2637A-1FC9-4EAA-A935-BD9640818BC4}" sourceName="Country">
  <data>
    <tabular pivotCacheId="579572623">
      <items count="7">
        <i x="3" s="1"/>
        <i x="5" s="1"/>
        <i x="4" s="1"/>
        <i x="1"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F9D3911-97BD-4BEC-94C5-C028633C1C1A}" sourceName="Age_Group">
  <data>
    <tabular pivotCacheId="579572623">
      <items count="5">
        <i x="2" s="1"/>
        <i x="3" s="1"/>
        <i x="0"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2D203B-2437-4161-AD7D-45A2DB668558}" sourceName="Gender">
  <data>
    <tabular pivotCacheId="579572623">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Type" xr10:uid="{A2C2F8DA-57D8-4819-A253-C613368D3D2D}" cache="Slicer_Campaign_Type" caption="Campaign_Type" rowHeight="241300"/>
  <slicer name="Platform" xr10:uid="{3A547A93-D20D-4265-BB6D-DCA9A42D8FE3}" cache="Slicer_Platform" caption="Platform" rowHeight="241300"/>
  <slicer name="Country" xr10:uid="{5A11C1EF-44B6-4EE1-9CD8-5673095C0FCD}" cache="Slicer_Country" caption="Country" rowHeight="241300"/>
  <slicer name="Age_Group" xr10:uid="{9EA49BF9-840E-4917-ABC9-86E7E2D4EB91}" cache="Slicer_Age_Group" caption="Age_Group" rowHeight="241300"/>
  <slicer name="Gender" xr10:uid="{DAFD3A78-237B-4717-94F5-74557E244BA3}"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01"/>
  <sheetViews>
    <sheetView workbookViewId="0">
      <selection activeCell="F68" sqref="F68"/>
    </sheetView>
  </sheetViews>
  <sheetFormatPr defaultRowHeight="15" x14ac:dyDescent="0.25"/>
  <cols>
    <col min="1" max="1" width="22.28515625" customWidth="1"/>
    <col min="2" max="2" width="18.85546875" customWidth="1"/>
    <col min="3" max="3" width="19.85546875" customWidth="1"/>
    <col min="4" max="4" width="16.140625" customWidth="1"/>
    <col min="5" max="5" width="16.5703125" customWidth="1"/>
    <col min="6" max="6" width="19.42578125" customWidth="1"/>
    <col min="7" max="7" width="17.42578125" customWidth="1"/>
    <col min="8" max="8" width="16.85546875" customWidth="1"/>
    <col min="9" max="9" width="17.7109375" customWidth="1"/>
    <col min="10" max="10" width="14.42578125" customWidth="1"/>
    <col min="11" max="11" width="14" customWidth="1"/>
    <col min="12" max="12" width="16.85546875" customWidth="1"/>
    <col min="13" max="13" width="14.5703125" customWidth="1"/>
    <col min="14" max="14" width="13" customWidth="1"/>
    <col min="15" max="15" width="14.28515625" customWidth="1"/>
    <col min="16" max="16" width="25" customWidth="1"/>
    <col min="17" max="17" width="20.7109375" customWidth="1"/>
    <col min="18" max="18" width="27.140625" customWidth="1"/>
    <col min="19" max="19" width="31" customWidth="1"/>
    <col min="20" max="20" width="21.5703125" customWidth="1"/>
    <col min="21" max="21" width="17.28515625" customWidth="1"/>
    <col min="22" max="22" width="22.5703125" customWidth="1"/>
    <col min="23" max="23" width="16.7109375" customWidth="1"/>
    <col min="24" max="24" width="25.42578125" customWidth="1"/>
    <col min="25" max="25" width="12.140625" customWidth="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3" t="s">
        <v>474</v>
      </c>
      <c r="Q1" s="3" t="s">
        <v>475</v>
      </c>
      <c r="R1" s="3" t="s">
        <v>476</v>
      </c>
      <c r="S1" s="3" t="s">
        <v>482</v>
      </c>
      <c r="T1" s="3" t="s">
        <v>477</v>
      </c>
      <c r="U1" s="3" t="s">
        <v>478</v>
      </c>
      <c r="V1" s="3" t="s">
        <v>479</v>
      </c>
      <c r="W1" s="3" t="s">
        <v>480</v>
      </c>
      <c r="X1" s="3" t="s">
        <v>481</v>
      </c>
      <c r="Y1" s="3" t="s">
        <v>497</v>
      </c>
    </row>
    <row r="2" spans="1:25" x14ac:dyDescent="0.25">
      <c r="A2" t="s">
        <v>15</v>
      </c>
      <c r="B2" t="s">
        <v>16</v>
      </c>
      <c r="C2" t="s">
        <v>17</v>
      </c>
      <c r="D2" t="s">
        <v>18</v>
      </c>
      <c r="E2" s="2">
        <v>45571</v>
      </c>
      <c r="F2" s="2">
        <v>45600</v>
      </c>
      <c r="G2" t="s">
        <v>19</v>
      </c>
      <c r="H2" t="s">
        <v>20</v>
      </c>
      <c r="I2" t="s">
        <v>21</v>
      </c>
      <c r="J2" t="s">
        <v>22</v>
      </c>
      <c r="K2">
        <v>7803.53</v>
      </c>
      <c r="L2">
        <v>910</v>
      </c>
      <c r="M2">
        <v>95</v>
      </c>
      <c r="N2">
        <v>11738.48</v>
      </c>
      <c r="O2">
        <v>95</v>
      </c>
      <c r="P2">
        <f>(M2/L2)*100</f>
        <v>10.43956043956044</v>
      </c>
      <c r="Q2">
        <f t="shared" ref="Q2:Q33" si="0">K2/L2</f>
        <v>8.5753076923076925</v>
      </c>
      <c r="R2">
        <f>K2/O2</f>
        <v>82.142421052631576</v>
      </c>
      <c r="S2">
        <f>((N2-K2)/K2)*100</f>
        <v>50.425256262230043</v>
      </c>
      <c r="T2">
        <f>N2/O2</f>
        <v>123.56294736842105</v>
      </c>
      <c r="U2">
        <f>N2/K2</f>
        <v>1.5042525626223004</v>
      </c>
      <c r="V2">
        <f>(O2 / L2) * 100</f>
        <v>10.43956043956044</v>
      </c>
      <c r="W2">
        <f>N2-K2</f>
        <v>3934.95</v>
      </c>
      <c r="X2">
        <f>F2-E2</f>
        <v>29</v>
      </c>
      <c r="Y2" t="str">
        <f xml:space="preserve"> TEXT(E2, "mmm")</f>
        <v>Oct</v>
      </c>
    </row>
    <row r="3" spans="1:25" x14ac:dyDescent="0.25">
      <c r="A3" t="s">
        <v>23</v>
      </c>
      <c r="B3" t="s">
        <v>24</v>
      </c>
      <c r="C3" t="s">
        <v>17</v>
      </c>
      <c r="D3" t="s">
        <v>18</v>
      </c>
      <c r="E3" s="2">
        <v>45340</v>
      </c>
      <c r="F3" s="2">
        <v>45364</v>
      </c>
      <c r="G3" t="s">
        <v>25</v>
      </c>
      <c r="H3" t="s">
        <v>26</v>
      </c>
      <c r="I3" t="s">
        <v>27</v>
      </c>
      <c r="J3" t="s">
        <v>28</v>
      </c>
      <c r="K3">
        <v>12138.58</v>
      </c>
      <c r="L3">
        <v>2219</v>
      </c>
      <c r="M3">
        <v>214</v>
      </c>
      <c r="N3">
        <v>7911.59</v>
      </c>
      <c r="O3">
        <v>214</v>
      </c>
      <c r="P3">
        <f t="shared" ref="P3:P66" si="1">(M3/L3)*100</f>
        <v>9.6439837764758902</v>
      </c>
      <c r="Q3">
        <f t="shared" si="0"/>
        <v>5.4702929247408738</v>
      </c>
      <c r="R3">
        <f t="shared" ref="R3:R66" si="2">K3/O3</f>
        <v>56.722336448598128</v>
      </c>
      <c r="S3">
        <f t="shared" ref="S3:S66" si="3">((N3-K3)/K3)*100</f>
        <v>-34.822771691581714</v>
      </c>
      <c r="T3">
        <f t="shared" ref="T3:T66" si="4">N3/O3</f>
        <v>36.970046728971965</v>
      </c>
      <c r="U3">
        <f t="shared" ref="U3:U66" si="5">N3/K3</f>
        <v>0.65177228308418289</v>
      </c>
      <c r="V3">
        <f t="shared" ref="V3:V66" si="6">(O3 / L3) * 100</f>
        <v>9.6439837764758902</v>
      </c>
      <c r="W3">
        <f t="shared" ref="W3:W66" si="7">N3-K3</f>
        <v>-4226.99</v>
      </c>
      <c r="X3">
        <f t="shared" ref="X3:X66" si="8">F3-E3</f>
        <v>24</v>
      </c>
      <c r="Y3" t="str">
        <f t="shared" ref="Y3:Y66" si="9" xml:space="preserve"> TEXT(E3, "mmm")</f>
        <v>Feb</v>
      </c>
    </row>
    <row r="4" spans="1:25" x14ac:dyDescent="0.25">
      <c r="A4" t="s">
        <v>29</v>
      </c>
      <c r="B4" t="s">
        <v>30</v>
      </c>
      <c r="C4" t="s">
        <v>31</v>
      </c>
      <c r="D4" t="s">
        <v>32</v>
      </c>
      <c r="E4" s="2">
        <v>45520</v>
      </c>
      <c r="F4" s="2">
        <v>45540</v>
      </c>
      <c r="G4" t="s">
        <v>33</v>
      </c>
      <c r="H4" t="s">
        <v>34</v>
      </c>
      <c r="I4" t="s">
        <v>35</v>
      </c>
      <c r="J4" t="s">
        <v>28</v>
      </c>
      <c r="K4">
        <v>17390.43</v>
      </c>
      <c r="L4">
        <v>180</v>
      </c>
      <c r="M4">
        <v>10</v>
      </c>
      <c r="N4">
        <v>1463.89</v>
      </c>
      <c r="O4">
        <v>10</v>
      </c>
      <c r="P4">
        <f t="shared" si="1"/>
        <v>5.5555555555555554</v>
      </c>
      <c r="Q4">
        <f t="shared" si="0"/>
        <v>96.613500000000002</v>
      </c>
      <c r="R4">
        <f t="shared" si="2"/>
        <v>1739.0430000000001</v>
      </c>
      <c r="S4">
        <f t="shared" si="3"/>
        <v>-91.582209295572341</v>
      </c>
      <c r="T4">
        <f t="shared" si="4"/>
        <v>146.38900000000001</v>
      </c>
      <c r="U4">
        <f t="shared" si="5"/>
        <v>8.4177907044276662E-2</v>
      </c>
      <c r="V4">
        <f t="shared" si="6"/>
        <v>5.5555555555555554</v>
      </c>
      <c r="W4">
        <f t="shared" si="7"/>
        <v>-15926.54</v>
      </c>
      <c r="X4">
        <f t="shared" si="8"/>
        <v>20</v>
      </c>
      <c r="Y4" t="str">
        <f t="shared" si="9"/>
        <v>Aug</v>
      </c>
    </row>
    <row r="5" spans="1:25" x14ac:dyDescent="0.25">
      <c r="A5" t="s">
        <v>36</v>
      </c>
      <c r="B5" t="s">
        <v>37</v>
      </c>
      <c r="C5" t="s">
        <v>31</v>
      </c>
      <c r="D5" t="s">
        <v>32</v>
      </c>
      <c r="E5" s="2">
        <v>45353</v>
      </c>
      <c r="F5" s="2">
        <v>45378</v>
      </c>
      <c r="G5" t="s">
        <v>38</v>
      </c>
      <c r="H5" t="s">
        <v>39</v>
      </c>
      <c r="I5" t="s">
        <v>21</v>
      </c>
      <c r="J5" t="s">
        <v>28</v>
      </c>
      <c r="K5">
        <v>16732.63</v>
      </c>
      <c r="L5">
        <v>2483</v>
      </c>
      <c r="M5">
        <v>259</v>
      </c>
      <c r="N5">
        <v>13470.21</v>
      </c>
      <c r="O5">
        <v>259</v>
      </c>
      <c r="P5">
        <f t="shared" si="1"/>
        <v>10.430930326218284</v>
      </c>
      <c r="Q5">
        <f t="shared" si="0"/>
        <v>6.7388763592428518</v>
      </c>
      <c r="R5">
        <f t="shared" si="2"/>
        <v>64.604749034749034</v>
      </c>
      <c r="S5">
        <f t="shared" si="3"/>
        <v>-19.497353374813176</v>
      </c>
      <c r="T5">
        <f t="shared" si="4"/>
        <v>52.008532818532814</v>
      </c>
      <c r="U5">
        <f t="shared" si="5"/>
        <v>0.80502646625186824</v>
      </c>
      <c r="V5">
        <f t="shared" si="6"/>
        <v>10.430930326218284</v>
      </c>
      <c r="W5">
        <f t="shared" si="7"/>
        <v>-3262.4200000000019</v>
      </c>
      <c r="X5">
        <f t="shared" si="8"/>
        <v>25</v>
      </c>
      <c r="Y5" t="str">
        <f t="shared" si="9"/>
        <v>Mar</v>
      </c>
    </row>
    <row r="6" spans="1:25" x14ac:dyDescent="0.25">
      <c r="A6" t="s">
        <v>40</v>
      </c>
      <c r="B6" t="s">
        <v>41</v>
      </c>
      <c r="C6" t="s">
        <v>42</v>
      </c>
      <c r="D6" t="s">
        <v>43</v>
      </c>
      <c r="E6" s="2">
        <v>45512</v>
      </c>
      <c r="F6" s="2">
        <v>45526</v>
      </c>
      <c r="G6" t="s">
        <v>33</v>
      </c>
      <c r="H6" t="s">
        <v>34</v>
      </c>
      <c r="I6" t="s">
        <v>21</v>
      </c>
      <c r="J6" t="s">
        <v>44</v>
      </c>
      <c r="K6">
        <v>6432.72</v>
      </c>
      <c r="L6">
        <v>71</v>
      </c>
      <c r="M6">
        <v>3</v>
      </c>
      <c r="N6">
        <v>98.3</v>
      </c>
      <c r="O6">
        <v>3</v>
      </c>
      <c r="P6">
        <f t="shared" si="1"/>
        <v>4.225352112676056</v>
      </c>
      <c r="Q6">
        <f t="shared" si="0"/>
        <v>90.601690140845079</v>
      </c>
      <c r="R6">
        <f t="shared" si="2"/>
        <v>2144.2400000000002</v>
      </c>
      <c r="S6">
        <f t="shared" si="3"/>
        <v>-98.471875038863814</v>
      </c>
      <c r="T6">
        <f t="shared" si="4"/>
        <v>32.766666666666666</v>
      </c>
      <c r="U6">
        <f t="shared" si="5"/>
        <v>1.5281249611361911E-2</v>
      </c>
      <c r="V6">
        <f t="shared" si="6"/>
        <v>4.225352112676056</v>
      </c>
      <c r="W6">
        <f t="shared" si="7"/>
        <v>-6334.42</v>
      </c>
      <c r="X6">
        <f t="shared" si="8"/>
        <v>14</v>
      </c>
      <c r="Y6" t="str">
        <f t="shared" si="9"/>
        <v>Aug</v>
      </c>
    </row>
    <row r="7" spans="1:25" x14ac:dyDescent="0.25">
      <c r="A7" t="s">
        <v>45</v>
      </c>
      <c r="B7" t="s">
        <v>46</v>
      </c>
      <c r="C7" t="s">
        <v>47</v>
      </c>
      <c r="D7" t="s">
        <v>48</v>
      </c>
      <c r="E7" s="2">
        <v>45330</v>
      </c>
      <c r="F7" s="2">
        <v>45355</v>
      </c>
      <c r="G7" t="s">
        <v>49</v>
      </c>
      <c r="H7" t="s">
        <v>50</v>
      </c>
      <c r="I7" t="s">
        <v>21</v>
      </c>
      <c r="J7" t="s">
        <v>28</v>
      </c>
      <c r="K7">
        <v>10733.11</v>
      </c>
      <c r="L7">
        <v>2097</v>
      </c>
      <c r="M7">
        <v>288</v>
      </c>
      <c r="N7">
        <v>21301.47</v>
      </c>
      <c r="O7">
        <v>288</v>
      </c>
      <c r="P7">
        <f t="shared" si="1"/>
        <v>13.733905579399142</v>
      </c>
      <c r="Q7">
        <f t="shared" si="0"/>
        <v>5.1183166428230811</v>
      </c>
      <c r="R7">
        <f t="shared" si="2"/>
        <v>37.267743055555556</v>
      </c>
      <c r="S7">
        <f t="shared" si="3"/>
        <v>98.465030172988065</v>
      </c>
      <c r="T7">
        <f t="shared" si="4"/>
        <v>73.963437499999998</v>
      </c>
      <c r="U7">
        <f t="shared" si="5"/>
        <v>1.9846503017298807</v>
      </c>
      <c r="V7">
        <f t="shared" si="6"/>
        <v>13.733905579399142</v>
      </c>
      <c r="W7">
        <f t="shared" si="7"/>
        <v>10568.36</v>
      </c>
      <c r="X7">
        <f t="shared" si="8"/>
        <v>25</v>
      </c>
      <c r="Y7" t="str">
        <f t="shared" si="9"/>
        <v>Feb</v>
      </c>
    </row>
    <row r="8" spans="1:25" x14ac:dyDescent="0.25">
      <c r="A8" t="s">
        <v>51</v>
      </c>
      <c r="B8" t="s">
        <v>52</v>
      </c>
      <c r="C8" t="s">
        <v>53</v>
      </c>
      <c r="D8" t="s">
        <v>53</v>
      </c>
      <c r="E8" s="2">
        <v>45338</v>
      </c>
      <c r="F8" s="2">
        <v>45354</v>
      </c>
      <c r="G8" t="s">
        <v>19</v>
      </c>
      <c r="H8" t="s">
        <v>20</v>
      </c>
      <c r="I8" t="s">
        <v>27</v>
      </c>
      <c r="J8" t="s">
        <v>28</v>
      </c>
      <c r="K8">
        <v>9393.36</v>
      </c>
      <c r="L8">
        <v>612</v>
      </c>
      <c r="M8">
        <v>100</v>
      </c>
      <c r="N8">
        <v>14798.77</v>
      </c>
      <c r="O8">
        <v>100</v>
      </c>
      <c r="P8">
        <f t="shared" si="1"/>
        <v>16.33986928104575</v>
      </c>
      <c r="Q8">
        <f t="shared" si="0"/>
        <v>15.348627450980393</v>
      </c>
      <c r="R8">
        <f t="shared" si="2"/>
        <v>93.933600000000013</v>
      </c>
      <c r="S8">
        <f t="shared" si="3"/>
        <v>57.545010518068075</v>
      </c>
      <c r="T8">
        <f t="shared" si="4"/>
        <v>147.98770000000002</v>
      </c>
      <c r="U8">
        <f t="shared" si="5"/>
        <v>1.5754501051806808</v>
      </c>
      <c r="V8">
        <f t="shared" si="6"/>
        <v>16.33986928104575</v>
      </c>
      <c r="W8">
        <f t="shared" si="7"/>
        <v>5405.41</v>
      </c>
      <c r="X8">
        <f t="shared" si="8"/>
        <v>16</v>
      </c>
      <c r="Y8" t="str">
        <f t="shared" si="9"/>
        <v>Feb</v>
      </c>
    </row>
    <row r="9" spans="1:25" x14ac:dyDescent="0.25">
      <c r="A9" t="s">
        <v>54</v>
      </c>
      <c r="B9" t="s">
        <v>52</v>
      </c>
      <c r="C9" t="s">
        <v>53</v>
      </c>
      <c r="D9" t="s">
        <v>53</v>
      </c>
      <c r="E9" s="2">
        <v>45351</v>
      </c>
      <c r="F9" s="2">
        <v>45364</v>
      </c>
      <c r="G9" t="s">
        <v>55</v>
      </c>
      <c r="H9" t="s">
        <v>56</v>
      </c>
      <c r="I9" t="s">
        <v>27</v>
      </c>
      <c r="J9" t="s">
        <v>22</v>
      </c>
      <c r="K9">
        <v>9601.8799999999992</v>
      </c>
      <c r="L9">
        <v>696</v>
      </c>
      <c r="M9">
        <v>70</v>
      </c>
      <c r="N9">
        <v>2646.43</v>
      </c>
      <c r="O9">
        <v>70</v>
      </c>
      <c r="P9">
        <f t="shared" si="1"/>
        <v>10.057471264367816</v>
      </c>
      <c r="Q9">
        <f t="shared" si="0"/>
        <v>13.795804597701148</v>
      </c>
      <c r="R9">
        <f t="shared" si="2"/>
        <v>137.16971428571426</v>
      </c>
      <c r="S9">
        <f t="shared" si="3"/>
        <v>-72.438418309747661</v>
      </c>
      <c r="T9">
        <f t="shared" si="4"/>
        <v>37.806142857142852</v>
      </c>
      <c r="U9">
        <f t="shared" si="5"/>
        <v>0.27561581690252324</v>
      </c>
      <c r="V9">
        <f t="shared" si="6"/>
        <v>10.057471264367816</v>
      </c>
      <c r="W9">
        <f t="shared" si="7"/>
        <v>-6955.4499999999989</v>
      </c>
      <c r="X9">
        <f t="shared" si="8"/>
        <v>13</v>
      </c>
      <c r="Y9" t="str">
        <f t="shared" si="9"/>
        <v>Feb</v>
      </c>
    </row>
    <row r="10" spans="1:25" x14ac:dyDescent="0.25">
      <c r="A10" t="s">
        <v>57</v>
      </c>
      <c r="B10" t="s">
        <v>58</v>
      </c>
      <c r="C10" t="s">
        <v>47</v>
      </c>
      <c r="D10" t="s">
        <v>48</v>
      </c>
      <c r="E10" s="2">
        <v>45540</v>
      </c>
      <c r="F10" s="2">
        <v>45551</v>
      </c>
      <c r="G10" t="s">
        <v>19</v>
      </c>
      <c r="H10" t="s">
        <v>20</v>
      </c>
      <c r="I10" t="s">
        <v>59</v>
      </c>
      <c r="J10" t="s">
        <v>22</v>
      </c>
      <c r="K10">
        <v>19003.27</v>
      </c>
      <c r="L10">
        <v>2413</v>
      </c>
      <c r="M10">
        <v>528</v>
      </c>
      <c r="N10">
        <v>40259.99</v>
      </c>
      <c r="O10">
        <v>528</v>
      </c>
      <c r="P10">
        <f t="shared" si="1"/>
        <v>21.881475341898053</v>
      </c>
      <c r="Q10">
        <f t="shared" si="0"/>
        <v>7.8753709075839202</v>
      </c>
      <c r="R10">
        <f t="shared" si="2"/>
        <v>35.991041666666668</v>
      </c>
      <c r="S10">
        <f t="shared" si="3"/>
        <v>111.85822229542599</v>
      </c>
      <c r="T10">
        <f t="shared" si="4"/>
        <v>76.249981060606061</v>
      </c>
      <c r="U10">
        <f t="shared" si="5"/>
        <v>2.1185822229542599</v>
      </c>
      <c r="V10">
        <f t="shared" si="6"/>
        <v>21.881475341898053</v>
      </c>
      <c r="W10">
        <f t="shared" si="7"/>
        <v>21256.719999999998</v>
      </c>
      <c r="X10">
        <f t="shared" si="8"/>
        <v>11</v>
      </c>
      <c r="Y10" t="str">
        <f t="shared" si="9"/>
        <v>Sep</v>
      </c>
    </row>
    <row r="11" spans="1:25" x14ac:dyDescent="0.25">
      <c r="A11" t="s">
        <v>60</v>
      </c>
      <c r="B11" t="s">
        <v>61</v>
      </c>
      <c r="C11" t="s">
        <v>53</v>
      </c>
      <c r="D11" t="s">
        <v>53</v>
      </c>
      <c r="E11" s="2">
        <v>45578</v>
      </c>
      <c r="F11" s="2">
        <v>45605</v>
      </c>
      <c r="G11" t="s">
        <v>49</v>
      </c>
      <c r="H11" t="s">
        <v>50</v>
      </c>
      <c r="I11" t="s">
        <v>27</v>
      </c>
      <c r="J11" t="s">
        <v>22</v>
      </c>
      <c r="K11">
        <v>811.34</v>
      </c>
      <c r="L11">
        <v>1413</v>
      </c>
      <c r="M11">
        <v>172</v>
      </c>
      <c r="N11">
        <v>19262.560000000001</v>
      </c>
      <c r="O11">
        <v>172</v>
      </c>
      <c r="P11">
        <f t="shared" si="1"/>
        <v>12.172682236376504</v>
      </c>
      <c r="Q11">
        <f t="shared" si="0"/>
        <v>0.57419674451521585</v>
      </c>
      <c r="R11">
        <f t="shared" si="2"/>
        <v>4.7170930232558144</v>
      </c>
      <c r="S11">
        <f t="shared" si="3"/>
        <v>2274.1661941972543</v>
      </c>
      <c r="T11">
        <f t="shared" si="4"/>
        <v>111.99162790697675</v>
      </c>
      <c r="U11">
        <f t="shared" si="5"/>
        <v>23.741661941972541</v>
      </c>
      <c r="V11">
        <f t="shared" si="6"/>
        <v>12.172682236376504</v>
      </c>
      <c r="W11">
        <f t="shared" si="7"/>
        <v>18451.22</v>
      </c>
      <c r="X11">
        <f t="shared" si="8"/>
        <v>27</v>
      </c>
      <c r="Y11" t="str">
        <f t="shared" si="9"/>
        <v>Oct</v>
      </c>
    </row>
    <row r="12" spans="1:25" x14ac:dyDescent="0.25">
      <c r="A12" t="s">
        <v>62</v>
      </c>
      <c r="B12" t="s">
        <v>24</v>
      </c>
      <c r="C12" t="s">
        <v>47</v>
      </c>
      <c r="D12" t="s">
        <v>48</v>
      </c>
      <c r="E12" s="2">
        <v>45521</v>
      </c>
      <c r="F12" s="2">
        <v>45533</v>
      </c>
      <c r="G12" t="s">
        <v>49</v>
      </c>
      <c r="H12" t="s">
        <v>50</v>
      </c>
      <c r="I12" t="s">
        <v>63</v>
      </c>
      <c r="J12" t="s">
        <v>28</v>
      </c>
      <c r="K12">
        <v>12394.93</v>
      </c>
      <c r="L12">
        <v>825</v>
      </c>
      <c r="M12">
        <v>49</v>
      </c>
      <c r="N12">
        <v>6816.8</v>
      </c>
      <c r="O12">
        <v>49</v>
      </c>
      <c r="P12">
        <f t="shared" si="1"/>
        <v>5.9393939393939394</v>
      </c>
      <c r="Q12">
        <f t="shared" si="0"/>
        <v>15.024157575757576</v>
      </c>
      <c r="R12">
        <f t="shared" si="2"/>
        <v>252.95775510204084</v>
      </c>
      <c r="S12">
        <f t="shared" si="3"/>
        <v>-45.00331990580019</v>
      </c>
      <c r="T12">
        <f t="shared" si="4"/>
        <v>139.11836734693878</v>
      </c>
      <c r="U12">
        <f t="shared" si="5"/>
        <v>0.54996680094199801</v>
      </c>
      <c r="V12">
        <f t="shared" si="6"/>
        <v>5.9393939393939394</v>
      </c>
      <c r="W12">
        <f t="shared" si="7"/>
        <v>-5578.13</v>
      </c>
      <c r="X12">
        <f t="shared" si="8"/>
        <v>12</v>
      </c>
      <c r="Y12" t="str">
        <f t="shared" si="9"/>
        <v>Aug</v>
      </c>
    </row>
    <row r="13" spans="1:25" x14ac:dyDescent="0.25">
      <c r="A13" t="s">
        <v>64</v>
      </c>
      <c r="B13" t="s">
        <v>37</v>
      </c>
      <c r="C13" t="s">
        <v>65</v>
      </c>
      <c r="D13" t="s">
        <v>32</v>
      </c>
      <c r="E13" s="2">
        <v>45317</v>
      </c>
      <c r="F13" s="2">
        <v>45332</v>
      </c>
      <c r="G13" t="s">
        <v>25</v>
      </c>
      <c r="H13" t="s">
        <v>26</v>
      </c>
      <c r="I13" t="s">
        <v>35</v>
      </c>
      <c r="J13" t="s">
        <v>44</v>
      </c>
      <c r="K13">
        <v>5546.21</v>
      </c>
      <c r="L13">
        <v>1071</v>
      </c>
      <c r="M13">
        <v>220</v>
      </c>
      <c r="N13">
        <v>21033.15</v>
      </c>
      <c r="O13">
        <v>220</v>
      </c>
      <c r="P13">
        <f t="shared" si="1"/>
        <v>20.541549953314657</v>
      </c>
      <c r="Q13">
        <f t="shared" si="0"/>
        <v>5.1785340802987863</v>
      </c>
      <c r="R13">
        <f t="shared" si="2"/>
        <v>25.210045454545455</v>
      </c>
      <c r="S13">
        <f t="shared" si="3"/>
        <v>279.23464852575006</v>
      </c>
      <c r="T13">
        <f t="shared" si="4"/>
        <v>95.605227272727276</v>
      </c>
      <c r="U13">
        <f t="shared" si="5"/>
        <v>3.7923464852575006</v>
      </c>
      <c r="V13">
        <f t="shared" si="6"/>
        <v>20.541549953314657</v>
      </c>
      <c r="W13">
        <f t="shared" si="7"/>
        <v>15486.940000000002</v>
      </c>
      <c r="X13">
        <f t="shared" si="8"/>
        <v>15</v>
      </c>
      <c r="Y13" t="str">
        <f t="shared" si="9"/>
        <v>Jan</v>
      </c>
    </row>
    <row r="14" spans="1:25" x14ac:dyDescent="0.25">
      <c r="A14" t="s">
        <v>66</v>
      </c>
      <c r="B14" t="s">
        <v>67</v>
      </c>
      <c r="C14" t="s">
        <v>17</v>
      </c>
      <c r="D14" t="s">
        <v>18</v>
      </c>
      <c r="E14" s="2">
        <v>45413</v>
      </c>
      <c r="F14" s="2">
        <v>45437</v>
      </c>
      <c r="G14" t="s">
        <v>55</v>
      </c>
      <c r="H14" t="s">
        <v>56</v>
      </c>
      <c r="I14" t="s">
        <v>63</v>
      </c>
      <c r="J14" t="s">
        <v>28</v>
      </c>
      <c r="K14">
        <v>4104.66</v>
      </c>
      <c r="L14">
        <v>752</v>
      </c>
      <c r="M14">
        <v>227</v>
      </c>
      <c r="N14">
        <v>19061.3</v>
      </c>
      <c r="O14">
        <v>227</v>
      </c>
      <c r="P14">
        <f t="shared" si="1"/>
        <v>30.186170212765955</v>
      </c>
      <c r="Q14">
        <f t="shared" si="0"/>
        <v>5.458324468085106</v>
      </c>
      <c r="R14">
        <f t="shared" si="2"/>
        <v>18.082202643171804</v>
      </c>
      <c r="S14">
        <f t="shared" si="3"/>
        <v>364.3819463731466</v>
      </c>
      <c r="T14">
        <f t="shared" si="4"/>
        <v>83.9704845814978</v>
      </c>
      <c r="U14">
        <f t="shared" si="5"/>
        <v>4.6438194637314663</v>
      </c>
      <c r="V14">
        <f t="shared" si="6"/>
        <v>30.186170212765955</v>
      </c>
      <c r="W14">
        <f t="shared" si="7"/>
        <v>14956.64</v>
      </c>
      <c r="X14">
        <f t="shared" si="8"/>
        <v>24</v>
      </c>
      <c r="Y14" t="str">
        <f t="shared" si="9"/>
        <v>May</v>
      </c>
    </row>
    <row r="15" spans="1:25" x14ac:dyDescent="0.25">
      <c r="A15" t="s">
        <v>68</v>
      </c>
      <c r="B15" t="s">
        <v>30</v>
      </c>
      <c r="C15" t="s">
        <v>42</v>
      </c>
      <c r="D15" t="s">
        <v>43</v>
      </c>
      <c r="E15" s="2">
        <v>45624</v>
      </c>
      <c r="F15" s="2">
        <v>45635</v>
      </c>
      <c r="G15" t="s">
        <v>69</v>
      </c>
      <c r="H15" t="s">
        <v>70</v>
      </c>
      <c r="I15" t="s">
        <v>35</v>
      </c>
      <c r="J15" t="s">
        <v>44</v>
      </c>
      <c r="K15">
        <v>8205.43</v>
      </c>
      <c r="L15">
        <v>1045</v>
      </c>
      <c r="M15">
        <v>239</v>
      </c>
      <c r="N15">
        <v>33609.35</v>
      </c>
      <c r="O15">
        <v>239</v>
      </c>
      <c r="P15">
        <f t="shared" si="1"/>
        <v>22.870813397129186</v>
      </c>
      <c r="Q15">
        <f t="shared" si="0"/>
        <v>7.8520861244019144</v>
      </c>
      <c r="R15">
        <f t="shared" si="2"/>
        <v>34.332343096234311</v>
      </c>
      <c r="S15">
        <f t="shared" si="3"/>
        <v>309.5988875659167</v>
      </c>
      <c r="T15">
        <f t="shared" si="4"/>
        <v>140.62489539748952</v>
      </c>
      <c r="U15">
        <f t="shared" si="5"/>
        <v>4.0959888756591667</v>
      </c>
      <c r="V15">
        <f t="shared" si="6"/>
        <v>22.870813397129186</v>
      </c>
      <c r="W15">
        <f t="shared" si="7"/>
        <v>25403.919999999998</v>
      </c>
      <c r="X15">
        <f t="shared" si="8"/>
        <v>11</v>
      </c>
      <c r="Y15" t="str">
        <f t="shared" si="9"/>
        <v>Nov</v>
      </c>
    </row>
    <row r="16" spans="1:25" x14ac:dyDescent="0.25">
      <c r="A16" t="s">
        <v>71</v>
      </c>
      <c r="B16" t="s">
        <v>72</v>
      </c>
      <c r="C16" t="s">
        <v>65</v>
      </c>
      <c r="D16" t="s">
        <v>32</v>
      </c>
      <c r="E16" s="2">
        <v>45444</v>
      </c>
      <c r="F16" s="2">
        <v>45459</v>
      </c>
      <c r="G16" t="s">
        <v>33</v>
      </c>
      <c r="H16" t="s">
        <v>34</v>
      </c>
      <c r="I16" t="s">
        <v>35</v>
      </c>
      <c r="J16" t="s">
        <v>28</v>
      </c>
      <c r="K16">
        <v>2225.6</v>
      </c>
      <c r="L16">
        <v>1325</v>
      </c>
      <c r="M16">
        <v>84</v>
      </c>
      <c r="N16">
        <v>5799.33</v>
      </c>
      <c r="O16">
        <v>84</v>
      </c>
      <c r="P16">
        <f t="shared" si="1"/>
        <v>6.3396226415094334</v>
      </c>
      <c r="Q16">
        <f t="shared" si="0"/>
        <v>1.679698113207547</v>
      </c>
      <c r="R16">
        <f t="shared" si="2"/>
        <v>26.495238095238093</v>
      </c>
      <c r="S16">
        <f t="shared" si="3"/>
        <v>160.57377785765635</v>
      </c>
      <c r="T16">
        <f t="shared" si="4"/>
        <v>69.039642857142852</v>
      </c>
      <c r="U16">
        <f t="shared" si="5"/>
        <v>2.6057377785765636</v>
      </c>
      <c r="V16">
        <f t="shared" si="6"/>
        <v>6.3396226415094334</v>
      </c>
      <c r="W16">
        <f t="shared" si="7"/>
        <v>3573.73</v>
      </c>
      <c r="X16">
        <f t="shared" si="8"/>
        <v>15</v>
      </c>
      <c r="Y16" t="str">
        <f t="shared" si="9"/>
        <v>Jun</v>
      </c>
    </row>
    <row r="17" spans="1:25" x14ac:dyDescent="0.25">
      <c r="A17" t="s">
        <v>73</v>
      </c>
      <c r="B17" t="s">
        <v>74</v>
      </c>
      <c r="C17" t="s">
        <v>47</v>
      </c>
      <c r="D17" t="s">
        <v>48</v>
      </c>
      <c r="E17" s="2">
        <v>45432</v>
      </c>
      <c r="F17" s="2">
        <v>45444</v>
      </c>
      <c r="G17" t="s">
        <v>25</v>
      </c>
      <c r="H17" t="s">
        <v>26</v>
      </c>
      <c r="I17" t="s">
        <v>59</v>
      </c>
      <c r="J17" t="s">
        <v>22</v>
      </c>
      <c r="K17">
        <v>8079.21</v>
      </c>
      <c r="L17">
        <v>387</v>
      </c>
      <c r="M17">
        <v>82</v>
      </c>
      <c r="N17">
        <v>8233.6299999999992</v>
      </c>
      <c r="O17">
        <v>82</v>
      </c>
      <c r="P17">
        <f t="shared" si="1"/>
        <v>21.188630490956072</v>
      </c>
      <c r="Q17">
        <f t="shared" si="0"/>
        <v>20.876511627906975</v>
      </c>
      <c r="R17">
        <f t="shared" si="2"/>
        <v>98.526951219512199</v>
      </c>
      <c r="S17">
        <f t="shared" si="3"/>
        <v>1.9113254885069104</v>
      </c>
      <c r="T17">
        <f t="shared" si="4"/>
        <v>100.41012195121951</v>
      </c>
      <c r="U17">
        <f t="shared" si="5"/>
        <v>1.0191132548850692</v>
      </c>
      <c r="V17">
        <f t="shared" si="6"/>
        <v>21.188630490956072</v>
      </c>
      <c r="W17">
        <f t="shared" si="7"/>
        <v>154.41999999999916</v>
      </c>
      <c r="X17">
        <f t="shared" si="8"/>
        <v>12</v>
      </c>
      <c r="Y17" t="str">
        <f t="shared" si="9"/>
        <v>May</v>
      </c>
    </row>
    <row r="18" spans="1:25" x14ac:dyDescent="0.25">
      <c r="A18" t="s">
        <v>75</v>
      </c>
      <c r="B18" t="s">
        <v>76</v>
      </c>
      <c r="C18" t="s">
        <v>31</v>
      </c>
      <c r="D18" t="s">
        <v>32</v>
      </c>
      <c r="E18" s="2">
        <v>45524</v>
      </c>
      <c r="F18" s="2">
        <v>45533</v>
      </c>
      <c r="G18" t="s">
        <v>38</v>
      </c>
      <c r="H18" t="s">
        <v>39</v>
      </c>
      <c r="I18" t="s">
        <v>21</v>
      </c>
      <c r="J18" t="s">
        <v>22</v>
      </c>
      <c r="K18">
        <v>19322.48</v>
      </c>
      <c r="L18">
        <v>2285</v>
      </c>
      <c r="M18">
        <v>486</v>
      </c>
      <c r="N18">
        <v>22798.7</v>
      </c>
      <c r="O18">
        <v>486</v>
      </c>
      <c r="P18">
        <f t="shared" si="1"/>
        <v>21.269146608315097</v>
      </c>
      <c r="Q18">
        <f t="shared" si="0"/>
        <v>8.4562275711159742</v>
      </c>
      <c r="R18">
        <f t="shared" si="2"/>
        <v>39.758189300411523</v>
      </c>
      <c r="S18">
        <f t="shared" si="3"/>
        <v>17.990547797177182</v>
      </c>
      <c r="T18">
        <f t="shared" si="4"/>
        <v>46.910905349794241</v>
      </c>
      <c r="U18">
        <f t="shared" si="5"/>
        <v>1.1799054779717717</v>
      </c>
      <c r="V18">
        <f t="shared" si="6"/>
        <v>21.269146608315097</v>
      </c>
      <c r="W18">
        <f t="shared" si="7"/>
        <v>3476.2200000000012</v>
      </c>
      <c r="X18">
        <f t="shared" si="8"/>
        <v>9</v>
      </c>
      <c r="Y18" t="str">
        <f t="shared" si="9"/>
        <v>Aug</v>
      </c>
    </row>
    <row r="19" spans="1:25" x14ac:dyDescent="0.25">
      <c r="A19" t="s">
        <v>77</v>
      </c>
      <c r="B19" t="s">
        <v>78</v>
      </c>
      <c r="C19" t="s">
        <v>53</v>
      </c>
      <c r="D19" t="s">
        <v>53</v>
      </c>
      <c r="E19" s="2">
        <v>45442</v>
      </c>
      <c r="F19" s="2">
        <v>45449</v>
      </c>
      <c r="G19" t="s">
        <v>49</v>
      </c>
      <c r="H19" t="s">
        <v>50</v>
      </c>
      <c r="I19" t="s">
        <v>63</v>
      </c>
      <c r="J19" t="s">
        <v>22</v>
      </c>
      <c r="K19">
        <v>16142.84</v>
      </c>
      <c r="L19">
        <v>114</v>
      </c>
      <c r="M19">
        <v>6</v>
      </c>
      <c r="N19">
        <v>484.85</v>
      </c>
      <c r="O19">
        <v>6</v>
      </c>
      <c r="P19">
        <f t="shared" si="1"/>
        <v>5.2631578947368416</v>
      </c>
      <c r="Q19">
        <f t="shared" si="0"/>
        <v>141.6038596491228</v>
      </c>
      <c r="R19">
        <f t="shared" si="2"/>
        <v>2690.4733333333334</v>
      </c>
      <c r="S19">
        <f t="shared" si="3"/>
        <v>-96.996501235222539</v>
      </c>
      <c r="T19">
        <f t="shared" si="4"/>
        <v>80.808333333333337</v>
      </c>
      <c r="U19">
        <f t="shared" si="5"/>
        <v>3.0034987647774493E-2</v>
      </c>
      <c r="V19">
        <f t="shared" si="6"/>
        <v>5.2631578947368416</v>
      </c>
      <c r="W19">
        <f t="shared" si="7"/>
        <v>-15657.99</v>
      </c>
      <c r="X19">
        <f t="shared" si="8"/>
        <v>7</v>
      </c>
      <c r="Y19" t="str">
        <f t="shared" si="9"/>
        <v>May</v>
      </c>
    </row>
    <row r="20" spans="1:25" x14ac:dyDescent="0.25">
      <c r="A20" t="s">
        <v>79</v>
      </c>
      <c r="B20" t="s">
        <v>41</v>
      </c>
      <c r="C20" t="s">
        <v>42</v>
      </c>
      <c r="D20" t="s">
        <v>43</v>
      </c>
      <c r="E20" s="2">
        <v>45390</v>
      </c>
      <c r="F20" s="2">
        <v>45396</v>
      </c>
      <c r="G20" t="s">
        <v>25</v>
      </c>
      <c r="H20" t="s">
        <v>26</v>
      </c>
      <c r="I20" t="s">
        <v>35</v>
      </c>
      <c r="J20" t="s">
        <v>44</v>
      </c>
      <c r="K20">
        <v>8200.19</v>
      </c>
      <c r="L20">
        <v>1545</v>
      </c>
      <c r="M20">
        <v>83</v>
      </c>
      <c r="N20">
        <v>4470.47</v>
      </c>
      <c r="O20">
        <v>83</v>
      </c>
      <c r="P20">
        <f t="shared" si="1"/>
        <v>5.3721682847896437</v>
      </c>
      <c r="Q20">
        <f t="shared" si="0"/>
        <v>5.3075663430420716</v>
      </c>
      <c r="R20">
        <f t="shared" si="2"/>
        <v>98.797469879518076</v>
      </c>
      <c r="S20">
        <f t="shared" si="3"/>
        <v>-45.483336361718443</v>
      </c>
      <c r="T20">
        <f t="shared" si="4"/>
        <v>53.861084337349403</v>
      </c>
      <c r="U20">
        <f t="shared" si="5"/>
        <v>0.54516663638281548</v>
      </c>
      <c r="V20">
        <f t="shared" si="6"/>
        <v>5.3721682847896437</v>
      </c>
      <c r="W20">
        <f t="shared" si="7"/>
        <v>-3729.7200000000003</v>
      </c>
      <c r="X20">
        <f t="shared" si="8"/>
        <v>6</v>
      </c>
      <c r="Y20" t="str">
        <f t="shared" si="9"/>
        <v>Apr</v>
      </c>
    </row>
    <row r="21" spans="1:25" x14ac:dyDescent="0.25">
      <c r="A21" t="s">
        <v>80</v>
      </c>
      <c r="B21" t="s">
        <v>81</v>
      </c>
      <c r="C21" t="s">
        <v>42</v>
      </c>
      <c r="D21" t="s">
        <v>43</v>
      </c>
      <c r="E21" s="2">
        <v>45401</v>
      </c>
      <c r="F21" s="2">
        <v>45410</v>
      </c>
      <c r="G21" t="s">
        <v>19</v>
      </c>
      <c r="H21" t="s">
        <v>20</v>
      </c>
      <c r="I21" t="s">
        <v>27</v>
      </c>
      <c r="J21" t="s">
        <v>44</v>
      </c>
      <c r="K21">
        <v>14371.17</v>
      </c>
      <c r="L21">
        <v>468</v>
      </c>
      <c r="M21">
        <v>131</v>
      </c>
      <c r="N21">
        <v>5093.9799999999996</v>
      </c>
      <c r="O21">
        <v>131</v>
      </c>
      <c r="P21">
        <f t="shared" si="1"/>
        <v>27.991452991452991</v>
      </c>
      <c r="Q21">
        <f t="shared" si="0"/>
        <v>30.707628205128206</v>
      </c>
      <c r="R21">
        <f t="shared" si="2"/>
        <v>109.70358778625955</v>
      </c>
      <c r="S21">
        <f t="shared" si="3"/>
        <v>-64.554173390197178</v>
      </c>
      <c r="T21">
        <f t="shared" si="4"/>
        <v>38.88534351145038</v>
      </c>
      <c r="U21">
        <f t="shared" si="5"/>
        <v>0.35445826609802816</v>
      </c>
      <c r="V21">
        <f t="shared" si="6"/>
        <v>27.991452991452991</v>
      </c>
      <c r="W21">
        <f t="shared" si="7"/>
        <v>-9277.19</v>
      </c>
      <c r="X21">
        <f t="shared" si="8"/>
        <v>9</v>
      </c>
      <c r="Y21" t="str">
        <f t="shared" si="9"/>
        <v>Apr</v>
      </c>
    </row>
    <row r="22" spans="1:25" x14ac:dyDescent="0.25">
      <c r="A22" t="s">
        <v>82</v>
      </c>
      <c r="B22" t="s">
        <v>37</v>
      </c>
      <c r="C22" t="s">
        <v>47</v>
      </c>
      <c r="D22" t="s">
        <v>48</v>
      </c>
      <c r="E22" s="2">
        <v>45319</v>
      </c>
      <c r="F22" s="2">
        <v>45330</v>
      </c>
      <c r="G22" t="s">
        <v>33</v>
      </c>
      <c r="H22" t="s">
        <v>34</v>
      </c>
      <c r="I22" t="s">
        <v>59</v>
      </c>
      <c r="J22" t="s">
        <v>44</v>
      </c>
      <c r="K22">
        <v>7490.08</v>
      </c>
      <c r="L22">
        <v>2138</v>
      </c>
      <c r="M22">
        <v>693</v>
      </c>
      <c r="N22">
        <v>91479.21</v>
      </c>
      <c r="O22">
        <v>693</v>
      </c>
      <c r="P22">
        <f t="shared" si="1"/>
        <v>32.413470533208603</v>
      </c>
      <c r="Q22">
        <f t="shared" si="0"/>
        <v>3.5033115060804492</v>
      </c>
      <c r="R22">
        <f t="shared" si="2"/>
        <v>10.808196248196248</v>
      </c>
      <c r="S22">
        <f t="shared" si="3"/>
        <v>1121.33822335676</v>
      </c>
      <c r="T22">
        <f t="shared" si="4"/>
        <v>132.00463203463204</v>
      </c>
      <c r="U22">
        <f t="shared" si="5"/>
        <v>12.2133822335676</v>
      </c>
      <c r="V22">
        <f t="shared" si="6"/>
        <v>32.413470533208603</v>
      </c>
      <c r="W22">
        <f t="shared" si="7"/>
        <v>83989.13</v>
      </c>
      <c r="X22">
        <f t="shared" si="8"/>
        <v>11</v>
      </c>
      <c r="Y22" t="str">
        <f t="shared" si="9"/>
        <v>Jan</v>
      </c>
    </row>
    <row r="23" spans="1:25" x14ac:dyDescent="0.25">
      <c r="A23" t="s">
        <v>83</v>
      </c>
      <c r="B23" t="s">
        <v>46</v>
      </c>
      <c r="C23" t="s">
        <v>65</v>
      </c>
      <c r="D23" t="s">
        <v>32</v>
      </c>
      <c r="E23" s="2">
        <v>45642</v>
      </c>
      <c r="F23" s="2">
        <v>45670</v>
      </c>
      <c r="G23" t="s">
        <v>19</v>
      </c>
      <c r="H23" t="s">
        <v>20</v>
      </c>
      <c r="I23" t="s">
        <v>35</v>
      </c>
      <c r="J23" t="s">
        <v>28</v>
      </c>
      <c r="K23">
        <v>9264.2900000000009</v>
      </c>
      <c r="L23">
        <v>552</v>
      </c>
      <c r="M23">
        <v>79</v>
      </c>
      <c r="N23">
        <v>5452.74</v>
      </c>
      <c r="O23">
        <v>79</v>
      </c>
      <c r="P23">
        <f t="shared" si="1"/>
        <v>14.311594202898551</v>
      </c>
      <c r="Q23">
        <f t="shared" si="0"/>
        <v>16.783134057971015</v>
      </c>
      <c r="R23">
        <f t="shared" si="2"/>
        <v>117.26949367088609</v>
      </c>
      <c r="S23">
        <f t="shared" si="3"/>
        <v>-41.142386518556748</v>
      </c>
      <c r="T23">
        <f t="shared" si="4"/>
        <v>69.022025316455696</v>
      </c>
      <c r="U23">
        <f t="shared" si="5"/>
        <v>0.58857613481443249</v>
      </c>
      <c r="V23">
        <f t="shared" si="6"/>
        <v>14.311594202898551</v>
      </c>
      <c r="W23">
        <f t="shared" si="7"/>
        <v>-3811.5500000000011</v>
      </c>
      <c r="X23">
        <f t="shared" si="8"/>
        <v>28</v>
      </c>
      <c r="Y23" t="str">
        <f t="shared" si="9"/>
        <v>Dec</v>
      </c>
    </row>
    <row r="24" spans="1:25" x14ac:dyDescent="0.25">
      <c r="A24" t="s">
        <v>84</v>
      </c>
      <c r="B24" t="s">
        <v>72</v>
      </c>
      <c r="C24" t="s">
        <v>42</v>
      </c>
      <c r="D24" t="s">
        <v>43</v>
      </c>
      <c r="E24" s="2">
        <v>45309</v>
      </c>
      <c r="F24" s="2">
        <v>45322</v>
      </c>
      <c r="G24" t="s">
        <v>25</v>
      </c>
      <c r="H24" t="s">
        <v>26</v>
      </c>
      <c r="I24" t="s">
        <v>59</v>
      </c>
      <c r="J24" t="s">
        <v>22</v>
      </c>
      <c r="K24">
        <v>14727.32</v>
      </c>
      <c r="L24">
        <v>1945</v>
      </c>
      <c r="M24">
        <v>257</v>
      </c>
      <c r="N24">
        <v>25018.75</v>
      </c>
      <c r="O24">
        <v>257</v>
      </c>
      <c r="P24">
        <f t="shared" si="1"/>
        <v>13.213367609254497</v>
      </c>
      <c r="Q24">
        <f t="shared" si="0"/>
        <v>7.5718868894601545</v>
      </c>
      <c r="R24">
        <f t="shared" si="2"/>
        <v>57.304747081712058</v>
      </c>
      <c r="S24">
        <f t="shared" si="3"/>
        <v>69.879855941203147</v>
      </c>
      <c r="T24">
        <f t="shared" si="4"/>
        <v>97.349221789883273</v>
      </c>
      <c r="U24">
        <f t="shared" si="5"/>
        <v>1.6987985594120316</v>
      </c>
      <c r="V24">
        <f t="shared" si="6"/>
        <v>13.213367609254497</v>
      </c>
      <c r="W24">
        <f t="shared" si="7"/>
        <v>10291.43</v>
      </c>
      <c r="X24">
        <f t="shared" si="8"/>
        <v>13</v>
      </c>
      <c r="Y24" t="str">
        <f t="shared" si="9"/>
        <v>Jan</v>
      </c>
    </row>
    <row r="25" spans="1:25" x14ac:dyDescent="0.25">
      <c r="A25" t="s">
        <v>85</v>
      </c>
      <c r="B25" t="s">
        <v>86</v>
      </c>
      <c r="C25" t="s">
        <v>65</v>
      </c>
      <c r="D25" t="s">
        <v>32</v>
      </c>
      <c r="E25" s="2">
        <v>45526</v>
      </c>
      <c r="F25" s="2">
        <v>45532</v>
      </c>
      <c r="G25" t="s">
        <v>25</v>
      </c>
      <c r="H25" t="s">
        <v>26</v>
      </c>
      <c r="I25" t="s">
        <v>27</v>
      </c>
      <c r="J25" t="s">
        <v>44</v>
      </c>
      <c r="K25">
        <v>7967.07</v>
      </c>
      <c r="L25">
        <v>1535</v>
      </c>
      <c r="M25">
        <v>467</v>
      </c>
      <c r="N25">
        <v>54455.72</v>
      </c>
      <c r="O25">
        <v>467</v>
      </c>
      <c r="P25">
        <f t="shared" si="1"/>
        <v>30.423452768729643</v>
      </c>
      <c r="Q25">
        <f t="shared" si="0"/>
        <v>5.1902736156351787</v>
      </c>
      <c r="R25">
        <f t="shared" si="2"/>
        <v>17.060107066381157</v>
      </c>
      <c r="S25">
        <f t="shared" si="3"/>
        <v>583.5099980293885</v>
      </c>
      <c r="T25">
        <f t="shared" si="4"/>
        <v>116.60753747323341</v>
      </c>
      <c r="U25">
        <f t="shared" si="5"/>
        <v>6.8350999802938848</v>
      </c>
      <c r="V25">
        <f t="shared" si="6"/>
        <v>30.423452768729643</v>
      </c>
      <c r="W25">
        <f t="shared" si="7"/>
        <v>46488.65</v>
      </c>
      <c r="X25">
        <f t="shared" si="8"/>
        <v>6</v>
      </c>
      <c r="Y25" t="str">
        <f t="shared" si="9"/>
        <v>Aug</v>
      </c>
    </row>
    <row r="26" spans="1:25" x14ac:dyDescent="0.25">
      <c r="A26" t="s">
        <v>87</v>
      </c>
      <c r="B26" t="s">
        <v>74</v>
      </c>
      <c r="C26" t="s">
        <v>65</v>
      </c>
      <c r="D26" t="s">
        <v>32</v>
      </c>
      <c r="E26" s="2">
        <v>45342</v>
      </c>
      <c r="F26" s="2">
        <v>45357</v>
      </c>
      <c r="G26" t="s">
        <v>33</v>
      </c>
      <c r="H26" t="s">
        <v>34</v>
      </c>
      <c r="I26" t="s">
        <v>63</v>
      </c>
      <c r="J26" t="s">
        <v>22</v>
      </c>
      <c r="K26">
        <v>5101.71</v>
      </c>
      <c r="L26">
        <v>447</v>
      </c>
      <c r="M26">
        <v>88</v>
      </c>
      <c r="N26">
        <v>8160.06</v>
      </c>
      <c r="O26">
        <v>88</v>
      </c>
      <c r="P26">
        <f t="shared" si="1"/>
        <v>19.686800894854585</v>
      </c>
      <c r="Q26">
        <f t="shared" si="0"/>
        <v>11.413221476510067</v>
      </c>
      <c r="R26">
        <f t="shared" si="2"/>
        <v>57.973977272727275</v>
      </c>
      <c r="S26">
        <f t="shared" si="3"/>
        <v>59.947546998947423</v>
      </c>
      <c r="T26">
        <f t="shared" si="4"/>
        <v>92.727954545454551</v>
      </c>
      <c r="U26">
        <f t="shared" si="5"/>
        <v>1.5994754699894742</v>
      </c>
      <c r="V26">
        <f t="shared" si="6"/>
        <v>19.686800894854585</v>
      </c>
      <c r="W26">
        <f t="shared" si="7"/>
        <v>3058.3500000000004</v>
      </c>
      <c r="X26">
        <f t="shared" si="8"/>
        <v>15</v>
      </c>
      <c r="Y26" t="str">
        <f t="shared" si="9"/>
        <v>Feb</v>
      </c>
    </row>
    <row r="27" spans="1:25" x14ac:dyDescent="0.25">
      <c r="A27" t="s">
        <v>88</v>
      </c>
      <c r="B27" t="s">
        <v>81</v>
      </c>
      <c r="C27" t="s">
        <v>17</v>
      </c>
      <c r="D27" t="s">
        <v>18</v>
      </c>
      <c r="E27" s="2">
        <v>45480</v>
      </c>
      <c r="F27" s="2">
        <v>45505</v>
      </c>
      <c r="G27" t="s">
        <v>55</v>
      </c>
      <c r="H27" t="s">
        <v>56</v>
      </c>
      <c r="I27" t="s">
        <v>21</v>
      </c>
      <c r="J27" t="s">
        <v>22</v>
      </c>
      <c r="K27">
        <v>8837.0499999999993</v>
      </c>
      <c r="L27">
        <v>1534</v>
      </c>
      <c r="M27">
        <v>169</v>
      </c>
      <c r="N27">
        <v>23236.09</v>
      </c>
      <c r="O27">
        <v>169</v>
      </c>
      <c r="P27">
        <f t="shared" si="1"/>
        <v>11.016949152542372</v>
      </c>
      <c r="Q27">
        <f t="shared" si="0"/>
        <v>5.760788787483702</v>
      </c>
      <c r="R27">
        <f t="shared" si="2"/>
        <v>52.290236686390529</v>
      </c>
      <c r="S27">
        <f t="shared" si="3"/>
        <v>162.93944246100227</v>
      </c>
      <c r="T27">
        <f t="shared" si="4"/>
        <v>137.49165680473374</v>
      </c>
      <c r="U27">
        <f t="shared" si="5"/>
        <v>2.6293944246100227</v>
      </c>
      <c r="V27">
        <f t="shared" si="6"/>
        <v>11.016949152542372</v>
      </c>
      <c r="W27">
        <f t="shared" si="7"/>
        <v>14399.04</v>
      </c>
      <c r="X27">
        <f t="shared" si="8"/>
        <v>25</v>
      </c>
      <c r="Y27" t="str">
        <f t="shared" si="9"/>
        <v>Jul</v>
      </c>
    </row>
    <row r="28" spans="1:25" x14ac:dyDescent="0.25">
      <c r="A28" t="s">
        <v>89</v>
      </c>
      <c r="B28" t="s">
        <v>90</v>
      </c>
      <c r="C28" t="s">
        <v>31</v>
      </c>
      <c r="D28" t="s">
        <v>32</v>
      </c>
      <c r="E28" s="2">
        <v>45350</v>
      </c>
      <c r="F28" s="2">
        <v>45367</v>
      </c>
      <c r="G28" t="s">
        <v>25</v>
      </c>
      <c r="H28" t="s">
        <v>26</v>
      </c>
      <c r="I28" t="s">
        <v>59</v>
      </c>
      <c r="J28" t="s">
        <v>22</v>
      </c>
      <c r="K28">
        <v>9769.7199999999993</v>
      </c>
      <c r="L28">
        <v>1070</v>
      </c>
      <c r="M28">
        <v>216</v>
      </c>
      <c r="N28">
        <v>30004.12</v>
      </c>
      <c r="O28">
        <v>216</v>
      </c>
      <c r="P28">
        <f t="shared" si="1"/>
        <v>20.186915887850468</v>
      </c>
      <c r="Q28">
        <f t="shared" si="0"/>
        <v>9.130579439252335</v>
      </c>
      <c r="R28">
        <f t="shared" si="2"/>
        <v>45.230185185185185</v>
      </c>
      <c r="S28">
        <f t="shared" si="3"/>
        <v>207.11340754903929</v>
      </c>
      <c r="T28">
        <f t="shared" si="4"/>
        <v>138.90796296296296</v>
      </c>
      <c r="U28">
        <f t="shared" si="5"/>
        <v>3.0711340754903929</v>
      </c>
      <c r="V28">
        <f t="shared" si="6"/>
        <v>20.186915887850468</v>
      </c>
      <c r="W28">
        <f t="shared" si="7"/>
        <v>20234.400000000001</v>
      </c>
      <c r="X28">
        <f t="shared" si="8"/>
        <v>17</v>
      </c>
      <c r="Y28" t="str">
        <f t="shared" si="9"/>
        <v>Feb</v>
      </c>
    </row>
    <row r="29" spans="1:25" x14ac:dyDescent="0.25">
      <c r="A29" t="s">
        <v>91</v>
      </c>
      <c r="B29" t="s">
        <v>78</v>
      </c>
      <c r="C29" t="s">
        <v>65</v>
      </c>
      <c r="D29" t="s">
        <v>32</v>
      </c>
      <c r="E29" s="2">
        <v>45360</v>
      </c>
      <c r="F29" s="2">
        <v>45386</v>
      </c>
      <c r="G29" t="s">
        <v>49</v>
      </c>
      <c r="H29" t="s">
        <v>50</v>
      </c>
      <c r="I29" t="s">
        <v>21</v>
      </c>
      <c r="J29" t="s">
        <v>22</v>
      </c>
      <c r="K29">
        <v>5361.2</v>
      </c>
      <c r="L29">
        <v>1728</v>
      </c>
      <c r="M29">
        <v>478</v>
      </c>
      <c r="N29">
        <v>27463.86</v>
      </c>
      <c r="O29">
        <v>478</v>
      </c>
      <c r="P29">
        <f t="shared" si="1"/>
        <v>27.662037037037035</v>
      </c>
      <c r="Q29">
        <f t="shared" si="0"/>
        <v>3.1025462962962962</v>
      </c>
      <c r="R29">
        <f t="shared" si="2"/>
        <v>11.215899581589957</v>
      </c>
      <c r="S29">
        <f t="shared" si="3"/>
        <v>412.27076027754981</v>
      </c>
      <c r="T29">
        <f t="shared" si="4"/>
        <v>57.455774058577404</v>
      </c>
      <c r="U29">
        <f t="shared" si="5"/>
        <v>5.1227076027754981</v>
      </c>
      <c r="V29">
        <f t="shared" si="6"/>
        <v>27.662037037037035</v>
      </c>
      <c r="W29">
        <f t="shared" si="7"/>
        <v>22102.66</v>
      </c>
      <c r="X29">
        <f t="shared" si="8"/>
        <v>26</v>
      </c>
      <c r="Y29" t="str">
        <f t="shared" si="9"/>
        <v>Mar</v>
      </c>
    </row>
    <row r="30" spans="1:25" x14ac:dyDescent="0.25">
      <c r="A30" t="s">
        <v>92</v>
      </c>
      <c r="B30" t="s">
        <v>90</v>
      </c>
      <c r="C30" t="s">
        <v>17</v>
      </c>
      <c r="D30" t="s">
        <v>18</v>
      </c>
      <c r="E30" s="2">
        <v>45655</v>
      </c>
      <c r="F30" s="2">
        <v>45662</v>
      </c>
      <c r="G30" t="s">
        <v>55</v>
      </c>
      <c r="H30" t="s">
        <v>56</v>
      </c>
      <c r="I30" t="s">
        <v>27</v>
      </c>
      <c r="J30" t="s">
        <v>28</v>
      </c>
      <c r="K30">
        <v>2001.11</v>
      </c>
      <c r="L30">
        <v>1772</v>
      </c>
      <c r="M30">
        <v>457</v>
      </c>
      <c r="N30">
        <v>61994.86</v>
      </c>
      <c r="O30">
        <v>457</v>
      </c>
      <c r="P30">
        <f t="shared" si="1"/>
        <v>25.790067720090292</v>
      </c>
      <c r="Q30">
        <f t="shared" si="0"/>
        <v>1.1292945823927765</v>
      </c>
      <c r="R30">
        <f t="shared" si="2"/>
        <v>4.3787964989059081</v>
      </c>
      <c r="S30">
        <f t="shared" si="3"/>
        <v>2998.0235969037185</v>
      </c>
      <c r="T30">
        <f t="shared" si="4"/>
        <v>135.65614879649891</v>
      </c>
      <c r="U30">
        <f t="shared" si="5"/>
        <v>30.980235969037185</v>
      </c>
      <c r="V30">
        <f t="shared" si="6"/>
        <v>25.790067720090292</v>
      </c>
      <c r="W30">
        <f t="shared" si="7"/>
        <v>59993.75</v>
      </c>
      <c r="X30">
        <f t="shared" si="8"/>
        <v>7</v>
      </c>
      <c r="Y30" t="str">
        <f t="shared" si="9"/>
        <v>Dec</v>
      </c>
    </row>
    <row r="31" spans="1:25" x14ac:dyDescent="0.25">
      <c r="A31" t="s">
        <v>93</v>
      </c>
      <c r="B31" t="s">
        <v>58</v>
      </c>
      <c r="C31" t="s">
        <v>53</v>
      </c>
      <c r="D31" t="s">
        <v>53</v>
      </c>
      <c r="E31" s="2">
        <v>45491</v>
      </c>
      <c r="F31" s="2">
        <v>45502</v>
      </c>
      <c r="G31" t="s">
        <v>19</v>
      </c>
      <c r="H31" t="s">
        <v>20</v>
      </c>
      <c r="I31" t="s">
        <v>21</v>
      </c>
      <c r="J31" t="s">
        <v>22</v>
      </c>
      <c r="K31">
        <v>12674.9</v>
      </c>
      <c r="L31">
        <v>1647</v>
      </c>
      <c r="M31">
        <v>395</v>
      </c>
      <c r="N31">
        <v>53157.23</v>
      </c>
      <c r="O31">
        <v>395</v>
      </c>
      <c r="P31">
        <f t="shared" si="1"/>
        <v>23.98299939283546</v>
      </c>
      <c r="Q31">
        <f t="shared" si="0"/>
        <v>7.6957498482088642</v>
      </c>
      <c r="R31">
        <f t="shared" si="2"/>
        <v>32.088354430379745</v>
      </c>
      <c r="S31">
        <f t="shared" si="3"/>
        <v>319.38973877505941</v>
      </c>
      <c r="T31">
        <f t="shared" si="4"/>
        <v>134.57526582278481</v>
      </c>
      <c r="U31">
        <f t="shared" si="5"/>
        <v>4.1938973877505941</v>
      </c>
      <c r="V31">
        <f t="shared" si="6"/>
        <v>23.98299939283546</v>
      </c>
      <c r="W31">
        <f t="shared" si="7"/>
        <v>40482.33</v>
      </c>
      <c r="X31">
        <f t="shared" si="8"/>
        <v>11</v>
      </c>
      <c r="Y31" t="str">
        <f t="shared" si="9"/>
        <v>Jul</v>
      </c>
    </row>
    <row r="32" spans="1:25" x14ac:dyDescent="0.25">
      <c r="A32" t="s">
        <v>94</v>
      </c>
      <c r="B32" t="s">
        <v>61</v>
      </c>
      <c r="C32" t="s">
        <v>42</v>
      </c>
      <c r="D32" t="s">
        <v>43</v>
      </c>
      <c r="E32" s="2">
        <v>45595</v>
      </c>
      <c r="F32" s="2">
        <v>45619</v>
      </c>
      <c r="G32" t="s">
        <v>69</v>
      </c>
      <c r="H32" t="s">
        <v>70</v>
      </c>
      <c r="I32" t="s">
        <v>35</v>
      </c>
      <c r="J32" t="s">
        <v>28</v>
      </c>
      <c r="K32">
        <v>16171.61</v>
      </c>
      <c r="L32">
        <v>1413</v>
      </c>
      <c r="M32">
        <v>449</v>
      </c>
      <c r="N32">
        <v>42529.760000000002</v>
      </c>
      <c r="O32">
        <v>449</v>
      </c>
      <c r="P32">
        <f t="shared" si="1"/>
        <v>31.776362349610761</v>
      </c>
      <c r="Q32">
        <f t="shared" si="0"/>
        <v>11.444876150035386</v>
      </c>
      <c r="R32">
        <f t="shared" si="2"/>
        <v>36.016948775055681</v>
      </c>
      <c r="S32">
        <f t="shared" si="3"/>
        <v>162.99026503854594</v>
      </c>
      <c r="T32">
        <f t="shared" si="4"/>
        <v>94.721069042316259</v>
      </c>
      <c r="U32">
        <f t="shared" si="5"/>
        <v>2.6299026503854597</v>
      </c>
      <c r="V32">
        <f t="shared" si="6"/>
        <v>31.776362349610761</v>
      </c>
      <c r="W32">
        <f t="shared" si="7"/>
        <v>26358.15</v>
      </c>
      <c r="X32">
        <f t="shared" si="8"/>
        <v>24</v>
      </c>
      <c r="Y32" t="str">
        <f t="shared" si="9"/>
        <v>Oct</v>
      </c>
    </row>
    <row r="33" spans="1:25" x14ac:dyDescent="0.25">
      <c r="A33" t="s">
        <v>95</v>
      </c>
      <c r="B33" t="s">
        <v>96</v>
      </c>
      <c r="C33" t="s">
        <v>65</v>
      </c>
      <c r="D33" t="s">
        <v>32</v>
      </c>
      <c r="E33" s="2">
        <v>45472</v>
      </c>
      <c r="F33" s="2">
        <v>45486</v>
      </c>
      <c r="G33" t="s">
        <v>69</v>
      </c>
      <c r="H33" t="s">
        <v>70</v>
      </c>
      <c r="I33" t="s">
        <v>59</v>
      </c>
      <c r="J33" t="s">
        <v>22</v>
      </c>
      <c r="K33">
        <v>16245.08</v>
      </c>
      <c r="L33">
        <v>1546</v>
      </c>
      <c r="M33">
        <v>224</v>
      </c>
      <c r="N33">
        <v>9678.2000000000007</v>
      </c>
      <c r="O33">
        <v>224</v>
      </c>
      <c r="P33">
        <f t="shared" si="1"/>
        <v>14.489003880983182</v>
      </c>
      <c r="Q33">
        <f t="shared" si="0"/>
        <v>10.507813712807245</v>
      </c>
      <c r="R33">
        <f t="shared" si="2"/>
        <v>72.522678571428571</v>
      </c>
      <c r="S33">
        <f t="shared" si="3"/>
        <v>-40.423808316117857</v>
      </c>
      <c r="T33">
        <f t="shared" si="4"/>
        <v>43.206250000000004</v>
      </c>
      <c r="U33">
        <f t="shared" si="5"/>
        <v>0.5957619168388214</v>
      </c>
      <c r="V33">
        <f t="shared" si="6"/>
        <v>14.489003880983182</v>
      </c>
      <c r="W33">
        <f t="shared" si="7"/>
        <v>-6566.8799999999992</v>
      </c>
      <c r="X33">
        <f t="shared" si="8"/>
        <v>14</v>
      </c>
      <c r="Y33" t="str">
        <f t="shared" si="9"/>
        <v>Jun</v>
      </c>
    </row>
    <row r="34" spans="1:25" x14ac:dyDescent="0.25">
      <c r="A34" t="s">
        <v>97</v>
      </c>
      <c r="B34" t="s">
        <v>72</v>
      </c>
      <c r="C34" t="s">
        <v>65</v>
      </c>
      <c r="D34" t="s">
        <v>32</v>
      </c>
      <c r="E34" s="2">
        <v>45446</v>
      </c>
      <c r="F34" s="2">
        <v>45453</v>
      </c>
      <c r="G34" t="s">
        <v>69</v>
      </c>
      <c r="H34" t="s">
        <v>70</v>
      </c>
      <c r="I34" t="s">
        <v>21</v>
      </c>
      <c r="J34" t="s">
        <v>44</v>
      </c>
      <c r="K34">
        <v>4944.74</v>
      </c>
      <c r="L34">
        <v>1022</v>
      </c>
      <c r="M34">
        <v>314</v>
      </c>
      <c r="N34">
        <v>9681.9599999999991</v>
      </c>
      <c r="O34">
        <v>314</v>
      </c>
      <c r="P34">
        <f t="shared" si="1"/>
        <v>30.724070450097845</v>
      </c>
      <c r="Q34">
        <f t="shared" ref="Q34:Q66" si="10">K34/L34</f>
        <v>4.8382974559686884</v>
      </c>
      <c r="R34">
        <f t="shared" si="2"/>
        <v>15.747579617834393</v>
      </c>
      <c r="S34">
        <f t="shared" si="3"/>
        <v>95.803217156008188</v>
      </c>
      <c r="T34">
        <f t="shared" si="4"/>
        <v>30.834267515923564</v>
      </c>
      <c r="U34">
        <f t="shared" si="5"/>
        <v>1.9580321715600819</v>
      </c>
      <c r="V34">
        <f t="shared" si="6"/>
        <v>30.724070450097845</v>
      </c>
      <c r="W34">
        <f t="shared" si="7"/>
        <v>4737.2199999999993</v>
      </c>
      <c r="X34">
        <f t="shared" si="8"/>
        <v>7</v>
      </c>
      <c r="Y34" t="str">
        <f t="shared" si="9"/>
        <v>Jun</v>
      </c>
    </row>
    <row r="35" spans="1:25" x14ac:dyDescent="0.25">
      <c r="A35" t="s">
        <v>98</v>
      </c>
      <c r="B35" t="s">
        <v>99</v>
      </c>
      <c r="C35" t="s">
        <v>31</v>
      </c>
      <c r="D35" t="s">
        <v>32</v>
      </c>
      <c r="E35" s="2">
        <v>45613</v>
      </c>
      <c r="F35" s="2">
        <v>45632</v>
      </c>
      <c r="G35" t="s">
        <v>33</v>
      </c>
      <c r="H35" t="s">
        <v>34</v>
      </c>
      <c r="I35" t="s">
        <v>27</v>
      </c>
      <c r="J35" t="s">
        <v>22</v>
      </c>
      <c r="K35">
        <v>10459.57</v>
      </c>
      <c r="L35">
        <v>698</v>
      </c>
      <c r="M35">
        <v>136</v>
      </c>
      <c r="N35">
        <v>15380.56</v>
      </c>
      <c r="O35">
        <v>136</v>
      </c>
      <c r="P35">
        <f t="shared" si="1"/>
        <v>19.484240687679083</v>
      </c>
      <c r="Q35">
        <f t="shared" si="10"/>
        <v>14.985057306590257</v>
      </c>
      <c r="R35">
        <f t="shared" si="2"/>
        <v>76.908602941176468</v>
      </c>
      <c r="S35">
        <f t="shared" si="3"/>
        <v>47.047727583447504</v>
      </c>
      <c r="T35">
        <f t="shared" si="4"/>
        <v>113.09235294117647</v>
      </c>
      <c r="U35">
        <f t="shared" si="5"/>
        <v>1.4704772758344751</v>
      </c>
      <c r="V35">
        <f t="shared" si="6"/>
        <v>19.484240687679083</v>
      </c>
      <c r="W35">
        <f t="shared" si="7"/>
        <v>4920.99</v>
      </c>
      <c r="X35">
        <f t="shared" si="8"/>
        <v>19</v>
      </c>
      <c r="Y35" t="str">
        <f t="shared" si="9"/>
        <v>Nov</v>
      </c>
    </row>
    <row r="36" spans="1:25" x14ac:dyDescent="0.25">
      <c r="A36" t="s">
        <v>100</v>
      </c>
      <c r="B36" t="s">
        <v>101</v>
      </c>
      <c r="C36" t="s">
        <v>53</v>
      </c>
      <c r="D36" t="s">
        <v>53</v>
      </c>
      <c r="E36" s="2">
        <v>45349</v>
      </c>
      <c r="F36" s="2">
        <v>45374</v>
      </c>
      <c r="G36" t="s">
        <v>25</v>
      </c>
      <c r="H36" t="s">
        <v>26</v>
      </c>
      <c r="I36" t="s">
        <v>27</v>
      </c>
      <c r="J36" t="s">
        <v>28</v>
      </c>
      <c r="K36">
        <v>5753.54</v>
      </c>
      <c r="L36">
        <v>713</v>
      </c>
      <c r="M36">
        <v>237</v>
      </c>
      <c r="N36">
        <v>16301.89</v>
      </c>
      <c r="O36">
        <v>237</v>
      </c>
      <c r="P36">
        <f t="shared" si="1"/>
        <v>33.239831697054697</v>
      </c>
      <c r="Q36">
        <f t="shared" si="10"/>
        <v>8.0694810659186533</v>
      </c>
      <c r="R36">
        <f t="shared" si="2"/>
        <v>24.276540084388184</v>
      </c>
      <c r="S36">
        <f t="shared" si="3"/>
        <v>183.3366935834286</v>
      </c>
      <c r="T36">
        <f t="shared" si="4"/>
        <v>68.784345991561182</v>
      </c>
      <c r="U36">
        <f t="shared" si="5"/>
        <v>2.8333669358342863</v>
      </c>
      <c r="V36">
        <f t="shared" si="6"/>
        <v>33.239831697054697</v>
      </c>
      <c r="W36">
        <f t="shared" si="7"/>
        <v>10548.349999999999</v>
      </c>
      <c r="X36">
        <f t="shared" si="8"/>
        <v>25</v>
      </c>
      <c r="Y36" t="str">
        <f t="shared" si="9"/>
        <v>Feb</v>
      </c>
    </row>
    <row r="37" spans="1:25" x14ac:dyDescent="0.25">
      <c r="A37" t="s">
        <v>102</v>
      </c>
      <c r="B37" t="s">
        <v>67</v>
      </c>
      <c r="C37" t="s">
        <v>47</v>
      </c>
      <c r="D37" t="s">
        <v>48</v>
      </c>
      <c r="E37" s="2">
        <v>45507</v>
      </c>
      <c r="F37" s="2">
        <v>45533</v>
      </c>
      <c r="G37" t="s">
        <v>69</v>
      </c>
      <c r="H37" t="s">
        <v>70</v>
      </c>
      <c r="I37" t="s">
        <v>63</v>
      </c>
      <c r="J37" t="s">
        <v>44</v>
      </c>
      <c r="K37">
        <v>10616.42</v>
      </c>
      <c r="L37">
        <v>1186</v>
      </c>
      <c r="M37">
        <v>82</v>
      </c>
      <c r="N37">
        <v>4958.53</v>
      </c>
      <c r="O37">
        <v>82</v>
      </c>
      <c r="P37">
        <f t="shared" si="1"/>
        <v>6.9139966273187179</v>
      </c>
      <c r="Q37">
        <f t="shared" si="10"/>
        <v>8.951450252951096</v>
      </c>
      <c r="R37">
        <f t="shared" si="2"/>
        <v>129.46853658536585</v>
      </c>
      <c r="S37">
        <f t="shared" si="3"/>
        <v>-53.29376569502714</v>
      </c>
      <c r="T37">
        <f t="shared" si="4"/>
        <v>60.469878048780487</v>
      </c>
      <c r="U37">
        <f t="shared" si="5"/>
        <v>0.4670623430497286</v>
      </c>
      <c r="V37">
        <f t="shared" si="6"/>
        <v>6.9139966273187179</v>
      </c>
      <c r="W37">
        <f t="shared" si="7"/>
        <v>-5657.89</v>
      </c>
      <c r="X37">
        <f t="shared" si="8"/>
        <v>26</v>
      </c>
      <c r="Y37" t="str">
        <f t="shared" si="9"/>
        <v>Aug</v>
      </c>
    </row>
    <row r="38" spans="1:25" x14ac:dyDescent="0.25">
      <c r="A38" t="s">
        <v>103</v>
      </c>
      <c r="B38" t="s">
        <v>104</v>
      </c>
      <c r="C38" t="s">
        <v>42</v>
      </c>
      <c r="D38" t="s">
        <v>43</v>
      </c>
      <c r="E38" s="2">
        <v>45553</v>
      </c>
      <c r="F38" s="2">
        <v>45579</v>
      </c>
      <c r="G38" t="s">
        <v>19</v>
      </c>
      <c r="H38" t="s">
        <v>20</v>
      </c>
      <c r="I38" t="s">
        <v>27</v>
      </c>
      <c r="J38" t="s">
        <v>44</v>
      </c>
      <c r="K38">
        <v>5314.08</v>
      </c>
      <c r="L38">
        <v>1686</v>
      </c>
      <c r="M38">
        <v>228</v>
      </c>
      <c r="N38">
        <v>7849.23</v>
      </c>
      <c r="O38">
        <v>228</v>
      </c>
      <c r="P38">
        <f t="shared" si="1"/>
        <v>13.523131672597867</v>
      </c>
      <c r="Q38">
        <f t="shared" si="10"/>
        <v>3.1518861209964411</v>
      </c>
      <c r="R38">
        <f t="shared" si="2"/>
        <v>23.30736842105263</v>
      </c>
      <c r="S38">
        <f t="shared" si="3"/>
        <v>47.706282178664978</v>
      </c>
      <c r="T38">
        <f t="shared" si="4"/>
        <v>34.426447368421051</v>
      </c>
      <c r="U38">
        <f t="shared" si="5"/>
        <v>1.4770628217866497</v>
      </c>
      <c r="V38">
        <f t="shared" si="6"/>
        <v>13.523131672597867</v>
      </c>
      <c r="W38">
        <f t="shared" si="7"/>
        <v>2535.1499999999996</v>
      </c>
      <c r="X38">
        <f t="shared" si="8"/>
        <v>26</v>
      </c>
      <c r="Y38" t="str">
        <f t="shared" si="9"/>
        <v>Sep</v>
      </c>
    </row>
    <row r="39" spans="1:25" x14ac:dyDescent="0.25">
      <c r="A39" t="s">
        <v>105</v>
      </c>
      <c r="B39" t="s">
        <v>16</v>
      </c>
      <c r="C39" t="s">
        <v>53</v>
      </c>
      <c r="D39" t="s">
        <v>53</v>
      </c>
      <c r="E39" s="2">
        <v>45418</v>
      </c>
      <c r="F39" s="2">
        <v>45448</v>
      </c>
      <c r="G39" t="s">
        <v>38</v>
      </c>
      <c r="H39" t="s">
        <v>39</v>
      </c>
      <c r="I39" t="s">
        <v>35</v>
      </c>
      <c r="J39" t="s">
        <v>28</v>
      </c>
      <c r="K39">
        <v>12386.5</v>
      </c>
      <c r="L39">
        <v>691</v>
      </c>
      <c r="M39">
        <v>119</v>
      </c>
      <c r="N39">
        <v>4041.96</v>
      </c>
      <c r="O39">
        <v>119</v>
      </c>
      <c r="P39">
        <f t="shared" si="1"/>
        <v>17.221418234442837</v>
      </c>
      <c r="Q39">
        <f t="shared" si="10"/>
        <v>17.925470332850942</v>
      </c>
      <c r="R39">
        <f t="shared" si="2"/>
        <v>104.08823529411765</v>
      </c>
      <c r="S39">
        <f t="shared" si="3"/>
        <v>-67.368021636459048</v>
      </c>
      <c r="T39">
        <f t="shared" si="4"/>
        <v>33.966050420168067</v>
      </c>
      <c r="U39">
        <f t="shared" si="5"/>
        <v>0.32631978363540953</v>
      </c>
      <c r="V39">
        <f t="shared" si="6"/>
        <v>17.221418234442837</v>
      </c>
      <c r="W39">
        <f t="shared" si="7"/>
        <v>-8344.5400000000009</v>
      </c>
      <c r="X39">
        <f t="shared" si="8"/>
        <v>30</v>
      </c>
      <c r="Y39" t="str">
        <f t="shared" si="9"/>
        <v>May</v>
      </c>
    </row>
    <row r="40" spans="1:25" x14ac:dyDescent="0.25">
      <c r="A40" t="s">
        <v>106</v>
      </c>
      <c r="B40" t="s">
        <v>101</v>
      </c>
      <c r="C40" t="s">
        <v>65</v>
      </c>
      <c r="D40" t="s">
        <v>32</v>
      </c>
      <c r="E40" s="2">
        <v>45487</v>
      </c>
      <c r="F40" s="2">
        <v>45517</v>
      </c>
      <c r="G40" t="s">
        <v>55</v>
      </c>
      <c r="H40" t="s">
        <v>56</v>
      </c>
      <c r="I40" t="s">
        <v>35</v>
      </c>
      <c r="J40" t="s">
        <v>44</v>
      </c>
      <c r="K40">
        <v>7228.89</v>
      </c>
      <c r="L40">
        <v>2482</v>
      </c>
      <c r="M40">
        <v>302</v>
      </c>
      <c r="N40">
        <v>14310.99</v>
      </c>
      <c r="O40">
        <v>302</v>
      </c>
      <c r="P40">
        <f t="shared" si="1"/>
        <v>12.167606768734892</v>
      </c>
      <c r="Q40">
        <f t="shared" si="10"/>
        <v>2.912526188557615</v>
      </c>
      <c r="R40">
        <f t="shared" si="2"/>
        <v>23.936721854304636</v>
      </c>
      <c r="S40">
        <f t="shared" si="3"/>
        <v>97.969397791362141</v>
      </c>
      <c r="T40">
        <f t="shared" si="4"/>
        <v>47.387384105960265</v>
      </c>
      <c r="U40">
        <f t="shared" si="5"/>
        <v>1.9796939779136216</v>
      </c>
      <c r="V40">
        <f t="shared" si="6"/>
        <v>12.167606768734892</v>
      </c>
      <c r="W40">
        <f t="shared" si="7"/>
        <v>7082.0999999999995</v>
      </c>
      <c r="X40">
        <f t="shared" si="8"/>
        <v>30</v>
      </c>
      <c r="Y40" t="str">
        <f t="shared" si="9"/>
        <v>Jul</v>
      </c>
    </row>
    <row r="41" spans="1:25" x14ac:dyDescent="0.25">
      <c r="A41" t="s">
        <v>107</v>
      </c>
      <c r="B41" t="s">
        <v>76</v>
      </c>
      <c r="C41" t="s">
        <v>31</v>
      </c>
      <c r="D41" t="s">
        <v>32</v>
      </c>
      <c r="E41" s="2">
        <v>45617</v>
      </c>
      <c r="F41" s="2">
        <v>45624</v>
      </c>
      <c r="G41" t="s">
        <v>19</v>
      </c>
      <c r="H41" t="s">
        <v>20</v>
      </c>
      <c r="I41" t="s">
        <v>59</v>
      </c>
      <c r="J41" t="s">
        <v>28</v>
      </c>
      <c r="K41">
        <v>10044.33</v>
      </c>
      <c r="L41">
        <v>1745</v>
      </c>
      <c r="M41">
        <v>376</v>
      </c>
      <c r="N41">
        <v>38022.480000000003</v>
      </c>
      <c r="O41">
        <v>376</v>
      </c>
      <c r="P41">
        <f t="shared" si="1"/>
        <v>21.54727793696275</v>
      </c>
      <c r="Q41">
        <f t="shared" si="10"/>
        <v>5.7560630372492838</v>
      </c>
      <c r="R41">
        <f t="shared" si="2"/>
        <v>26.713643617021276</v>
      </c>
      <c r="S41">
        <f t="shared" si="3"/>
        <v>278.54670246795956</v>
      </c>
      <c r="T41">
        <f t="shared" si="4"/>
        <v>101.1236170212766</v>
      </c>
      <c r="U41">
        <f t="shared" si="5"/>
        <v>3.7854670246795958</v>
      </c>
      <c r="V41">
        <f t="shared" si="6"/>
        <v>21.54727793696275</v>
      </c>
      <c r="W41">
        <f t="shared" si="7"/>
        <v>27978.15</v>
      </c>
      <c r="X41">
        <f t="shared" si="8"/>
        <v>7</v>
      </c>
      <c r="Y41" t="str">
        <f t="shared" si="9"/>
        <v>Nov</v>
      </c>
    </row>
    <row r="42" spans="1:25" x14ac:dyDescent="0.25">
      <c r="A42" t="s">
        <v>108</v>
      </c>
      <c r="B42" t="s">
        <v>46</v>
      </c>
      <c r="C42" t="s">
        <v>17</v>
      </c>
      <c r="D42" t="s">
        <v>18</v>
      </c>
      <c r="E42" s="2">
        <v>45594</v>
      </c>
      <c r="F42" s="2">
        <v>45618</v>
      </c>
      <c r="G42" t="s">
        <v>19</v>
      </c>
      <c r="H42" t="s">
        <v>20</v>
      </c>
      <c r="I42" t="s">
        <v>21</v>
      </c>
      <c r="J42" t="s">
        <v>22</v>
      </c>
      <c r="K42">
        <v>2076.64</v>
      </c>
      <c r="L42">
        <v>172</v>
      </c>
      <c r="M42">
        <v>21</v>
      </c>
      <c r="N42">
        <v>2653.91</v>
      </c>
      <c r="O42">
        <v>21</v>
      </c>
      <c r="P42">
        <f t="shared" si="1"/>
        <v>12.209302325581394</v>
      </c>
      <c r="Q42">
        <f t="shared" si="10"/>
        <v>12.073488372093022</v>
      </c>
      <c r="R42">
        <f t="shared" si="2"/>
        <v>98.88761904761904</v>
      </c>
      <c r="S42">
        <f t="shared" si="3"/>
        <v>27.798270282764463</v>
      </c>
      <c r="T42">
        <f t="shared" si="4"/>
        <v>126.37666666666667</v>
      </c>
      <c r="U42">
        <f t="shared" si="5"/>
        <v>1.2779827028276447</v>
      </c>
      <c r="V42">
        <f t="shared" si="6"/>
        <v>12.209302325581394</v>
      </c>
      <c r="W42">
        <f t="shared" si="7"/>
        <v>577.27</v>
      </c>
      <c r="X42">
        <f t="shared" si="8"/>
        <v>24</v>
      </c>
      <c r="Y42" t="str">
        <f t="shared" si="9"/>
        <v>Oct</v>
      </c>
    </row>
    <row r="43" spans="1:25" x14ac:dyDescent="0.25">
      <c r="A43" t="s">
        <v>109</v>
      </c>
      <c r="B43" t="s">
        <v>86</v>
      </c>
      <c r="C43" t="s">
        <v>42</v>
      </c>
      <c r="D43" t="s">
        <v>43</v>
      </c>
      <c r="E43" s="2">
        <v>45512</v>
      </c>
      <c r="F43" s="2">
        <v>45524</v>
      </c>
      <c r="G43" t="s">
        <v>38</v>
      </c>
      <c r="H43" t="s">
        <v>39</v>
      </c>
      <c r="I43" t="s">
        <v>21</v>
      </c>
      <c r="J43" t="s">
        <v>44</v>
      </c>
      <c r="K43">
        <v>9670.86</v>
      </c>
      <c r="L43">
        <v>247</v>
      </c>
      <c r="M43">
        <v>41</v>
      </c>
      <c r="N43">
        <v>5246.84</v>
      </c>
      <c r="O43">
        <v>41</v>
      </c>
      <c r="P43">
        <f t="shared" si="1"/>
        <v>16.599190283400812</v>
      </c>
      <c r="Q43">
        <f t="shared" si="10"/>
        <v>39.153279352226726</v>
      </c>
      <c r="R43">
        <f t="shared" si="2"/>
        <v>235.87463414634146</v>
      </c>
      <c r="S43">
        <f t="shared" si="3"/>
        <v>-45.745879890723266</v>
      </c>
      <c r="T43">
        <f t="shared" si="4"/>
        <v>127.97170731707317</v>
      </c>
      <c r="U43">
        <f t="shared" si="5"/>
        <v>0.54254120109276738</v>
      </c>
      <c r="V43">
        <f t="shared" si="6"/>
        <v>16.599190283400812</v>
      </c>
      <c r="W43">
        <f t="shared" si="7"/>
        <v>-4424.0200000000004</v>
      </c>
      <c r="X43">
        <f t="shared" si="8"/>
        <v>12</v>
      </c>
      <c r="Y43" t="str">
        <f t="shared" si="9"/>
        <v>Aug</v>
      </c>
    </row>
    <row r="44" spans="1:25" x14ac:dyDescent="0.25">
      <c r="A44" t="s">
        <v>110</v>
      </c>
      <c r="B44" t="s">
        <v>46</v>
      </c>
      <c r="C44" t="s">
        <v>47</v>
      </c>
      <c r="D44" t="s">
        <v>48</v>
      </c>
      <c r="E44" s="2">
        <v>45355</v>
      </c>
      <c r="F44" s="2">
        <v>45368</v>
      </c>
      <c r="G44" t="s">
        <v>19</v>
      </c>
      <c r="H44" t="s">
        <v>20</v>
      </c>
      <c r="I44" t="s">
        <v>21</v>
      </c>
      <c r="J44" t="s">
        <v>28</v>
      </c>
      <c r="K44">
        <v>16067.73</v>
      </c>
      <c r="L44">
        <v>1197</v>
      </c>
      <c r="M44">
        <v>242</v>
      </c>
      <c r="N44">
        <v>27466.400000000001</v>
      </c>
      <c r="O44">
        <v>242</v>
      </c>
      <c r="P44">
        <f t="shared" si="1"/>
        <v>20.217209690893899</v>
      </c>
      <c r="Q44">
        <f t="shared" si="10"/>
        <v>13.423333333333334</v>
      </c>
      <c r="R44">
        <f t="shared" si="2"/>
        <v>66.395578512396696</v>
      </c>
      <c r="S44">
        <f t="shared" si="3"/>
        <v>70.941383754892584</v>
      </c>
      <c r="T44">
        <f t="shared" si="4"/>
        <v>113.49752066115703</v>
      </c>
      <c r="U44">
        <f t="shared" si="5"/>
        <v>1.7094138375489258</v>
      </c>
      <c r="V44">
        <f t="shared" si="6"/>
        <v>20.217209690893899</v>
      </c>
      <c r="W44">
        <f t="shared" si="7"/>
        <v>11398.670000000002</v>
      </c>
      <c r="X44">
        <f t="shared" si="8"/>
        <v>13</v>
      </c>
      <c r="Y44" t="str">
        <f t="shared" si="9"/>
        <v>Mar</v>
      </c>
    </row>
    <row r="45" spans="1:25" x14ac:dyDescent="0.25">
      <c r="A45" t="s">
        <v>111</v>
      </c>
      <c r="B45" t="s">
        <v>16</v>
      </c>
      <c r="C45" t="s">
        <v>65</v>
      </c>
      <c r="D45" t="s">
        <v>32</v>
      </c>
      <c r="E45" s="2">
        <v>45609</v>
      </c>
      <c r="F45" s="2">
        <v>45616</v>
      </c>
      <c r="G45" t="s">
        <v>25</v>
      </c>
      <c r="H45" t="s">
        <v>26</v>
      </c>
      <c r="I45" t="s">
        <v>59</v>
      </c>
      <c r="J45" t="s">
        <v>44</v>
      </c>
      <c r="K45">
        <v>17238</v>
      </c>
      <c r="L45">
        <v>2005</v>
      </c>
      <c r="M45">
        <v>110</v>
      </c>
      <c r="N45">
        <v>10059.629999999999</v>
      </c>
      <c r="O45">
        <v>110</v>
      </c>
      <c r="P45">
        <f t="shared" si="1"/>
        <v>5.4862842892768073</v>
      </c>
      <c r="Q45">
        <f t="shared" si="10"/>
        <v>8.5975062344139648</v>
      </c>
      <c r="R45">
        <f t="shared" si="2"/>
        <v>156.70909090909092</v>
      </c>
      <c r="S45">
        <f t="shared" si="3"/>
        <v>-41.642707970762274</v>
      </c>
      <c r="T45">
        <f t="shared" si="4"/>
        <v>91.451181818181809</v>
      </c>
      <c r="U45">
        <f t="shared" si="5"/>
        <v>0.58357292029237728</v>
      </c>
      <c r="V45">
        <f t="shared" si="6"/>
        <v>5.4862842892768073</v>
      </c>
      <c r="W45">
        <f t="shared" si="7"/>
        <v>-7178.3700000000008</v>
      </c>
      <c r="X45">
        <f t="shared" si="8"/>
        <v>7</v>
      </c>
      <c r="Y45" t="str">
        <f t="shared" si="9"/>
        <v>Nov</v>
      </c>
    </row>
    <row r="46" spans="1:25" x14ac:dyDescent="0.25">
      <c r="A46" t="s">
        <v>112</v>
      </c>
      <c r="B46" t="s">
        <v>78</v>
      </c>
      <c r="C46" t="s">
        <v>17</v>
      </c>
      <c r="D46" t="s">
        <v>18</v>
      </c>
      <c r="E46" s="2">
        <v>45495</v>
      </c>
      <c r="F46" s="2">
        <v>45501</v>
      </c>
      <c r="G46" t="s">
        <v>69</v>
      </c>
      <c r="H46" t="s">
        <v>70</v>
      </c>
      <c r="I46" t="s">
        <v>63</v>
      </c>
      <c r="J46" t="s">
        <v>22</v>
      </c>
      <c r="K46">
        <v>4916.67</v>
      </c>
      <c r="L46">
        <v>1784</v>
      </c>
      <c r="M46">
        <v>182</v>
      </c>
      <c r="N46">
        <v>20550.080000000002</v>
      </c>
      <c r="O46">
        <v>182</v>
      </c>
      <c r="P46">
        <f t="shared" si="1"/>
        <v>10.201793721973095</v>
      </c>
      <c r="Q46">
        <f t="shared" si="10"/>
        <v>2.7559809417040357</v>
      </c>
      <c r="R46">
        <f t="shared" si="2"/>
        <v>27.014670329670331</v>
      </c>
      <c r="S46">
        <f t="shared" si="3"/>
        <v>317.96744544579974</v>
      </c>
      <c r="T46">
        <f t="shared" si="4"/>
        <v>112.91252747252749</v>
      </c>
      <c r="U46">
        <f t="shared" si="5"/>
        <v>4.1796744544579969</v>
      </c>
      <c r="V46">
        <f t="shared" si="6"/>
        <v>10.201793721973095</v>
      </c>
      <c r="W46">
        <f t="shared" si="7"/>
        <v>15633.410000000002</v>
      </c>
      <c r="X46">
        <f t="shared" si="8"/>
        <v>6</v>
      </c>
      <c r="Y46" t="str">
        <f t="shared" si="9"/>
        <v>Jul</v>
      </c>
    </row>
    <row r="47" spans="1:25" x14ac:dyDescent="0.25">
      <c r="A47" t="s">
        <v>113</v>
      </c>
      <c r="B47" t="s">
        <v>52</v>
      </c>
      <c r="C47" t="s">
        <v>31</v>
      </c>
      <c r="D47" t="s">
        <v>32</v>
      </c>
      <c r="E47" s="2">
        <v>45614</v>
      </c>
      <c r="F47" s="2">
        <v>45635</v>
      </c>
      <c r="G47" t="s">
        <v>69</v>
      </c>
      <c r="H47" t="s">
        <v>70</v>
      </c>
      <c r="I47" t="s">
        <v>63</v>
      </c>
      <c r="J47" t="s">
        <v>22</v>
      </c>
      <c r="K47">
        <v>8041.34</v>
      </c>
      <c r="L47">
        <v>2435</v>
      </c>
      <c r="M47">
        <v>733</v>
      </c>
      <c r="N47">
        <v>81423.7</v>
      </c>
      <c r="O47">
        <v>733</v>
      </c>
      <c r="P47">
        <f t="shared" si="1"/>
        <v>30.102669404517453</v>
      </c>
      <c r="Q47">
        <f t="shared" si="10"/>
        <v>3.3023983572895279</v>
      </c>
      <c r="R47">
        <f t="shared" si="2"/>
        <v>10.970450204638473</v>
      </c>
      <c r="S47">
        <f t="shared" si="3"/>
        <v>912.5638264269387</v>
      </c>
      <c r="T47">
        <f t="shared" si="4"/>
        <v>111.08281036834924</v>
      </c>
      <c r="U47">
        <f t="shared" si="5"/>
        <v>10.125638264269387</v>
      </c>
      <c r="V47">
        <f t="shared" si="6"/>
        <v>30.102669404517453</v>
      </c>
      <c r="W47">
        <f t="shared" si="7"/>
        <v>73382.36</v>
      </c>
      <c r="X47">
        <f t="shared" si="8"/>
        <v>21</v>
      </c>
      <c r="Y47" t="str">
        <f t="shared" si="9"/>
        <v>Nov</v>
      </c>
    </row>
    <row r="48" spans="1:25" x14ac:dyDescent="0.25">
      <c r="A48" t="s">
        <v>114</v>
      </c>
      <c r="B48" t="s">
        <v>81</v>
      </c>
      <c r="C48" t="s">
        <v>53</v>
      </c>
      <c r="D48" t="s">
        <v>53</v>
      </c>
      <c r="E48" s="2">
        <v>45585</v>
      </c>
      <c r="F48" s="2">
        <v>45592</v>
      </c>
      <c r="G48" t="s">
        <v>55</v>
      </c>
      <c r="H48" t="s">
        <v>56</v>
      </c>
      <c r="I48" t="s">
        <v>27</v>
      </c>
      <c r="J48" t="s">
        <v>28</v>
      </c>
      <c r="K48">
        <v>14836.71</v>
      </c>
      <c r="L48">
        <v>2019</v>
      </c>
      <c r="M48">
        <v>661</v>
      </c>
      <c r="N48">
        <v>89420.56</v>
      </c>
      <c r="O48">
        <v>661</v>
      </c>
      <c r="P48">
        <f t="shared" si="1"/>
        <v>32.738979692917283</v>
      </c>
      <c r="Q48">
        <f t="shared" si="10"/>
        <v>7.3485438335809805</v>
      </c>
      <c r="R48">
        <f t="shared" si="2"/>
        <v>22.445854765506805</v>
      </c>
      <c r="S48">
        <f t="shared" si="3"/>
        <v>502.69803750292351</v>
      </c>
      <c r="T48">
        <f t="shared" si="4"/>
        <v>135.28072617246596</v>
      </c>
      <c r="U48">
        <f t="shared" si="5"/>
        <v>6.0269803750292352</v>
      </c>
      <c r="V48">
        <f t="shared" si="6"/>
        <v>32.738979692917283</v>
      </c>
      <c r="W48">
        <f t="shared" si="7"/>
        <v>74583.850000000006</v>
      </c>
      <c r="X48">
        <f t="shared" si="8"/>
        <v>7</v>
      </c>
      <c r="Y48" t="str">
        <f t="shared" si="9"/>
        <v>Oct</v>
      </c>
    </row>
    <row r="49" spans="1:25" x14ac:dyDescent="0.25">
      <c r="A49" t="s">
        <v>115</v>
      </c>
      <c r="B49" t="s">
        <v>72</v>
      </c>
      <c r="C49" t="s">
        <v>31</v>
      </c>
      <c r="D49" t="s">
        <v>32</v>
      </c>
      <c r="E49" s="2">
        <v>45513</v>
      </c>
      <c r="F49" s="2">
        <v>45540</v>
      </c>
      <c r="G49" t="s">
        <v>55</v>
      </c>
      <c r="H49" t="s">
        <v>56</v>
      </c>
      <c r="I49" t="s">
        <v>27</v>
      </c>
      <c r="J49" t="s">
        <v>44</v>
      </c>
      <c r="K49">
        <v>5529.86</v>
      </c>
      <c r="L49">
        <v>1837</v>
      </c>
      <c r="M49">
        <v>188</v>
      </c>
      <c r="N49">
        <v>27797.72</v>
      </c>
      <c r="O49">
        <v>188</v>
      </c>
      <c r="P49">
        <f t="shared" si="1"/>
        <v>10.234077299945564</v>
      </c>
      <c r="Q49">
        <f t="shared" si="10"/>
        <v>3.0102667392487752</v>
      </c>
      <c r="R49">
        <f t="shared" si="2"/>
        <v>29.414148936170211</v>
      </c>
      <c r="S49">
        <f t="shared" si="3"/>
        <v>402.68397391615702</v>
      </c>
      <c r="T49">
        <f t="shared" si="4"/>
        <v>147.86021276595744</v>
      </c>
      <c r="U49">
        <f t="shared" si="5"/>
        <v>5.0268397391615709</v>
      </c>
      <c r="V49">
        <f t="shared" si="6"/>
        <v>10.234077299945564</v>
      </c>
      <c r="W49">
        <f t="shared" si="7"/>
        <v>22267.86</v>
      </c>
      <c r="X49">
        <f t="shared" si="8"/>
        <v>27</v>
      </c>
      <c r="Y49" t="str">
        <f t="shared" si="9"/>
        <v>Aug</v>
      </c>
    </row>
    <row r="50" spans="1:25" x14ac:dyDescent="0.25">
      <c r="A50" t="s">
        <v>116</v>
      </c>
      <c r="B50" t="s">
        <v>86</v>
      </c>
      <c r="C50" t="s">
        <v>17</v>
      </c>
      <c r="D50" t="s">
        <v>18</v>
      </c>
      <c r="E50" s="2">
        <v>45632</v>
      </c>
      <c r="F50" s="2">
        <v>45656</v>
      </c>
      <c r="G50" t="s">
        <v>33</v>
      </c>
      <c r="H50" t="s">
        <v>34</v>
      </c>
      <c r="I50" t="s">
        <v>59</v>
      </c>
      <c r="J50" t="s">
        <v>28</v>
      </c>
      <c r="K50">
        <v>10574.4</v>
      </c>
      <c r="L50">
        <v>930</v>
      </c>
      <c r="M50">
        <v>113</v>
      </c>
      <c r="N50">
        <v>4652.47</v>
      </c>
      <c r="O50">
        <v>113</v>
      </c>
      <c r="P50">
        <f t="shared" si="1"/>
        <v>12.150537634408602</v>
      </c>
      <c r="Q50">
        <f t="shared" si="10"/>
        <v>11.37032258064516</v>
      </c>
      <c r="R50">
        <f t="shared" si="2"/>
        <v>93.578761061946906</v>
      </c>
      <c r="S50">
        <f t="shared" si="3"/>
        <v>-56.002515509154179</v>
      </c>
      <c r="T50">
        <f t="shared" si="4"/>
        <v>41.172300884955753</v>
      </c>
      <c r="U50">
        <f t="shared" si="5"/>
        <v>0.43997484490845823</v>
      </c>
      <c r="V50">
        <f t="shared" si="6"/>
        <v>12.150537634408602</v>
      </c>
      <c r="W50">
        <f t="shared" si="7"/>
        <v>-5921.9299999999994</v>
      </c>
      <c r="X50">
        <f t="shared" si="8"/>
        <v>24</v>
      </c>
      <c r="Y50" t="str">
        <f t="shared" si="9"/>
        <v>Dec</v>
      </c>
    </row>
    <row r="51" spans="1:25" x14ac:dyDescent="0.25">
      <c r="A51" t="s">
        <v>117</v>
      </c>
      <c r="B51" t="s">
        <v>101</v>
      </c>
      <c r="C51" t="s">
        <v>31</v>
      </c>
      <c r="D51" t="s">
        <v>32</v>
      </c>
      <c r="E51" s="2">
        <v>45621</v>
      </c>
      <c r="F51" s="2">
        <v>45639</v>
      </c>
      <c r="G51" t="s">
        <v>49</v>
      </c>
      <c r="H51" t="s">
        <v>50</v>
      </c>
      <c r="I51" t="s">
        <v>59</v>
      </c>
      <c r="J51" t="s">
        <v>44</v>
      </c>
      <c r="K51">
        <v>17995.71</v>
      </c>
      <c r="L51">
        <v>1233</v>
      </c>
      <c r="M51">
        <v>295</v>
      </c>
      <c r="N51">
        <v>20851.650000000001</v>
      </c>
      <c r="O51">
        <v>295</v>
      </c>
      <c r="P51">
        <f t="shared" si="1"/>
        <v>23.925385239253853</v>
      </c>
      <c r="Q51">
        <f t="shared" si="10"/>
        <v>14.595060827250608</v>
      </c>
      <c r="R51">
        <f t="shared" si="2"/>
        <v>61.002406779661015</v>
      </c>
      <c r="S51">
        <f t="shared" si="3"/>
        <v>15.870115710911115</v>
      </c>
      <c r="T51">
        <f t="shared" si="4"/>
        <v>70.683559322033901</v>
      </c>
      <c r="U51">
        <f t="shared" si="5"/>
        <v>1.158701157109111</v>
      </c>
      <c r="V51">
        <f t="shared" si="6"/>
        <v>23.925385239253853</v>
      </c>
      <c r="W51">
        <f t="shared" si="7"/>
        <v>2855.9400000000023</v>
      </c>
      <c r="X51">
        <f t="shared" si="8"/>
        <v>18</v>
      </c>
      <c r="Y51" t="str">
        <f t="shared" si="9"/>
        <v>Nov</v>
      </c>
    </row>
    <row r="52" spans="1:25" x14ac:dyDescent="0.25">
      <c r="A52" t="s">
        <v>118</v>
      </c>
      <c r="B52" t="s">
        <v>41</v>
      </c>
      <c r="C52" t="s">
        <v>17</v>
      </c>
      <c r="D52" t="s">
        <v>18</v>
      </c>
      <c r="E52" s="2">
        <v>45626</v>
      </c>
      <c r="F52" s="2">
        <v>45641</v>
      </c>
      <c r="G52" t="s">
        <v>19</v>
      </c>
      <c r="H52" t="s">
        <v>20</v>
      </c>
      <c r="I52" t="s">
        <v>21</v>
      </c>
      <c r="J52" t="s">
        <v>22</v>
      </c>
      <c r="K52">
        <v>7309.59</v>
      </c>
      <c r="L52">
        <v>2305</v>
      </c>
      <c r="M52">
        <v>735</v>
      </c>
      <c r="N52">
        <v>100291.02</v>
      </c>
      <c r="O52">
        <v>735</v>
      </c>
      <c r="P52">
        <f t="shared" si="1"/>
        <v>31.887201735357916</v>
      </c>
      <c r="Q52">
        <f t="shared" si="10"/>
        <v>3.1711887201735358</v>
      </c>
      <c r="R52">
        <f t="shared" si="2"/>
        <v>9.9450204081632663</v>
      </c>
      <c r="S52">
        <f t="shared" si="3"/>
        <v>1272.0471326025126</v>
      </c>
      <c r="T52">
        <f t="shared" si="4"/>
        <v>136.45036734693878</v>
      </c>
      <c r="U52">
        <f t="shared" si="5"/>
        <v>13.720471326025127</v>
      </c>
      <c r="V52">
        <f t="shared" si="6"/>
        <v>31.887201735357916</v>
      </c>
      <c r="W52">
        <f t="shared" si="7"/>
        <v>92981.430000000008</v>
      </c>
      <c r="X52">
        <f t="shared" si="8"/>
        <v>15</v>
      </c>
      <c r="Y52" t="str">
        <f t="shared" si="9"/>
        <v>Nov</v>
      </c>
    </row>
    <row r="53" spans="1:25" x14ac:dyDescent="0.25">
      <c r="A53" t="s">
        <v>119</v>
      </c>
      <c r="B53" t="s">
        <v>104</v>
      </c>
      <c r="C53" t="s">
        <v>47</v>
      </c>
      <c r="D53" t="s">
        <v>48</v>
      </c>
      <c r="E53" s="2">
        <v>45407</v>
      </c>
      <c r="F53" s="2">
        <v>45432</v>
      </c>
      <c r="G53" t="s">
        <v>25</v>
      </c>
      <c r="H53" t="s">
        <v>26</v>
      </c>
      <c r="I53" t="s">
        <v>21</v>
      </c>
      <c r="J53" t="s">
        <v>28</v>
      </c>
      <c r="K53">
        <v>15707.57</v>
      </c>
      <c r="L53">
        <v>677</v>
      </c>
      <c r="M53">
        <v>50</v>
      </c>
      <c r="N53">
        <v>2469.77</v>
      </c>
      <c r="O53">
        <v>50</v>
      </c>
      <c r="P53">
        <f t="shared" si="1"/>
        <v>7.3855243722304289</v>
      </c>
      <c r="Q53">
        <f t="shared" si="10"/>
        <v>23.201728212703102</v>
      </c>
      <c r="R53">
        <f t="shared" si="2"/>
        <v>314.15139999999997</v>
      </c>
      <c r="S53">
        <f t="shared" si="3"/>
        <v>-84.276562192624311</v>
      </c>
      <c r="T53">
        <f t="shared" si="4"/>
        <v>49.395400000000002</v>
      </c>
      <c r="U53">
        <f t="shared" si="5"/>
        <v>0.15723437807375679</v>
      </c>
      <c r="V53">
        <f t="shared" si="6"/>
        <v>7.3855243722304289</v>
      </c>
      <c r="W53">
        <f t="shared" si="7"/>
        <v>-13237.8</v>
      </c>
      <c r="X53">
        <f t="shared" si="8"/>
        <v>25</v>
      </c>
      <c r="Y53" t="str">
        <f t="shared" si="9"/>
        <v>Apr</v>
      </c>
    </row>
    <row r="54" spans="1:25" x14ac:dyDescent="0.25">
      <c r="A54" t="s">
        <v>120</v>
      </c>
      <c r="B54" t="s">
        <v>86</v>
      </c>
      <c r="C54" t="s">
        <v>17</v>
      </c>
      <c r="D54" t="s">
        <v>18</v>
      </c>
      <c r="E54" s="2">
        <v>45624</v>
      </c>
      <c r="F54" s="2">
        <v>45640</v>
      </c>
      <c r="G54" t="s">
        <v>33</v>
      </c>
      <c r="H54" t="s">
        <v>34</v>
      </c>
      <c r="I54" t="s">
        <v>63</v>
      </c>
      <c r="J54" t="s">
        <v>44</v>
      </c>
      <c r="K54">
        <v>18021.810000000001</v>
      </c>
      <c r="L54">
        <v>303</v>
      </c>
      <c r="M54">
        <v>15</v>
      </c>
      <c r="N54">
        <v>632.65</v>
      </c>
      <c r="O54">
        <v>15</v>
      </c>
      <c r="P54">
        <f t="shared" si="1"/>
        <v>4.9504950495049505</v>
      </c>
      <c r="Q54">
        <f t="shared" si="10"/>
        <v>59.47792079207921</v>
      </c>
      <c r="R54">
        <f t="shared" si="2"/>
        <v>1201.4540000000002</v>
      </c>
      <c r="S54">
        <f t="shared" si="3"/>
        <v>-96.489531295691151</v>
      </c>
      <c r="T54">
        <f t="shared" si="4"/>
        <v>42.176666666666662</v>
      </c>
      <c r="U54">
        <f t="shared" si="5"/>
        <v>3.5104687043088341E-2</v>
      </c>
      <c r="V54">
        <f t="shared" si="6"/>
        <v>4.9504950495049505</v>
      </c>
      <c r="W54">
        <f t="shared" si="7"/>
        <v>-17389.16</v>
      </c>
      <c r="X54">
        <f t="shared" si="8"/>
        <v>16</v>
      </c>
      <c r="Y54" t="str">
        <f t="shared" si="9"/>
        <v>Nov</v>
      </c>
    </row>
    <row r="55" spans="1:25" x14ac:dyDescent="0.25">
      <c r="A55" t="s">
        <v>121</v>
      </c>
      <c r="B55" t="s">
        <v>74</v>
      </c>
      <c r="C55" t="s">
        <v>65</v>
      </c>
      <c r="D55" t="s">
        <v>32</v>
      </c>
      <c r="E55" s="2">
        <v>45655</v>
      </c>
      <c r="F55" s="2">
        <v>45662</v>
      </c>
      <c r="G55" t="s">
        <v>55</v>
      </c>
      <c r="H55" t="s">
        <v>56</v>
      </c>
      <c r="I55" t="s">
        <v>59</v>
      </c>
      <c r="J55" t="s">
        <v>22</v>
      </c>
      <c r="K55">
        <v>13438.28</v>
      </c>
      <c r="L55">
        <v>1934</v>
      </c>
      <c r="M55">
        <v>261</v>
      </c>
      <c r="N55">
        <v>17394</v>
      </c>
      <c r="O55">
        <v>261</v>
      </c>
      <c r="P55">
        <f t="shared" si="1"/>
        <v>13.495346432264737</v>
      </c>
      <c r="Q55">
        <f t="shared" si="10"/>
        <v>6.9484384694932784</v>
      </c>
      <c r="R55">
        <f t="shared" si="2"/>
        <v>51.487662835249047</v>
      </c>
      <c r="S55">
        <f t="shared" si="3"/>
        <v>29.436207609902453</v>
      </c>
      <c r="T55">
        <f t="shared" si="4"/>
        <v>66.643678160919535</v>
      </c>
      <c r="U55">
        <f t="shared" si="5"/>
        <v>1.2943620760990244</v>
      </c>
      <c r="V55">
        <f t="shared" si="6"/>
        <v>13.495346432264737</v>
      </c>
      <c r="W55">
        <f t="shared" si="7"/>
        <v>3955.7199999999993</v>
      </c>
      <c r="X55">
        <f t="shared" si="8"/>
        <v>7</v>
      </c>
      <c r="Y55" t="str">
        <f t="shared" si="9"/>
        <v>Dec</v>
      </c>
    </row>
    <row r="56" spans="1:25" x14ac:dyDescent="0.25">
      <c r="A56" t="s">
        <v>122</v>
      </c>
      <c r="B56" t="s">
        <v>123</v>
      </c>
      <c r="C56" t="s">
        <v>53</v>
      </c>
      <c r="D56" t="s">
        <v>53</v>
      </c>
      <c r="E56" s="2">
        <v>45498</v>
      </c>
      <c r="F56" s="2">
        <v>45523</v>
      </c>
      <c r="G56" t="s">
        <v>49</v>
      </c>
      <c r="H56" t="s">
        <v>50</v>
      </c>
      <c r="I56" t="s">
        <v>27</v>
      </c>
      <c r="J56" t="s">
        <v>28</v>
      </c>
      <c r="K56">
        <v>9969.4699999999993</v>
      </c>
      <c r="L56">
        <v>1006</v>
      </c>
      <c r="M56">
        <v>117</v>
      </c>
      <c r="N56">
        <v>13509</v>
      </c>
      <c r="O56">
        <v>117</v>
      </c>
      <c r="P56">
        <f t="shared" si="1"/>
        <v>11.630218687872764</v>
      </c>
      <c r="Q56">
        <f t="shared" si="10"/>
        <v>9.9100099403578525</v>
      </c>
      <c r="R56">
        <f t="shared" si="2"/>
        <v>85.209145299145291</v>
      </c>
      <c r="S56">
        <f t="shared" si="3"/>
        <v>35.503692774039152</v>
      </c>
      <c r="T56">
        <f t="shared" si="4"/>
        <v>115.46153846153847</v>
      </c>
      <c r="U56">
        <f t="shared" si="5"/>
        <v>1.3550369277403915</v>
      </c>
      <c r="V56">
        <f t="shared" si="6"/>
        <v>11.630218687872764</v>
      </c>
      <c r="W56">
        <f t="shared" si="7"/>
        <v>3539.5300000000007</v>
      </c>
      <c r="X56">
        <f t="shared" si="8"/>
        <v>25</v>
      </c>
      <c r="Y56" t="str">
        <f t="shared" si="9"/>
        <v>Jul</v>
      </c>
    </row>
    <row r="57" spans="1:25" x14ac:dyDescent="0.25">
      <c r="A57" t="s">
        <v>124</v>
      </c>
      <c r="B57" t="s">
        <v>76</v>
      </c>
      <c r="C57" t="s">
        <v>47</v>
      </c>
      <c r="D57" t="s">
        <v>48</v>
      </c>
      <c r="E57" s="2">
        <v>45607</v>
      </c>
      <c r="F57" s="2">
        <v>45622</v>
      </c>
      <c r="G57" t="s">
        <v>69</v>
      </c>
      <c r="H57" t="s">
        <v>70</v>
      </c>
      <c r="I57" t="s">
        <v>27</v>
      </c>
      <c r="J57" t="s">
        <v>22</v>
      </c>
      <c r="K57">
        <v>5126.3599999999997</v>
      </c>
      <c r="L57">
        <v>1350</v>
      </c>
      <c r="M57">
        <v>139</v>
      </c>
      <c r="N57">
        <v>10282.700000000001</v>
      </c>
      <c r="O57">
        <v>139</v>
      </c>
      <c r="P57">
        <f t="shared" si="1"/>
        <v>10.296296296296296</v>
      </c>
      <c r="Q57">
        <f t="shared" si="10"/>
        <v>3.7973037037037036</v>
      </c>
      <c r="R57">
        <f t="shared" si="2"/>
        <v>36.880287769784168</v>
      </c>
      <c r="S57">
        <f t="shared" si="3"/>
        <v>100.58482041838657</v>
      </c>
      <c r="T57">
        <f t="shared" si="4"/>
        <v>73.976258992805754</v>
      </c>
      <c r="U57">
        <f t="shared" si="5"/>
        <v>2.0058482041838657</v>
      </c>
      <c r="V57">
        <f t="shared" si="6"/>
        <v>10.296296296296296</v>
      </c>
      <c r="W57">
        <f t="shared" si="7"/>
        <v>5156.3400000000011</v>
      </c>
      <c r="X57">
        <f t="shared" si="8"/>
        <v>15</v>
      </c>
      <c r="Y57" t="str">
        <f t="shared" si="9"/>
        <v>Nov</v>
      </c>
    </row>
    <row r="58" spans="1:25" x14ac:dyDescent="0.25">
      <c r="A58" t="s">
        <v>125</v>
      </c>
      <c r="B58" t="s">
        <v>76</v>
      </c>
      <c r="C58" t="s">
        <v>53</v>
      </c>
      <c r="D58" t="s">
        <v>53</v>
      </c>
      <c r="E58" s="2">
        <v>45603</v>
      </c>
      <c r="F58" s="2">
        <v>45622</v>
      </c>
      <c r="G58" t="s">
        <v>25</v>
      </c>
      <c r="H58" t="s">
        <v>26</v>
      </c>
      <c r="I58" t="s">
        <v>21</v>
      </c>
      <c r="J58" t="s">
        <v>22</v>
      </c>
      <c r="K58">
        <v>15011.33</v>
      </c>
      <c r="L58">
        <v>1268</v>
      </c>
      <c r="M58">
        <v>313</v>
      </c>
      <c r="N58">
        <v>30735.67</v>
      </c>
      <c r="O58">
        <v>313</v>
      </c>
      <c r="P58">
        <f t="shared" si="1"/>
        <v>24.684542586750787</v>
      </c>
      <c r="Q58">
        <f t="shared" si="10"/>
        <v>11.83858832807571</v>
      </c>
      <c r="R58">
        <f t="shared" si="2"/>
        <v>47.95952076677316</v>
      </c>
      <c r="S58">
        <f t="shared" si="3"/>
        <v>104.74981230843635</v>
      </c>
      <c r="T58">
        <f t="shared" si="4"/>
        <v>98.197028753993607</v>
      </c>
      <c r="U58">
        <f t="shared" si="5"/>
        <v>2.0474981230843636</v>
      </c>
      <c r="V58">
        <f t="shared" si="6"/>
        <v>24.684542586750787</v>
      </c>
      <c r="W58">
        <f t="shared" si="7"/>
        <v>15724.339999999998</v>
      </c>
      <c r="X58">
        <f t="shared" si="8"/>
        <v>19</v>
      </c>
      <c r="Y58" t="str">
        <f t="shared" si="9"/>
        <v>Nov</v>
      </c>
    </row>
    <row r="59" spans="1:25" x14ac:dyDescent="0.25">
      <c r="A59" t="s">
        <v>126</v>
      </c>
      <c r="B59" t="s">
        <v>86</v>
      </c>
      <c r="C59" t="s">
        <v>42</v>
      </c>
      <c r="D59" t="s">
        <v>43</v>
      </c>
      <c r="E59" s="2">
        <v>45653</v>
      </c>
      <c r="F59" s="2">
        <v>45658</v>
      </c>
      <c r="G59" t="s">
        <v>25</v>
      </c>
      <c r="H59" t="s">
        <v>26</v>
      </c>
      <c r="I59" t="s">
        <v>21</v>
      </c>
      <c r="J59" t="s">
        <v>44</v>
      </c>
      <c r="K59">
        <v>2326.66</v>
      </c>
      <c r="L59">
        <v>519</v>
      </c>
      <c r="M59">
        <v>67</v>
      </c>
      <c r="N59">
        <v>3971.68</v>
      </c>
      <c r="O59">
        <v>67</v>
      </c>
      <c r="P59">
        <f t="shared" si="1"/>
        <v>12.909441233140656</v>
      </c>
      <c r="Q59">
        <f t="shared" si="10"/>
        <v>4.4829672447013484</v>
      </c>
      <c r="R59">
        <f t="shared" si="2"/>
        <v>34.726268656716414</v>
      </c>
      <c r="S59">
        <f t="shared" si="3"/>
        <v>70.703067917100043</v>
      </c>
      <c r="T59">
        <f t="shared" si="4"/>
        <v>59.27880597014925</v>
      </c>
      <c r="U59">
        <f t="shared" si="5"/>
        <v>1.7070306791710006</v>
      </c>
      <c r="V59">
        <f t="shared" si="6"/>
        <v>12.909441233140656</v>
      </c>
      <c r="W59">
        <f t="shared" si="7"/>
        <v>1645.02</v>
      </c>
      <c r="X59">
        <f t="shared" si="8"/>
        <v>5</v>
      </c>
      <c r="Y59" t="str">
        <f t="shared" si="9"/>
        <v>Dec</v>
      </c>
    </row>
    <row r="60" spans="1:25" x14ac:dyDescent="0.25">
      <c r="A60" t="s">
        <v>127</v>
      </c>
      <c r="B60" t="s">
        <v>128</v>
      </c>
      <c r="C60" t="s">
        <v>53</v>
      </c>
      <c r="D60" t="s">
        <v>53</v>
      </c>
      <c r="E60" s="2">
        <v>45362</v>
      </c>
      <c r="F60" s="2">
        <v>45387</v>
      </c>
      <c r="G60" t="s">
        <v>69</v>
      </c>
      <c r="H60" t="s">
        <v>70</v>
      </c>
      <c r="I60" t="s">
        <v>21</v>
      </c>
      <c r="J60" t="s">
        <v>44</v>
      </c>
      <c r="K60">
        <v>19473.71</v>
      </c>
      <c r="L60">
        <v>612</v>
      </c>
      <c r="M60">
        <v>194</v>
      </c>
      <c r="N60">
        <v>20512.91</v>
      </c>
      <c r="O60">
        <v>194</v>
      </c>
      <c r="P60">
        <f t="shared" si="1"/>
        <v>31.699346405228756</v>
      </c>
      <c r="Q60">
        <f t="shared" si="10"/>
        <v>31.819787581699345</v>
      </c>
      <c r="R60">
        <f t="shared" si="2"/>
        <v>100.37994845360824</v>
      </c>
      <c r="S60">
        <f t="shared" si="3"/>
        <v>5.3364253652745202</v>
      </c>
      <c r="T60">
        <f t="shared" si="4"/>
        <v>105.73664948453609</v>
      </c>
      <c r="U60">
        <f t="shared" si="5"/>
        <v>1.0533642536527452</v>
      </c>
      <c r="V60">
        <f t="shared" si="6"/>
        <v>31.699346405228756</v>
      </c>
      <c r="W60">
        <f t="shared" si="7"/>
        <v>1039.2000000000007</v>
      </c>
      <c r="X60">
        <f t="shared" si="8"/>
        <v>25</v>
      </c>
      <c r="Y60" t="str">
        <f t="shared" si="9"/>
        <v>Mar</v>
      </c>
    </row>
    <row r="61" spans="1:25" x14ac:dyDescent="0.25">
      <c r="A61" t="s">
        <v>129</v>
      </c>
      <c r="B61" t="s">
        <v>52</v>
      </c>
      <c r="C61" t="s">
        <v>17</v>
      </c>
      <c r="D61" t="s">
        <v>18</v>
      </c>
      <c r="E61" s="2">
        <v>45353</v>
      </c>
      <c r="F61" s="2">
        <v>45358</v>
      </c>
      <c r="G61" t="s">
        <v>49</v>
      </c>
      <c r="H61" t="s">
        <v>50</v>
      </c>
      <c r="I61" t="s">
        <v>35</v>
      </c>
      <c r="J61" t="s">
        <v>22</v>
      </c>
      <c r="K61">
        <v>15998.82</v>
      </c>
      <c r="L61">
        <v>847</v>
      </c>
      <c r="M61">
        <v>206</v>
      </c>
      <c r="N61">
        <v>22715.8</v>
      </c>
      <c r="O61">
        <v>206</v>
      </c>
      <c r="P61">
        <f t="shared" si="1"/>
        <v>24.321133412042503</v>
      </c>
      <c r="Q61">
        <f t="shared" si="10"/>
        <v>18.888807556080284</v>
      </c>
      <c r="R61">
        <f t="shared" si="2"/>
        <v>77.664174757281558</v>
      </c>
      <c r="S61">
        <f t="shared" si="3"/>
        <v>41.98422133632355</v>
      </c>
      <c r="T61">
        <f t="shared" si="4"/>
        <v>110.27087378640776</v>
      </c>
      <c r="U61">
        <f t="shared" si="5"/>
        <v>1.4198422133632356</v>
      </c>
      <c r="V61">
        <f t="shared" si="6"/>
        <v>24.321133412042503</v>
      </c>
      <c r="W61">
        <f t="shared" si="7"/>
        <v>6716.98</v>
      </c>
      <c r="X61">
        <f t="shared" si="8"/>
        <v>5</v>
      </c>
      <c r="Y61" t="str">
        <f t="shared" si="9"/>
        <v>Mar</v>
      </c>
    </row>
    <row r="62" spans="1:25" x14ac:dyDescent="0.25">
      <c r="A62" t="s">
        <v>130</v>
      </c>
      <c r="B62" t="s">
        <v>41</v>
      </c>
      <c r="C62" t="s">
        <v>65</v>
      </c>
      <c r="D62" t="s">
        <v>32</v>
      </c>
      <c r="E62" s="2">
        <v>45300</v>
      </c>
      <c r="F62" s="2">
        <v>45324</v>
      </c>
      <c r="G62" t="s">
        <v>55</v>
      </c>
      <c r="H62" t="s">
        <v>56</v>
      </c>
      <c r="I62" t="s">
        <v>59</v>
      </c>
      <c r="J62" t="s">
        <v>22</v>
      </c>
      <c r="K62">
        <v>17351.27</v>
      </c>
      <c r="L62">
        <v>865</v>
      </c>
      <c r="M62">
        <v>116</v>
      </c>
      <c r="N62">
        <v>3818.48</v>
      </c>
      <c r="O62">
        <v>116</v>
      </c>
      <c r="P62">
        <f t="shared" si="1"/>
        <v>13.410404624277456</v>
      </c>
      <c r="Q62">
        <f t="shared" si="10"/>
        <v>20.059271676300579</v>
      </c>
      <c r="R62">
        <f t="shared" si="2"/>
        <v>149.57991379310346</v>
      </c>
      <c r="S62">
        <f t="shared" si="3"/>
        <v>-77.993080621764292</v>
      </c>
      <c r="T62">
        <f t="shared" si="4"/>
        <v>32.917931034482756</v>
      </c>
      <c r="U62">
        <f t="shared" si="5"/>
        <v>0.22006919378235715</v>
      </c>
      <c r="V62">
        <f t="shared" si="6"/>
        <v>13.410404624277456</v>
      </c>
      <c r="W62">
        <f t="shared" si="7"/>
        <v>-13532.79</v>
      </c>
      <c r="X62">
        <f t="shared" si="8"/>
        <v>24</v>
      </c>
      <c r="Y62" t="str">
        <f t="shared" si="9"/>
        <v>Jan</v>
      </c>
    </row>
    <row r="63" spans="1:25" x14ac:dyDescent="0.25">
      <c r="A63" t="s">
        <v>131</v>
      </c>
      <c r="B63" t="s">
        <v>41</v>
      </c>
      <c r="C63" t="s">
        <v>53</v>
      </c>
      <c r="D63" t="s">
        <v>53</v>
      </c>
      <c r="E63" s="2">
        <v>45419</v>
      </c>
      <c r="F63" s="2">
        <v>45449</v>
      </c>
      <c r="G63" t="s">
        <v>19</v>
      </c>
      <c r="H63" t="s">
        <v>20</v>
      </c>
      <c r="I63" t="s">
        <v>59</v>
      </c>
      <c r="J63" t="s">
        <v>44</v>
      </c>
      <c r="K63">
        <v>13086.71</v>
      </c>
      <c r="L63">
        <v>66</v>
      </c>
      <c r="M63">
        <v>22</v>
      </c>
      <c r="N63">
        <v>1900.65</v>
      </c>
      <c r="O63">
        <v>22</v>
      </c>
      <c r="P63">
        <f t="shared" si="1"/>
        <v>33.333333333333329</v>
      </c>
      <c r="Q63">
        <f t="shared" si="10"/>
        <v>198.28348484848485</v>
      </c>
      <c r="R63">
        <f t="shared" si="2"/>
        <v>594.85045454545445</v>
      </c>
      <c r="S63">
        <f t="shared" si="3"/>
        <v>-85.47648721489206</v>
      </c>
      <c r="T63">
        <f t="shared" si="4"/>
        <v>86.393181818181816</v>
      </c>
      <c r="U63">
        <f t="shared" si="5"/>
        <v>0.14523512785107948</v>
      </c>
      <c r="V63">
        <f t="shared" si="6"/>
        <v>33.333333333333329</v>
      </c>
      <c r="W63">
        <f t="shared" si="7"/>
        <v>-11186.06</v>
      </c>
      <c r="X63">
        <f t="shared" si="8"/>
        <v>30</v>
      </c>
      <c r="Y63" t="str">
        <f t="shared" si="9"/>
        <v>May</v>
      </c>
    </row>
    <row r="64" spans="1:25" x14ac:dyDescent="0.25">
      <c r="A64" t="s">
        <v>132</v>
      </c>
      <c r="B64" t="s">
        <v>133</v>
      </c>
      <c r="C64" t="s">
        <v>42</v>
      </c>
      <c r="D64" t="s">
        <v>43</v>
      </c>
      <c r="E64" s="2">
        <v>45620</v>
      </c>
      <c r="F64" s="2">
        <v>45626</v>
      </c>
      <c r="G64" t="s">
        <v>25</v>
      </c>
      <c r="H64" t="s">
        <v>26</v>
      </c>
      <c r="I64" t="s">
        <v>35</v>
      </c>
      <c r="J64" t="s">
        <v>22</v>
      </c>
      <c r="K64">
        <v>5951.43</v>
      </c>
      <c r="L64">
        <v>2196</v>
      </c>
      <c r="M64">
        <v>602</v>
      </c>
      <c r="N64">
        <v>86909.91</v>
      </c>
      <c r="O64">
        <v>602</v>
      </c>
      <c r="P64">
        <f t="shared" si="1"/>
        <v>27.413479052823313</v>
      </c>
      <c r="Q64">
        <f t="shared" si="10"/>
        <v>2.7101229508196725</v>
      </c>
      <c r="R64">
        <f t="shared" si="2"/>
        <v>9.8860963455149502</v>
      </c>
      <c r="S64">
        <f t="shared" si="3"/>
        <v>1360.3197886894411</v>
      </c>
      <c r="T64">
        <f t="shared" si="4"/>
        <v>144.36862126245848</v>
      </c>
      <c r="U64">
        <f t="shared" si="5"/>
        <v>14.60319788689441</v>
      </c>
      <c r="V64">
        <f t="shared" si="6"/>
        <v>27.413479052823313</v>
      </c>
      <c r="W64">
        <f t="shared" si="7"/>
        <v>80958.48000000001</v>
      </c>
      <c r="X64">
        <f t="shared" si="8"/>
        <v>6</v>
      </c>
      <c r="Y64" t="str">
        <f t="shared" si="9"/>
        <v>Nov</v>
      </c>
    </row>
    <row r="65" spans="1:25" x14ac:dyDescent="0.25">
      <c r="A65" t="s">
        <v>134</v>
      </c>
      <c r="B65" t="s">
        <v>128</v>
      </c>
      <c r="C65" t="s">
        <v>65</v>
      </c>
      <c r="D65" t="s">
        <v>32</v>
      </c>
      <c r="E65" s="2">
        <v>45509</v>
      </c>
      <c r="F65" s="2">
        <v>45519</v>
      </c>
      <c r="G65" t="s">
        <v>33</v>
      </c>
      <c r="H65" t="s">
        <v>34</v>
      </c>
      <c r="I65" t="s">
        <v>27</v>
      </c>
      <c r="J65" t="s">
        <v>28</v>
      </c>
      <c r="K65">
        <v>6949.63</v>
      </c>
      <c r="L65">
        <v>351</v>
      </c>
      <c r="M65">
        <v>119</v>
      </c>
      <c r="N65">
        <v>17330.490000000002</v>
      </c>
      <c r="O65">
        <v>119</v>
      </c>
      <c r="P65">
        <f t="shared" si="1"/>
        <v>33.903133903133906</v>
      </c>
      <c r="Q65">
        <f t="shared" si="10"/>
        <v>19.799515669515671</v>
      </c>
      <c r="R65">
        <f t="shared" si="2"/>
        <v>58.400252100840341</v>
      </c>
      <c r="S65">
        <f t="shared" si="3"/>
        <v>149.37284430969706</v>
      </c>
      <c r="T65">
        <f t="shared" si="4"/>
        <v>145.63436974789917</v>
      </c>
      <c r="U65">
        <f t="shared" si="5"/>
        <v>2.4937284430969706</v>
      </c>
      <c r="V65">
        <f t="shared" si="6"/>
        <v>33.903133903133906</v>
      </c>
      <c r="W65">
        <f t="shared" si="7"/>
        <v>10380.86</v>
      </c>
      <c r="X65">
        <f t="shared" si="8"/>
        <v>10</v>
      </c>
      <c r="Y65" t="str">
        <f t="shared" si="9"/>
        <v>Aug</v>
      </c>
    </row>
    <row r="66" spans="1:25" x14ac:dyDescent="0.25">
      <c r="A66" t="s">
        <v>135</v>
      </c>
      <c r="B66" t="s">
        <v>37</v>
      </c>
      <c r="C66" t="s">
        <v>65</v>
      </c>
      <c r="D66" t="s">
        <v>32</v>
      </c>
      <c r="E66" s="2">
        <v>45306</v>
      </c>
      <c r="F66" s="2">
        <v>45323</v>
      </c>
      <c r="G66" t="s">
        <v>33</v>
      </c>
      <c r="H66" t="s">
        <v>34</v>
      </c>
      <c r="I66" t="s">
        <v>27</v>
      </c>
      <c r="J66" t="s">
        <v>28</v>
      </c>
      <c r="K66">
        <v>17133.68</v>
      </c>
      <c r="L66">
        <v>240</v>
      </c>
      <c r="M66">
        <v>34</v>
      </c>
      <c r="N66">
        <v>1798.92</v>
      </c>
      <c r="O66">
        <v>34</v>
      </c>
      <c r="P66">
        <f t="shared" si="1"/>
        <v>14.166666666666666</v>
      </c>
      <c r="Q66">
        <f t="shared" si="10"/>
        <v>71.390333333333331</v>
      </c>
      <c r="R66">
        <f t="shared" si="2"/>
        <v>503.93176470588236</v>
      </c>
      <c r="S66">
        <f t="shared" si="3"/>
        <v>-89.500679363686032</v>
      </c>
      <c r="T66">
        <f t="shared" si="4"/>
        <v>52.909411764705887</v>
      </c>
      <c r="U66">
        <f t="shared" si="5"/>
        <v>0.10499320636313973</v>
      </c>
      <c r="V66">
        <f t="shared" si="6"/>
        <v>14.166666666666666</v>
      </c>
      <c r="W66">
        <f t="shared" si="7"/>
        <v>-15334.76</v>
      </c>
      <c r="X66">
        <f t="shared" si="8"/>
        <v>17</v>
      </c>
      <c r="Y66" t="str">
        <f t="shared" si="9"/>
        <v>Jan</v>
      </c>
    </row>
    <row r="67" spans="1:25" x14ac:dyDescent="0.25">
      <c r="A67" t="s">
        <v>136</v>
      </c>
      <c r="B67" t="s">
        <v>52</v>
      </c>
      <c r="C67" t="s">
        <v>47</v>
      </c>
      <c r="D67" t="s">
        <v>48</v>
      </c>
      <c r="E67" s="2">
        <v>45308</v>
      </c>
      <c r="F67" s="2">
        <v>45322</v>
      </c>
      <c r="G67" t="s">
        <v>69</v>
      </c>
      <c r="H67" t="s">
        <v>70</v>
      </c>
      <c r="I67" t="s">
        <v>27</v>
      </c>
      <c r="J67" t="s">
        <v>44</v>
      </c>
      <c r="K67">
        <v>5735.26</v>
      </c>
      <c r="L67">
        <v>177</v>
      </c>
      <c r="M67">
        <v>28</v>
      </c>
      <c r="N67">
        <v>2166.16</v>
      </c>
      <c r="O67">
        <v>28</v>
      </c>
      <c r="P67">
        <f t="shared" ref="P67:P130" si="11">(M67/L67)*100</f>
        <v>15.819209039548024</v>
      </c>
      <c r="Q67">
        <f t="shared" ref="Q67:Q130" si="12">K67/L67</f>
        <v>32.402598870056501</v>
      </c>
      <c r="R67">
        <f t="shared" ref="R67:R130" si="13">K67/O67</f>
        <v>204.83071428571429</v>
      </c>
      <c r="S67">
        <f t="shared" ref="S67:S130" si="14">((N67-K67)/K67)*100</f>
        <v>-62.230831732127236</v>
      </c>
      <c r="T67">
        <f t="shared" ref="T67:T130" si="15">N67/O67</f>
        <v>77.362857142857138</v>
      </c>
      <c r="U67">
        <f t="shared" ref="U67:U130" si="16">N67/K67</f>
        <v>0.37769168267872771</v>
      </c>
      <c r="V67">
        <f t="shared" ref="V67:V130" si="17">(O67 / L67) * 100</f>
        <v>15.819209039548024</v>
      </c>
      <c r="W67">
        <f t="shared" ref="W67:W130" si="18">N67-K67</f>
        <v>-3569.1000000000004</v>
      </c>
      <c r="X67">
        <f t="shared" ref="X67:X130" si="19">F67-E67</f>
        <v>14</v>
      </c>
      <c r="Y67" t="str">
        <f t="shared" ref="Y67:Y130" si="20" xml:space="preserve"> TEXT(E67, "mmm")</f>
        <v>Jan</v>
      </c>
    </row>
    <row r="68" spans="1:25" x14ac:dyDescent="0.25">
      <c r="A68" t="s">
        <v>137</v>
      </c>
      <c r="B68" t="s">
        <v>41</v>
      </c>
      <c r="C68" t="s">
        <v>47</v>
      </c>
      <c r="D68" t="s">
        <v>48</v>
      </c>
      <c r="E68" s="2">
        <v>45436</v>
      </c>
      <c r="F68" s="2">
        <v>45446</v>
      </c>
      <c r="G68" t="s">
        <v>25</v>
      </c>
      <c r="H68" t="s">
        <v>26</v>
      </c>
      <c r="I68" t="s">
        <v>59</v>
      </c>
      <c r="J68" t="s">
        <v>28</v>
      </c>
      <c r="K68">
        <v>16962.16</v>
      </c>
      <c r="L68">
        <v>1396</v>
      </c>
      <c r="M68">
        <v>308</v>
      </c>
      <c r="N68">
        <v>12831.64</v>
      </c>
      <c r="O68">
        <v>308</v>
      </c>
      <c r="P68">
        <f t="shared" si="11"/>
        <v>22.063037249283667</v>
      </c>
      <c r="Q68">
        <f t="shared" si="12"/>
        <v>12.15054441260745</v>
      </c>
      <c r="R68">
        <f t="shared" si="13"/>
        <v>55.071948051948048</v>
      </c>
      <c r="S68">
        <f t="shared" si="14"/>
        <v>-24.351379777103862</v>
      </c>
      <c r="T68">
        <f t="shared" si="15"/>
        <v>41.66116883116883</v>
      </c>
      <c r="U68">
        <f t="shared" si="16"/>
        <v>0.75648620222896135</v>
      </c>
      <c r="V68">
        <f t="shared" si="17"/>
        <v>22.063037249283667</v>
      </c>
      <c r="W68">
        <f t="shared" si="18"/>
        <v>-4130.5200000000004</v>
      </c>
      <c r="X68">
        <f t="shared" si="19"/>
        <v>10</v>
      </c>
      <c r="Y68" t="str">
        <f t="shared" si="20"/>
        <v>May</v>
      </c>
    </row>
    <row r="69" spans="1:25" x14ac:dyDescent="0.25">
      <c r="A69" t="s">
        <v>138</v>
      </c>
      <c r="B69" t="s">
        <v>86</v>
      </c>
      <c r="C69" t="s">
        <v>47</v>
      </c>
      <c r="D69" t="s">
        <v>48</v>
      </c>
      <c r="E69" s="2">
        <v>45374</v>
      </c>
      <c r="F69" s="2">
        <v>45396</v>
      </c>
      <c r="G69" t="s">
        <v>38</v>
      </c>
      <c r="H69" t="s">
        <v>39</v>
      </c>
      <c r="I69" t="s">
        <v>63</v>
      </c>
      <c r="J69" t="s">
        <v>22</v>
      </c>
      <c r="K69">
        <v>12492.64</v>
      </c>
      <c r="L69">
        <v>1736</v>
      </c>
      <c r="M69">
        <v>159</v>
      </c>
      <c r="N69">
        <v>14659.73</v>
      </c>
      <c r="O69">
        <v>159</v>
      </c>
      <c r="P69">
        <f t="shared" si="11"/>
        <v>9.1589861751152082</v>
      </c>
      <c r="Q69">
        <f t="shared" si="12"/>
        <v>7.1962211981566817</v>
      </c>
      <c r="R69">
        <f t="shared" si="13"/>
        <v>78.570062893081754</v>
      </c>
      <c r="S69">
        <f t="shared" si="14"/>
        <v>17.346933874665403</v>
      </c>
      <c r="T69">
        <f t="shared" si="15"/>
        <v>92.199559748427674</v>
      </c>
      <c r="U69">
        <f t="shared" si="16"/>
        <v>1.1734693387466542</v>
      </c>
      <c r="V69">
        <f t="shared" si="17"/>
        <v>9.1589861751152082</v>
      </c>
      <c r="W69">
        <f t="shared" si="18"/>
        <v>2167.09</v>
      </c>
      <c r="X69">
        <f t="shared" si="19"/>
        <v>22</v>
      </c>
      <c r="Y69" t="str">
        <f t="shared" si="20"/>
        <v>Mar</v>
      </c>
    </row>
    <row r="70" spans="1:25" x14ac:dyDescent="0.25">
      <c r="A70" t="s">
        <v>139</v>
      </c>
      <c r="B70" t="s">
        <v>37</v>
      </c>
      <c r="C70" t="s">
        <v>31</v>
      </c>
      <c r="D70" t="s">
        <v>32</v>
      </c>
      <c r="E70" s="2">
        <v>45367</v>
      </c>
      <c r="F70" s="2">
        <v>45384</v>
      </c>
      <c r="G70" t="s">
        <v>19</v>
      </c>
      <c r="H70" t="s">
        <v>20</v>
      </c>
      <c r="I70" t="s">
        <v>21</v>
      </c>
      <c r="J70" t="s">
        <v>44</v>
      </c>
      <c r="K70">
        <v>17608.77</v>
      </c>
      <c r="L70">
        <v>834</v>
      </c>
      <c r="M70">
        <v>254</v>
      </c>
      <c r="N70">
        <v>11784.22</v>
      </c>
      <c r="O70">
        <v>254</v>
      </c>
      <c r="P70">
        <f t="shared" si="11"/>
        <v>30.455635491606714</v>
      </c>
      <c r="Q70">
        <f t="shared" si="12"/>
        <v>21.113633093525181</v>
      </c>
      <c r="R70">
        <f t="shared" si="13"/>
        <v>69.325866141732291</v>
      </c>
      <c r="S70">
        <f t="shared" si="14"/>
        <v>-33.077551697250861</v>
      </c>
      <c r="T70">
        <f t="shared" si="15"/>
        <v>46.394566929133859</v>
      </c>
      <c r="U70">
        <f t="shared" si="16"/>
        <v>0.66922448302749138</v>
      </c>
      <c r="V70">
        <f t="shared" si="17"/>
        <v>30.455635491606714</v>
      </c>
      <c r="W70">
        <f t="shared" si="18"/>
        <v>-5824.5500000000011</v>
      </c>
      <c r="X70">
        <f t="shared" si="19"/>
        <v>17</v>
      </c>
      <c r="Y70" t="str">
        <f t="shared" si="20"/>
        <v>Mar</v>
      </c>
    </row>
    <row r="71" spans="1:25" x14ac:dyDescent="0.25">
      <c r="A71" t="s">
        <v>140</v>
      </c>
      <c r="B71" t="s">
        <v>141</v>
      </c>
      <c r="C71" t="s">
        <v>65</v>
      </c>
      <c r="D71" t="s">
        <v>32</v>
      </c>
      <c r="E71" s="2">
        <v>45621</v>
      </c>
      <c r="F71" s="2">
        <v>45634</v>
      </c>
      <c r="G71" t="s">
        <v>49</v>
      </c>
      <c r="H71" t="s">
        <v>50</v>
      </c>
      <c r="I71" t="s">
        <v>35</v>
      </c>
      <c r="J71" t="s">
        <v>28</v>
      </c>
      <c r="K71">
        <v>14323.76</v>
      </c>
      <c r="L71">
        <v>1550</v>
      </c>
      <c r="M71">
        <v>215</v>
      </c>
      <c r="N71">
        <v>17280.349999999999</v>
      </c>
      <c r="O71">
        <v>215</v>
      </c>
      <c r="P71">
        <f t="shared" si="11"/>
        <v>13.870967741935484</v>
      </c>
      <c r="Q71">
        <f t="shared" si="12"/>
        <v>9.2411354838709681</v>
      </c>
      <c r="R71">
        <f t="shared" si="13"/>
        <v>66.622139534883715</v>
      </c>
      <c r="S71">
        <f t="shared" si="14"/>
        <v>20.641158466771284</v>
      </c>
      <c r="T71">
        <f t="shared" si="15"/>
        <v>80.373720930232551</v>
      </c>
      <c r="U71">
        <f t="shared" si="16"/>
        <v>1.2064115846677128</v>
      </c>
      <c r="V71">
        <f t="shared" si="17"/>
        <v>13.870967741935484</v>
      </c>
      <c r="W71">
        <f t="shared" si="18"/>
        <v>2956.5899999999983</v>
      </c>
      <c r="X71">
        <f t="shared" si="19"/>
        <v>13</v>
      </c>
      <c r="Y71" t="str">
        <f t="shared" si="20"/>
        <v>Nov</v>
      </c>
    </row>
    <row r="72" spans="1:25" x14ac:dyDescent="0.25">
      <c r="A72" t="s">
        <v>142</v>
      </c>
      <c r="B72" t="s">
        <v>30</v>
      </c>
      <c r="C72" t="s">
        <v>42</v>
      </c>
      <c r="D72" t="s">
        <v>43</v>
      </c>
      <c r="E72" s="2">
        <v>45532</v>
      </c>
      <c r="F72" s="2">
        <v>45558</v>
      </c>
      <c r="G72" t="s">
        <v>19</v>
      </c>
      <c r="H72" t="s">
        <v>20</v>
      </c>
      <c r="I72" t="s">
        <v>21</v>
      </c>
      <c r="J72" t="s">
        <v>22</v>
      </c>
      <c r="K72">
        <v>5496.04</v>
      </c>
      <c r="L72">
        <v>574</v>
      </c>
      <c r="M72">
        <v>42</v>
      </c>
      <c r="N72">
        <v>1286.1300000000001</v>
      </c>
      <c r="O72">
        <v>42</v>
      </c>
      <c r="P72">
        <f t="shared" si="11"/>
        <v>7.3170731707317067</v>
      </c>
      <c r="Q72">
        <f t="shared" si="12"/>
        <v>9.5749825783972131</v>
      </c>
      <c r="R72">
        <f t="shared" si="13"/>
        <v>130.85809523809525</v>
      </c>
      <c r="S72">
        <f t="shared" si="14"/>
        <v>-76.598969439814852</v>
      </c>
      <c r="T72">
        <f t="shared" si="15"/>
        <v>30.622142857142858</v>
      </c>
      <c r="U72">
        <f t="shared" si="16"/>
        <v>0.23401030560185154</v>
      </c>
      <c r="V72">
        <f t="shared" si="17"/>
        <v>7.3170731707317067</v>
      </c>
      <c r="W72">
        <f t="shared" si="18"/>
        <v>-4209.91</v>
      </c>
      <c r="X72">
        <f t="shared" si="19"/>
        <v>26</v>
      </c>
      <c r="Y72" t="str">
        <f t="shared" si="20"/>
        <v>Aug</v>
      </c>
    </row>
    <row r="73" spans="1:25" x14ac:dyDescent="0.25">
      <c r="A73" t="s">
        <v>143</v>
      </c>
      <c r="B73" t="s">
        <v>99</v>
      </c>
      <c r="C73" t="s">
        <v>47</v>
      </c>
      <c r="D73" t="s">
        <v>48</v>
      </c>
      <c r="E73" s="2">
        <v>45530</v>
      </c>
      <c r="F73" s="2">
        <v>45552</v>
      </c>
      <c r="G73" t="s">
        <v>25</v>
      </c>
      <c r="H73" t="s">
        <v>26</v>
      </c>
      <c r="I73" t="s">
        <v>63</v>
      </c>
      <c r="J73" t="s">
        <v>28</v>
      </c>
      <c r="K73">
        <v>12743.94</v>
      </c>
      <c r="L73">
        <v>69</v>
      </c>
      <c r="M73">
        <v>16</v>
      </c>
      <c r="N73">
        <v>1827.78</v>
      </c>
      <c r="O73">
        <v>16</v>
      </c>
      <c r="P73">
        <f t="shared" si="11"/>
        <v>23.188405797101449</v>
      </c>
      <c r="Q73">
        <f t="shared" si="12"/>
        <v>184.69478260869565</v>
      </c>
      <c r="R73">
        <f t="shared" si="13"/>
        <v>796.49625000000003</v>
      </c>
      <c r="S73">
        <f t="shared" si="14"/>
        <v>-85.65765375543198</v>
      </c>
      <c r="T73">
        <f t="shared" si="15"/>
        <v>114.23625</v>
      </c>
      <c r="U73">
        <f t="shared" si="16"/>
        <v>0.14342346244568005</v>
      </c>
      <c r="V73">
        <f t="shared" si="17"/>
        <v>23.188405797101449</v>
      </c>
      <c r="W73">
        <f t="shared" si="18"/>
        <v>-10916.16</v>
      </c>
      <c r="X73">
        <f t="shared" si="19"/>
        <v>22</v>
      </c>
      <c r="Y73" t="str">
        <f t="shared" si="20"/>
        <v>Aug</v>
      </c>
    </row>
    <row r="74" spans="1:25" x14ac:dyDescent="0.25">
      <c r="A74" t="s">
        <v>144</v>
      </c>
      <c r="B74" t="s">
        <v>52</v>
      </c>
      <c r="C74" t="s">
        <v>53</v>
      </c>
      <c r="D74" t="s">
        <v>53</v>
      </c>
      <c r="E74" s="2">
        <v>45350</v>
      </c>
      <c r="F74" s="2">
        <v>45355</v>
      </c>
      <c r="G74" t="s">
        <v>19</v>
      </c>
      <c r="H74" t="s">
        <v>20</v>
      </c>
      <c r="I74" t="s">
        <v>35</v>
      </c>
      <c r="J74" t="s">
        <v>44</v>
      </c>
      <c r="K74">
        <v>16017.96</v>
      </c>
      <c r="L74">
        <v>1021</v>
      </c>
      <c r="M74">
        <v>322</v>
      </c>
      <c r="N74">
        <v>10727.11</v>
      </c>
      <c r="O74">
        <v>322</v>
      </c>
      <c r="P74">
        <f t="shared" si="11"/>
        <v>31.537708129285015</v>
      </c>
      <c r="Q74">
        <f t="shared" si="12"/>
        <v>15.688501469147893</v>
      </c>
      <c r="R74">
        <f t="shared" si="13"/>
        <v>49.745217391304344</v>
      </c>
      <c r="S74">
        <f t="shared" si="14"/>
        <v>-33.030735499401914</v>
      </c>
      <c r="T74">
        <f t="shared" si="15"/>
        <v>33.314006211180129</v>
      </c>
      <c r="U74">
        <f t="shared" si="16"/>
        <v>0.66969264500598091</v>
      </c>
      <c r="V74">
        <f t="shared" si="17"/>
        <v>31.537708129285015</v>
      </c>
      <c r="W74">
        <f t="shared" si="18"/>
        <v>-5290.8499999999985</v>
      </c>
      <c r="X74">
        <f t="shared" si="19"/>
        <v>5</v>
      </c>
      <c r="Y74" t="str">
        <f t="shared" si="20"/>
        <v>Feb</v>
      </c>
    </row>
    <row r="75" spans="1:25" x14ac:dyDescent="0.25">
      <c r="A75" t="s">
        <v>145</v>
      </c>
      <c r="B75" t="s">
        <v>86</v>
      </c>
      <c r="C75" t="s">
        <v>42</v>
      </c>
      <c r="D75" t="s">
        <v>43</v>
      </c>
      <c r="E75" s="2">
        <v>45537</v>
      </c>
      <c r="F75" s="2">
        <v>45542</v>
      </c>
      <c r="G75" t="s">
        <v>33</v>
      </c>
      <c r="H75" t="s">
        <v>34</v>
      </c>
      <c r="I75" t="s">
        <v>21</v>
      </c>
      <c r="J75" t="s">
        <v>28</v>
      </c>
      <c r="K75">
        <v>11787.87</v>
      </c>
      <c r="L75">
        <v>1873</v>
      </c>
      <c r="M75">
        <v>418</v>
      </c>
      <c r="N75">
        <v>14342.86</v>
      </c>
      <c r="O75">
        <v>418</v>
      </c>
      <c r="P75">
        <f t="shared" si="11"/>
        <v>22.317138280832889</v>
      </c>
      <c r="Q75">
        <f t="shared" si="12"/>
        <v>6.2935771489588896</v>
      </c>
      <c r="R75">
        <f t="shared" si="13"/>
        <v>28.200645933014357</v>
      </c>
      <c r="S75">
        <f t="shared" si="14"/>
        <v>21.674738523583986</v>
      </c>
      <c r="T75">
        <f t="shared" si="15"/>
        <v>34.313062200956942</v>
      </c>
      <c r="U75">
        <f t="shared" si="16"/>
        <v>1.2167473852358399</v>
      </c>
      <c r="V75">
        <f t="shared" si="17"/>
        <v>22.317138280832889</v>
      </c>
      <c r="W75">
        <f t="shared" si="18"/>
        <v>2554.9899999999998</v>
      </c>
      <c r="X75">
        <f t="shared" si="19"/>
        <v>5</v>
      </c>
      <c r="Y75" t="str">
        <f t="shared" si="20"/>
        <v>Sep</v>
      </c>
    </row>
    <row r="76" spans="1:25" x14ac:dyDescent="0.25">
      <c r="A76" t="s">
        <v>146</v>
      </c>
      <c r="B76" t="s">
        <v>61</v>
      </c>
      <c r="C76" t="s">
        <v>65</v>
      </c>
      <c r="D76" t="s">
        <v>32</v>
      </c>
      <c r="E76" s="2">
        <v>45575</v>
      </c>
      <c r="F76" s="2">
        <v>45583</v>
      </c>
      <c r="G76" t="s">
        <v>25</v>
      </c>
      <c r="H76" t="s">
        <v>26</v>
      </c>
      <c r="I76" t="s">
        <v>63</v>
      </c>
      <c r="J76" t="s">
        <v>28</v>
      </c>
      <c r="K76">
        <v>9579.16</v>
      </c>
      <c r="L76">
        <v>624</v>
      </c>
      <c r="M76">
        <v>215</v>
      </c>
      <c r="N76">
        <v>28094.48</v>
      </c>
      <c r="O76">
        <v>215</v>
      </c>
      <c r="P76">
        <f t="shared" si="11"/>
        <v>34.455128205128204</v>
      </c>
      <c r="Q76">
        <f t="shared" si="12"/>
        <v>15.351217948717949</v>
      </c>
      <c r="R76">
        <f t="shared" si="13"/>
        <v>44.554232558139532</v>
      </c>
      <c r="S76">
        <f t="shared" si="14"/>
        <v>193.28751163985152</v>
      </c>
      <c r="T76">
        <f t="shared" si="15"/>
        <v>130.672</v>
      </c>
      <c r="U76">
        <f t="shared" si="16"/>
        <v>2.9328751163985149</v>
      </c>
      <c r="V76">
        <f t="shared" si="17"/>
        <v>34.455128205128204</v>
      </c>
      <c r="W76">
        <f t="shared" si="18"/>
        <v>18515.32</v>
      </c>
      <c r="X76">
        <f t="shared" si="19"/>
        <v>8</v>
      </c>
      <c r="Y76" t="str">
        <f t="shared" si="20"/>
        <v>Oct</v>
      </c>
    </row>
    <row r="77" spans="1:25" x14ac:dyDescent="0.25">
      <c r="A77" t="s">
        <v>147</v>
      </c>
      <c r="B77" t="s">
        <v>58</v>
      </c>
      <c r="C77" t="s">
        <v>47</v>
      </c>
      <c r="D77" t="s">
        <v>48</v>
      </c>
      <c r="E77" s="2">
        <v>45556</v>
      </c>
      <c r="F77" s="2">
        <v>45573</v>
      </c>
      <c r="G77" t="s">
        <v>69</v>
      </c>
      <c r="H77" t="s">
        <v>70</v>
      </c>
      <c r="I77" t="s">
        <v>35</v>
      </c>
      <c r="J77" t="s">
        <v>44</v>
      </c>
      <c r="K77">
        <v>17277.89</v>
      </c>
      <c r="L77">
        <v>2402</v>
      </c>
      <c r="M77">
        <v>147</v>
      </c>
      <c r="N77">
        <v>18920.669999999998</v>
      </c>
      <c r="O77">
        <v>147</v>
      </c>
      <c r="P77">
        <f t="shared" si="11"/>
        <v>6.1199000832639472</v>
      </c>
      <c r="Q77">
        <f t="shared" si="12"/>
        <v>7.1931265611990005</v>
      </c>
      <c r="R77">
        <f t="shared" si="13"/>
        <v>117.53666666666666</v>
      </c>
      <c r="S77">
        <f t="shared" si="14"/>
        <v>9.5079896908708115</v>
      </c>
      <c r="T77">
        <f t="shared" si="15"/>
        <v>128.71204081632652</v>
      </c>
      <c r="U77">
        <f t="shared" si="16"/>
        <v>1.0950798969087081</v>
      </c>
      <c r="V77">
        <f t="shared" si="17"/>
        <v>6.1199000832639472</v>
      </c>
      <c r="W77">
        <f t="shared" si="18"/>
        <v>1642.7799999999988</v>
      </c>
      <c r="X77">
        <f t="shared" si="19"/>
        <v>17</v>
      </c>
      <c r="Y77" t="str">
        <f t="shared" si="20"/>
        <v>Sep</v>
      </c>
    </row>
    <row r="78" spans="1:25" x14ac:dyDescent="0.25">
      <c r="A78" t="s">
        <v>148</v>
      </c>
      <c r="B78" t="s">
        <v>86</v>
      </c>
      <c r="C78" t="s">
        <v>65</v>
      </c>
      <c r="D78" t="s">
        <v>32</v>
      </c>
      <c r="E78" s="2">
        <v>45360</v>
      </c>
      <c r="F78" s="2">
        <v>45375</v>
      </c>
      <c r="G78" t="s">
        <v>33</v>
      </c>
      <c r="H78" t="s">
        <v>34</v>
      </c>
      <c r="I78" t="s">
        <v>21</v>
      </c>
      <c r="J78" t="s">
        <v>44</v>
      </c>
      <c r="K78">
        <v>7523.72</v>
      </c>
      <c r="L78">
        <v>2361</v>
      </c>
      <c r="M78">
        <v>663</v>
      </c>
      <c r="N78">
        <v>37060.720000000001</v>
      </c>
      <c r="O78">
        <v>663</v>
      </c>
      <c r="P78">
        <f t="shared" si="11"/>
        <v>28.081321473951714</v>
      </c>
      <c r="Q78">
        <f t="shared" si="12"/>
        <v>3.186666666666667</v>
      </c>
      <c r="R78">
        <f t="shared" si="13"/>
        <v>11.347993966817496</v>
      </c>
      <c r="S78">
        <f t="shared" si="14"/>
        <v>392.58505101199938</v>
      </c>
      <c r="T78">
        <f t="shared" si="15"/>
        <v>55.898521870286579</v>
      </c>
      <c r="U78">
        <f t="shared" si="16"/>
        <v>4.9258505101199939</v>
      </c>
      <c r="V78">
        <f t="shared" si="17"/>
        <v>28.081321473951714</v>
      </c>
      <c r="W78">
        <f t="shared" si="18"/>
        <v>29537</v>
      </c>
      <c r="X78">
        <f t="shared" si="19"/>
        <v>15</v>
      </c>
      <c r="Y78" t="str">
        <f t="shared" si="20"/>
        <v>Mar</v>
      </c>
    </row>
    <row r="79" spans="1:25" x14ac:dyDescent="0.25">
      <c r="A79" t="s">
        <v>149</v>
      </c>
      <c r="B79" t="s">
        <v>30</v>
      </c>
      <c r="C79" t="s">
        <v>47</v>
      </c>
      <c r="D79" t="s">
        <v>48</v>
      </c>
      <c r="E79" s="2">
        <v>45441</v>
      </c>
      <c r="F79" s="2">
        <v>45468</v>
      </c>
      <c r="G79" t="s">
        <v>38</v>
      </c>
      <c r="H79" t="s">
        <v>39</v>
      </c>
      <c r="I79" t="s">
        <v>59</v>
      </c>
      <c r="J79" t="s">
        <v>44</v>
      </c>
      <c r="K79">
        <v>12646.36</v>
      </c>
      <c r="L79">
        <v>1269</v>
      </c>
      <c r="M79">
        <v>384</v>
      </c>
      <c r="N79">
        <v>20477.03</v>
      </c>
      <c r="O79">
        <v>384</v>
      </c>
      <c r="P79">
        <f t="shared" si="11"/>
        <v>30.260047281323878</v>
      </c>
      <c r="Q79">
        <f t="shared" si="12"/>
        <v>9.9656107171000787</v>
      </c>
      <c r="R79">
        <f t="shared" si="13"/>
        <v>32.933229166666671</v>
      </c>
      <c r="S79">
        <f t="shared" si="14"/>
        <v>61.920347040571343</v>
      </c>
      <c r="T79">
        <f t="shared" si="15"/>
        <v>53.32559895833333</v>
      </c>
      <c r="U79">
        <f t="shared" si="16"/>
        <v>1.6192034704057134</v>
      </c>
      <c r="V79">
        <f t="shared" si="17"/>
        <v>30.260047281323878</v>
      </c>
      <c r="W79">
        <f t="shared" si="18"/>
        <v>7830.6699999999983</v>
      </c>
      <c r="X79">
        <f t="shared" si="19"/>
        <v>27</v>
      </c>
      <c r="Y79" t="str">
        <f t="shared" si="20"/>
        <v>May</v>
      </c>
    </row>
    <row r="80" spans="1:25" x14ac:dyDescent="0.25">
      <c r="A80" t="s">
        <v>150</v>
      </c>
      <c r="B80" t="s">
        <v>96</v>
      </c>
      <c r="C80" t="s">
        <v>47</v>
      </c>
      <c r="D80" t="s">
        <v>48</v>
      </c>
      <c r="E80" s="2">
        <v>45653</v>
      </c>
      <c r="F80" s="2">
        <v>45659</v>
      </c>
      <c r="G80" t="s">
        <v>38</v>
      </c>
      <c r="H80" t="s">
        <v>39</v>
      </c>
      <c r="I80" t="s">
        <v>21</v>
      </c>
      <c r="J80" t="s">
        <v>44</v>
      </c>
      <c r="K80">
        <v>8521.4</v>
      </c>
      <c r="L80">
        <v>318</v>
      </c>
      <c r="M80">
        <v>108</v>
      </c>
      <c r="N80">
        <v>12501.15</v>
      </c>
      <c r="O80">
        <v>108</v>
      </c>
      <c r="P80">
        <f t="shared" si="11"/>
        <v>33.962264150943398</v>
      </c>
      <c r="Q80">
        <f t="shared" si="12"/>
        <v>26.796855345911947</v>
      </c>
      <c r="R80">
        <f t="shared" si="13"/>
        <v>78.901851851851845</v>
      </c>
      <c r="S80">
        <f t="shared" si="14"/>
        <v>46.703006548219776</v>
      </c>
      <c r="T80">
        <f t="shared" si="15"/>
        <v>115.75138888888888</v>
      </c>
      <c r="U80">
        <f t="shared" si="16"/>
        <v>1.4670300654821977</v>
      </c>
      <c r="V80">
        <f t="shared" si="17"/>
        <v>33.962264150943398</v>
      </c>
      <c r="W80">
        <f t="shared" si="18"/>
        <v>3979.75</v>
      </c>
      <c r="X80">
        <f t="shared" si="19"/>
        <v>6</v>
      </c>
      <c r="Y80" t="str">
        <f t="shared" si="20"/>
        <v>Dec</v>
      </c>
    </row>
    <row r="81" spans="1:25" x14ac:dyDescent="0.25">
      <c r="A81" t="s">
        <v>151</v>
      </c>
      <c r="B81" t="s">
        <v>128</v>
      </c>
      <c r="C81" t="s">
        <v>53</v>
      </c>
      <c r="D81" t="s">
        <v>53</v>
      </c>
      <c r="E81" s="2">
        <v>45536</v>
      </c>
      <c r="F81" s="2">
        <v>45549</v>
      </c>
      <c r="G81" t="s">
        <v>19</v>
      </c>
      <c r="H81" t="s">
        <v>20</v>
      </c>
      <c r="I81" t="s">
        <v>35</v>
      </c>
      <c r="J81" t="s">
        <v>44</v>
      </c>
      <c r="K81">
        <v>1300.82</v>
      </c>
      <c r="L81">
        <v>169</v>
      </c>
      <c r="M81">
        <v>22</v>
      </c>
      <c r="N81">
        <v>1818.88</v>
      </c>
      <c r="O81">
        <v>22</v>
      </c>
      <c r="P81">
        <f t="shared" si="11"/>
        <v>13.017751479289942</v>
      </c>
      <c r="Q81">
        <f t="shared" si="12"/>
        <v>7.6971597633136088</v>
      </c>
      <c r="R81">
        <f t="shared" si="13"/>
        <v>59.128181818181815</v>
      </c>
      <c r="S81">
        <f t="shared" si="14"/>
        <v>39.825648437139662</v>
      </c>
      <c r="T81">
        <f t="shared" si="15"/>
        <v>82.676363636363646</v>
      </c>
      <c r="U81">
        <f t="shared" si="16"/>
        <v>1.3982564843713967</v>
      </c>
      <c r="V81">
        <f t="shared" si="17"/>
        <v>13.017751479289942</v>
      </c>
      <c r="W81">
        <f t="shared" si="18"/>
        <v>518.06000000000017</v>
      </c>
      <c r="X81">
        <f t="shared" si="19"/>
        <v>13</v>
      </c>
      <c r="Y81" t="str">
        <f t="shared" si="20"/>
        <v>Sep</v>
      </c>
    </row>
    <row r="82" spans="1:25" x14ac:dyDescent="0.25">
      <c r="A82" t="s">
        <v>152</v>
      </c>
      <c r="B82" t="s">
        <v>67</v>
      </c>
      <c r="C82" t="s">
        <v>17</v>
      </c>
      <c r="D82" t="s">
        <v>18</v>
      </c>
      <c r="E82" s="2">
        <v>45367</v>
      </c>
      <c r="F82" s="2">
        <v>45395</v>
      </c>
      <c r="G82" t="s">
        <v>69</v>
      </c>
      <c r="H82" t="s">
        <v>70</v>
      </c>
      <c r="I82" t="s">
        <v>21</v>
      </c>
      <c r="J82" t="s">
        <v>28</v>
      </c>
      <c r="K82">
        <v>2029.9</v>
      </c>
      <c r="L82">
        <v>790</v>
      </c>
      <c r="M82">
        <v>83</v>
      </c>
      <c r="N82">
        <v>3295.49</v>
      </c>
      <c r="O82">
        <v>83</v>
      </c>
      <c r="P82">
        <f t="shared" si="11"/>
        <v>10.506329113924052</v>
      </c>
      <c r="Q82">
        <f t="shared" si="12"/>
        <v>2.5694936708860761</v>
      </c>
      <c r="R82">
        <f t="shared" si="13"/>
        <v>24.456626506024097</v>
      </c>
      <c r="S82">
        <f t="shared" si="14"/>
        <v>62.347406276171228</v>
      </c>
      <c r="T82">
        <f t="shared" si="15"/>
        <v>39.704698795180718</v>
      </c>
      <c r="U82">
        <f t="shared" si="16"/>
        <v>1.6234740627617121</v>
      </c>
      <c r="V82">
        <f t="shared" si="17"/>
        <v>10.506329113924052</v>
      </c>
      <c r="W82">
        <f t="shared" si="18"/>
        <v>1265.5899999999997</v>
      </c>
      <c r="X82">
        <f t="shared" si="19"/>
        <v>28</v>
      </c>
      <c r="Y82" t="str">
        <f t="shared" si="20"/>
        <v>Mar</v>
      </c>
    </row>
    <row r="83" spans="1:25" x14ac:dyDescent="0.25">
      <c r="A83" t="s">
        <v>153</v>
      </c>
      <c r="B83" t="s">
        <v>61</v>
      </c>
      <c r="C83" t="s">
        <v>31</v>
      </c>
      <c r="D83" t="s">
        <v>32</v>
      </c>
      <c r="E83" s="2">
        <v>45364</v>
      </c>
      <c r="F83" s="2">
        <v>45373</v>
      </c>
      <c r="G83" t="s">
        <v>49</v>
      </c>
      <c r="H83" t="s">
        <v>50</v>
      </c>
      <c r="I83" t="s">
        <v>35</v>
      </c>
      <c r="J83" t="s">
        <v>22</v>
      </c>
      <c r="K83">
        <v>8852.1299999999992</v>
      </c>
      <c r="L83">
        <v>1981</v>
      </c>
      <c r="M83">
        <v>342</v>
      </c>
      <c r="N83">
        <v>17372</v>
      </c>
      <c r="O83">
        <v>342</v>
      </c>
      <c r="P83">
        <f t="shared" si="11"/>
        <v>17.264008076728928</v>
      </c>
      <c r="Q83">
        <f t="shared" si="12"/>
        <v>4.4685159010600701</v>
      </c>
      <c r="R83">
        <f t="shared" si="13"/>
        <v>25.883421052631576</v>
      </c>
      <c r="S83">
        <f t="shared" si="14"/>
        <v>96.246553089482433</v>
      </c>
      <c r="T83">
        <f t="shared" si="15"/>
        <v>50.795321637426902</v>
      </c>
      <c r="U83">
        <f t="shared" si="16"/>
        <v>1.9624655308948245</v>
      </c>
      <c r="V83">
        <f t="shared" si="17"/>
        <v>17.264008076728928</v>
      </c>
      <c r="W83">
        <f t="shared" si="18"/>
        <v>8519.8700000000008</v>
      </c>
      <c r="X83">
        <f t="shared" si="19"/>
        <v>9</v>
      </c>
      <c r="Y83" t="str">
        <f t="shared" si="20"/>
        <v>Mar</v>
      </c>
    </row>
    <row r="84" spans="1:25" x14ac:dyDescent="0.25">
      <c r="A84" t="s">
        <v>154</v>
      </c>
      <c r="B84" t="s">
        <v>133</v>
      </c>
      <c r="C84" t="s">
        <v>17</v>
      </c>
      <c r="D84" t="s">
        <v>18</v>
      </c>
      <c r="E84" s="2">
        <v>45643</v>
      </c>
      <c r="F84" s="2">
        <v>45651</v>
      </c>
      <c r="G84" t="s">
        <v>55</v>
      </c>
      <c r="H84" t="s">
        <v>56</v>
      </c>
      <c r="I84" t="s">
        <v>21</v>
      </c>
      <c r="J84" t="s">
        <v>22</v>
      </c>
      <c r="K84">
        <v>3550.52</v>
      </c>
      <c r="L84">
        <v>1169</v>
      </c>
      <c r="M84">
        <v>251</v>
      </c>
      <c r="N84">
        <v>29053.63</v>
      </c>
      <c r="O84">
        <v>251</v>
      </c>
      <c r="P84">
        <f t="shared" si="11"/>
        <v>21.471343028229256</v>
      </c>
      <c r="Q84">
        <f t="shared" si="12"/>
        <v>3.0372284003421726</v>
      </c>
      <c r="R84">
        <f t="shared" si="13"/>
        <v>14.145498007968127</v>
      </c>
      <c r="S84">
        <f t="shared" si="14"/>
        <v>718.29225014927397</v>
      </c>
      <c r="T84">
        <f t="shared" si="15"/>
        <v>115.75151394422311</v>
      </c>
      <c r="U84">
        <f t="shared" si="16"/>
        <v>8.1829225014927403</v>
      </c>
      <c r="V84">
        <f t="shared" si="17"/>
        <v>21.471343028229256</v>
      </c>
      <c r="W84">
        <f t="shared" si="18"/>
        <v>25503.11</v>
      </c>
      <c r="X84">
        <f t="shared" si="19"/>
        <v>8</v>
      </c>
      <c r="Y84" t="str">
        <f t="shared" si="20"/>
        <v>Dec</v>
      </c>
    </row>
    <row r="85" spans="1:25" x14ac:dyDescent="0.25">
      <c r="A85" t="s">
        <v>155</v>
      </c>
      <c r="B85" t="s">
        <v>16</v>
      </c>
      <c r="C85" t="s">
        <v>65</v>
      </c>
      <c r="D85" t="s">
        <v>32</v>
      </c>
      <c r="E85" s="2">
        <v>45561</v>
      </c>
      <c r="F85" s="2">
        <v>45578</v>
      </c>
      <c r="G85" t="s">
        <v>69</v>
      </c>
      <c r="H85" t="s">
        <v>70</v>
      </c>
      <c r="I85" t="s">
        <v>59</v>
      </c>
      <c r="J85" t="s">
        <v>22</v>
      </c>
      <c r="K85">
        <v>13373.85</v>
      </c>
      <c r="L85">
        <v>946</v>
      </c>
      <c r="M85">
        <v>318</v>
      </c>
      <c r="N85">
        <v>37698.15</v>
      </c>
      <c r="O85">
        <v>318</v>
      </c>
      <c r="P85">
        <f t="shared" si="11"/>
        <v>33.61522198731501</v>
      </c>
      <c r="Q85">
        <f t="shared" si="12"/>
        <v>14.137262156448203</v>
      </c>
      <c r="R85">
        <f t="shared" si="13"/>
        <v>42.056132075471702</v>
      </c>
      <c r="S85">
        <f t="shared" si="14"/>
        <v>181.87956347648583</v>
      </c>
      <c r="T85">
        <f t="shared" si="15"/>
        <v>118.54764150943397</v>
      </c>
      <c r="U85">
        <f t="shared" si="16"/>
        <v>2.8187956347648582</v>
      </c>
      <c r="V85">
        <f t="shared" si="17"/>
        <v>33.61522198731501</v>
      </c>
      <c r="W85">
        <f t="shared" si="18"/>
        <v>24324.300000000003</v>
      </c>
      <c r="X85">
        <f t="shared" si="19"/>
        <v>17</v>
      </c>
      <c r="Y85" t="str">
        <f t="shared" si="20"/>
        <v>Sep</v>
      </c>
    </row>
    <row r="86" spans="1:25" x14ac:dyDescent="0.25">
      <c r="A86" t="s">
        <v>156</v>
      </c>
      <c r="B86" t="s">
        <v>101</v>
      </c>
      <c r="C86" t="s">
        <v>31</v>
      </c>
      <c r="D86" t="s">
        <v>32</v>
      </c>
      <c r="E86" s="2">
        <v>45624</v>
      </c>
      <c r="F86" s="2">
        <v>45652</v>
      </c>
      <c r="G86" t="s">
        <v>38</v>
      </c>
      <c r="H86" t="s">
        <v>39</v>
      </c>
      <c r="I86" t="s">
        <v>59</v>
      </c>
      <c r="J86" t="s">
        <v>22</v>
      </c>
      <c r="K86">
        <v>11309.9</v>
      </c>
      <c r="L86">
        <v>2344</v>
      </c>
      <c r="M86">
        <v>150</v>
      </c>
      <c r="N86">
        <v>14688.67</v>
      </c>
      <c r="O86">
        <v>150</v>
      </c>
      <c r="P86">
        <f t="shared" si="11"/>
        <v>6.3993174061433438</v>
      </c>
      <c r="Q86">
        <f t="shared" si="12"/>
        <v>4.8250426621160409</v>
      </c>
      <c r="R86">
        <f t="shared" si="13"/>
        <v>75.399333333333331</v>
      </c>
      <c r="S86">
        <f t="shared" si="14"/>
        <v>29.874446281576322</v>
      </c>
      <c r="T86">
        <f t="shared" si="15"/>
        <v>97.92446666666666</v>
      </c>
      <c r="U86">
        <f t="shared" si="16"/>
        <v>1.2987444628157632</v>
      </c>
      <c r="V86">
        <f t="shared" si="17"/>
        <v>6.3993174061433438</v>
      </c>
      <c r="W86">
        <f t="shared" si="18"/>
        <v>3378.7700000000004</v>
      </c>
      <c r="X86">
        <f t="shared" si="19"/>
        <v>28</v>
      </c>
      <c r="Y86" t="str">
        <f t="shared" si="20"/>
        <v>Nov</v>
      </c>
    </row>
    <row r="87" spans="1:25" x14ac:dyDescent="0.25">
      <c r="A87" t="s">
        <v>157</v>
      </c>
      <c r="B87" t="s">
        <v>158</v>
      </c>
      <c r="C87" t="s">
        <v>47</v>
      </c>
      <c r="D87" t="s">
        <v>48</v>
      </c>
      <c r="E87" s="2">
        <v>45461</v>
      </c>
      <c r="F87" s="2">
        <v>45485</v>
      </c>
      <c r="G87" t="s">
        <v>25</v>
      </c>
      <c r="H87" t="s">
        <v>26</v>
      </c>
      <c r="I87" t="s">
        <v>63</v>
      </c>
      <c r="J87" t="s">
        <v>28</v>
      </c>
      <c r="K87">
        <v>3593.61</v>
      </c>
      <c r="L87">
        <v>1293</v>
      </c>
      <c r="M87">
        <v>82</v>
      </c>
      <c r="N87">
        <v>2860.77</v>
      </c>
      <c r="O87">
        <v>82</v>
      </c>
      <c r="P87">
        <f t="shared" si="11"/>
        <v>6.3418406805877803</v>
      </c>
      <c r="Q87">
        <f t="shared" si="12"/>
        <v>2.779280742459397</v>
      </c>
      <c r="R87">
        <f t="shared" si="13"/>
        <v>43.824512195121955</v>
      </c>
      <c r="S87">
        <f t="shared" si="14"/>
        <v>-20.392864000267146</v>
      </c>
      <c r="T87">
        <f t="shared" si="15"/>
        <v>34.887439024390247</v>
      </c>
      <c r="U87">
        <f t="shared" si="16"/>
        <v>0.79607135999732859</v>
      </c>
      <c r="V87">
        <f t="shared" si="17"/>
        <v>6.3418406805877803</v>
      </c>
      <c r="W87">
        <f t="shared" si="18"/>
        <v>-732.84000000000015</v>
      </c>
      <c r="X87">
        <f t="shared" si="19"/>
        <v>24</v>
      </c>
      <c r="Y87" t="str">
        <f t="shared" si="20"/>
        <v>Jun</v>
      </c>
    </row>
    <row r="88" spans="1:25" x14ac:dyDescent="0.25">
      <c r="A88" t="s">
        <v>159</v>
      </c>
      <c r="B88" t="s">
        <v>160</v>
      </c>
      <c r="C88" t="s">
        <v>65</v>
      </c>
      <c r="D88" t="s">
        <v>32</v>
      </c>
      <c r="E88" s="2">
        <v>45412</v>
      </c>
      <c r="F88" s="2">
        <v>45429</v>
      </c>
      <c r="G88" t="s">
        <v>49</v>
      </c>
      <c r="H88" t="s">
        <v>50</v>
      </c>
      <c r="I88" t="s">
        <v>63</v>
      </c>
      <c r="J88" t="s">
        <v>44</v>
      </c>
      <c r="K88">
        <v>17181.48</v>
      </c>
      <c r="L88">
        <v>502</v>
      </c>
      <c r="M88">
        <v>96</v>
      </c>
      <c r="N88">
        <v>4007.05</v>
      </c>
      <c r="O88">
        <v>96</v>
      </c>
      <c r="P88">
        <f t="shared" si="11"/>
        <v>19.123505976095618</v>
      </c>
      <c r="Q88">
        <f t="shared" si="12"/>
        <v>34.22605577689243</v>
      </c>
      <c r="R88">
        <f t="shared" si="13"/>
        <v>178.97375</v>
      </c>
      <c r="S88">
        <f t="shared" si="14"/>
        <v>-76.678085939045999</v>
      </c>
      <c r="T88">
        <f t="shared" si="15"/>
        <v>41.740104166666669</v>
      </c>
      <c r="U88">
        <f t="shared" si="16"/>
        <v>0.23321914060954005</v>
      </c>
      <c r="V88">
        <f t="shared" si="17"/>
        <v>19.123505976095618</v>
      </c>
      <c r="W88">
        <f t="shared" si="18"/>
        <v>-13174.43</v>
      </c>
      <c r="X88">
        <f t="shared" si="19"/>
        <v>17</v>
      </c>
      <c r="Y88" t="str">
        <f t="shared" si="20"/>
        <v>Apr</v>
      </c>
    </row>
    <row r="89" spans="1:25" x14ac:dyDescent="0.25">
      <c r="A89" t="s">
        <v>161</v>
      </c>
      <c r="B89" t="s">
        <v>76</v>
      </c>
      <c r="C89" t="s">
        <v>47</v>
      </c>
      <c r="D89" t="s">
        <v>48</v>
      </c>
      <c r="E89" s="2">
        <v>45460</v>
      </c>
      <c r="F89" s="2">
        <v>45468</v>
      </c>
      <c r="G89" t="s">
        <v>49</v>
      </c>
      <c r="H89" t="s">
        <v>50</v>
      </c>
      <c r="I89" t="s">
        <v>21</v>
      </c>
      <c r="J89" t="s">
        <v>28</v>
      </c>
      <c r="K89">
        <v>10086.51</v>
      </c>
      <c r="L89">
        <v>600</v>
      </c>
      <c r="M89">
        <v>92</v>
      </c>
      <c r="N89">
        <v>7890</v>
      </c>
      <c r="O89">
        <v>92</v>
      </c>
      <c r="P89">
        <f t="shared" si="11"/>
        <v>15.333333333333332</v>
      </c>
      <c r="Q89">
        <f t="shared" si="12"/>
        <v>16.810850000000002</v>
      </c>
      <c r="R89">
        <f t="shared" si="13"/>
        <v>109.63597826086956</v>
      </c>
      <c r="S89">
        <f t="shared" si="14"/>
        <v>-21.776709684519226</v>
      </c>
      <c r="T89">
        <f t="shared" si="15"/>
        <v>85.760869565217391</v>
      </c>
      <c r="U89">
        <f t="shared" si="16"/>
        <v>0.78223290315480776</v>
      </c>
      <c r="V89">
        <f t="shared" si="17"/>
        <v>15.333333333333332</v>
      </c>
      <c r="W89">
        <f t="shared" si="18"/>
        <v>-2196.5100000000002</v>
      </c>
      <c r="X89">
        <f t="shared" si="19"/>
        <v>8</v>
      </c>
      <c r="Y89" t="str">
        <f t="shared" si="20"/>
        <v>Jun</v>
      </c>
    </row>
    <row r="90" spans="1:25" x14ac:dyDescent="0.25">
      <c r="A90" t="s">
        <v>162</v>
      </c>
      <c r="B90" t="s">
        <v>46</v>
      </c>
      <c r="C90" t="s">
        <v>65</v>
      </c>
      <c r="D90" t="s">
        <v>32</v>
      </c>
      <c r="E90" s="2">
        <v>45637</v>
      </c>
      <c r="F90" s="2">
        <v>45649</v>
      </c>
      <c r="G90" t="s">
        <v>25</v>
      </c>
      <c r="H90" t="s">
        <v>26</v>
      </c>
      <c r="I90" t="s">
        <v>63</v>
      </c>
      <c r="J90" t="s">
        <v>28</v>
      </c>
      <c r="K90">
        <v>13170.59</v>
      </c>
      <c r="L90">
        <v>1835</v>
      </c>
      <c r="M90">
        <v>430</v>
      </c>
      <c r="N90">
        <v>45670.83</v>
      </c>
      <c r="O90">
        <v>430</v>
      </c>
      <c r="P90">
        <f t="shared" si="11"/>
        <v>23.43324250681199</v>
      </c>
      <c r="Q90">
        <f t="shared" si="12"/>
        <v>7.1774332425068117</v>
      </c>
      <c r="R90">
        <f t="shared" si="13"/>
        <v>30.629279069767442</v>
      </c>
      <c r="S90">
        <f t="shared" si="14"/>
        <v>246.76373647649802</v>
      </c>
      <c r="T90">
        <f t="shared" si="15"/>
        <v>106.21123255813954</v>
      </c>
      <c r="U90">
        <f t="shared" si="16"/>
        <v>3.4676373647649803</v>
      </c>
      <c r="V90">
        <f t="shared" si="17"/>
        <v>23.43324250681199</v>
      </c>
      <c r="W90">
        <f t="shared" si="18"/>
        <v>32500.240000000002</v>
      </c>
      <c r="X90">
        <f t="shared" si="19"/>
        <v>12</v>
      </c>
      <c r="Y90" t="str">
        <f t="shared" si="20"/>
        <v>Dec</v>
      </c>
    </row>
    <row r="91" spans="1:25" x14ac:dyDescent="0.25">
      <c r="A91" t="s">
        <v>163</v>
      </c>
      <c r="B91" t="s">
        <v>101</v>
      </c>
      <c r="C91" t="s">
        <v>53</v>
      </c>
      <c r="D91" t="s">
        <v>53</v>
      </c>
      <c r="E91" s="2">
        <v>45376</v>
      </c>
      <c r="F91" s="2">
        <v>45391</v>
      </c>
      <c r="G91" t="s">
        <v>25</v>
      </c>
      <c r="H91" t="s">
        <v>26</v>
      </c>
      <c r="I91" t="s">
        <v>21</v>
      </c>
      <c r="J91" t="s">
        <v>22</v>
      </c>
      <c r="K91">
        <v>1383.43</v>
      </c>
      <c r="L91">
        <v>1681</v>
      </c>
      <c r="M91">
        <v>515</v>
      </c>
      <c r="N91">
        <v>56157.27</v>
      </c>
      <c r="O91">
        <v>515</v>
      </c>
      <c r="P91">
        <f t="shared" si="11"/>
        <v>30.636525877453895</v>
      </c>
      <c r="Q91">
        <f t="shared" si="12"/>
        <v>0.82298036882807857</v>
      </c>
      <c r="R91">
        <f t="shared" si="13"/>
        <v>2.6862718446601943</v>
      </c>
      <c r="S91">
        <f t="shared" si="14"/>
        <v>3959.2780263547843</v>
      </c>
      <c r="T91">
        <f t="shared" si="15"/>
        <v>109.04324271844659</v>
      </c>
      <c r="U91">
        <f t="shared" si="16"/>
        <v>40.592780263547844</v>
      </c>
      <c r="V91">
        <f t="shared" si="17"/>
        <v>30.636525877453895</v>
      </c>
      <c r="W91">
        <f t="shared" si="18"/>
        <v>54773.84</v>
      </c>
      <c r="X91">
        <f t="shared" si="19"/>
        <v>15</v>
      </c>
      <c r="Y91" t="str">
        <f t="shared" si="20"/>
        <v>Mar</v>
      </c>
    </row>
    <row r="92" spans="1:25" x14ac:dyDescent="0.25">
      <c r="A92" t="s">
        <v>164</v>
      </c>
      <c r="B92" t="s">
        <v>101</v>
      </c>
      <c r="C92" t="s">
        <v>31</v>
      </c>
      <c r="D92" t="s">
        <v>32</v>
      </c>
      <c r="E92" s="2">
        <v>45322</v>
      </c>
      <c r="F92" s="2">
        <v>45327</v>
      </c>
      <c r="G92" t="s">
        <v>33</v>
      </c>
      <c r="H92" t="s">
        <v>34</v>
      </c>
      <c r="I92" t="s">
        <v>27</v>
      </c>
      <c r="J92" t="s">
        <v>28</v>
      </c>
      <c r="K92">
        <v>3677.22</v>
      </c>
      <c r="L92">
        <v>385</v>
      </c>
      <c r="M92">
        <v>93</v>
      </c>
      <c r="N92">
        <v>3085.87</v>
      </c>
      <c r="O92">
        <v>93</v>
      </c>
      <c r="P92">
        <f t="shared" si="11"/>
        <v>24.155844155844157</v>
      </c>
      <c r="Q92">
        <f t="shared" si="12"/>
        <v>9.5512207792207793</v>
      </c>
      <c r="R92">
        <f t="shared" si="13"/>
        <v>39.54</v>
      </c>
      <c r="S92">
        <f t="shared" si="14"/>
        <v>-16.0814419588711</v>
      </c>
      <c r="T92">
        <f t="shared" si="15"/>
        <v>33.181397849462364</v>
      </c>
      <c r="U92">
        <f t="shared" si="16"/>
        <v>0.83918558041128899</v>
      </c>
      <c r="V92">
        <f t="shared" si="17"/>
        <v>24.155844155844157</v>
      </c>
      <c r="W92">
        <f t="shared" si="18"/>
        <v>-591.34999999999991</v>
      </c>
      <c r="X92">
        <f t="shared" si="19"/>
        <v>5</v>
      </c>
      <c r="Y92" t="str">
        <f t="shared" si="20"/>
        <v>Jan</v>
      </c>
    </row>
    <row r="93" spans="1:25" x14ac:dyDescent="0.25">
      <c r="A93" t="s">
        <v>165</v>
      </c>
      <c r="B93" t="s">
        <v>37</v>
      </c>
      <c r="C93" t="s">
        <v>65</v>
      </c>
      <c r="D93" t="s">
        <v>32</v>
      </c>
      <c r="E93" s="2">
        <v>45633</v>
      </c>
      <c r="F93" s="2">
        <v>45654</v>
      </c>
      <c r="G93" t="s">
        <v>38</v>
      </c>
      <c r="H93" t="s">
        <v>39</v>
      </c>
      <c r="I93" t="s">
        <v>59</v>
      </c>
      <c r="J93" t="s">
        <v>44</v>
      </c>
      <c r="K93">
        <v>11922.62</v>
      </c>
      <c r="L93">
        <v>901</v>
      </c>
      <c r="M93">
        <v>200</v>
      </c>
      <c r="N93">
        <v>15316.08</v>
      </c>
      <c r="O93">
        <v>200</v>
      </c>
      <c r="P93">
        <f t="shared" si="11"/>
        <v>22.197558268590456</v>
      </c>
      <c r="Q93">
        <f t="shared" si="12"/>
        <v>13.232652608213098</v>
      </c>
      <c r="R93">
        <f t="shared" si="13"/>
        <v>59.613100000000003</v>
      </c>
      <c r="S93">
        <f t="shared" si="14"/>
        <v>28.462368170754402</v>
      </c>
      <c r="T93">
        <f t="shared" si="15"/>
        <v>76.580399999999997</v>
      </c>
      <c r="U93">
        <f t="shared" si="16"/>
        <v>1.284623681707544</v>
      </c>
      <c r="V93">
        <f t="shared" si="17"/>
        <v>22.197558268590456</v>
      </c>
      <c r="W93">
        <f t="shared" si="18"/>
        <v>3393.4599999999991</v>
      </c>
      <c r="X93">
        <f t="shared" si="19"/>
        <v>21</v>
      </c>
      <c r="Y93" t="str">
        <f t="shared" si="20"/>
        <v>Dec</v>
      </c>
    </row>
    <row r="94" spans="1:25" x14ac:dyDescent="0.25">
      <c r="A94" t="s">
        <v>166</v>
      </c>
      <c r="B94" t="s">
        <v>58</v>
      </c>
      <c r="C94" t="s">
        <v>42</v>
      </c>
      <c r="D94" t="s">
        <v>43</v>
      </c>
      <c r="E94" s="2">
        <v>45368</v>
      </c>
      <c r="F94" s="2">
        <v>45378</v>
      </c>
      <c r="G94" t="s">
        <v>55</v>
      </c>
      <c r="H94" t="s">
        <v>56</v>
      </c>
      <c r="I94" t="s">
        <v>21</v>
      </c>
      <c r="J94" t="s">
        <v>44</v>
      </c>
      <c r="K94">
        <v>13044.12</v>
      </c>
      <c r="L94">
        <v>1006</v>
      </c>
      <c r="M94">
        <v>214</v>
      </c>
      <c r="N94">
        <v>30596.82</v>
      </c>
      <c r="O94">
        <v>214</v>
      </c>
      <c r="P94">
        <f t="shared" si="11"/>
        <v>21.272365805168985</v>
      </c>
      <c r="Q94">
        <f t="shared" si="12"/>
        <v>12.966322067594435</v>
      </c>
      <c r="R94">
        <f t="shared" si="13"/>
        <v>60.953831775700941</v>
      </c>
      <c r="S94">
        <f t="shared" si="14"/>
        <v>134.56407944729116</v>
      </c>
      <c r="T94">
        <f t="shared" si="15"/>
        <v>142.97579439252337</v>
      </c>
      <c r="U94">
        <f t="shared" si="16"/>
        <v>2.3456407944729118</v>
      </c>
      <c r="V94">
        <f t="shared" si="17"/>
        <v>21.272365805168985</v>
      </c>
      <c r="W94">
        <f t="shared" si="18"/>
        <v>17552.699999999997</v>
      </c>
      <c r="X94">
        <f t="shared" si="19"/>
        <v>10</v>
      </c>
      <c r="Y94" t="str">
        <f t="shared" si="20"/>
        <v>Mar</v>
      </c>
    </row>
    <row r="95" spans="1:25" x14ac:dyDescent="0.25">
      <c r="A95" t="s">
        <v>167</v>
      </c>
      <c r="B95" t="s">
        <v>76</v>
      </c>
      <c r="C95" t="s">
        <v>53</v>
      </c>
      <c r="D95" t="s">
        <v>53</v>
      </c>
      <c r="E95" s="2">
        <v>45621</v>
      </c>
      <c r="F95" s="2">
        <v>45630</v>
      </c>
      <c r="G95" t="s">
        <v>55</v>
      </c>
      <c r="H95" t="s">
        <v>56</v>
      </c>
      <c r="I95" t="s">
        <v>21</v>
      </c>
      <c r="J95" t="s">
        <v>44</v>
      </c>
      <c r="K95">
        <v>8029</v>
      </c>
      <c r="L95">
        <v>1490</v>
      </c>
      <c r="M95">
        <v>365</v>
      </c>
      <c r="N95">
        <v>20002.77</v>
      </c>
      <c r="O95">
        <v>365</v>
      </c>
      <c r="P95">
        <f t="shared" si="11"/>
        <v>24.496644295302016</v>
      </c>
      <c r="Q95">
        <f t="shared" si="12"/>
        <v>5.3885906040268452</v>
      </c>
      <c r="R95">
        <f t="shared" si="13"/>
        <v>21.997260273972604</v>
      </c>
      <c r="S95">
        <f t="shared" si="14"/>
        <v>149.13152322829743</v>
      </c>
      <c r="T95">
        <f t="shared" si="15"/>
        <v>54.802109589041095</v>
      </c>
      <c r="U95">
        <f t="shared" si="16"/>
        <v>2.4913152322829744</v>
      </c>
      <c r="V95">
        <f t="shared" si="17"/>
        <v>24.496644295302016</v>
      </c>
      <c r="W95">
        <f t="shared" si="18"/>
        <v>11973.77</v>
      </c>
      <c r="X95">
        <f t="shared" si="19"/>
        <v>9</v>
      </c>
      <c r="Y95" t="str">
        <f t="shared" si="20"/>
        <v>Nov</v>
      </c>
    </row>
    <row r="96" spans="1:25" x14ac:dyDescent="0.25">
      <c r="A96" t="s">
        <v>168</v>
      </c>
      <c r="B96" t="s">
        <v>74</v>
      </c>
      <c r="C96" t="s">
        <v>31</v>
      </c>
      <c r="D96" t="s">
        <v>32</v>
      </c>
      <c r="E96" s="2">
        <v>45461</v>
      </c>
      <c r="F96" s="2">
        <v>45482</v>
      </c>
      <c r="G96" t="s">
        <v>55</v>
      </c>
      <c r="H96" t="s">
        <v>56</v>
      </c>
      <c r="I96" t="s">
        <v>59</v>
      </c>
      <c r="J96" t="s">
        <v>28</v>
      </c>
      <c r="K96">
        <v>5842.24</v>
      </c>
      <c r="L96">
        <v>61</v>
      </c>
      <c r="M96">
        <v>4</v>
      </c>
      <c r="N96">
        <v>128.75</v>
      </c>
      <c r="O96">
        <v>4</v>
      </c>
      <c r="P96">
        <f t="shared" si="11"/>
        <v>6.557377049180328</v>
      </c>
      <c r="Q96">
        <f t="shared" si="12"/>
        <v>95.774426229508194</v>
      </c>
      <c r="R96">
        <f t="shared" si="13"/>
        <v>1460.56</v>
      </c>
      <c r="S96">
        <f t="shared" si="14"/>
        <v>-97.796221997042238</v>
      </c>
      <c r="T96">
        <f t="shared" si="15"/>
        <v>32.1875</v>
      </c>
      <c r="U96">
        <f t="shared" si="16"/>
        <v>2.2037780029577698E-2</v>
      </c>
      <c r="V96">
        <f t="shared" si="17"/>
        <v>6.557377049180328</v>
      </c>
      <c r="W96">
        <f t="shared" si="18"/>
        <v>-5713.49</v>
      </c>
      <c r="X96">
        <f t="shared" si="19"/>
        <v>21</v>
      </c>
      <c r="Y96" t="str">
        <f t="shared" si="20"/>
        <v>Jun</v>
      </c>
    </row>
    <row r="97" spans="1:25" x14ac:dyDescent="0.25">
      <c r="A97" t="s">
        <v>169</v>
      </c>
      <c r="B97" t="s">
        <v>24</v>
      </c>
      <c r="C97" t="s">
        <v>65</v>
      </c>
      <c r="D97" t="s">
        <v>32</v>
      </c>
      <c r="E97" s="2">
        <v>45367</v>
      </c>
      <c r="F97" s="2">
        <v>45393</v>
      </c>
      <c r="G97" t="s">
        <v>69</v>
      </c>
      <c r="H97" t="s">
        <v>70</v>
      </c>
      <c r="I97" t="s">
        <v>21</v>
      </c>
      <c r="J97" t="s">
        <v>22</v>
      </c>
      <c r="K97">
        <v>2341.64</v>
      </c>
      <c r="L97">
        <v>2132</v>
      </c>
      <c r="M97">
        <v>321</v>
      </c>
      <c r="N97">
        <v>34888.44</v>
      </c>
      <c r="O97">
        <v>321</v>
      </c>
      <c r="P97">
        <f t="shared" si="11"/>
        <v>15.056285178236397</v>
      </c>
      <c r="Q97">
        <f t="shared" si="12"/>
        <v>1.0983302063789868</v>
      </c>
      <c r="R97">
        <f t="shared" si="13"/>
        <v>7.2948286604361368</v>
      </c>
      <c r="S97">
        <f t="shared" si="14"/>
        <v>1389.9147605951387</v>
      </c>
      <c r="T97">
        <f t="shared" si="15"/>
        <v>108.68672897196262</v>
      </c>
      <c r="U97">
        <f t="shared" si="16"/>
        <v>14.899147605951386</v>
      </c>
      <c r="V97">
        <f t="shared" si="17"/>
        <v>15.056285178236397</v>
      </c>
      <c r="W97">
        <f t="shared" si="18"/>
        <v>32546.800000000003</v>
      </c>
      <c r="X97">
        <f t="shared" si="19"/>
        <v>26</v>
      </c>
      <c r="Y97" t="str">
        <f t="shared" si="20"/>
        <v>Mar</v>
      </c>
    </row>
    <row r="98" spans="1:25" x14ac:dyDescent="0.25">
      <c r="A98" t="s">
        <v>170</v>
      </c>
      <c r="B98" t="s">
        <v>72</v>
      </c>
      <c r="C98" t="s">
        <v>31</v>
      </c>
      <c r="D98" t="s">
        <v>32</v>
      </c>
      <c r="E98" s="2">
        <v>45476</v>
      </c>
      <c r="F98" s="2">
        <v>45499</v>
      </c>
      <c r="G98" t="s">
        <v>19</v>
      </c>
      <c r="H98" t="s">
        <v>20</v>
      </c>
      <c r="I98" t="s">
        <v>35</v>
      </c>
      <c r="J98" t="s">
        <v>28</v>
      </c>
      <c r="K98">
        <v>8015.23</v>
      </c>
      <c r="L98">
        <v>1675</v>
      </c>
      <c r="M98">
        <v>254</v>
      </c>
      <c r="N98">
        <v>15565.97</v>
      </c>
      <c r="O98">
        <v>254</v>
      </c>
      <c r="P98">
        <f t="shared" si="11"/>
        <v>15.164179104477613</v>
      </c>
      <c r="Q98">
        <f t="shared" si="12"/>
        <v>4.7852119402985069</v>
      </c>
      <c r="R98">
        <f t="shared" si="13"/>
        <v>31.556023622047242</v>
      </c>
      <c r="S98">
        <f t="shared" si="14"/>
        <v>94.204907407522924</v>
      </c>
      <c r="T98">
        <f t="shared" si="15"/>
        <v>61.283346456692911</v>
      </c>
      <c r="U98">
        <f t="shared" si="16"/>
        <v>1.9420490740752292</v>
      </c>
      <c r="V98">
        <f t="shared" si="17"/>
        <v>15.164179104477613</v>
      </c>
      <c r="W98">
        <f t="shared" si="18"/>
        <v>7550.74</v>
      </c>
      <c r="X98">
        <f t="shared" si="19"/>
        <v>23</v>
      </c>
      <c r="Y98" t="str">
        <f t="shared" si="20"/>
        <v>Jul</v>
      </c>
    </row>
    <row r="99" spans="1:25" x14ac:dyDescent="0.25">
      <c r="A99" t="s">
        <v>171</v>
      </c>
      <c r="B99" t="s">
        <v>46</v>
      </c>
      <c r="C99" t="s">
        <v>47</v>
      </c>
      <c r="D99" t="s">
        <v>48</v>
      </c>
      <c r="E99" s="2">
        <v>45403</v>
      </c>
      <c r="F99" s="2">
        <v>45411</v>
      </c>
      <c r="G99" t="s">
        <v>33</v>
      </c>
      <c r="H99" t="s">
        <v>34</v>
      </c>
      <c r="I99" t="s">
        <v>59</v>
      </c>
      <c r="J99" t="s">
        <v>22</v>
      </c>
      <c r="K99">
        <v>10172.73</v>
      </c>
      <c r="L99">
        <v>875</v>
      </c>
      <c r="M99">
        <v>226</v>
      </c>
      <c r="N99">
        <v>23836.93</v>
      </c>
      <c r="O99">
        <v>226</v>
      </c>
      <c r="P99">
        <f t="shared" si="11"/>
        <v>25.828571428571429</v>
      </c>
      <c r="Q99">
        <f t="shared" si="12"/>
        <v>11.625977142857142</v>
      </c>
      <c r="R99">
        <f t="shared" si="13"/>
        <v>45.012079646017696</v>
      </c>
      <c r="S99">
        <f t="shared" si="14"/>
        <v>134.32185853748209</v>
      </c>
      <c r="T99">
        <f t="shared" si="15"/>
        <v>105.47314159292036</v>
      </c>
      <c r="U99">
        <f t="shared" si="16"/>
        <v>2.3432185853748209</v>
      </c>
      <c r="V99">
        <f t="shared" si="17"/>
        <v>25.828571428571429</v>
      </c>
      <c r="W99">
        <f t="shared" si="18"/>
        <v>13664.2</v>
      </c>
      <c r="X99">
        <f t="shared" si="19"/>
        <v>8</v>
      </c>
      <c r="Y99" t="str">
        <f t="shared" si="20"/>
        <v>Apr</v>
      </c>
    </row>
    <row r="100" spans="1:25" x14ac:dyDescent="0.25">
      <c r="A100" t="s">
        <v>172</v>
      </c>
      <c r="B100" t="s">
        <v>133</v>
      </c>
      <c r="C100" t="s">
        <v>65</v>
      </c>
      <c r="D100" t="s">
        <v>32</v>
      </c>
      <c r="E100" s="2">
        <v>45301</v>
      </c>
      <c r="F100" s="2">
        <v>45321</v>
      </c>
      <c r="G100" t="s">
        <v>19</v>
      </c>
      <c r="H100" t="s">
        <v>20</v>
      </c>
      <c r="I100" t="s">
        <v>27</v>
      </c>
      <c r="J100" t="s">
        <v>22</v>
      </c>
      <c r="K100">
        <v>17610.7</v>
      </c>
      <c r="L100">
        <v>778</v>
      </c>
      <c r="M100">
        <v>226</v>
      </c>
      <c r="N100">
        <v>14428.78</v>
      </c>
      <c r="O100">
        <v>226</v>
      </c>
      <c r="P100">
        <f t="shared" si="11"/>
        <v>29.048843187660665</v>
      </c>
      <c r="Q100">
        <f t="shared" si="12"/>
        <v>22.635861182519282</v>
      </c>
      <c r="R100">
        <f t="shared" si="13"/>
        <v>77.923451327433625</v>
      </c>
      <c r="S100">
        <f t="shared" si="14"/>
        <v>-18.068106321724862</v>
      </c>
      <c r="T100">
        <f t="shared" si="15"/>
        <v>63.8441592920354</v>
      </c>
      <c r="U100">
        <f t="shared" si="16"/>
        <v>0.81931893678275136</v>
      </c>
      <c r="V100">
        <f t="shared" si="17"/>
        <v>29.048843187660665</v>
      </c>
      <c r="W100">
        <f t="shared" si="18"/>
        <v>-3181.92</v>
      </c>
      <c r="X100">
        <f t="shared" si="19"/>
        <v>20</v>
      </c>
      <c r="Y100" t="str">
        <f t="shared" si="20"/>
        <v>Jan</v>
      </c>
    </row>
    <row r="101" spans="1:25" x14ac:dyDescent="0.25">
      <c r="A101" t="s">
        <v>173</v>
      </c>
      <c r="B101" t="s">
        <v>24</v>
      </c>
      <c r="C101" t="s">
        <v>65</v>
      </c>
      <c r="D101" t="s">
        <v>32</v>
      </c>
      <c r="E101" s="2">
        <v>45494</v>
      </c>
      <c r="F101" s="2">
        <v>45516</v>
      </c>
      <c r="G101" t="s">
        <v>49</v>
      </c>
      <c r="H101" t="s">
        <v>50</v>
      </c>
      <c r="I101" t="s">
        <v>35</v>
      </c>
      <c r="J101" t="s">
        <v>22</v>
      </c>
      <c r="K101">
        <v>3960.07</v>
      </c>
      <c r="L101">
        <v>2289</v>
      </c>
      <c r="M101">
        <v>509</v>
      </c>
      <c r="N101">
        <v>59959.040000000001</v>
      </c>
      <c r="O101">
        <v>509</v>
      </c>
      <c r="P101">
        <f t="shared" si="11"/>
        <v>22.236784622105723</v>
      </c>
      <c r="Q101">
        <f t="shared" si="12"/>
        <v>1.7300436871996505</v>
      </c>
      <c r="R101">
        <f t="shared" si="13"/>
        <v>7.7800982318271119</v>
      </c>
      <c r="S101">
        <f t="shared" si="14"/>
        <v>1414.0904074927969</v>
      </c>
      <c r="T101">
        <f t="shared" si="15"/>
        <v>117.797721021611</v>
      </c>
      <c r="U101">
        <f t="shared" si="16"/>
        <v>15.140904074927969</v>
      </c>
      <c r="V101">
        <f t="shared" si="17"/>
        <v>22.236784622105723</v>
      </c>
      <c r="W101">
        <f t="shared" si="18"/>
        <v>55998.97</v>
      </c>
      <c r="X101">
        <f t="shared" si="19"/>
        <v>22</v>
      </c>
      <c r="Y101" t="str">
        <f t="shared" si="20"/>
        <v>Jul</v>
      </c>
    </row>
    <row r="102" spans="1:25" x14ac:dyDescent="0.25">
      <c r="A102" t="s">
        <v>174</v>
      </c>
      <c r="B102" t="s">
        <v>67</v>
      </c>
      <c r="C102" t="s">
        <v>17</v>
      </c>
      <c r="D102" t="s">
        <v>18</v>
      </c>
      <c r="E102" s="2">
        <v>45598</v>
      </c>
      <c r="F102" s="2">
        <v>45628</v>
      </c>
      <c r="G102" t="s">
        <v>33</v>
      </c>
      <c r="H102" t="s">
        <v>34</v>
      </c>
      <c r="I102" t="s">
        <v>35</v>
      </c>
      <c r="J102" t="s">
        <v>44</v>
      </c>
      <c r="K102">
        <v>2989.95</v>
      </c>
      <c r="L102">
        <v>1058</v>
      </c>
      <c r="M102">
        <v>299</v>
      </c>
      <c r="N102">
        <v>21198.03</v>
      </c>
      <c r="O102">
        <v>299</v>
      </c>
      <c r="P102">
        <f t="shared" si="11"/>
        <v>28.260869565217391</v>
      </c>
      <c r="Q102">
        <f t="shared" si="12"/>
        <v>2.8260396975425328</v>
      </c>
      <c r="R102">
        <f t="shared" si="13"/>
        <v>9.9998327759197316</v>
      </c>
      <c r="S102">
        <f t="shared" si="14"/>
        <v>608.97606983394371</v>
      </c>
      <c r="T102">
        <f t="shared" si="15"/>
        <v>70.896421404682272</v>
      </c>
      <c r="U102">
        <f t="shared" si="16"/>
        <v>7.089760698339437</v>
      </c>
      <c r="V102">
        <f t="shared" si="17"/>
        <v>28.260869565217391</v>
      </c>
      <c r="W102">
        <f t="shared" si="18"/>
        <v>18208.079999999998</v>
      </c>
      <c r="X102">
        <f t="shared" si="19"/>
        <v>30</v>
      </c>
      <c r="Y102" t="str">
        <f t="shared" si="20"/>
        <v>Nov</v>
      </c>
    </row>
    <row r="103" spans="1:25" x14ac:dyDescent="0.25">
      <c r="A103" t="s">
        <v>175</v>
      </c>
      <c r="B103" t="s">
        <v>158</v>
      </c>
      <c r="C103" t="s">
        <v>31</v>
      </c>
      <c r="D103" t="s">
        <v>32</v>
      </c>
      <c r="E103" s="2">
        <v>45307</v>
      </c>
      <c r="F103" s="2">
        <v>45336</v>
      </c>
      <c r="G103" t="s">
        <v>38</v>
      </c>
      <c r="H103" t="s">
        <v>39</v>
      </c>
      <c r="I103" t="s">
        <v>63</v>
      </c>
      <c r="J103" t="s">
        <v>22</v>
      </c>
      <c r="K103">
        <v>18649.77</v>
      </c>
      <c r="L103">
        <v>86</v>
      </c>
      <c r="M103">
        <v>10</v>
      </c>
      <c r="N103">
        <v>1115.81</v>
      </c>
      <c r="O103">
        <v>10</v>
      </c>
      <c r="P103">
        <f t="shared" si="11"/>
        <v>11.627906976744185</v>
      </c>
      <c r="Q103">
        <f t="shared" si="12"/>
        <v>216.85779069767443</v>
      </c>
      <c r="R103">
        <f t="shared" si="13"/>
        <v>1864.9770000000001</v>
      </c>
      <c r="S103">
        <f t="shared" si="14"/>
        <v>-94.017030773033667</v>
      </c>
      <c r="T103">
        <f t="shared" si="15"/>
        <v>111.58099999999999</v>
      </c>
      <c r="U103">
        <f t="shared" si="16"/>
        <v>5.9829692269663372E-2</v>
      </c>
      <c r="V103">
        <f t="shared" si="17"/>
        <v>11.627906976744185</v>
      </c>
      <c r="W103">
        <f t="shared" si="18"/>
        <v>-17533.96</v>
      </c>
      <c r="X103">
        <f t="shared" si="19"/>
        <v>29</v>
      </c>
      <c r="Y103" t="str">
        <f t="shared" si="20"/>
        <v>Jan</v>
      </c>
    </row>
    <row r="104" spans="1:25" x14ac:dyDescent="0.25">
      <c r="A104" t="s">
        <v>176</v>
      </c>
      <c r="B104" t="s">
        <v>41</v>
      </c>
      <c r="C104" t="s">
        <v>17</v>
      </c>
      <c r="D104" t="s">
        <v>18</v>
      </c>
      <c r="E104" s="2">
        <v>45325</v>
      </c>
      <c r="F104" s="2">
        <v>45344</v>
      </c>
      <c r="G104" t="s">
        <v>38</v>
      </c>
      <c r="H104" t="s">
        <v>39</v>
      </c>
      <c r="I104" t="s">
        <v>35</v>
      </c>
      <c r="J104" t="s">
        <v>44</v>
      </c>
      <c r="K104">
        <v>14928.22</v>
      </c>
      <c r="L104">
        <v>922</v>
      </c>
      <c r="M104">
        <v>150</v>
      </c>
      <c r="N104">
        <v>14117.89</v>
      </c>
      <c r="O104">
        <v>150</v>
      </c>
      <c r="P104">
        <f t="shared" si="11"/>
        <v>16.268980477223426</v>
      </c>
      <c r="Q104">
        <f t="shared" si="12"/>
        <v>16.191127982646421</v>
      </c>
      <c r="R104">
        <f t="shared" si="13"/>
        <v>99.521466666666669</v>
      </c>
      <c r="S104">
        <f t="shared" si="14"/>
        <v>-5.4281756297803758</v>
      </c>
      <c r="T104">
        <f t="shared" si="15"/>
        <v>94.119266666666661</v>
      </c>
      <c r="U104">
        <f t="shared" si="16"/>
        <v>0.94571824370219626</v>
      </c>
      <c r="V104">
        <f t="shared" si="17"/>
        <v>16.268980477223426</v>
      </c>
      <c r="W104">
        <f t="shared" si="18"/>
        <v>-810.32999999999993</v>
      </c>
      <c r="X104">
        <f t="shared" si="19"/>
        <v>19</v>
      </c>
      <c r="Y104" t="str">
        <f t="shared" si="20"/>
        <v>Feb</v>
      </c>
    </row>
    <row r="105" spans="1:25" x14ac:dyDescent="0.25">
      <c r="A105" t="s">
        <v>177</v>
      </c>
      <c r="B105" t="s">
        <v>123</v>
      </c>
      <c r="C105" t="s">
        <v>47</v>
      </c>
      <c r="D105" t="s">
        <v>48</v>
      </c>
      <c r="E105" s="2">
        <v>45304</v>
      </c>
      <c r="F105" s="2">
        <v>45311</v>
      </c>
      <c r="G105" t="s">
        <v>19</v>
      </c>
      <c r="H105" t="s">
        <v>20</v>
      </c>
      <c r="I105" t="s">
        <v>27</v>
      </c>
      <c r="J105" t="s">
        <v>22</v>
      </c>
      <c r="K105">
        <v>10182.94</v>
      </c>
      <c r="L105">
        <v>778</v>
      </c>
      <c r="M105">
        <v>113</v>
      </c>
      <c r="N105">
        <v>15533.29</v>
      </c>
      <c r="O105">
        <v>113</v>
      </c>
      <c r="P105">
        <f t="shared" si="11"/>
        <v>14.524421593830333</v>
      </c>
      <c r="Q105">
        <f t="shared" si="12"/>
        <v>13.088611825192803</v>
      </c>
      <c r="R105">
        <f t="shared" si="13"/>
        <v>90.114513274336289</v>
      </c>
      <c r="S105">
        <f t="shared" si="14"/>
        <v>52.542291322545353</v>
      </c>
      <c r="T105">
        <f t="shared" si="15"/>
        <v>137.46274336283187</v>
      </c>
      <c r="U105">
        <f t="shared" si="16"/>
        <v>1.5254229132254535</v>
      </c>
      <c r="V105">
        <f t="shared" si="17"/>
        <v>14.524421593830333</v>
      </c>
      <c r="W105">
        <f t="shared" si="18"/>
        <v>5350.35</v>
      </c>
      <c r="X105">
        <f t="shared" si="19"/>
        <v>7</v>
      </c>
      <c r="Y105" t="str">
        <f t="shared" si="20"/>
        <v>Jan</v>
      </c>
    </row>
    <row r="106" spans="1:25" x14ac:dyDescent="0.25">
      <c r="A106" t="s">
        <v>178</v>
      </c>
      <c r="B106" t="s">
        <v>37</v>
      </c>
      <c r="C106" t="s">
        <v>31</v>
      </c>
      <c r="D106" t="s">
        <v>32</v>
      </c>
      <c r="E106" s="2">
        <v>45343</v>
      </c>
      <c r="F106" s="2">
        <v>45361</v>
      </c>
      <c r="G106" t="s">
        <v>33</v>
      </c>
      <c r="H106" t="s">
        <v>34</v>
      </c>
      <c r="I106" t="s">
        <v>59</v>
      </c>
      <c r="J106" t="s">
        <v>44</v>
      </c>
      <c r="K106">
        <v>8089.43</v>
      </c>
      <c r="L106">
        <v>445</v>
      </c>
      <c r="M106">
        <v>150</v>
      </c>
      <c r="N106">
        <v>19748.580000000002</v>
      </c>
      <c r="O106">
        <v>150</v>
      </c>
      <c r="P106">
        <f t="shared" si="11"/>
        <v>33.707865168539328</v>
      </c>
      <c r="Q106">
        <f t="shared" si="12"/>
        <v>18.178494382022471</v>
      </c>
      <c r="R106">
        <f t="shared" si="13"/>
        <v>53.929533333333332</v>
      </c>
      <c r="S106">
        <f t="shared" si="14"/>
        <v>144.12820186341932</v>
      </c>
      <c r="T106">
        <f t="shared" si="15"/>
        <v>131.65720000000002</v>
      </c>
      <c r="U106">
        <f t="shared" si="16"/>
        <v>2.441282018634193</v>
      </c>
      <c r="V106">
        <f t="shared" si="17"/>
        <v>33.707865168539328</v>
      </c>
      <c r="W106">
        <f t="shared" si="18"/>
        <v>11659.150000000001</v>
      </c>
      <c r="X106">
        <f t="shared" si="19"/>
        <v>18</v>
      </c>
      <c r="Y106" t="str">
        <f t="shared" si="20"/>
        <v>Feb</v>
      </c>
    </row>
    <row r="107" spans="1:25" x14ac:dyDescent="0.25">
      <c r="A107" t="s">
        <v>179</v>
      </c>
      <c r="B107" t="s">
        <v>41</v>
      </c>
      <c r="C107" t="s">
        <v>65</v>
      </c>
      <c r="D107" t="s">
        <v>32</v>
      </c>
      <c r="E107" s="2">
        <v>45570</v>
      </c>
      <c r="F107" s="2">
        <v>45584</v>
      </c>
      <c r="G107" t="s">
        <v>33</v>
      </c>
      <c r="H107" t="s">
        <v>34</v>
      </c>
      <c r="I107" t="s">
        <v>59</v>
      </c>
      <c r="J107" t="s">
        <v>28</v>
      </c>
      <c r="K107">
        <v>7420.65</v>
      </c>
      <c r="L107">
        <v>1869</v>
      </c>
      <c r="M107">
        <v>626</v>
      </c>
      <c r="N107">
        <v>90189.61</v>
      </c>
      <c r="O107">
        <v>626</v>
      </c>
      <c r="P107">
        <f t="shared" si="11"/>
        <v>33.493846976993048</v>
      </c>
      <c r="Q107">
        <f t="shared" si="12"/>
        <v>3.9703852327447833</v>
      </c>
      <c r="R107">
        <f t="shared" si="13"/>
        <v>11.854073482428115</v>
      </c>
      <c r="S107">
        <f t="shared" si="14"/>
        <v>1115.3869270212181</v>
      </c>
      <c r="T107">
        <f t="shared" si="15"/>
        <v>144.07285942492013</v>
      </c>
      <c r="U107">
        <f t="shared" si="16"/>
        <v>12.153869270212178</v>
      </c>
      <c r="V107">
        <f t="shared" si="17"/>
        <v>33.493846976993048</v>
      </c>
      <c r="W107">
        <f t="shared" si="18"/>
        <v>82768.960000000006</v>
      </c>
      <c r="X107">
        <f t="shared" si="19"/>
        <v>14</v>
      </c>
      <c r="Y107" t="str">
        <f t="shared" si="20"/>
        <v>Oct</v>
      </c>
    </row>
    <row r="108" spans="1:25" x14ac:dyDescent="0.25">
      <c r="A108" t="s">
        <v>180</v>
      </c>
      <c r="B108" t="s">
        <v>58</v>
      </c>
      <c r="C108" t="s">
        <v>42</v>
      </c>
      <c r="D108" t="s">
        <v>43</v>
      </c>
      <c r="E108" s="2">
        <v>45636</v>
      </c>
      <c r="F108" s="2">
        <v>45658</v>
      </c>
      <c r="G108" t="s">
        <v>19</v>
      </c>
      <c r="H108" t="s">
        <v>20</v>
      </c>
      <c r="I108" t="s">
        <v>27</v>
      </c>
      <c r="J108" t="s">
        <v>22</v>
      </c>
      <c r="K108">
        <v>11682.04</v>
      </c>
      <c r="L108">
        <v>1440</v>
      </c>
      <c r="M108">
        <v>107</v>
      </c>
      <c r="N108">
        <v>4387.4799999999996</v>
      </c>
      <c r="O108">
        <v>107</v>
      </c>
      <c r="P108">
        <f t="shared" si="11"/>
        <v>7.4305555555555554</v>
      </c>
      <c r="Q108">
        <f t="shared" si="12"/>
        <v>8.1125277777777782</v>
      </c>
      <c r="R108">
        <f t="shared" si="13"/>
        <v>109.17794392523365</v>
      </c>
      <c r="S108">
        <f t="shared" si="14"/>
        <v>-62.442518601203226</v>
      </c>
      <c r="T108">
        <f t="shared" si="15"/>
        <v>41.004485981308406</v>
      </c>
      <c r="U108">
        <f t="shared" si="16"/>
        <v>0.37557481398796777</v>
      </c>
      <c r="V108">
        <f t="shared" si="17"/>
        <v>7.4305555555555554</v>
      </c>
      <c r="W108">
        <f t="shared" si="18"/>
        <v>-7294.5600000000013</v>
      </c>
      <c r="X108">
        <f t="shared" si="19"/>
        <v>22</v>
      </c>
      <c r="Y108" t="str">
        <f t="shared" si="20"/>
        <v>Dec</v>
      </c>
    </row>
    <row r="109" spans="1:25" x14ac:dyDescent="0.25">
      <c r="A109" t="s">
        <v>181</v>
      </c>
      <c r="B109" t="s">
        <v>58</v>
      </c>
      <c r="C109" t="s">
        <v>17</v>
      </c>
      <c r="D109" t="s">
        <v>18</v>
      </c>
      <c r="E109" s="2">
        <v>45398</v>
      </c>
      <c r="F109" s="2">
        <v>45405</v>
      </c>
      <c r="G109" t="s">
        <v>33</v>
      </c>
      <c r="H109" t="s">
        <v>34</v>
      </c>
      <c r="I109" t="s">
        <v>35</v>
      </c>
      <c r="J109" t="s">
        <v>44</v>
      </c>
      <c r="K109">
        <v>12247.6</v>
      </c>
      <c r="L109">
        <v>1542</v>
      </c>
      <c r="M109">
        <v>425</v>
      </c>
      <c r="N109">
        <v>53120.53</v>
      </c>
      <c r="O109">
        <v>425</v>
      </c>
      <c r="P109">
        <f t="shared" si="11"/>
        <v>27.561608300907913</v>
      </c>
      <c r="Q109">
        <f t="shared" si="12"/>
        <v>7.9426718547341117</v>
      </c>
      <c r="R109">
        <f t="shared" si="13"/>
        <v>28.817882352941176</v>
      </c>
      <c r="S109">
        <f t="shared" si="14"/>
        <v>333.72195368888595</v>
      </c>
      <c r="T109">
        <f t="shared" si="15"/>
        <v>124.98948235294117</v>
      </c>
      <c r="U109">
        <f t="shared" si="16"/>
        <v>4.3372195368888597</v>
      </c>
      <c r="V109">
        <f t="shared" si="17"/>
        <v>27.561608300907913</v>
      </c>
      <c r="W109">
        <f t="shared" si="18"/>
        <v>40872.93</v>
      </c>
      <c r="X109">
        <f t="shared" si="19"/>
        <v>7</v>
      </c>
      <c r="Y109" t="str">
        <f t="shared" si="20"/>
        <v>Apr</v>
      </c>
    </row>
    <row r="110" spans="1:25" x14ac:dyDescent="0.25">
      <c r="A110" t="s">
        <v>182</v>
      </c>
      <c r="B110" t="s">
        <v>37</v>
      </c>
      <c r="C110" t="s">
        <v>47</v>
      </c>
      <c r="D110" t="s">
        <v>48</v>
      </c>
      <c r="E110" s="2">
        <v>45499</v>
      </c>
      <c r="F110" s="2">
        <v>45511</v>
      </c>
      <c r="G110" t="s">
        <v>49</v>
      </c>
      <c r="H110" t="s">
        <v>50</v>
      </c>
      <c r="I110" t="s">
        <v>21</v>
      </c>
      <c r="J110" t="s">
        <v>22</v>
      </c>
      <c r="K110">
        <v>15897.55</v>
      </c>
      <c r="L110">
        <v>2206</v>
      </c>
      <c r="M110">
        <v>726</v>
      </c>
      <c r="N110">
        <v>106656.5</v>
      </c>
      <c r="O110">
        <v>726</v>
      </c>
      <c r="P110">
        <f t="shared" si="11"/>
        <v>32.910244786944695</v>
      </c>
      <c r="Q110">
        <f t="shared" si="12"/>
        <v>7.2065049864007253</v>
      </c>
      <c r="R110">
        <f t="shared" si="13"/>
        <v>21.897451790633607</v>
      </c>
      <c r="S110">
        <f t="shared" si="14"/>
        <v>570.89897499929236</v>
      </c>
      <c r="T110">
        <f t="shared" si="15"/>
        <v>146.90977961432506</v>
      </c>
      <c r="U110">
        <f t="shared" si="16"/>
        <v>6.7089897499929236</v>
      </c>
      <c r="V110">
        <f t="shared" si="17"/>
        <v>32.910244786944695</v>
      </c>
      <c r="W110">
        <f t="shared" si="18"/>
        <v>90758.95</v>
      </c>
      <c r="X110">
        <f t="shared" si="19"/>
        <v>12</v>
      </c>
      <c r="Y110" t="str">
        <f t="shared" si="20"/>
        <v>Jul</v>
      </c>
    </row>
    <row r="111" spans="1:25" x14ac:dyDescent="0.25">
      <c r="A111" t="s">
        <v>183</v>
      </c>
      <c r="B111" t="s">
        <v>24</v>
      </c>
      <c r="C111" t="s">
        <v>65</v>
      </c>
      <c r="D111" t="s">
        <v>32</v>
      </c>
      <c r="E111" s="2">
        <v>45509</v>
      </c>
      <c r="F111" s="2">
        <v>45539</v>
      </c>
      <c r="G111" t="s">
        <v>69</v>
      </c>
      <c r="H111" t="s">
        <v>70</v>
      </c>
      <c r="I111" t="s">
        <v>59</v>
      </c>
      <c r="J111" t="s">
        <v>22</v>
      </c>
      <c r="K111">
        <v>19920.66</v>
      </c>
      <c r="L111">
        <v>683</v>
      </c>
      <c r="M111">
        <v>124</v>
      </c>
      <c r="N111">
        <v>16929.04</v>
      </c>
      <c r="O111">
        <v>124</v>
      </c>
      <c r="P111">
        <f t="shared" si="11"/>
        <v>18.155197657393852</v>
      </c>
      <c r="Q111">
        <f t="shared" si="12"/>
        <v>29.16641288433382</v>
      </c>
      <c r="R111">
        <f t="shared" si="13"/>
        <v>160.65048387096775</v>
      </c>
      <c r="S111">
        <f t="shared" si="14"/>
        <v>-15.017675117189889</v>
      </c>
      <c r="T111">
        <f t="shared" si="15"/>
        <v>136.52451612903226</v>
      </c>
      <c r="U111">
        <f t="shared" si="16"/>
        <v>0.84982324882810112</v>
      </c>
      <c r="V111">
        <f t="shared" si="17"/>
        <v>18.155197657393852</v>
      </c>
      <c r="W111">
        <f t="shared" si="18"/>
        <v>-2991.619999999999</v>
      </c>
      <c r="X111">
        <f t="shared" si="19"/>
        <v>30</v>
      </c>
      <c r="Y111" t="str">
        <f t="shared" si="20"/>
        <v>Aug</v>
      </c>
    </row>
    <row r="112" spans="1:25" x14ac:dyDescent="0.25">
      <c r="A112" t="s">
        <v>184</v>
      </c>
      <c r="B112" t="s">
        <v>99</v>
      </c>
      <c r="C112" t="s">
        <v>31</v>
      </c>
      <c r="D112" t="s">
        <v>32</v>
      </c>
      <c r="E112" s="2">
        <v>45402</v>
      </c>
      <c r="F112" s="2">
        <v>45422</v>
      </c>
      <c r="G112" t="s">
        <v>38</v>
      </c>
      <c r="H112" t="s">
        <v>39</v>
      </c>
      <c r="I112" t="s">
        <v>27</v>
      </c>
      <c r="J112" t="s">
        <v>22</v>
      </c>
      <c r="K112">
        <v>7342.84</v>
      </c>
      <c r="L112">
        <v>800</v>
      </c>
      <c r="M112">
        <v>74</v>
      </c>
      <c r="N112">
        <v>8982.2099999999991</v>
      </c>
      <c r="O112">
        <v>74</v>
      </c>
      <c r="P112">
        <f t="shared" si="11"/>
        <v>9.25</v>
      </c>
      <c r="Q112">
        <f t="shared" si="12"/>
        <v>9.1785499999999995</v>
      </c>
      <c r="R112">
        <f t="shared" si="13"/>
        <v>99.227567567567576</v>
      </c>
      <c r="S112">
        <f t="shared" si="14"/>
        <v>22.326102706854552</v>
      </c>
      <c r="T112">
        <f t="shared" si="15"/>
        <v>121.3812162162162</v>
      </c>
      <c r="U112">
        <f t="shared" si="16"/>
        <v>1.2232610270685456</v>
      </c>
      <c r="V112">
        <f t="shared" si="17"/>
        <v>9.25</v>
      </c>
      <c r="W112">
        <f t="shared" si="18"/>
        <v>1639.369999999999</v>
      </c>
      <c r="X112">
        <f t="shared" si="19"/>
        <v>20</v>
      </c>
      <c r="Y112" t="str">
        <f t="shared" si="20"/>
        <v>Apr</v>
      </c>
    </row>
    <row r="113" spans="1:25" x14ac:dyDescent="0.25">
      <c r="A113" t="s">
        <v>185</v>
      </c>
      <c r="B113" t="s">
        <v>81</v>
      </c>
      <c r="C113" t="s">
        <v>31</v>
      </c>
      <c r="D113" t="s">
        <v>32</v>
      </c>
      <c r="E113" s="2">
        <v>45331</v>
      </c>
      <c r="F113" s="2">
        <v>45336</v>
      </c>
      <c r="G113" t="s">
        <v>55</v>
      </c>
      <c r="H113" t="s">
        <v>56</v>
      </c>
      <c r="I113" t="s">
        <v>35</v>
      </c>
      <c r="J113" t="s">
        <v>44</v>
      </c>
      <c r="K113">
        <v>12555.25</v>
      </c>
      <c r="L113">
        <v>1592</v>
      </c>
      <c r="M113">
        <v>283</v>
      </c>
      <c r="N113">
        <v>16048.7</v>
      </c>
      <c r="O113">
        <v>283</v>
      </c>
      <c r="P113">
        <f t="shared" si="11"/>
        <v>17.776381909547741</v>
      </c>
      <c r="Q113">
        <f t="shared" si="12"/>
        <v>7.8864635678391961</v>
      </c>
      <c r="R113">
        <f t="shared" si="13"/>
        <v>44.364840989399291</v>
      </c>
      <c r="S113">
        <f t="shared" si="14"/>
        <v>27.824615200812413</v>
      </c>
      <c r="T113">
        <f t="shared" si="15"/>
        <v>56.709187279151948</v>
      </c>
      <c r="U113">
        <f t="shared" si="16"/>
        <v>1.2782461520081241</v>
      </c>
      <c r="V113">
        <f t="shared" si="17"/>
        <v>17.776381909547741</v>
      </c>
      <c r="W113">
        <f t="shared" si="18"/>
        <v>3493.4500000000007</v>
      </c>
      <c r="X113">
        <f t="shared" si="19"/>
        <v>5</v>
      </c>
      <c r="Y113" t="str">
        <f t="shared" si="20"/>
        <v>Feb</v>
      </c>
    </row>
    <row r="114" spans="1:25" x14ac:dyDescent="0.25">
      <c r="A114" t="s">
        <v>186</v>
      </c>
      <c r="B114" t="s">
        <v>37</v>
      </c>
      <c r="C114" t="s">
        <v>53</v>
      </c>
      <c r="D114" t="s">
        <v>53</v>
      </c>
      <c r="E114" s="2">
        <v>45447</v>
      </c>
      <c r="F114" s="2">
        <v>45459</v>
      </c>
      <c r="G114" t="s">
        <v>69</v>
      </c>
      <c r="H114" t="s">
        <v>70</v>
      </c>
      <c r="I114" t="s">
        <v>27</v>
      </c>
      <c r="J114" t="s">
        <v>44</v>
      </c>
      <c r="K114">
        <v>8234.7099999999991</v>
      </c>
      <c r="L114">
        <v>1267</v>
      </c>
      <c r="M114">
        <v>94</v>
      </c>
      <c r="N114">
        <v>3776.97</v>
      </c>
      <c r="O114">
        <v>94</v>
      </c>
      <c r="P114">
        <f t="shared" si="11"/>
        <v>7.4191002367797951</v>
      </c>
      <c r="Q114">
        <f t="shared" si="12"/>
        <v>6.4993764798737166</v>
      </c>
      <c r="R114">
        <f t="shared" si="13"/>
        <v>87.60329787234042</v>
      </c>
      <c r="S114">
        <f t="shared" si="14"/>
        <v>-54.133539614631246</v>
      </c>
      <c r="T114">
        <f t="shared" si="15"/>
        <v>40.180531914893614</v>
      </c>
      <c r="U114">
        <f t="shared" si="16"/>
        <v>0.45866460385368762</v>
      </c>
      <c r="V114">
        <f t="shared" si="17"/>
        <v>7.4191002367797951</v>
      </c>
      <c r="W114">
        <f t="shared" si="18"/>
        <v>-4457.74</v>
      </c>
      <c r="X114">
        <f t="shared" si="19"/>
        <v>12</v>
      </c>
      <c r="Y114" t="str">
        <f t="shared" si="20"/>
        <v>Jun</v>
      </c>
    </row>
    <row r="115" spans="1:25" x14ac:dyDescent="0.25">
      <c r="A115" t="s">
        <v>187</v>
      </c>
      <c r="B115" t="s">
        <v>16</v>
      </c>
      <c r="C115" t="s">
        <v>42</v>
      </c>
      <c r="D115" t="s">
        <v>43</v>
      </c>
      <c r="E115" s="2">
        <v>45387</v>
      </c>
      <c r="F115" s="2">
        <v>45404</v>
      </c>
      <c r="G115" t="s">
        <v>38</v>
      </c>
      <c r="H115" t="s">
        <v>39</v>
      </c>
      <c r="I115" t="s">
        <v>59</v>
      </c>
      <c r="J115" t="s">
        <v>22</v>
      </c>
      <c r="K115">
        <v>19739.47</v>
      </c>
      <c r="L115">
        <v>1569</v>
      </c>
      <c r="M115">
        <v>484</v>
      </c>
      <c r="N115">
        <v>65651.31</v>
      </c>
      <c r="O115">
        <v>484</v>
      </c>
      <c r="P115">
        <f t="shared" si="11"/>
        <v>30.847673677501593</v>
      </c>
      <c r="Q115">
        <f t="shared" si="12"/>
        <v>12.580924155513067</v>
      </c>
      <c r="R115">
        <f t="shared" si="13"/>
        <v>40.784028925619836</v>
      </c>
      <c r="S115">
        <f t="shared" si="14"/>
        <v>232.58902088049979</v>
      </c>
      <c r="T115">
        <f t="shared" si="15"/>
        <v>135.64320247933884</v>
      </c>
      <c r="U115">
        <f t="shared" si="16"/>
        <v>3.325890208804998</v>
      </c>
      <c r="V115">
        <f t="shared" si="17"/>
        <v>30.847673677501593</v>
      </c>
      <c r="W115">
        <f t="shared" si="18"/>
        <v>45911.839999999997</v>
      </c>
      <c r="X115">
        <f t="shared" si="19"/>
        <v>17</v>
      </c>
      <c r="Y115" t="str">
        <f t="shared" si="20"/>
        <v>Apr</v>
      </c>
    </row>
    <row r="116" spans="1:25" x14ac:dyDescent="0.25">
      <c r="A116" t="s">
        <v>188</v>
      </c>
      <c r="B116" t="s">
        <v>16</v>
      </c>
      <c r="C116" t="s">
        <v>47</v>
      </c>
      <c r="D116" t="s">
        <v>48</v>
      </c>
      <c r="E116" s="2">
        <v>45383</v>
      </c>
      <c r="F116" s="2">
        <v>45391</v>
      </c>
      <c r="G116" t="s">
        <v>49</v>
      </c>
      <c r="H116" t="s">
        <v>50</v>
      </c>
      <c r="I116" t="s">
        <v>35</v>
      </c>
      <c r="J116" t="s">
        <v>28</v>
      </c>
      <c r="K116">
        <v>5115.3599999999997</v>
      </c>
      <c r="L116">
        <v>266</v>
      </c>
      <c r="M116">
        <v>60</v>
      </c>
      <c r="N116">
        <v>4321.57</v>
      </c>
      <c r="O116">
        <v>60</v>
      </c>
      <c r="P116">
        <f t="shared" si="11"/>
        <v>22.556390977443609</v>
      </c>
      <c r="Q116">
        <f t="shared" si="12"/>
        <v>19.230676691729322</v>
      </c>
      <c r="R116">
        <f t="shared" si="13"/>
        <v>85.256</v>
      </c>
      <c r="S116">
        <f t="shared" si="14"/>
        <v>-15.517773920115104</v>
      </c>
      <c r="T116">
        <f t="shared" si="15"/>
        <v>72.026166666666668</v>
      </c>
      <c r="U116">
        <f t="shared" si="16"/>
        <v>0.84482226079884892</v>
      </c>
      <c r="V116">
        <f t="shared" si="17"/>
        <v>22.556390977443609</v>
      </c>
      <c r="W116">
        <f t="shared" si="18"/>
        <v>-793.79</v>
      </c>
      <c r="X116">
        <f t="shared" si="19"/>
        <v>8</v>
      </c>
      <c r="Y116" t="str">
        <f t="shared" si="20"/>
        <v>Apr</v>
      </c>
    </row>
    <row r="117" spans="1:25" x14ac:dyDescent="0.25">
      <c r="A117" t="s">
        <v>189</v>
      </c>
      <c r="B117" t="s">
        <v>81</v>
      </c>
      <c r="C117" t="s">
        <v>65</v>
      </c>
      <c r="D117" t="s">
        <v>32</v>
      </c>
      <c r="E117" s="2">
        <v>45408</v>
      </c>
      <c r="F117" s="2">
        <v>45435</v>
      </c>
      <c r="G117" t="s">
        <v>69</v>
      </c>
      <c r="H117" t="s">
        <v>70</v>
      </c>
      <c r="I117" t="s">
        <v>63</v>
      </c>
      <c r="J117" t="s">
        <v>44</v>
      </c>
      <c r="K117">
        <v>14309.53</v>
      </c>
      <c r="L117">
        <v>1860</v>
      </c>
      <c r="M117">
        <v>526</v>
      </c>
      <c r="N117">
        <v>51026.48</v>
      </c>
      <c r="O117">
        <v>526</v>
      </c>
      <c r="P117">
        <f t="shared" si="11"/>
        <v>28.279569892473116</v>
      </c>
      <c r="Q117">
        <f t="shared" si="12"/>
        <v>7.6932956989247314</v>
      </c>
      <c r="R117">
        <f t="shared" si="13"/>
        <v>27.204429657794677</v>
      </c>
      <c r="S117">
        <f t="shared" si="14"/>
        <v>256.59088733172928</v>
      </c>
      <c r="T117">
        <f t="shared" si="15"/>
        <v>97.008517110266169</v>
      </c>
      <c r="U117">
        <f t="shared" si="16"/>
        <v>3.565908873317293</v>
      </c>
      <c r="V117">
        <f t="shared" si="17"/>
        <v>28.279569892473116</v>
      </c>
      <c r="W117">
        <f t="shared" si="18"/>
        <v>36716.950000000004</v>
      </c>
      <c r="X117">
        <f t="shared" si="19"/>
        <v>27</v>
      </c>
      <c r="Y117" t="str">
        <f t="shared" si="20"/>
        <v>Apr</v>
      </c>
    </row>
    <row r="118" spans="1:25" x14ac:dyDescent="0.25">
      <c r="A118" t="s">
        <v>190</v>
      </c>
      <c r="B118" t="s">
        <v>41</v>
      </c>
      <c r="C118" t="s">
        <v>42</v>
      </c>
      <c r="D118" t="s">
        <v>43</v>
      </c>
      <c r="E118" s="2">
        <v>45644</v>
      </c>
      <c r="F118" s="2">
        <v>45667</v>
      </c>
      <c r="G118" t="s">
        <v>55</v>
      </c>
      <c r="H118" t="s">
        <v>56</v>
      </c>
      <c r="I118" t="s">
        <v>35</v>
      </c>
      <c r="J118" t="s">
        <v>44</v>
      </c>
      <c r="K118">
        <v>8772.33</v>
      </c>
      <c r="L118">
        <v>1931</v>
      </c>
      <c r="M118">
        <v>287</v>
      </c>
      <c r="N118">
        <v>23572.52</v>
      </c>
      <c r="O118">
        <v>287</v>
      </c>
      <c r="P118">
        <f t="shared" si="11"/>
        <v>14.862765406525117</v>
      </c>
      <c r="Q118">
        <f t="shared" si="12"/>
        <v>4.5428948731227345</v>
      </c>
      <c r="R118">
        <f t="shared" si="13"/>
        <v>30.565609756097562</v>
      </c>
      <c r="S118">
        <f t="shared" si="14"/>
        <v>168.71446924591299</v>
      </c>
      <c r="T118">
        <f t="shared" si="15"/>
        <v>82.134216027874572</v>
      </c>
      <c r="U118">
        <f t="shared" si="16"/>
        <v>2.68714469245913</v>
      </c>
      <c r="V118">
        <f t="shared" si="17"/>
        <v>14.862765406525117</v>
      </c>
      <c r="W118">
        <f t="shared" si="18"/>
        <v>14800.19</v>
      </c>
      <c r="X118">
        <f t="shared" si="19"/>
        <v>23</v>
      </c>
      <c r="Y118" t="str">
        <f t="shared" si="20"/>
        <v>Dec</v>
      </c>
    </row>
    <row r="119" spans="1:25" x14ac:dyDescent="0.25">
      <c r="A119" t="s">
        <v>191</v>
      </c>
      <c r="B119" t="s">
        <v>76</v>
      </c>
      <c r="C119" t="s">
        <v>17</v>
      </c>
      <c r="D119" t="s">
        <v>18</v>
      </c>
      <c r="E119" s="2">
        <v>45574</v>
      </c>
      <c r="F119" s="2">
        <v>45584</v>
      </c>
      <c r="G119" t="s">
        <v>38</v>
      </c>
      <c r="H119" t="s">
        <v>39</v>
      </c>
      <c r="I119" t="s">
        <v>63</v>
      </c>
      <c r="J119" t="s">
        <v>22</v>
      </c>
      <c r="K119">
        <v>5446.8</v>
      </c>
      <c r="L119">
        <v>803</v>
      </c>
      <c r="M119">
        <v>153</v>
      </c>
      <c r="N119">
        <v>5623.73</v>
      </c>
      <c r="O119">
        <v>153</v>
      </c>
      <c r="P119">
        <f t="shared" si="11"/>
        <v>19.053549190535492</v>
      </c>
      <c r="Q119">
        <f t="shared" si="12"/>
        <v>6.7830635118306351</v>
      </c>
      <c r="R119">
        <f t="shared" si="13"/>
        <v>35.6</v>
      </c>
      <c r="S119">
        <f t="shared" si="14"/>
        <v>3.248329294264511</v>
      </c>
      <c r="T119">
        <f t="shared" si="15"/>
        <v>36.756405228758169</v>
      </c>
      <c r="U119">
        <f t="shared" si="16"/>
        <v>1.0324832929426451</v>
      </c>
      <c r="V119">
        <f t="shared" si="17"/>
        <v>19.053549190535492</v>
      </c>
      <c r="W119">
        <f t="shared" si="18"/>
        <v>176.92999999999938</v>
      </c>
      <c r="X119">
        <f t="shared" si="19"/>
        <v>10</v>
      </c>
      <c r="Y119" t="str">
        <f t="shared" si="20"/>
        <v>Oct</v>
      </c>
    </row>
    <row r="120" spans="1:25" x14ac:dyDescent="0.25">
      <c r="A120" t="s">
        <v>192</v>
      </c>
      <c r="B120" t="s">
        <v>46</v>
      </c>
      <c r="C120" t="s">
        <v>31</v>
      </c>
      <c r="D120" t="s">
        <v>32</v>
      </c>
      <c r="E120" s="2">
        <v>45424</v>
      </c>
      <c r="F120" s="2">
        <v>45429</v>
      </c>
      <c r="G120" t="s">
        <v>33</v>
      </c>
      <c r="H120" t="s">
        <v>34</v>
      </c>
      <c r="I120" t="s">
        <v>59</v>
      </c>
      <c r="J120" t="s">
        <v>44</v>
      </c>
      <c r="K120">
        <v>2816.95</v>
      </c>
      <c r="L120">
        <v>878</v>
      </c>
      <c r="M120">
        <v>260</v>
      </c>
      <c r="N120">
        <v>31019.4</v>
      </c>
      <c r="O120">
        <v>260</v>
      </c>
      <c r="P120">
        <f t="shared" si="11"/>
        <v>29.6127562642369</v>
      </c>
      <c r="Q120">
        <f t="shared" si="12"/>
        <v>3.2083712984054666</v>
      </c>
      <c r="R120">
        <f t="shared" si="13"/>
        <v>10.834423076923077</v>
      </c>
      <c r="S120">
        <f t="shared" si="14"/>
        <v>1001.1697048225919</v>
      </c>
      <c r="T120">
        <f t="shared" si="15"/>
        <v>119.30538461538463</v>
      </c>
      <c r="U120">
        <f t="shared" si="16"/>
        <v>11.011697048225919</v>
      </c>
      <c r="V120">
        <f t="shared" si="17"/>
        <v>29.6127562642369</v>
      </c>
      <c r="W120">
        <f t="shared" si="18"/>
        <v>28202.45</v>
      </c>
      <c r="X120">
        <f t="shared" si="19"/>
        <v>5</v>
      </c>
      <c r="Y120" t="str">
        <f t="shared" si="20"/>
        <v>May</v>
      </c>
    </row>
    <row r="121" spans="1:25" x14ac:dyDescent="0.25">
      <c r="A121" t="s">
        <v>193</v>
      </c>
      <c r="B121" t="s">
        <v>78</v>
      </c>
      <c r="C121" t="s">
        <v>17</v>
      </c>
      <c r="D121" t="s">
        <v>18</v>
      </c>
      <c r="E121" s="2">
        <v>45386</v>
      </c>
      <c r="F121" s="2">
        <v>45405</v>
      </c>
      <c r="G121" t="s">
        <v>33</v>
      </c>
      <c r="H121" t="s">
        <v>34</v>
      </c>
      <c r="I121" t="s">
        <v>21</v>
      </c>
      <c r="J121" t="s">
        <v>22</v>
      </c>
      <c r="K121">
        <v>13780.27</v>
      </c>
      <c r="L121">
        <v>2445</v>
      </c>
      <c r="M121">
        <v>828</v>
      </c>
      <c r="N121">
        <v>62087.14</v>
      </c>
      <c r="O121">
        <v>828</v>
      </c>
      <c r="P121">
        <f t="shared" si="11"/>
        <v>33.865030674846622</v>
      </c>
      <c r="Q121">
        <f t="shared" si="12"/>
        <v>5.6361022494887525</v>
      </c>
      <c r="R121">
        <f t="shared" si="13"/>
        <v>16.642838164251209</v>
      </c>
      <c r="S121">
        <f t="shared" si="14"/>
        <v>350.55096888522496</v>
      </c>
      <c r="T121">
        <f t="shared" si="15"/>
        <v>74.984468599033818</v>
      </c>
      <c r="U121">
        <f t="shared" si="16"/>
        <v>4.5055096888522499</v>
      </c>
      <c r="V121">
        <f t="shared" si="17"/>
        <v>33.865030674846622</v>
      </c>
      <c r="W121">
        <f t="shared" si="18"/>
        <v>48306.869999999995</v>
      </c>
      <c r="X121">
        <f t="shared" si="19"/>
        <v>19</v>
      </c>
      <c r="Y121" t="str">
        <f t="shared" si="20"/>
        <v>Apr</v>
      </c>
    </row>
    <row r="122" spans="1:25" x14ac:dyDescent="0.25">
      <c r="A122" t="s">
        <v>194</v>
      </c>
      <c r="B122" t="s">
        <v>90</v>
      </c>
      <c r="C122" t="s">
        <v>53</v>
      </c>
      <c r="D122" t="s">
        <v>53</v>
      </c>
      <c r="E122" s="2">
        <v>45495</v>
      </c>
      <c r="F122" s="2">
        <v>45504</v>
      </c>
      <c r="G122" t="s">
        <v>33</v>
      </c>
      <c r="H122" t="s">
        <v>34</v>
      </c>
      <c r="I122" t="s">
        <v>27</v>
      </c>
      <c r="J122" t="s">
        <v>44</v>
      </c>
      <c r="K122">
        <v>6071.39</v>
      </c>
      <c r="L122">
        <v>873</v>
      </c>
      <c r="M122">
        <v>182</v>
      </c>
      <c r="N122">
        <v>14989.57</v>
      </c>
      <c r="O122">
        <v>182</v>
      </c>
      <c r="P122">
        <f t="shared" si="11"/>
        <v>20.847651775486828</v>
      </c>
      <c r="Q122">
        <f t="shared" si="12"/>
        <v>6.9546277205040097</v>
      </c>
      <c r="R122">
        <f t="shared" si="13"/>
        <v>33.359285714285718</v>
      </c>
      <c r="S122">
        <f t="shared" si="14"/>
        <v>146.88860376289449</v>
      </c>
      <c r="T122">
        <f t="shared" si="15"/>
        <v>82.360274725274721</v>
      </c>
      <c r="U122">
        <f t="shared" si="16"/>
        <v>2.4688860376289448</v>
      </c>
      <c r="V122">
        <f t="shared" si="17"/>
        <v>20.847651775486828</v>
      </c>
      <c r="W122">
        <f t="shared" si="18"/>
        <v>8918.18</v>
      </c>
      <c r="X122">
        <f t="shared" si="19"/>
        <v>9</v>
      </c>
      <c r="Y122" t="str">
        <f t="shared" si="20"/>
        <v>Jul</v>
      </c>
    </row>
    <row r="123" spans="1:25" x14ac:dyDescent="0.25">
      <c r="A123" t="s">
        <v>195</v>
      </c>
      <c r="B123" t="s">
        <v>104</v>
      </c>
      <c r="C123" t="s">
        <v>53</v>
      </c>
      <c r="D123" t="s">
        <v>53</v>
      </c>
      <c r="E123" s="2">
        <v>45636</v>
      </c>
      <c r="F123" s="2">
        <v>45642</v>
      </c>
      <c r="G123" t="s">
        <v>25</v>
      </c>
      <c r="H123" t="s">
        <v>26</v>
      </c>
      <c r="I123" t="s">
        <v>59</v>
      </c>
      <c r="J123" t="s">
        <v>22</v>
      </c>
      <c r="K123">
        <v>16141.13</v>
      </c>
      <c r="L123">
        <v>734</v>
      </c>
      <c r="M123">
        <v>250</v>
      </c>
      <c r="N123">
        <v>8794.7999999999993</v>
      </c>
      <c r="O123">
        <v>250</v>
      </c>
      <c r="P123">
        <f t="shared" si="11"/>
        <v>34.059945504087189</v>
      </c>
      <c r="Q123">
        <f t="shared" si="12"/>
        <v>21.990640326975477</v>
      </c>
      <c r="R123">
        <f t="shared" si="13"/>
        <v>64.564520000000002</v>
      </c>
      <c r="S123">
        <f t="shared" si="14"/>
        <v>-45.51310843788508</v>
      </c>
      <c r="T123">
        <f t="shared" si="15"/>
        <v>35.179199999999994</v>
      </c>
      <c r="U123">
        <f t="shared" si="16"/>
        <v>0.54486891562114914</v>
      </c>
      <c r="V123">
        <f t="shared" si="17"/>
        <v>34.059945504087189</v>
      </c>
      <c r="W123">
        <f t="shared" si="18"/>
        <v>-7346.33</v>
      </c>
      <c r="X123">
        <f t="shared" si="19"/>
        <v>6</v>
      </c>
      <c r="Y123" t="str">
        <f t="shared" si="20"/>
        <v>Dec</v>
      </c>
    </row>
    <row r="124" spans="1:25" x14ac:dyDescent="0.25">
      <c r="A124" t="s">
        <v>196</v>
      </c>
      <c r="B124" t="s">
        <v>30</v>
      </c>
      <c r="C124" t="s">
        <v>31</v>
      </c>
      <c r="D124" t="s">
        <v>32</v>
      </c>
      <c r="E124" s="2">
        <v>45551</v>
      </c>
      <c r="F124" s="2">
        <v>45577</v>
      </c>
      <c r="G124" t="s">
        <v>38</v>
      </c>
      <c r="H124" t="s">
        <v>39</v>
      </c>
      <c r="I124" t="s">
        <v>21</v>
      </c>
      <c r="J124" t="s">
        <v>28</v>
      </c>
      <c r="K124">
        <v>17877.29</v>
      </c>
      <c r="L124">
        <v>252</v>
      </c>
      <c r="M124">
        <v>82</v>
      </c>
      <c r="N124">
        <v>4949.42</v>
      </c>
      <c r="O124">
        <v>82</v>
      </c>
      <c r="P124">
        <f t="shared" si="11"/>
        <v>32.539682539682538</v>
      </c>
      <c r="Q124">
        <f t="shared" si="12"/>
        <v>70.941626984126984</v>
      </c>
      <c r="R124">
        <f t="shared" si="13"/>
        <v>218.01573170731709</v>
      </c>
      <c r="S124">
        <f t="shared" si="14"/>
        <v>-72.314483906677125</v>
      </c>
      <c r="T124">
        <f t="shared" si="15"/>
        <v>60.358780487804879</v>
      </c>
      <c r="U124">
        <f t="shared" si="16"/>
        <v>0.27685516093322871</v>
      </c>
      <c r="V124">
        <f t="shared" si="17"/>
        <v>32.539682539682538</v>
      </c>
      <c r="W124">
        <f t="shared" si="18"/>
        <v>-12927.87</v>
      </c>
      <c r="X124">
        <f t="shared" si="19"/>
        <v>26</v>
      </c>
      <c r="Y124" t="str">
        <f t="shared" si="20"/>
        <v>Sep</v>
      </c>
    </row>
    <row r="125" spans="1:25" x14ac:dyDescent="0.25">
      <c r="A125" t="s">
        <v>197</v>
      </c>
      <c r="B125" t="s">
        <v>81</v>
      </c>
      <c r="C125" t="s">
        <v>17</v>
      </c>
      <c r="D125" t="s">
        <v>18</v>
      </c>
      <c r="E125" s="2">
        <v>45566</v>
      </c>
      <c r="F125" s="2">
        <v>45596</v>
      </c>
      <c r="G125" t="s">
        <v>19</v>
      </c>
      <c r="H125" t="s">
        <v>20</v>
      </c>
      <c r="I125" t="s">
        <v>27</v>
      </c>
      <c r="J125" t="s">
        <v>22</v>
      </c>
      <c r="K125">
        <v>14060.52</v>
      </c>
      <c r="L125">
        <v>2144</v>
      </c>
      <c r="M125">
        <v>512</v>
      </c>
      <c r="N125">
        <v>58106.8</v>
      </c>
      <c r="O125">
        <v>512</v>
      </c>
      <c r="P125">
        <f t="shared" si="11"/>
        <v>23.880597014925371</v>
      </c>
      <c r="Q125">
        <f t="shared" si="12"/>
        <v>6.558078358208955</v>
      </c>
      <c r="R125">
        <f t="shared" si="13"/>
        <v>27.461953125000001</v>
      </c>
      <c r="S125">
        <f t="shared" si="14"/>
        <v>313.26209841456784</v>
      </c>
      <c r="T125">
        <f t="shared" si="15"/>
        <v>113.48984375000001</v>
      </c>
      <c r="U125">
        <f t="shared" si="16"/>
        <v>4.1326209841456789</v>
      </c>
      <c r="V125">
        <f t="shared" si="17"/>
        <v>23.880597014925371</v>
      </c>
      <c r="W125">
        <f t="shared" si="18"/>
        <v>44046.28</v>
      </c>
      <c r="X125">
        <f t="shared" si="19"/>
        <v>30</v>
      </c>
      <c r="Y125" t="str">
        <f t="shared" si="20"/>
        <v>Oct</v>
      </c>
    </row>
    <row r="126" spans="1:25" x14ac:dyDescent="0.25">
      <c r="A126" t="s">
        <v>198</v>
      </c>
      <c r="B126" t="s">
        <v>37</v>
      </c>
      <c r="C126" t="s">
        <v>53</v>
      </c>
      <c r="D126" t="s">
        <v>53</v>
      </c>
      <c r="E126" s="2">
        <v>45585</v>
      </c>
      <c r="F126" s="2">
        <v>45593</v>
      </c>
      <c r="G126" t="s">
        <v>33</v>
      </c>
      <c r="H126" t="s">
        <v>34</v>
      </c>
      <c r="I126" t="s">
        <v>27</v>
      </c>
      <c r="J126" t="s">
        <v>44</v>
      </c>
      <c r="K126">
        <v>9363.5499999999993</v>
      </c>
      <c r="L126">
        <v>1446</v>
      </c>
      <c r="M126">
        <v>374</v>
      </c>
      <c r="N126">
        <v>28462.98</v>
      </c>
      <c r="O126">
        <v>374</v>
      </c>
      <c r="P126">
        <f t="shared" si="11"/>
        <v>25.864453665283545</v>
      </c>
      <c r="Q126">
        <f t="shared" si="12"/>
        <v>6.4754840940525584</v>
      </c>
      <c r="R126">
        <f t="shared" si="13"/>
        <v>25.036229946524063</v>
      </c>
      <c r="S126">
        <f t="shared" si="14"/>
        <v>203.97637648114232</v>
      </c>
      <c r="T126">
        <f t="shared" si="15"/>
        <v>76.104224598930486</v>
      </c>
      <c r="U126">
        <f t="shared" si="16"/>
        <v>3.0397637648114233</v>
      </c>
      <c r="V126">
        <f t="shared" si="17"/>
        <v>25.864453665283545</v>
      </c>
      <c r="W126">
        <f t="shared" si="18"/>
        <v>19099.43</v>
      </c>
      <c r="X126">
        <f t="shared" si="19"/>
        <v>8</v>
      </c>
      <c r="Y126" t="str">
        <f t="shared" si="20"/>
        <v>Oct</v>
      </c>
    </row>
    <row r="127" spans="1:25" x14ac:dyDescent="0.25">
      <c r="A127" t="s">
        <v>199</v>
      </c>
      <c r="B127" t="s">
        <v>72</v>
      </c>
      <c r="C127" t="s">
        <v>53</v>
      </c>
      <c r="D127" t="s">
        <v>53</v>
      </c>
      <c r="E127" s="2">
        <v>45571</v>
      </c>
      <c r="F127" s="2">
        <v>45585</v>
      </c>
      <c r="G127" t="s">
        <v>55</v>
      </c>
      <c r="H127" t="s">
        <v>56</v>
      </c>
      <c r="I127" t="s">
        <v>27</v>
      </c>
      <c r="J127" t="s">
        <v>28</v>
      </c>
      <c r="K127">
        <v>14873.46</v>
      </c>
      <c r="L127">
        <v>1085</v>
      </c>
      <c r="M127">
        <v>366</v>
      </c>
      <c r="N127">
        <v>13521.38</v>
      </c>
      <c r="O127">
        <v>366</v>
      </c>
      <c r="P127">
        <f t="shared" si="11"/>
        <v>33.732718894009217</v>
      </c>
      <c r="Q127">
        <f t="shared" si="12"/>
        <v>13.708258064516128</v>
      </c>
      <c r="R127">
        <f t="shared" si="13"/>
        <v>40.637868852459015</v>
      </c>
      <c r="S127">
        <f t="shared" si="14"/>
        <v>-9.0905545851469665</v>
      </c>
      <c r="T127">
        <f t="shared" si="15"/>
        <v>36.943661202185787</v>
      </c>
      <c r="U127">
        <f t="shared" si="16"/>
        <v>0.9090944541485303</v>
      </c>
      <c r="V127">
        <f t="shared" si="17"/>
        <v>33.732718894009217</v>
      </c>
      <c r="W127">
        <f t="shared" si="18"/>
        <v>-1352.08</v>
      </c>
      <c r="X127">
        <f t="shared" si="19"/>
        <v>14</v>
      </c>
      <c r="Y127" t="str">
        <f t="shared" si="20"/>
        <v>Oct</v>
      </c>
    </row>
    <row r="128" spans="1:25" x14ac:dyDescent="0.25">
      <c r="A128" t="s">
        <v>200</v>
      </c>
      <c r="B128" t="s">
        <v>160</v>
      </c>
      <c r="C128" t="s">
        <v>17</v>
      </c>
      <c r="D128" t="s">
        <v>18</v>
      </c>
      <c r="E128" s="2">
        <v>45555</v>
      </c>
      <c r="F128" s="2">
        <v>45579</v>
      </c>
      <c r="G128" t="s">
        <v>25</v>
      </c>
      <c r="H128" t="s">
        <v>26</v>
      </c>
      <c r="I128" t="s">
        <v>63</v>
      </c>
      <c r="J128" t="s">
        <v>22</v>
      </c>
      <c r="K128">
        <v>8193.18</v>
      </c>
      <c r="L128">
        <v>717</v>
      </c>
      <c r="M128">
        <v>108</v>
      </c>
      <c r="N128">
        <v>5439.05</v>
      </c>
      <c r="O128">
        <v>108</v>
      </c>
      <c r="P128">
        <f t="shared" si="11"/>
        <v>15.062761506276152</v>
      </c>
      <c r="Q128">
        <f t="shared" si="12"/>
        <v>11.427029288702929</v>
      </c>
      <c r="R128">
        <f t="shared" si="13"/>
        <v>75.862777777777779</v>
      </c>
      <c r="S128">
        <f t="shared" si="14"/>
        <v>-33.614908985277999</v>
      </c>
      <c r="T128">
        <f t="shared" si="15"/>
        <v>50.361574074074078</v>
      </c>
      <c r="U128">
        <f t="shared" si="16"/>
        <v>0.66385091014721997</v>
      </c>
      <c r="V128">
        <f t="shared" si="17"/>
        <v>15.062761506276152</v>
      </c>
      <c r="W128">
        <f t="shared" si="18"/>
        <v>-2754.13</v>
      </c>
      <c r="X128">
        <f t="shared" si="19"/>
        <v>24</v>
      </c>
      <c r="Y128" t="str">
        <f t="shared" si="20"/>
        <v>Sep</v>
      </c>
    </row>
    <row r="129" spans="1:25" x14ac:dyDescent="0.25">
      <c r="A129" t="s">
        <v>201</v>
      </c>
      <c r="B129" t="s">
        <v>30</v>
      </c>
      <c r="C129" t="s">
        <v>42</v>
      </c>
      <c r="D129" t="s">
        <v>43</v>
      </c>
      <c r="E129" s="2">
        <v>45345</v>
      </c>
      <c r="F129" s="2">
        <v>45372</v>
      </c>
      <c r="G129" t="s">
        <v>33</v>
      </c>
      <c r="H129" t="s">
        <v>34</v>
      </c>
      <c r="I129" t="s">
        <v>27</v>
      </c>
      <c r="J129" t="s">
        <v>44</v>
      </c>
      <c r="K129">
        <v>13113.54</v>
      </c>
      <c r="L129">
        <v>589</v>
      </c>
      <c r="M129">
        <v>43</v>
      </c>
      <c r="N129">
        <v>6317.88</v>
      </c>
      <c r="O129">
        <v>43</v>
      </c>
      <c r="P129">
        <f t="shared" si="11"/>
        <v>7.3005093378607802</v>
      </c>
      <c r="Q129">
        <f t="shared" si="12"/>
        <v>22.264074702886248</v>
      </c>
      <c r="R129">
        <f t="shared" si="13"/>
        <v>304.96604651162795</v>
      </c>
      <c r="S129">
        <f t="shared" si="14"/>
        <v>-51.821704894330601</v>
      </c>
      <c r="T129">
        <f t="shared" si="15"/>
        <v>146.92744186046511</v>
      </c>
      <c r="U129">
        <f t="shared" si="16"/>
        <v>0.48178295105669405</v>
      </c>
      <c r="V129">
        <f t="shared" si="17"/>
        <v>7.3005093378607802</v>
      </c>
      <c r="W129">
        <f t="shared" si="18"/>
        <v>-6795.6600000000008</v>
      </c>
      <c r="X129">
        <f t="shared" si="19"/>
        <v>27</v>
      </c>
      <c r="Y129" t="str">
        <f t="shared" si="20"/>
        <v>Feb</v>
      </c>
    </row>
    <row r="130" spans="1:25" x14ac:dyDescent="0.25">
      <c r="A130" t="s">
        <v>202</v>
      </c>
      <c r="B130" t="s">
        <v>37</v>
      </c>
      <c r="C130" t="s">
        <v>47</v>
      </c>
      <c r="D130" t="s">
        <v>48</v>
      </c>
      <c r="E130" s="2">
        <v>45550</v>
      </c>
      <c r="F130" s="2">
        <v>45580</v>
      </c>
      <c r="G130" t="s">
        <v>49</v>
      </c>
      <c r="H130" t="s">
        <v>50</v>
      </c>
      <c r="I130" t="s">
        <v>27</v>
      </c>
      <c r="J130" t="s">
        <v>44</v>
      </c>
      <c r="K130">
        <v>19731.11</v>
      </c>
      <c r="L130">
        <v>1274</v>
      </c>
      <c r="M130">
        <v>182</v>
      </c>
      <c r="N130">
        <v>23233.279999999999</v>
      </c>
      <c r="O130">
        <v>182</v>
      </c>
      <c r="P130">
        <f t="shared" si="11"/>
        <v>14.285714285714285</v>
      </c>
      <c r="Q130">
        <f t="shared" si="12"/>
        <v>15.487527472527473</v>
      </c>
      <c r="R130">
        <f t="shared" si="13"/>
        <v>108.41269230769231</v>
      </c>
      <c r="S130">
        <f t="shared" si="14"/>
        <v>17.749482923160421</v>
      </c>
      <c r="T130">
        <f t="shared" si="15"/>
        <v>127.65538461538461</v>
      </c>
      <c r="U130">
        <f t="shared" si="16"/>
        <v>1.1774948292316043</v>
      </c>
      <c r="V130">
        <f t="shared" si="17"/>
        <v>14.285714285714285</v>
      </c>
      <c r="W130">
        <f t="shared" si="18"/>
        <v>3502.1699999999983</v>
      </c>
      <c r="X130">
        <f t="shared" si="19"/>
        <v>30</v>
      </c>
      <c r="Y130" t="str">
        <f t="shared" si="20"/>
        <v>Sep</v>
      </c>
    </row>
    <row r="131" spans="1:25" x14ac:dyDescent="0.25">
      <c r="A131" t="s">
        <v>203</v>
      </c>
      <c r="B131" t="s">
        <v>104</v>
      </c>
      <c r="C131" t="s">
        <v>17</v>
      </c>
      <c r="D131" t="s">
        <v>18</v>
      </c>
      <c r="E131" s="2">
        <v>45367</v>
      </c>
      <c r="F131" s="2">
        <v>45397</v>
      </c>
      <c r="G131" t="s">
        <v>25</v>
      </c>
      <c r="H131" t="s">
        <v>26</v>
      </c>
      <c r="I131" t="s">
        <v>21</v>
      </c>
      <c r="J131" t="s">
        <v>44</v>
      </c>
      <c r="K131">
        <v>13852.26</v>
      </c>
      <c r="L131">
        <v>974</v>
      </c>
      <c r="M131">
        <v>87</v>
      </c>
      <c r="N131">
        <v>3405.53</v>
      </c>
      <c r="O131">
        <v>87</v>
      </c>
      <c r="P131">
        <f t="shared" ref="P131:P194" si="21">(M131/L131)*100</f>
        <v>8.9322381930184811</v>
      </c>
      <c r="Q131">
        <f t="shared" ref="Q131:Q194" si="22">K131/L131</f>
        <v>14.222032854209445</v>
      </c>
      <c r="R131">
        <f t="shared" ref="R131:R194" si="23">K131/O131</f>
        <v>159.22137931034484</v>
      </c>
      <c r="S131">
        <f t="shared" ref="S131:S194" si="24">((N131-K131)/K131)*100</f>
        <v>-75.415347387357727</v>
      </c>
      <c r="T131">
        <f t="shared" ref="T131:T194" si="25">N131/O131</f>
        <v>39.144022988505746</v>
      </c>
      <c r="U131">
        <f t="shared" ref="U131:U194" si="26">N131/K131</f>
        <v>0.24584652612642272</v>
      </c>
      <c r="V131">
        <f t="shared" ref="V131:V194" si="27">(O131 / L131) * 100</f>
        <v>8.9322381930184811</v>
      </c>
      <c r="W131">
        <f t="shared" ref="W131:W194" si="28">N131-K131</f>
        <v>-10446.73</v>
      </c>
      <c r="X131">
        <f t="shared" ref="X131:X194" si="29">F131-E131</f>
        <v>30</v>
      </c>
      <c r="Y131" t="str">
        <f t="shared" ref="Y131:Y194" si="30" xml:space="preserve"> TEXT(E131, "mmm")</f>
        <v>Mar</v>
      </c>
    </row>
    <row r="132" spans="1:25" x14ac:dyDescent="0.25">
      <c r="A132" t="s">
        <v>204</v>
      </c>
      <c r="B132" t="s">
        <v>46</v>
      </c>
      <c r="C132" t="s">
        <v>17</v>
      </c>
      <c r="D132" t="s">
        <v>18</v>
      </c>
      <c r="E132" s="2">
        <v>45305</v>
      </c>
      <c r="F132" s="2">
        <v>45311</v>
      </c>
      <c r="G132" t="s">
        <v>33</v>
      </c>
      <c r="H132" t="s">
        <v>34</v>
      </c>
      <c r="I132" t="s">
        <v>21</v>
      </c>
      <c r="J132" t="s">
        <v>44</v>
      </c>
      <c r="K132">
        <v>18840.37</v>
      </c>
      <c r="L132">
        <v>305</v>
      </c>
      <c r="M132">
        <v>68</v>
      </c>
      <c r="N132">
        <v>9540.48</v>
      </c>
      <c r="O132">
        <v>68</v>
      </c>
      <c r="P132">
        <f t="shared" si="21"/>
        <v>22.295081967213115</v>
      </c>
      <c r="Q132">
        <f t="shared" si="22"/>
        <v>61.771704918032782</v>
      </c>
      <c r="R132">
        <f t="shared" si="23"/>
        <v>277.06426470588235</v>
      </c>
      <c r="S132">
        <f t="shared" si="24"/>
        <v>-49.361504046895043</v>
      </c>
      <c r="T132">
        <f t="shared" si="25"/>
        <v>140.30117647058822</v>
      </c>
      <c r="U132">
        <f t="shared" si="26"/>
        <v>0.50638495953104956</v>
      </c>
      <c r="V132">
        <f t="shared" si="27"/>
        <v>22.295081967213115</v>
      </c>
      <c r="W132">
        <f t="shared" si="28"/>
        <v>-9299.89</v>
      </c>
      <c r="X132">
        <f t="shared" si="29"/>
        <v>6</v>
      </c>
      <c r="Y132" t="str">
        <f t="shared" si="30"/>
        <v>Jan</v>
      </c>
    </row>
    <row r="133" spans="1:25" x14ac:dyDescent="0.25">
      <c r="A133" t="s">
        <v>205</v>
      </c>
      <c r="B133" t="s">
        <v>158</v>
      </c>
      <c r="C133" t="s">
        <v>31</v>
      </c>
      <c r="D133" t="s">
        <v>32</v>
      </c>
      <c r="E133" s="2">
        <v>45376</v>
      </c>
      <c r="F133" s="2">
        <v>45406</v>
      </c>
      <c r="G133" t="s">
        <v>33</v>
      </c>
      <c r="H133" t="s">
        <v>34</v>
      </c>
      <c r="I133" t="s">
        <v>35</v>
      </c>
      <c r="J133" t="s">
        <v>28</v>
      </c>
      <c r="K133">
        <v>2113.59</v>
      </c>
      <c r="L133">
        <v>847</v>
      </c>
      <c r="M133">
        <v>262</v>
      </c>
      <c r="N133">
        <v>9281.67</v>
      </c>
      <c r="O133">
        <v>262</v>
      </c>
      <c r="P133">
        <f t="shared" si="21"/>
        <v>30.932703659976386</v>
      </c>
      <c r="Q133">
        <f t="shared" si="22"/>
        <v>2.4953837072018894</v>
      </c>
      <c r="R133">
        <f t="shared" si="23"/>
        <v>8.0671374045801532</v>
      </c>
      <c r="S133">
        <f t="shared" si="24"/>
        <v>339.14240699473407</v>
      </c>
      <c r="T133">
        <f t="shared" si="25"/>
        <v>35.426221374045802</v>
      </c>
      <c r="U133">
        <f t="shared" si="26"/>
        <v>4.3914240699473401</v>
      </c>
      <c r="V133">
        <f t="shared" si="27"/>
        <v>30.932703659976386</v>
      </c>
      <c r="W133">
        <f t="shared" si="28"/>
        <v>7168.08</v>
      </c>
      <c r="X133">
        <f t="shared" si="29"/>
        <v>30</v>
      </c>
      <c r="Y133" t="str">
        <f t="shared" si="30"/>
        <v>Mar</v>
      </c>
    </row>
    <row r="134" spans="1:25" x14ac:dyDescent="0.25">
      <c r="A134" t="s">
        <v>206</v>
      </c>
      <c r="B134" t="s">
        <v>30</v>
      </c>
      <c r="C134" t="s">
        <v>53</v>
      </c>
      <c r="D134" t="s">
        <v>53</v>
      </c>
      <c r="E134" s="2">
        <v>45596</v>
      </c>
      <c r="F134" s="2">
        <v>45601</v>
      </c>
      <c r="G134" t="s">
        <v>38</v>
      </c>
      <c r="H134" t="s">
        <v>39</v>
      </c>
      <c r="I134" t="s">
        <v>35</v>
      </c>
      <c r="J134" t="s">
        <v>44</v>
      </c>
      <c r="K134">
        <v>1014.16</v>
      </c>
      <c r="L134">
        <v>1874</v>
      </c>
      <c r="M134">
        <v>530</v>
      </c>
      <c r="N134">
        <v>46451.54</v>
      </c>
      <c r="O134">
        <v>530</v>
      </c>
      <c r="P134">
        <f t="shared" si="21"/>
        <v>28.281750266808963</v>
      </c>
      <c r="Q134">
        <f t="shared" si="22"/>
        <v>0.54117395944503732</v>
      </c>
      <c r="R134">
        <f t="shared" si="23"/>
        <v>1.913509433962264</v>
      </c>
      <c r="S134">
        <f t="shared" si="24"/>
        <v>4480.2969945570712</v>
      </c>
      <c r="T134">
        <f t="shared" si="25"/>
        <v>87.644415094339621</v>
      </c>
      <c r="U134">
        <f t="shared" si="26"/>
        <v>45.802969945570723</v>
      </c>
      <c r="V134">
        <f t="shared" si="27"/>
        <v>28.281750266808963</v>
      </c>
      <c r="W134">
        <f t="shared" si="28"/>
        <v>45437.38</v>
      </c>
      <c r="X134">
        <f t="shared" si="29"/>
        <v>5</v>
      </c>
      <c r="Y134" t="str">
        <f t="shared" si="30"/>
        <v>Oct</v>
      </c>
    </row>
    <row r="135" spans="1:25" x14ac:dyDescent="0.25">
      <c r="A135" t="s">
        <v>207</v>
      </c>
      <c r="B135" t="s">
        <v>99</v>
      </c>
      <c r="C135" t="s">
        <v>65</v>
      </c>
      <c r="D135" t="s">
        <v>32</v>
      </c>
      <c r="E135" s="2">
        <v>45520</v>
      </c>
      <c r="F135" s="2">
        <v>45549</v>
      </c>
      <c r="G135" t="s">
        <v>49</v>
      </c>
      <c r="H135" t="s">
        <v>50</v>
      </c>
      <c r="I135" t="s">
        <v>27</v>
      </c>
      <c r="J135" t="s">
        <v>28</v>
      </c>
      <c r="K135">
        <v>19713.080000000002</v>
      </c>
      <c r="L135">
        <v>1852</v>
      </c>
      <c r="M135">
        <v>422</v>
      </c>
      <c r="N135">
        <v>31948.31</v>
      </c>
      <c r="O135">
        <v>422</v>
      </c>
      <c r="P135">
        <f t="shared" si="21"/>
        <v>22.786177105831534</v>
      </c>
      <c r="Q135">
        <f t="shared" si="22"/>
        <v>10.644211663066956</v>
      </c>
      <c r="R135">
        <f t="shared" si="23"/>
        <v>46.713459715639814</v>
      </c>
      <c r="S135">
        <f t="shared" si="24"/>
        <v>62.066556824199971</v>
      </c>
      <c r="T135">
        <f t="shared" si="25"/>
        <v>75.706895734597154</v>
      </c>
      <c r="U135">
        <f t="shared" si="26"/>
        <v>1.6206655682419997</v>
      </c>
      <c r="V135">
        <f t="shared" si="27"/>
        <v>22.786177105831534</v>
      </c>
      <c r="W135">
        <f t="shared" si="28"/>
        <v>12235.23</v>
      </c>
      <c r="X135">
        <f t="shared" si="29"/>
        <v>29</v>
      </c>
      <c r="Y135" t="str">
        <f t="shared" si="30"/>
        <v>Aug</v>
      </c>
    </row>
    <row r="136" spans="1:25" x14ac:dyDescent="0.25">
      <c r="A136" t="s">
        <v>208</v>
      </c>
      <c r="B136" t="s">
        <v>128</v>
      </c>
      <c r="C136" t="s">
        <v>65</v>
      </c>
      <c r="D136" t="s">
        <v>32</v>
      </c>
      <c r="E136" s="2">
        <v>45505</v>
      </c>
      <c r="F136" s="2">
        <v>45514</v>
      </c>
      <c r="G136" t="s">
        <v>38</v>
      </c>
      <c r="H136" t="s">
        <v>39</v>
      </c>
      <c r="I136" t="s">
        <v>35</v>
      </c>
      <c r="J136" t="s">
        <v>44</v>
      </c>
      <c r="K136">
        <v>19413.330000000002</v>
      </c>
      <c r="L136">
        <v>738</v>
      </c>
      <c r="M136">
        <v>222</v>
      </c>
      <c r="N136">
        <v>19145.990000000002</v>
      </c>
      <c r="O136">
        <v>222</v>
      </c>
      <c r="P136">
        <f t="shared" si="21"/>
        <v>30.081300813008134</v>
      </c>
      <c r="Q136">
        <f t="shared" si="22"/>
        <v>26.305325203252035</v>
      </c>
      <c r="R136">
        <f t="shared" si="23"/>
        <v>87.447432432432436</v>
      </c>
      <c r="S136">
        <f t="shared" si="24"/>
        <v>-1.377095016671535</v>
      </c>
      <c r="T136">
        <f t="shared" si="25"/>
        <v>86.243198198198201</v>
      </c>
      <c r="U136">
        <f t="shared" si="26"/>
        <v>0.98622904983328463</v>
      </c>
      <c r="V136">
        <f t="shared" si="27"/>
        <v>30.081300813008134</v>
      </c>
      <c r="W136">
        <f t="shared" si="28"/>
        <v>-267.34000000000015</v>
      </c>
      <c r="X136">
        <f t="shared" si="29"/>
        <v>9</v>
      </c>
      <c r="Y136" t="str">
        <f t="shared" si="30"/>
        <v>Aug</v>
      </c>
    </row>
    <row r="137" spans="1:25" x14ac:dyDescent="0.25">
      <c r="A137" t="s">
        <v>209</v>
      </c>
      <c r="B137" t="s">
        <v>37</v>
      </c>
      <c r="C137" t="s">
        <v>47</v>
      </c>
      <c r="D137" t="s">
        <v>48</v>
      </c>
      <c r="E137" s="2">
        <v>45445</v>
      </c>
      <c r="F137" s="2">
        <v>45456</v>
      </c>
      <c r="G137" t="s">
        <v>25</v>
      </c>
      <c r="H137" t="s">
        <v>26</v>
      </c>
      <c r="I137" t="s">
        <v>35</v>
      </c>
      <c r="J137" t="s">
        <v>28</v>
      </c>
      <c r="K137">
        <v>8588.98</v>
      </c>
      <c r="L137">
        <v>434</v>
      </c>
      <c r="M137">
        <v>23</v>
      </c>
      <c r="N137">
        <v>897.99</v>
      </c>
      <c r="O137">
        <v>23</v>
      </c>
      <c r="P137">
        <f t="shared" si="21"/>
        <v>5.2995391705069128</v>
      </c>
      <c r="Q137">
        <f t="shared" si="22"/>
        <v>19.790276497695853</v>
      </c>
      <c r="R137">
        <f t="shared" si="23"/>
        <v>373.43391304347824</v>
      </c>
      <c r="S137">
        <f t="shared" si="24"/>
        <v>-89.54485864444905</v>
      </c>
      <c r="T137">
        <f t="shared" si="25"/>
        <v>39.04304347826087</v>
      </c>
      <c r="U137">
        <f t="shared" si="26"/>
        <v>0.10455141355550951</v>
      </c>
      <c r="V137">
        <f t="shared" si="27"/>
        <v>5.2995391705069128</v>
      </c>
      <c r="W137">
        <f t="shared" si="28"/>
        <v>-7690.99</v>
      </c>
      <c r="X137">
        <f t="shared" si="29"/>
        <v>11</v>
      </c>
      <c r="Y137" t="str">
        <f t="shared" si="30"/>
        <v>Jun</v>
      </c>
    </row>
    <row r="138" spans="1:25" x14ac:dyDescent="0.25">
      <c r="A138" t="s">
        <v>210</v>
      </c>
      <c r="B138" t="s">
        <v>133</v>
      </c>
      <c r="C138" t="s">
        <v>42</v>
      </c>
      <c r="D138" t="s">
        <v>43</v>
      </c>
      <c r="E138" s="2">
        <v>45445</v>
      </c>
      <c r="F138" s="2">
        <v>45474</v>
      </c>
      <c r="G138" t="s">
        <v>19</v>
      </c>
      <c r="H138" t="s">
        <v>20</v>
      </c>
      <c r="I138" t="s">
        <v>27</v>
      </c>
      <c r="J138" t="s">
        <v>28</v>
      </c>
      <c r="K138">
        <v>13988.43</v>
      </c>
      <c r="L138">
        <v>1718</v>
      </c>
      <c r="M138">
        <v>599</v>
      </c>
      <c r="N138">
        <v>57894.43</v>
      </c>
      <c r="O138">
        <v>599</v>
      </c>
      <c r="P138">
        <f t="shared" si="21"/>
        <v>34.866123399301514</v>
      </c>
      <c r="Q138">
        <f t="shared" si="22"/>
        <v>8.1422759022118747</v>
      </c>
      <c r="R138">
        <f t="shared" si="23"/>
        <v>23.352971619365611</v>
      </c>
      <c r="S138">
        <f t="shared" si="24"/>
        <v>313.87367989116723</v>
      </c>
      <c r="T138">
        <f t="shared" si="25"/>
        <v>96.651803005008347</v>
      </c>
      <c r="U138">
        <f t="shared" si="26"/>
        <v>4.1387367989116717</v>
      </c>
      <c r="V138">
        <f t="shared" si="27"/>
        <v>34.866123399301514</v>
      </c>
      <c r="W138">
        <f t="shared" si="28"/>
        <v>43906</v>
      </c>
      <c r="X138">
        <f t="shared" si="29"/>
        <v>29</v>
      </c>
      <c r="Y138" t="str">
        <f t="shared" si="30"/>
        <v>Jun</v>
      </c>
    </row>
    <row r="139" spans="1:25" x14ac:dyDescent="0.25">
      <c r="A139" t="s">
        <v>211</v>
      </c>
      <c r="B139" t="s">
        <v>46</v>
      </c>
      <c r="C139" t="s">
        <v>53</v>
      </c>
      <c r="D139" t="s">
        <v>53</v>
      </c>
      <c r="E139" s="2">
        <v>45595</v>
      </c>
      <c r="F139" s="2">
        <v>45601</v>
      </c>
      <c r="G139" t="s">
        <v>38</v>
      </c>
      <c r="H139" t="s">
        <v>39</v>
      </c>
      <c r="I139" t="s">
        <v>27</v>
      </c>
      <c r="J139" t="s">
        <v>22</v>
      </c>
      <c r="K139">
        <v>15495.25</v>
      </c>
      <c r="L139">
        <v>763</v>
      </c>
      <c r="M139">
        <v>232</v>
      </c>
      <c r="N139">
        <v>13846.17</v>
      </c>
      <c r="O139">
        <v>232</v>
      </c>
      <c r="P139">
        <f t="shared" si="21"/>
        <v>30.406290956749672</v>
      </c>
      <c r="Q139">
        <f t="shared" si="22"/>
        <v>20.308322411533421</v>
      </c>
      <c r="R139">
        <f t="shared" si="23"/>
        <v>66.789870689655174</v>
      </c>
      <c r="S139">
        <f t="shared" si="24"/>
        <v>-10.642487213823591</v>
      </c>
      <c r="T139">
        <f t="shared" si="25"/>
        <v>59.681767241379312</v>
      </c>
      <c r="U139">
        <f t="shared" si="26"/>
        <v>0.89357512786176407</v>
      </c>
      <c r="V139">
        <f t="shared" si="27"/>
        <v>30.406290956749672</v>
      </c>
      <c r="W139">
        <f t="shared" si="28"/>
        <v>-1649.08</v>
      </c>
      <c r="X139">
        <f t="shared" si="29"/>
        <v>6</v>
      </c>
      <c r="Y139" t="str">
        <f t="shared" si="30"/>
        <v>Oct</v>
      </c>
    </row>
    <row r="140" spans="1:25" x14ac:dyDescent="0.25">
      <c r="A140" t="s">
        <v>212</v>
      </c>
      <c r="B140" t="s">
        <v>76</v>
      </c>
      <c r="C140" t="s">
        <v>31</v>
      </c>
      <c r="D140" t="s">
        <v>32</v>
      </c>
      <c r="E140" s="2">
        <v>45502</v>
      </c>
      <c r="F140" s="2">
        <v>45508</v>
      </c>
      <c r="G140" t="s">
        <v>55</v>
      </c>
      <c r="H140" t="s">
        <v>56</v>
      </c>
      <c r="I140" t="s">
        <v>27</v>
      </c>
      <c r="J140" t="s">
        <v>28</v>
      </c>
      <c r="K140">
        <v>9285.61</v>
      </c>
      <c r="L140">
        <v>1951</v>
      </c>
      <c r="M140">
        <v>244</v>
      </c>
      <c r="N140">
        <v>15364.15</v>
      </c>
      <c r="O140">
        <v>244</v>
      </c>
      <c r="P140">
        <f t="shared" si="21"/>
        <v>12.506406970784214</v>
      </c>
      <c r="Q140">
        <f t="shared" si="22"/>
        <v>4.7594105586878523</v>
      </c>
      <c r="R140">
        <f t="shared" si="23"/>
        <v>38.05577868852459</v>
      </c>
      <c r="S140">
        <f t="shared" si="24"/>
        <v>65.461935187887477</v>
      </c>
      <c r="T140">
        <f t="shared" si="25"/>
        <v>62.96782786885246</v>
      </c>
      <c r="U140">
        <f t="shared" si="26"/>
        <v>1.6546193518788748</v>
      </c>
      <c r="V140">
        <f t="shared" si="27"/>
        <v>12.506406970784214</v>
      </c>
      <c r="W140">
        <f t="shared" si="28"/>
        <v>6078.5399999999991</v>
      </c>
      <c r="X140">
        <f t="shared" si="29"/>
        <v>6</v>
      </c>
      <c r="Y140" t="str">
        <f t="shared" si="30"/>
        <v>Jul</v>
      </c>
    </row>
    <row r="141" spans="1:25" x14ac:dyDescent="0.25">
      <c r="A141" t="s">
        <v>213</v>
      </c>
      <c r="B141" t="s">
        <v>160</v>
      </c>
      <c r="C141" t="s">
        <v>47</v>
      </c>
      <c r="D141" t="s">
        <v>48</v>
      </c>
      <c r="E141" s="2">
        <v>45335</v>
      </c>
      <c r="F141" s="2">
        <v>45347</v>
      </c>
      <c r="G141" t="s">
        <v>19</v>
      </c>
      <c r="H141" t="s">
        <v>20</v>
      </c>
      <c r="I141" t="s">
        <v>27</v>
      </c>
      <c r="J141" t="s">
        <v>44</v>
      </c>
      <c r="K141">
        <v>4540.9399999999996</v>
      </c>
      <c r="L141">
        <v>498</v>
      </c>
      <c r="M141">
        <v>125</v>
      </c>
      <c r="N141">
        <v>13021.92</v>
      </c>
      <c r="O141">
        <v>125</v>
      </c>
      <c r="P141">
        <f t="shared" si="21"/>
        <v>25.100401606425706</v>
      </c>
      <c r="Q141">
        <f t="shared" si="22"/>
        <v>9.1183534136546172</v>
      </c>
      <c r="R141">
        <f t="shared" si="23"/>
        <v>36.32752</v>
      </c>
      <c r="S141">
        <f t="shared" si="24"/>
        <v>186.76705704105319</v>
      </c>
      <c r="T141">
        <f t="shared" si="25"/>
        <v>104.17536</v>
      </c>
      <c r="U141">
        <f t="shared" si="26"/>
        <v>2.8676705704105321</v>
      </c>
      <c r="V141">
        <f t="shared" si="27"/>
        <v>25.100401606425706</v>
      </c>
      <c r="W141">
        <f t="shared" si="28"/>
        <v>8480.98</v>
      </c>
      <c r="X141">
        <f t="shared" si="29"/>
        <v>12</v>
      </c>
      <c r="Y141" t="str">
        <f t="shared" si="30"/>
        <v>Feb</v>
      </c>
    </row>
    <row r="142" spans="1:25" x14ac:dyDescent="0.25">
      <c r="A142" t="s">
        <v>214</v>
      </c>
      <c r="B142" t="s">
        <v>86</v>
      </c>
      <c r="C142" t="s">
        <v>65</v>
      </c>
      <c r="D142" t="s">
        <v>32</v>
      </c>
      <c r="E142" s="2">
        <v>45414</v>
      </c>
      <c r="F142" s="2">
        <v>45435</v>
      </c>
      <c r="G142" t="s">
        <v>33</v>
      </c>
      <c r="H142" t="s">
        <v>34</v>
      </c>
      <c r="I142" t="s">
        <v>63</v>
      </c>
      <c r="J142" t="s">
        <v>44</v>
      </c>
      <c r="K142">
        <v>7484.17</v>
      </c>
      <c r="L142">
        <v>1624</v>
      </c>
      <c r="M142">
        <v>408</v>
      </c>
      <c r="N142">
        <v>37714.269999999997</v>
      </c>
      <c r="O142">
        <v>408</v>
      </c>
      <c r="P142">
        <f t="shared" si="21"/>
        <v>25.123152709359609</v>
      </c>
      <c r="Q142">
        <f t="shared" si="22"/>
        <v>4.6084790640394093</v>
      </c>
      <c r="R142">
        <f t="shared" si="23"/>
        <v>18.343553921568628</v>
      </c>
      <c r="S142">
        <f t="shared" si="24"/>
        <v>403.92054162318595</v>
      </c>
      <c r="T142">
        <f t="shared" si="25"/>
        <v>92.43693627450979</v>
      </c>
      <c r="U142">
        <f t="shared" si="26"/>
        <v>5.0392054162318596</v>
      </c>
      <c r="V142">
        <f t="shared" si="27"/>
        <v>25.123152709359609</v>
      </c>
      <c r="W142">
        <f t="shared" si="28"/>
        <v>30230.1</v>
      </c>
      <c r="X142">
        <f t="shared" si="29"/>
        <v>21</v>
      </c>
      <c r="Y142" t="str">
        <f t="shared" si="30"/>
        <v>May</v>
      </c>
    </row>
    <row r="143" spans="1:25" x14ac:dyDescent="0.25">
      <c r="A143" t="s">
        <v>215</v>
      </c>
      <c r="B143" t="s">
        <v>96</v>
      </c>
      <c r="C143" t="s">
        <v>53</v>
      </c>
      <c r="D143" t="s">
        <v>53</v>
      </c>
      <c r="E143" s="2">
        <v>45403</v>
      </c>
      <c r="F143" s="2">
        <v>45424</v>
      </c>
      <c r="G143" t="s">
        <v>55</v>
      </c>
      <c r="H143" t="s">
        <v>56</v>
      </c>
      <c r="I143" t="s">
        <v>21</v>
      </c>
      <c r="J143" t="s">
        <v>28</v>
      </c>
      <c r="K143">
        <v>15560.21</v>
      </c>
      <c r="L143">
        <v>317</v>
      </c>
      <c r="M143">
        <v>93</v>
      </c>
      <c r="N143">
        <v>13592.59</v>
      </c>
      <c r="O143">
        <v>93</v>
      </c>
      <c r="P143">
        <f t="shared" si="21"/>
        <v>29.337539432176658</v>
      </c>
      <c r="Q143">
        <f t="shared" si="22"/>
        <v>49.085835962145104</v>
      </c>
      <c r="R143">
        <f t="shared" si="23"/>
        <v>167.31408602150537</v>
      </c>
      <c r="S143">
        <f t="shared" si="24"/>
        <v>-12.645202089174884</v>
      </c>
      <c r="T143">
        <f t="shared" si="25"/>
        <v>146.15688172043011</v>
      </c>
      <c r="U143">
        <f t="shared" si="26"/>
        <v>0.87354797910825122</v>
      </c>
      <c r="V143">
        <f t="shared" si="27"/>
        <v>29.337539432176658</v>
      </c>
      <c r="W143">
        <f t="shared" si="28"/>
        <v>-1967.619999999999</v>
      </c>
      <c r="X143">
        <f t="shared" si="29"/>
        <v>21</v>
      </c>
      <c r="Y143" t="str">
        <f t="shared" si="30"/>
        <v>Apr</v>
      </c>
    </row>
    <row r="144" spans="1:25" x14ac:dyDescent="0.25">
      <c r="A144" t="s">
        <v>216</v>
      </c>
      <c r="B144" t="s">
        <v>78</v>
      </c>
      <c r="C144" t="s">
        <v>47</v>
      </c>
      <c r="D144" t="s">
        <v>48</v>
      </c>
      <c r="E144" s="2">
        <v>45491</v>
      </c>
      <c r="F144" s="2">
        <v>45517</v>
      </c>
      <c r="G144" t="s">
        <v>33</v>
      </c>
      <c r="H144" t="s">
        <v>34</v>
      </c>
      <c r="I144" t="s">
        <v>63</v>
      </c>
      <c r="J144" t="s">
        <v>22</v>
      </c>
      <c r="K144">
        <v>2223.96</v>
      </c>
      <c r="L144">
        <v>812</v>
      </c>
      <c r="M144">
        <v>138</v>
      </c>
      <c r="N144">
        <v>6359.29</v>
      </c>
      <c r="O144">
        <v>138</v>
      </c>
      <c r="P144">
        <f t="shared" si="21"/>
        <v>16.995073891625616</v>
      </c>
      <c r="Q144">
        <f t="shared" si="22"/>
        <v>2.7388669950738915</v>
      </c>
      <c r="R144">
        <f t="shared" si="23"/>
        <v>16.115652173913045</v>
      </c>
      <c r="S144">
        <f t="shared" si="24"/>
        <v>185.9444414467886</v>
      </c>
      <c r="T144">
        <f t="shared" si="25"/>
        <v>46.081811594202897</v>
      </c>
      <c r="U144">
        <f t="shared" si="26"/>
        <v>2.8594444144678861</v>
      </c>
      <c r="V144">
        <f t="shared" si="27"/>
        <v>16.995073891625616</v>
      </c>
      <c r="W144">
        <f t="shared" si="28"/>
        <v>4135.33</v>
      </c>
      <c r="X144">
        <f t="shared" si="29"/>
        <v>26</v>
      </c>
      <c r="Y144" t="str">
        <f t="shared" si="30"/>
        <v>Jul</v>
      </c>
    </row>
    <row r="145" spans="1:25" x14ac:dyDescent="0.25">
      <c r="A145" t="s">
        <v>217</v>
      </c>
      <c r="B145" t="s">
        <v>52</v>
      </c>
      <c r="C145" t="s">
        <v>31</v>
      </c>
      <c r="D145" t="s">
        <v>32</v>
      </c>
      <c r="E145" s="2">
        <v>45333</v>
      </c>
      <c r="F145" s="2">
        <v>45348</v>
      </c>
      <c r="G145" t="s">
        <v>25</v>
      </c>
      <c r="H145" t="s">
        <v>26</v>
      </c>
      <c r="I145" t="s">
        <v>63</v>
      </c>
      <c r="J145" t="s">
        <v>22</v>
      </c>
      <c r="K145">
        <v>1061.26</v>
      </c>
      <c r="L145">
        <v>1302</v>
      </c>
      <c r="M145">
        <v>307</v>
      </c>
      <c r="N145">
        <v>35148.300000000003</v>
      </c>
      <c r="O145">
        <v>307</v>
      </c>
      <c r="P145">
        <f t="shared" si="21"/>
        <v>23.579109062980031</v>
      </c>
      <c r="Q145">
        <f t="shared" si="22"/>
        <v>0.81509984639016897</v>
      </c>
      <c r="R145">
        <f t="shared" si="23"/>
        <v>3.4568729641693809</v>
      </c>
      <c r="S145">
        <f t="shared" si="24"/>
        <v>3211.9405235286358</v>
      </c>
      <c r="T145">
        <f t="shared" si="25"/>
        <v>114.48957654723128</v>
      </c>
      <c r="U145">
        <f t="shared" si="26"/>
        <v>33.119405235286358</v>
      </c>
      <c r="V145">
        <f t="shared" si="27"/>
        <v>23.579109062980031</v>
      </c>
      <c r="W145">
        <f t="shared" si="28"/>
        <v>34087.040000000001</v>
      </c>
      <c r="X145">
        <f t="shared" si="29"/>
        <v>15</v>
      </c>
      <c r="Y145" t="str">
        <f t="shared" si="30"/>
        <v>Feb</v>
      </c>
    </row>
    <row r="146" spans="1:25" x14ac:dyDescent="0.25">
      <c r="A146" t="s">
        <v>218</v>
      </c>
      <c r="B146" t="s">
        <v>101</v>
      </c>
      <c r="C146" t="s">
        <v>65</v>
      </c>
      <c r="D146" t="s">
        <v>32</v>
      </c>
      <c r="E146" s="2">
        <v>45469</v>
      </c>
      <c r="F146" s="2">
        <v>45479</v>
      </c>
      <c r="G146" t="s">
        <v>49</v>
      </c>
      <c r="H146" t="s">
        <v>50</v>
      </c>
      <c r="I146" t="s">
        <v>63</v>
      </c>
      <c r="J146" t="s">
        <v>22</v>
      </c>
      <c r="K146">
        <v>4652.8</v>
      </c>
      <c r="L146">
        <v>813</v>
      </c>
      <c r="M146">
        <v>279</v>
      </c>
      <c r="N146">
        <v>28728.78</v>
      </c>
      <c r="O146">
        <v>279</v>
      </c>
      <c r="P146">
        <f t="shared" si="21"/>
        <v>34.317343173431738</v>
      </c>
      <c r="Q146">
        <f t="shared" si="22"/>
        <v>5.7230012300123008</v>
      </c>
      <c r="R146">
        <f t="shared" si="23"/>
        <v>16.676702508960574</v>
      </c>
      <c r="S146">
        <f t="shared" si="24"/>
        <v>517.45142709766151</v>
      </c>
      <c r="T146">
        <f t="shared" si="25"/>
        <v>102.9705376344086</v>
      </c>
      <c r="U146">
        <f t="shared" si="26"/>
        <v>6.1745142709766156</v>
      </c>
      <c r="V146">
        <f t="shared" si="27"/>
        <v>34.317343173431738</v>
      </c>
      <c r="W146">
        <f t="shared" si="28"/>
        <v>24075.98</v>
      </c>
      <c r="X146">
        <f t="shared" si="29"/>
        <v>10</v>
      </c>
      <c r="Y146" t="str">
        <f t="shared" si="30"/>
        <v>Jun</v>
      </c>
    </row>
    <row r="147" spans="1:25" x14ac:dyDescent="0.25">
      <c r="A147" t="s">
        <v>219</v>
      </c>
      <c r="B147" t="s">
        <v>96</v>
      </c>
      <c r="C147" t="s">
        <v>17</v>
      </c>
      <c r="D147" t="s">
        <v>18</v>
      </c>
      <c r="E147" s="2">
        <v>45607</v>
      </c>
      <c r="F147" s="2">
        <v>45615</v>
      </c>
      <c r="G147" t="s">
        <v>19</v>
      </c>
      <c r="H147" t="s">
        <v>20</v>
      </c>
      <c r="I147" t="s">
        <v>35</v>
      </c>
      <c r="J147" t="s">
        <v>28</v>
      </c>
      <c r="K147">
        <v>12914.56</v>
      </c>
      <c r="L147">
        <v>1408</v>
      </c>
      <c r="M147">
        <v>255</v>
      </c>
      <c r="N147">
        <v>35317.26</v>
      </c>
      <c r="O147">
        <v>255</v>
      </c>
      <c r="P147">
        <f t="shared" si="21"/>
        <v>18.110795454545457</v>
      </c>
      <c r="Q147">
        <f t="shared" si="22"/>
        <v>9.1722727272727269</v>
      </c>
      <c r="R147">
        <f t="shared" si="23"/>
        <v>50.645333333333333</v>
      </c>
      <c r="S147">
        <f t="shared" si="24"/>
        <v>173.46855022548198</v>
      </c>
      <c r="T147">
        <f t="shared" si="25"/>
        <v>138.49905882352942</v>
      </c>
      <c r="U147">
        <f t="shared" si="26"/>
        <v>2.7346855022548198</v>
      </c>
      <c r="V147">
        <f t="shared" si="27"/>
        <v>18.110795454545457</v>
      </c>
      <c r="W147">
        <f t="shared" si="28"/>
        <v>22402.700000000004</v>
      </c>
      <c r="X147">
        <f t="shared" si="29"/>
        <v>8</v>
      </c>
      <c r="Y147" t="str">
        <f t="shared" si="30"/>
        <v>Nov</v>
      </c>
    </row>
    <row r="148" spans="1:25" x14ac:dyDescent="0.25">
      <c r="A148" t="s">
        <v>220</v>
      </c>
      <c r="B148" t="s">
        <v>81</v>
      </c>
      <c r="C148" t="s">
        <v>65</v>
      </c>
      <c r="D148" t="s">
        <v>32</v>
      </c>
      <c r="E148" s="2">
        <v>45503</v>
      </c>
      <c r="F148" s="2">
        <v>45523</v>
      </c>
      <c r="G148" t="s">
        <v>25</v>
      </c>
      <c r="H148" t="s">
        <v>26</v>
      </c>
      <c r="I148" t="s">
        <v>63</v>
      </c>
      <c r="J148" t="s">
        <v>22</v>
      </c>
      <c r="K148">
        <v>7290.98</v>
      </c>
      <c r="L148">
        <v>215</v>
      </c>
      <c r="M148">
        <v>39</v>
      </c>
      <c r="N148">
        <v>5431.01</v>
      </c>
      <c r="O148">
        <v>39</v>
      </c>
      <c r="P148">
        <f t="shared" si="21"/>
        <v>18.13953488372093</v>
      </c>
      <c r="Q148">
        <f t="shared" si="22"/>
        <v>33.911534883720925</v>
      </c>
      <c r="R148">
        <f t="shared" si="23"/>
        <v>186.9482051282051</v>
      </c>
      <c r="S148">
        <f t="shared" si="24"/>
        <v>-25.51056236610167</v>
      </c>
      <c r="T148">
        <f t="shared" si="25"/>
        <v>139.25666666666666</v>
      </c>
      <c r="U148">
        <f t="shared" si="26"/>
        <v>0.74489437633898337</v>
      </c>
      <c r="V148">
        <f t="shared" si="27"/>
        <v>18.13953488372093</v>
      </c>
      <c r="W148">
        <f t="shared" si="28"/>
        <v>-1859.9699999999993</v>
      </c>
      <c r="X148">
        <f t="shared" si="29"/>
        <v>20</v>
      </c>
      <c r="Y148" t="str">
        <f t="shared" si="30"/>
        <v>Jul</v>
      </c>
    </row>
    <row r="149" spans="1:25" x14ac:dyDescent="0.25">
      <c r="A149" t="s">
        <v>221</v>
      </c>
      <c r="B149" t="s">
        <v>104</v>
      </c>
      <c r="C149" t="s">
        <v>31</v>
      </c>
      <c r="D149" t="s">
        <v>32</v>
      </c>
      <c r="E149" s="2">
        <v>45612</v>
      </c>
      <c r="F149" s="2">
        <v>45629</v>
      </c>
      <c r="G149" t="s">
        <v>33</v>
      </c>
      <c r="H149" t="s">
        <v>34</v>
      </c>
      <c r="I149" t="s">
        <v>27</v>
      </c>
      <c r="J149" t="s">
        <v>44</v>
      </c>
      <c r="K149">
        <v>6310.21</v>
      </c>
      <c r="L149">
        <v>2178</v>
      </c>
      <c r="M149">
        <v>729</v>
      </c>
      <c r="N149">
        <v>34735.99</v>
      </c>
      <c r="O149">
        <v>729</v>
      </c>
      <c r="P149">
        <f t="shared" si="21"/>
        <v>33.471074380165291</v>
      </c>
      <c r="Q149">
        <f t="shared" si="22"/>
        <v>2.8972497704315887</v>
      </c>
      <c r="R149">
        <f t="shared" si="23"/>
        <v>8.6559807956104251</v>
      </c>
      <c r="S149">
        <f t="shared" si="24"/>
        <v>450.47280518397957</v>
      </c>
      <c r="T149">
        <f t="shared" si="25"/>
        <v>47.64882030178326</v>
      </c>
      <c r="U149">
        <f t="shared" si="26"/>
        <v>5.5047280518397956</v>
      </c>
      <c r="V149">
        <f t="shared" si="27"/>
        <v>33.471074380165291</v>
      </c>
      <c r="W149">
        <f t="shared" si="28"/>
        <v>28425.78</v>
      </c>
      <c r="X149">
        <f t="shared" si="29"/>
        <v>17</v>
      </c>
      <c r="Y149" t="str">
        <f t="shared" si="30"/>
        <v>Nov</v>
      </c>
    </row>
    <row r="150" spans="1:25" x14ac:dyDescent="0.25">
      <c r="A150" t="s">
        <v>222</v>
      </c>
      <c r="B150" t="s">
        <v>74</v>
      </c>
      <c r="C150" t="s">
        <v>31</v>
      </c>
      <c r="D150" t="s">
        <v>32</v>
      </c>
      <c r="E150" s="2">
        <v>45474</v>
      </c>
      <c r="F150" s="2">
        <v>45486</v>
      </c>
      <c r="G150" t="s">
        <v>19</v>
      </c>
      <c r="H150" t="s">
        <v>20</v>
      </c>
      <c r="I150" t="s">
        <v>35</v>
      </c>
      <c r="J150" t="s">
        <v>28</v>
      </c>
      <c r="K150">
        <v>18568.46</v>
      </c>
      <c r="L150">
        <v>1403</v>
      </c>
      <c r="M150">
        <v>393</v>
      </c>
      <c r="N150">
        <v>14913.69</v>
      </c>
      <c r="O150">
        <v>393</v>
      </c>
      <c r="P150">
        <f t="shared" si="21"/>
        <v>28.011404133998575</v>
      </c>
      <c r="Q150">
        <f t="shared" si="22"/>
        <v>13.234825374198147</v>
      </c>
      <c r="R150">
        <f t="shared" si="23"/>
        <v>47.247989821882946</v>
      </c>
      <c r="S150">
        <f t="shared" si="24"/>
        <v>-19.682676969441722</v>
      </c>
      <c r="T150">
        <f t="shared" si="25"/>
        <v>37.948320610687027</v>
      </c>
      <c r="U150">
        <f t="shared" si="26"/>
        <v>0.80317323030558274</v>
      </c>
      <c r="V150">
        <f t="shared" si="27"/>
        <v>28.011404133998575</v>
      </c>
      <c r="W150">
        <f t="shared" si="28"/>
        <v>-3654.7699999999986</v>
      </c>
      <c r="X150">
        <f t="shared" si="29"/>
        <v>12</v>
      </c>
      <c r="Y150" t="str">
        <f t="shared" si="30"/>
        <v>Jul</v>
      </c>
    </row>
    <row r="151" spans="1:25" x14ac:dyDescent="0.25">
      <c r="A151" t="s">
        <v>223</v>
      </c>
      <c r="B151" t="s">
        <v>158</v>
      </c>
      <c r="C151" t="s">
        <v>53</v>
      </c>
      <c r="D151" t="s">
        <v>53</v>
      </c>
      <c r="E151" s="2">
        <v>45331</v>
      </c>
      <c r="F151" s="2">
        <v>45348</v>
      </c>
      <c r="G151" t="s">
        <v>55</v>
      </c>
      <c r="H151" t="s">
        <v>56</v>
      </c>
      <c r="I151" t="s">
        <v>35</v>
      </c>
      <c r="J151" t="s">
        <v>44</v>
      </c>
      <c r="K151">
        <v>1394.29</v>
      </c>
      <c r="L151">
        <v>2150</v>
      </c>
      <c r="M151">
        <v>331</v>
      </c>
      <c r="N151">
        <v>18236.68</v>
      </c>
      <c r="O151">
        <v>331</v>
      </c>
      <c r="P151">
        <f t="shared" si="21"/>
        <v>15.395348837209303</v>
      </c>
      <c r="Q151">
        <f t="shared" si="22"/>
        <v>0.648506976744186</v>
      </c>
      <c r="R151">
        <f t="shared" si="23"/>
        <v>4.2123564954682777</v>
      </c>
      <c r="S151">
        <f t="shared" si="24"/>
        <v>1207.9545862051652</v>
      </c>
      <c r="T151">
        <f t="shared" si="25"/>
        <v>55.095709969788523</v>
      </c>
      <c r="U151">
        <f t="shared" si="26"/>
        <v>13.079545862051654</v>
      </c>
      <c r="V151">
        <f t="shared" si="27"/>
        <v>15.395348837209303</v>
      </c>
      <c r="W151">
        <f t="shared" si="28"/>
        <v>16842.39</v>
      </c>
      <c r="X151">
        <f t="shared" si="29"/>
        <v>17</v>
      </c>
      <c r="Y151" t="str">
        <f t="shared" si="30"/>
        <v>Feb</v>
      </c>
    </row>
    <row r="152" spans="1:25" x14ac:dyDescent="0.25">
      <c r="A152" t="s">
        <v>224</v>
      </c>
      <c r="B152" t="s">
        <v>41</v>
      </c>
      <c r="C152" t="s">
        <v>17</v>
      </c>
      <c r="D152" t="s">
        <v>18</v>
      </c>
      <c r="E152" s="2">
        <v>45339</v>
      </c>
      <c r="F152" s="2">
        <v>45369</v>
      </c>
      <c r="G152" t="s">
        <v>19</v>
      </c>
      <c r="H152" t="s">
        <v>20</v>
      </c>
      <c r="I152" t="s">
        <v>21</v>
      </c>
      <c r="J152" t="s">
        <v>44</v>
      </c>
      <c r="K152">
        <v>11803.17</v>
      </c>
      <c r="L152">
        <v>1956</v>
      </c>
      <c r="M152">
        <v>413</v>
      </c>
      <c r="N152">
        <v>35193.51</v>
      </c>
      <c r="O152">
        <v>413</v>
      </c>
      <c r="P152">
        <f t="shared" si="21"/>
        <v>21.114519427402865</v>
      </c>
      <c r="Q152">
        <f t="shared" si="22"/>
        <v>6.034340490797546</v>
      </c>
      <c r="R152">
        <f t="shared" si="23"/>
        <v>28.579104116222762</v>
      </c>
      <c r="S152">
        <f t="shared" si="24"/>
        <v>198.16998314859487</v>
      </c>
      <c r="T152">
        <f t="shared" si="25"/>
        <v>85.214309927360773</v>
      </c>
      <c r="U152">
        <f t="shared" si="26"/>
        <v>2.9816998314859484</v>
      </c>
      <c r="V152">
        <f t="shared" si="27"/>
        <v>21.114519427402865</v>
      </c>
      <c r="W152">
        <f t="shared" si="28"/>
        <v>23390.340000000004</v>
      </c>
      <c r="X152">
        <f t="shared" si="29"/>
        <v>30</v>
      </c>
      <c r="Y152" t="str">
        <f t="shared" si="30"/>
        <v>Feb</v>
      </c>
    </row>
    <row r="153" spans="1:25" x14ac:dyDescent="0.25">
      <c r="A153" t="s">
        <v>225</v>
      </c>
      <c r="B153" t="s">
        <v>41</v>
      </c>
      <c r="C153" t="s">
        <v>42</v>
      </c>
      <c r="D153" t="s">
        <v>43</v>
      </c>
      <c r="E153" s="2">
        <v>45598</v>
      </c>
      <c r="F153" s="2">
        <v>45621</v>
      </c>
      <c r="G153" t="s">
        <v>49</v>
      </c>
      <c r="H153" t="s">
        <v>50</v>
      </c>
      <c r="I153" t="s">
        <v>59</v>
      </c>
      <c r="J153" t="s">
        <v>44</v>
      </c>
      <c r="K153">
        <v>11902.94</v>
      </c>
      <c r="L153">
        <v>2044</v>
      </c>
      <c r="M153">
        <v>187</v>
      </c>
      <c r="N153">
        <v>19991.23</v>
      </c>
      <c r="O153">
        <v>187</v>
      </c>
      <c r="P153">
        <f t="shared" si="21"/>
        <v>9.148727984344422</v>
      </c>
      <c r="Q153">
        <f t="shared" si="22"/>
        <v>5.8233561643835623</v>
      </c>
      <c r="R153">
        <f t="shared" si="23"/>
        <v>63.65208556149733</v>
      </c>
      <c r="S153">
        <f t="shared" si="24"/>
        <v>67.952035379494475</v>
      </c>
      <c r="T153">
        <f t="shared" si="25"/>
        <v>106.90497326203209</v>
      </c>
      <c r="U153">
        <f t="shared" si="26"/>
        <v>1.6795203537949446</v>
      </c>
      <c r="V153">
        <f t="shared" si="27"/>
        <v>9.148727984344422</v>
      </c>
      <c r="W153">
        <f t="shared" si="28"/>
        <v>8088.2899999999991</v>
      </c>
      <c r="X153">
        <f t="shared" si="29"/>
        <v>23</v>
      </c>
      <c r="Y153" t="str">
        <f t="shared" si="30"/>
        <v>Nov</v>
      </c>
    </row>
    <row r="154" spans="1:25" x14ac:dyDescent="0.25">
      <c r="A154" t="s">
        <v>226</v>
      </c>
      <c r="B154" t="s">
        <v>96</v>
      </c>
      <c r="C154" t="s">
        <v>47</v>
      </c>
      <c r="D154" t="s">
        <v>48</v>
      </c>
      <c r="E154" s="2">
        <v>45360</v>
      </c>
      <c r="F154" s="2">
        <v>45389</v>
      </c>
      <c r="G154" t="s">
        <v>19</v>
      </c>
      <c r="H154" t="s">
        <v>20</v>
      </c>
      <c r="I154" t="s">
        <v>21</v>
      </c>
      <c r="J154" t="s">
        <v>28</v>
      </c>
      <c r="K154">
        <v>4046.66</v>
      </c>
      <c r="L154">
        <v>1769</v>
      </c>
      <c r="M154">
        <v>306</v>
      </c>
      <c r="N154">
        <v>41284.94</v>
      </c>
      <c r="O154">
        <v>306</v>
      </c>
      <c r="P154">
        <f t="shared" si="21"/>
        <v>17.297908422837764</v>
      </c>
      <c r="Q154">
        <f t="shared" si="22"/>
        <v>2.2875409836065574</v>
      </c>
      <c r="R154">
        <f t="shared" si="23"/>
        <v>13.224379084967319</v>
      </c>
      <c r="S154">
        <f t="shared" si="24"/>
        <v>920.22260333213057</v>
      </c>
      <c r="T154">
        <f t="shared" si="25"/>
        <v>134.9181045751634</v>
      </c>
      <c r="U154">
        <f t="shared" si="26"/>
        <v>10.202226033321308</v>
      </c>
      <c r="V154">
        <f t="shared" si="27"/>
        <v>17.297908422837764</v>
      </c>
      <c r="W154">
        <f t="shared" si="28"/>
        <v>37238.28</v>
      </c>
      <c r="X154">
        <f t="shared" si="29"/>
        <v>29</v>
      </c>
      <c r="Y154" t="str">
        <f t="shared" si="30"/>
        <v>Mar</v>
      </c>
    </row>
    <row r="155" spans="1:25" x14ac:dyDescent="0.25">
      <c r="A155" t="s">
        <v>227</v>
      </c>
      <c r="B155" t="s">
        <v>76</v>
      </c>
      <c r="C155" t="s">
        <v>31</v>
      </c>
      <c r="D155" t="s">
        <v>32</v>
      </c>
      <c r="E155" s="2">
        <v>45554</v>
      </c>
      <c r="F155" s="2">
        <v>45577</v>
      </c>
      <c r="G155" t="s">
        <v>55</v>
      </c>
      <c r="H155" t="s">
        <v>56</v>
      </c>
      <c r="I155" t="s">
        <v>21</v>
      </c>
      <c r="J155" t="s">
        <v>22</v>
      </c>
      <c r="K155">
        <v>10547.1</v>
      </c>
      <c r="L155">
        <v>721</v>
      </c>
      <c r="M155">
        <v>73</v>
      </c>
      <c r="N155">
        <v>3874.45</v>
      </c>
      <c r="O155">
        <v>73</v>
      </c>
      <c r="P155">
        <f t="shared" si="21"/>
        <v>10.124826629680998</v>
      </c>
      <c r="Q155">
        <f t="shared" si="22"/>
        <v>14.628432732316227</v>
      </c>
      <c r="R155">
        <f t="shared" si="23"/>
        <v>144.48082191780821</v>
      </c>
      <c r="S155">
        <f t="shared" si="24"/>
        <v>-63.265257748575443</v>
      </c>
      <c r="T155">
        <f t="shared" si="25"/>
        <v>53.074657534246576</v>
      </c>
      <c r="U155">
        <f t="shared" si="26"/>
        <v>0.36734742251424557</v>
      </c>
      <c r="V155">
        <f t="shared" si="27"/>
        <v>10.124826629680998</v>
      </c>
      <c r="W155">
        <f t="shared" si="28"/>
        <v>-6672.6500000000005</v>
      </c>
      <c r="X155">
        <f t="shared" si="29"/>
        <v>23</v>
      </c>
      <c r="Y155" t="str">
        <f t="shared" si="30"/>
        <v>Sep</v>
      </c>
    </row>
    <row r="156" spans="1:25" x14ac:dyDescent="0.25">
      <c r="A156" t="s">
        <v>228</v>
      </c>
      <c r="B156" t="s">
        <v>16</v>
      </c>
      <c r="C156" t="s">
        <v>31</v>
      </c>
      <c r="D156" t="s">
        <v>32</v>
      </c>
      <c r="E156" s="2">
        <v>45506</v>
      </c>
      <c r="F156" s="2">
        <v>45527</v>
      </c>
      <c r="G156" t="s">
        <v>69</v>
      </c>
      <c r="H156" t="s">
        <v>70</v>
      </c>
      <c r="I156" t="s">
        <v>35</v>
      </c>
      <c r="J156" t="s">
        <v>44</v>
      </c>
      <c r="K156">
        <v>1296.94</v>
      </c>
      <c r="L156">
        <v>1078</v>
      </c>
      <c r="M156">
        <v>165</v>
      </c>
      <c r="N156">
        <v>11832.86</v>
      </c>
      <c r="O156">
        <v>165</v>
      </c>
      <c r="P156">
        <f t="shared" si="21"/>
        <v>15.306122448979592</v>
      </c>
      <c r="Q156">
        <f t="shared" si="22"/>
        <v>1.2030983302411875</v>
      </c>
      <c r="R156">
        <f t="shared" si="23"/>
        <v>7.8602424242424247</v>
      </c>
      <c r="S156">
        <f t="shared" si="24"/>
        <v>812.36757290237028</v>
      </c>
      <c r="T156">
        <f t="shared" si="25"/>
        <v>71.714303030303029</v>
      </c>
      <c r="U156">
        <f t="shared" si="26"/>
        <v>9.1236757290237023</v>
      </c>
      <c r="V156">
        <f t="shared" si="27"/>
        <v>15.306122448979592</v>
      </c>
      <c r="W156">
        <f t="shared" si="28"/>
        <v>10535.92</v>
      </c>
      <c r="X156">
        <f t="shared" si="29"/>
        <v>21</v>
      </c>
      <c r="Y156" t="str">
        <f t="shared" si="30"/>
        <v>Aug</v>
      </c>
    </row>
    <row r="157" spans="1:25" x14ac:dyDescent="0.25">
      <c r="A157" t="s">
        <v>229</v>
      </c>
      <c r="B157" t="s">
        <v>133</v>
      </c>
      <c r="C157" t="s">
        <v>47</v>
      </c>
      <c r="D157" t="s">
        <v>48</v>
      </c>
      <c r="E157" s="2">
        <v>45460</v>
      </c>
      <c r="F157" s="2">
        <v>45481</v>
      </c>
      <c r="G157" t="s">
        <v>49</v>
      </c>
      <c r="H157" t="s">
        <v>50</v>
      </c>
      <c r="I157" t="s">
        <v>27</v>
      </c>
      <c r="J157" t="s">
        <v>28</v>
      </c>
      <c r="K157">
        <v>1120.19</v>
      </c>
      <c r="L157">
        <v>2330</v>
      </c>
      <c r="M157">
        <v>365</v>
      </c>
      <c r="N157">
        <v>50116.72</v>
      </c>
      <c r="O157">
        <v>365</v>
      </c>
      <c r="P157">
        <f t="shared" si="21"/>
        <v>15.665236051502147</v>
      </c>
      <c r="Q157">
        <f t="shared" si="22"/>
        <v>0.48076824034334764</v>
      </c>
      <c r="R157">
        <f t="shared" si="23"/>
        <v>3.0690136986301373</v>
      </c>
      <c r="S157">
        <f t="shared" si="24"/>
        <v>4373.9481695069589</v>
      </c>
      <c r="T157">
        <f t="shared" si="25"/>
        <v>137.30608219178083</v>
      </c>
      <c r="U157">
        <f t="shared" si="26"/>
        <v>44.739481695069585</v>
      </c>
      <c r="V157">
        <f t="shared" si="27"/>
        <v>15.665236051502147</v>
      </c>
      <c r="W157">
        <f t="shared" si="28"/>
        <v>48996.53</v>
      </c>
      <c r="X157">
        <f t="shared" si="29"/>
        <v>21</v>
      </c>
      <c r="Y157" t="str">
        <f t="shared" si="30"/>
        <v>Jun</v>
      </c>
    </row>
    <row r="158" spans="1:25" x14ac:dyDescent="0.25">
      <c r="A158" t="s">
        <v>230</v>
      </c>
      <c r="B158" t="s">
        <v>61</v>
      </c>
      <c r="C158" t="s">
        <v>53</v>
      </c>
      <c r="D158" t="s">
        <v>53</v>
      </c>
      <c r="E158" s="2">
        <v>45610</v>
      </c>
      <c r="F158" s="2">
        <v>45632</v>
      </c>
      <c r="G158" t="s">
        <v>38</v>
      </c>
      <c r="H158" t="s">
        <v>39</v>
      </c>
      <c r="I158" t="s">
        <v>63</v>
      </c>
      <c r="J158" t="s">
        <v>44</v>
      </c>
      <c r="K158">
        <v>3010.59</v>
      </c>
      <c r="L158">
        <v>1803</v>
      </c>
      <c r="M158">
        <v>463</v>
      </c>
      <c r="N158">
        <v>16074.18</v>
      </c>
      <c r="O158">
        <v>463</v>
      </c>
      <c r="P158">
        <f t="shared" si="21"/>
        <v>25.679423183582916</v>
      </c>
      <c r="Q158">
        <f t="shared" si="22"/>
        <v>1.669767054908486</v>
      </c>
      <c r="R158">
        <f t="shared" si="23"/>
        <v>6.502354211663067</v>
      </c>
      <c r="S158">
        <f t="shared" si="24"/>
        <v>433.92125795940331</v>
      </c>
      <c r="T158">
        <f t="shared" si="25"/>
        <v>34.717451403887686</v>
      </c>
      <c r="U158">
        <f t="shared" si="26"/>
        <v>5.3392125795940331</v>
      </c>
      <c r="V158">
        <f t="shared" si="27"/>
        <v>25.679423183582916</v>
      </c>
      <c r="W158">
        <f t="shared" si="28"/>
        <v>13063.59</v>
      </c>
      <c r="X158">
        <f t="shared" si="29"/>
        <v>22</v>
      </c>
      <c r="Y158" t="str">
        <f t="shared" si="30"/>
        <v>Nov</v>
      </c>
    </row>
    <row r="159" spans="1:25" x14ac:dyDescent="0.25">
      <c r="A159" t="s">
        <v>231</v>
      </c>
      <c r="B159" t="s">
        <v>61</v>
      </c>
      <c r="C159" t="s">
        <v>65</v>
      </c>
      <c r="D159" t="s">
        <v>32</v>
      </c>
      <c r="E159" s="2">
        <v>45615</v>
      </c>
      <c r="F159" s="2">
        <v>45622</v>
      </c>
      <c r="G159" t="s">
        <v>19</v>
      </c>
      <c r="H159" t="s">
        <v>20</v>
      </c>
      <c r="I159" t="s">
        <v>21</v>
      </c>
      <c r="J159" t="s">
        <v>44</v>
      </c>
      <c r="K159">
        <v>16088.5</v>
      </c>
      <c r="L159">
        <v>1194</v>
      </c>
      <c r="M159">
        <v>306</v>
      </c>
      <c r="N159">
        <v>27968.05</v>
      </c>
      <c r="O159">
        <v>306</v>
      </c>
      <c r="P159">
        <f t="shared" si="21"/>
        <v>25.628140703517587</v>
      </c>
      <c r="Q159">
        <f t="shared" si="22"/>
        <v>13.474455611390285</v>
      </c>
      <c r="R159">
        <f t="shared" si="23"/>
        <v>52.576797385620914</v>
      </c>
      <c r="S159">
        <f t="shared" si="24"/>
        <v>73.838766821021224</v>
      </c>
      <c r="T159">
        <f t="shared" si="25"/>
        <v>91.398856209150324</v>
      </c>
      <c r="U159">
        <f t="shared" si="26"/>
        <v>1.7383876682102122</v>
      </c>
      <c r="V159">
        <f t="shared" si="27"/>
        <v>25.628140703517587</v>
      </c>
      <c r="W159">
        <f t="shared" si="28"/>
        <v>11879.55</v>
      </c>
      <c r="X159">
        <f t="shared" si="29"/>
        <v>7</v>
      </c>
      <c r="Y159" t="str">
        <f t="shared" si="30"/>
        <v>Nov</v>
      </c>
    </row>
    <row r="160" spans="1:25" x14ac:dyDescent="0.25">
      <c r="A160" t="s">
        <v>232</v>
      </c>
      <c r="B160" t="s">
        <v>104</v>
      </c>
      <c r="C160" t="s">
        <v>42</v>
      </c>
      <c r="D160" t="s">
        <v>43</v>
      </c>
      <c r="E160" s="2">
        <v>45375</v>
      </c>
      <c r="F160" s="2">
        <v>45383</v>
      </c>
      <c r="G160" t="s">
        <v>55</v>
      </c>
      <c r="H160" t="s">
        <v>56</v>
      </c>
      <c r="I160" t="s">
        <v>63</v>
      </c>
      <c r="J160" t="s">
        <v>44</v>
      </c>
      <c r="K160">
        <v>3561.06</v>
      </c>
      <c r="L160">
        <v>97</v>
      </c>
      <c r="M160">
        <v>6</v>
      </c>
      <c r="N160">
        <v>379.35</v>
      </c>
      <c r="O160">
        <v>6</v>
      </c>
      <c r="P160">
        <f t="shared" si="21"/>
        <v>6.1855670103092786</v>
      </c>
      <c r="Q160">
        <f t="shared" si="22"/>
        <v>36.711958762886596</v>
      </c>
      <c r="R160">
        <f t="shared" si="23"/>
        <v>593.51</v>
      </c>
      <c r="S160">
        <f t="shared" si="24"/>
        <v>-89.347273002982263</v>
      </c>
      <c r="T160">
        <f t="shared" si="25"/>
        <v>63.225000000000001</v>
      </c>
      <c r="U160">
        <f t="shared" si="26"/>
        <v>0.10652726997017743</v>
      </c>
      <c r="V160">
        <f t="shared" si="27"/>
        <v>6.1855670103092786</v>
      </c>
      <c r="W160">
        <f t="shared" si="28"/>
        <v>-3181.71</v>
      </c>
      <c r="X160">
        <f t="shared" si="29"/>
        <v>8</v>
      </c>
      <c r="Y160" t="str">
        <f t="shared" si="30"/>
        <v>Mar</v>
      </c>
    </row>
    <row r="161" spans="1:25" x14ac:dyDescent="0.25">
      <c r="A161" t="s">
        <v>233</v>
      </c>
      <c r="B161" t="s">
        <v>123</v>
      </c>
      <c r="C161" t="s">
        <v>65</v>
      </c>
      <c r="D161" t="s">
        <v>32</v>
      </c>
      <c r="E161" s="2">
        <v>45588</v>
      </c>
      <c r="F161" s="2">
        <v>45603</v>
      </c>
      <c r="G161" t="s">
        <v>69</v>
      </c>
      <c r="H161" t="s">
        <v>70</v>
      </c>
      <c r="I161" t="s">
        <v>63</v>
      </c>
      <c r="J161" t="s">
        <v>28</v>
      </c>
      <c r="K161">
        <v>16220.92</v>
      </c>
      <c r="L161">
        <v>674</v>
      </c>
      <c r="M161">
        <v>154</v>
      </c>
      <c r="N161">
        <v>22846.03</v>
      </c>
      <c r="O161">
        <v>154</v>
      </c>
      <c r="P161">
        <f t="shared" si="21"/>
        <v>22.848664688427299</v>
      </c>
      <c r="Q161">
        <f t="shared" si="22"/>
        <v>24.066646884272998</v>
      </c>
      <c r="R161">
        <f t="shared" si="23"/>
        <v>105.33064935064935</v>
      </c>
      <c r="S161">
        <f t="shared" si="24"/>
        <v>40.842997807769223</v>
      </c>
      <c r="T161">
        <f t="shared" si="25"/>
        <v>148.35084415584416</v>
      </c>
      <c r="U161">
        <f t="shared" si="26"/>
        <v>1.4084299780776921</v>
      </c>
      <c r="V161">
        <f t="shared" si="27"/>
        <v>22.848664688427299</v>
      </c>
      <c r="W161">
        <f t="shared" si="28"/>
        <v>6625.1099999999988</v>
      </c>
      <c r="X161">
        <f t="shared" si="29"/>
        <v>15</v>
      </c>
      <c r="Y161" t="str">
        <f t="shared" si="30"/>
        <v>Oct</v>
      </c>
    </row>
    <row r="162" spans="1:25" x14ac:dyDescent="0.25">
      <c r="A162" t="s">
        <v>234</v>
      </c>
      <c r="B162" t="s">
        <v>58</v>
      </c>
      <c r="C162" t="s">
        <v>47</v>
      </c>
      <c r="D162" t="s">
        <v>48</v>
      </c>
      <c r="E162" s="2">
        <v>45541</v>
      </c>
      <c r="F162" s="2">
        <v>45564</v>
      </c>
      <c r="G162" t="s">
        <v>49</v>
      </c>
      <c r="H162" t="s">
        <v>50</v>
      </c>
      <c r="I162" t="s">
        <v>21</v>
      </c>
      <c r="J162" t="s">
        <v>22</v>
      </c>
      <c r="K162">
        <v>10963.52</v>
      </c>
      <c r="L162">
        <v>105</v>
      </c>
      <c r="M162">
        <v>20</v>
      </c>
      <c r="N162">
        <v>2083.81</v>
      </c>
      <c r="O162">
        <v>20</v>
      </c>
      <c r="P162">
        <f t="shared" si="21"/>
        <v>19.047619047619047</v>
      </c>
      <c r="Q162">
        <f t="shared" si="22"/>
        <v>104.41447619047619</v>
      </c>
      <c r="R162">
        <f t="shared" si="23"/>
        <v>548.17600000000004</v>
      </c>
      <c r="S162">
        <f t="shared" si="24"/>
        <v>-80.993239397565759</v>
      </c>
      <c r="T162">
        <f t="shared" si="25"/>
        <v>104.1905</v>
      </c>
      <c r="U162">
        <f t="shared" si="26"/>
        <v>0.19006760602434253</v>
      </c>
      <c r="V162">
        <f t="shared" si="27"/>
        <v>19.047619047619047</v>
      </c>
      <c r="W162">
        <f t="shared" si="28"/>
        <v>-8879.7100000000009</v>
      </c>
      <c r="X162">
        <f t="shared" si="29"/>
        <v>23</v>
      </c>
      <c r="Y162" t="str">
        <f t="shared" si="30"/>
        <v>Sep</v>
      </c>
    </row>
    <row r="163" spans="1:25" x14ac:dyDescent="0.25">
      <c r="A163" t="s">
        <v>235</v>
      </c>
      <c r="B163" t="s">
        <v>141</v>
      </c>
      <c r="C163" t="s">
        <v>17</v>
      </c>
      <c r="D163" t="s">
        <v>18</v>
      </c>
      <c r="E163" s="2">
        <v>45386</v>
      </c>
      <c r="F163" s="2">
        <v>45411</v>
      </c>
      <c r="G163" t="s">
        <v>25</v>
      </c>
      <c r="H163" t="s">
        <v>26</v>
      </c>
      <c r="I163" t="s">
        <v>35</v>
      </c>
      <c r="J163" t="s">
        <v>28</v>
      </c>
      <c r="K163">
        <v>7693.82</v>
      </c>
      <c r="L163">
        <v>414</v>
      </c>
      <c r="M163">
        <v>28</v>
      </c>
      <c r="N163">
        <v>1336.4</v>
      </c>
      <c r="O163">
        <v>28</v>
      </c>
      <c r="P163">
        <f t="shared" si="21"/>
        <v>6.7632850241545892</v>
      </c>
      <c r="Q163">
        <f t="shared" si="22"/>
        <v>18.584106280193236</v>
      </c>
      <c r="R163">
        <f t="shared" si="23"/>
        <v>274.77928571428572</v>
      </c>
      <c r="S163">
        <f t="shared" si="24"/>
        <v>-82.630214899750712</v>
      </c>
      <c r="T163">
        <f t="shared" si="25"/>
        <v>47.728571428571435</v>
      </c>
      <c r="U163">
        <f t="shared" si="26"/>
        <v>0.17369785100249294</v>
      </c>
      <c r="V163">
        <f t="shared" si="27"/>
        <v>6.7632850241545892</v>
      </c>
      <c r="W163">
        <f t="shared" si="28"/>
        <v>-6357.42</v>
      </c>
      <c r="X163">
        <f t="shared" si="29"/>
        <v>25</v>
      </c>
      <c r="Y163" t="str">
        <f t="shared" si="30"/>
        <v>Apr</v>
      </c>
    </row>
    <row r="164" spans="1:25" x14ac:dyDescent="0.25">
      <c r="A164" t="s">
        <v>236</v>
      </c>
      <c r="B164" t="s">
        <v>61</v>
      </c>
      <c r="C164" t="s">
        <v>42</v>
      </c>
      <c r="D164" t="s">
        <v>43</v>
      </c>
      <c r="E164" s="2">
        <v>45617</v>
      </c>
      <c r="F164" s="2">
        <v>45626</v>
      </c>
      <c r="G164" t="s">
        <v>69</v>
      </c>
      <c r="H164" t="s">
        <v>70</v>
      </c>
      <c r="I164" t="s">
        <v>21</v>
      </c>
      <c r="J164" t="s">
        <v>22</v>
      </c>
      <c r="K164">
        <v>3095.78</v>
      </c>
      <c r="L164">
        <v>1076</v>
      </c>
      <c r="M164">
        <v>342</v>
      </c>
      <c r="N164">
        <v>31259.24</v>
      </c>
      <c r="O164">
        <v>342</v>
      </c>
      <c r="P164">
        <f t="shared" si="21"/>
        <v>31.784386617100374</v>
      </c>
      <c r="Q164">
        <f t="shared" si="22"/>
        <v>2.8771189591078068</v>
      </c>
      <c r="R164">
        <f t="shared" si="23"/>
        <v>9.0519883040935678</v>
      </c>
      <c r="S164">
        <f t="shared" si="24"/>
        <v>909.73712602316698</v>
      </c>
      <c r="T164">
        <f t="shared" si="25"/>
        <v>91.401286549707606</v>
      </c>
      <c r="U164">
        <f t="shared" si="26"/>
        <v>10.09737126023167</v>
      </c>
      <c r="V164">
        <f t="shared" si="27"/>
        <v>31.784386617100374</v>
      </c>
      <c r="W164">
        <f t="shared" si="28"/>
        <v>28163.460000000003</v>
      </c>
      <c r="X164">
        <f t="shared" si="29"/>
        <v>9</v>
      </c>
      <c r="Y164" t="str">
        <f t="shared" si="30"/>
        <v>Nov</v>
      </c>
    </row>
    <row r="165" spans="1:25" x14ac:dyDescent="0.25">
      <c r="A165" t="s">
        <v>237</v>
      </c>
      <c r="B165" t="s">
        <v>104</v>
      </c>
      <c r="C165" t="s">
        <v>42</v>
      </c>
      <c r="D165" t="s">
        <v>43</v>
      </c>
      <c r="E165" s="2">
        <v>45609</v>
      </c>
      <c r="F165" s="2">
        <v>45629</v>
      </c>
      <c r="G165" t="s">
        <v>33</v>
      </c>
      <c r="H165" t="s">
        <v>34</v>
      </c>
      <c r="I165" t="s">
        <v>35</v>
      </c>
      <c r="J165" t="s">
        <v>28</v>
      </c>
      <c r="K165">
        <v>10876.21</v>
      </c>
      <c r="L165">
        <v>1956</v>
      </c>
      <c r="M165">
        <v>240</v>
      </c>
      <c r="N165">
        <v>14954.21</v>
      </c>
      <c r="O165">
        <v>240</v>
      </c>
      <c r="P165">
        <f t="shared" si="21"/>
        <v>12.269938650306749</v>
      </c>
      <c r="Q165">
        <f t="shared" si="22"/>
        <v>5.5604345603271979</v>
      </c>
      <c r="R165">
        <f t="shared" si="23"/>
        <v>45.317541666666664</v>
      </c>
      <c r="S165">
        <f t="shared" si="24"/>
        <v>37.494678752984726</v>
      </c>
      <c r="T165">
        <f t="shared" si="25"/>
        <v>62.309208333333331</v>
      </c>
      <c r="U165">
        <f t="shared" si="26"/>
        <v>1.3749467875298473</v>
      </c>
      <c r="V165">
        <f t="shared" si="27"/>
        <v>12.269938650306749</v>
      </c>
      <c r="W165">
        <f t="shared" si="28"/>
        <v>4078</v>
      </c>
      <c r="X165">
        <f t="shared" si="29"/>
        <v>20</v>
      </c>
      <c r="Y165" t="str">
        <f t="shared" si="30"/>
        <v>Nov</v>
      </c>
    </row>
    <row r="166" spans="1:25" x14ac:dyDescent="0.25">
      <c r="A166" t="s">
        <v>238</v>
      </c>
      <c r="B166" t="s">
        <v>104</v>
      </c>
      <c r="C166" t="s">
        <v>17</v>
      </c>
      <c r="D166" t="s">
        <v>18</v>
      </c>
      <c r="E166" s="2">
        <v>45476</v>
      </c>
      <c r="F166" s="2">
        <v>45489</v>
      </c>
      <c r="G166" t="s">
        <v>38</v>
      </c>
      <c r="H166" t="s">
        <v>39</v>
      </c>
      <c r="I166" t="s">
        <v>27</v>
      </c>
      <c r="J166" t="s">
        <v>44</v>
      </c>
      <c r="K166">
        <v>7857.04</v>
      </c>
      <c r="L166">
        <v>763</v>
      </c>
      <c r="M166">
        <v>167</v>
      </c>
      <c r="N166">
        <v>21857.83</v>
      </c>
      <c r="O166">
        <v>167</v>
      </c>
      <c r="P166">
        <f t="shared" si="21"/>
        <v>21.887287024901703</v>
      </c>
      <c r="Q166">
        <f t="shared" si="22"/>
        <v>10.297562254259502</v>
      </c>
      <c r="R166">
        <f t="shared" si="23"/>
        <v>47.048143712574849</v>
      </c>
      <c r="S166">
        <f t="shared" si="24"/>
        <v>178.19420545141682</v>
      </c>
      <c r="T166">
        <f t="shared" si="25"/>
        <v>130.88520958083834</v>
      </c>
      <c r="U166">
        <f t="shared" si="26"/>
        <v>2.7819420545141682</v>
      </c>
      <c r="V166">
        <f t="shared" si="27"/>
        <v>21.887287024901703</v>
      </c>
      <c r="W166">
        <f t="shared" si="28"/>
        <v>14000.79</v>
      </c>
      <c r="X166">
        <f t="shared" si="29"/>
        <v>13</v>
      </c>
      <c r="Y166" t="str">
        <f t="shared" si="30"/>
        <v>Jul</v>
      </c>
    </row>
    <row r="167" spans="1:25" x14ac:dyDescent="0.25">
      <c r="A167" t="s">
        <v>239</v>
      </c>
      <c r="B167" t="s">
        <v>61</v>
      </c>
      <c r="C167" t="s">
        <v>42</v>
      </c>
      <c r="D167" t="s">
        <v>43</v>
      </c>
      <c r="E167" s="2">
        <v>45310</v>
      </c>
      <c r="F167" s="2">
        <v>45329</v>
      </c>
      <c r="G167" t="s">
        <v>55</v>
      </c>
      <c r="H167" t="s">
        <v>56</v>
      </c>
      <c r="I167" t="s">
        <v>35</v>
      </c>
      <c r="J167" t="s">
        <v>22</v>
      </c>
      <c r="K167">
        <v>2239.48</v>
      </c>
      <c r="L167">
        <v>175</v>
      </c>
      <c r="M167">
        <v>15</v>
      </c>
      <c r="N167">
        <v>2052.9499999999998</v>
      </c>
      <c r="O167">
        <v>15</v>
      </c>
      <c r="P167">
        <f t="shared" si="21"/>
        <v>8.5714285714285712</v>
      </c>
      <c r="Q167">
        <f t="shared" si="22"/>
        <v>12.797028571428571</v>
      </c>
      <c r="R167">
        <f t="shared" si="23"/>
        <v>149.29866666666666</v>
      </c>
      <c r="S167">
        <f t="shared" si="24"/>
        <v>-8.3291656991801766</v>
      </c>
      <c r="T167">
        <f t="shared" si="25"/>
        <v>136.86333333333332</v>
      </c>
      <c r="U167">
        <f t="shared" si="26"/>
        <v>0.91670834300819826</v>
      </c>
      <c r="V167">
        <f t="shared" si="27"/>
        <v>8.5714285714285712</v>
      </c>
      <c r="W167">
        <f t="shared" si="28"/>
        <v>-186.5300000000002</v>
      </c>
      <c r="X167">
        <f t="shared" si="29"/>
        <v>19</v>
      </c>
      <c r="Y167" t="str">
        <f t="shared" si="30"/>
        <v>Jan</v>
      </c>
    </row>
    <row r="168" spans="1:25" x14ac:dyDescent="0.25">
      <c r="A168" t="s">
        <v>240</v>
      </c>
      <c r="B168" t="s">
        <v>158</v>
      </c>
      <c r="C168" t="s">
        <v>47</v>
      </c>
      <c r="D168" t="s">
        <v>48</v>
      </c>
      <c r="E168" s="2">
        <v>45344</v>
      </c>
      <c r="F168" s="2">
        <v>45355</v>
      </c>
      <c r="G168" t="s">
        <v>49</v>
      </c>
      <c r="H168" t="s">
        <v>50</v>
      </c>
      <c r="I168" t="s">
        <v>27</v>
      </c>
      <c r="J168" t="s">
        <v>44</v>
      </c>
      <c r="K168">
        <v>12075.05</v>
      </c>
      <c r="L168">
        <v>1653</v>
      </c>
      <c r="M168">
        <v>258</v>
      </c>
      <c r="N168">
        <v>27827.56</v>
      </c>
      <c r="O168">
        <v>258</v>
      </c>
      <c r="P168">
        <f t="shared" si="21"/>
        <v>15.607985480943739</v>
      </c>
      <c r="Q168">
        <f t="shared" si="22"/>
        <v>7.3049304295220807</v>
      </c>
      <c r="R168">
        <f t="shared" si="23"/>
        <v>46.802519379844959</v>
      </c>
      <c r="S168">
        <f t="shared" si="24"/>
        <v>130.45502917172186</v>
      </c>
      <c r="T168">
        <f t="shared" si="25"/>
        <v>107.85875968992248</v>
      </c>
      <c r="U168">
        <f t="shared" si="26"/>
        <v>2.3045502917172187</v>
      </c>
      <c r="V168">
        <f t="shared" si="27"/>
        <v>15.607985480943739</v>
      </c>
      <c r="W168">
        <f t="shared" si="28"/>
        <v>15752.510000000002</v>
      </c>
      <c r="X168">
        <f t="shared" si="29"/>
        <v>11</v>
      </c>
      <c r="Y168" t="str">
        <f t="shared" si="30"/>
        <v>Feb</v>
      </c>
    </row>
    <row r="169" spans="1:25" x14ac:dyDescent="0.25">
      <c r="A169" t="s">
        <v>241</v>
      </c>
      <c r="B169" t="s">
        <v>41</v>
      </c>
      <c r="C169" t="s">
        <v>42</v>
      </c>
      <c r="D169" t="s">
        <v>43</v>
      </c>
      <c r="E169" s="2">
        <v>45568</v>
      </c>
      <c r="F169" s="2">
        <v>45577</v>
      </c>
      <c r="G169" t="s">
        <v>38</v>
      </c>
      <c r="H169" t="s">
        <v>39</v>
      </c>
      <c r="I169" t="s">
        <v>35</v>
      </c>
      <c r="J169" t="s">
        <v>44</v>
      </c>
      <c r="K169">
        <v>9851.85</v>
      </c>
      <c r="L169">
        <v>2325</v>
      </c>
      <c r="M169">
        <v>490</v>
      </c>
      <c r="N169">
        <v>49206.26</v>
      </c>
      <c r="O169">
        <v>490</v>
      </c>
      <c r="P169">
        <f t="shared" si="21"/>
        <v>21.0752688172043</v>
      </c>
      <c r="Q169">
        <f t="shared" si="22"/>
        <v>4.2373548387096776</v>
      </c>
      <c r="R169">
        <f t="shared" si="23"/>
        <v>20.105816326530611</v>
      </c>
      <c r="S169">
        <f t="shared" si="24"/>
        <v>399.46213147784431</v>
      </c>
      <c r="T169">
        <f t="shared" si="25"/>
        <v>100.42093877551021</v>
      </c>
      <c r="U169">
        <f t="shared" si="26"/>
        <v>4.9946213147784428</v>
      </c>
      <c r="V169">
        <f t="shared" si="27"/>
        <v>21.0752688172043</v>
      </c>
      <c r="W169">
        <f t="shared" si="28"/>
        <v>39354.410000000003</v>
      </c>
      <c r="X169">
        <f t="shared" si="29"/>
        <v>9</v>
      </c>
      <c r="Y169" t="str">
        <f t="shared" si="30"/>
        <v>Oct</v>
      </c>
    </row>
    <row r="170" spans="1:25" x14ac:dyDescent="0.25">
      <c r="A170" t="s">
        <v>242</v>
      </c>
      <c r="B170" t="s">
        <v>67</v>
      </c>
      <c r="C170" t="s">
        <v>31</v>
      </c>
      <c r="D170" t="s">
        <v>32</v>
      </c>
      <c r="E170" s="2">
        <v>45353</v>
      </c>
      <c r="F170" s="2">
        <v>45377</v>
      </c>
      <c r="G170" t="s">
        <v>33</v>
      </c>
      <c r="H170" t="s">
        <v>34</v>
      </c>
      <c r="I170" t="s">
        <v>63</v>
      </c>
      <c r="J170" t="s">
        <v>44</v>
      </c>
      <c r="K170">
        <v>15036.07</v>
      </c>
      <c r="L170">
        <v>1591</v>
      </c>
      <c r="M170">
        <v>508</v>
      </c>
      <c r="N170">
        <v>52276.57</v>
      </c>
      <c r="O170">
        <v>508</v>
      </c>
      <c r="P170">
        <f t="shared" si="21"/>
        <v>31.929604022627277</v>
      </c>
      <c r="Q170">
        <f t="shared" si="22"/>
        <v>9.4507039597737279</v>
      </c>
      <c r="R170">
        <f t="shared" si="23"/>
        <v>29.598562992125984</v>
      </c>
      <c r="S170">
        <f t="shared" si="24"/>
        <v>247.67442556465883</v>
      </c>
      <c r="T170">
        <f t="shared" si="25"/>
        <v>102.90663385826771</v>
      </c>
      <c r="U170">
        <f t="shared" si="26"/>
        <v>3.4767442556465884</v>
      </c>
      <c r="V170">
        <f t="shared" si="27"/>
        <v>31.929604022627277</v>
      </c>
      <c r="W170">
        <f t="shared" si="28"/>
        <v>37240.5</v>
      </c>
      <c r="X170">
        <f t="shared" si="29"/>
        <v>24</v>
      </c>
      <c r="Y170" t="str">
        <f t="shared" si="30"/>
        <v>Mar</v>
      </c>
    </row>
    <row r="171" spans="1:25" x14ac:dyDescent="0.25">
      <c r="A171" t="s">
        <v>243</v>
      </c>
      <c r="B171" t="s">
        <v>128</v>
      </c>
      <c r="C171" t="s">
        <v>42</v>
      </c>
      <c r="D171" t="s">
        <v>43</v>
      </c>
      <c r="E171" s="2">
        <v>45371</v>
      </c>
      <c r="F171" s="2">
        <v>45393</v>
      </c>
      <c r="G171" t="s">
        <v>55</v>
      </c>
      <c r="H171" t="s">
        <v>56</v>
      </c>
      <c r="I171" t="s">
        <v>59</v>
      </c>
      <c r="J171" t="s">
        <v>22</v>
      </c>
      <c r="K171">
        <v>5264.89</v>
      </c>
      <c r="L171">
        <v>2412</v>
      </c>
      <c r="M171">
        <v>834</v>
      </c>
      <c r="N171">
        <v>85645.94</v>
      </c>
      <c r="O171">
        <v>834</v>
      </c>
      <c r="P171">
        <f t="shared" si="21"/>
        <v>34.577114427860693</v>
      </c>
      <c r="Q171">
        <f t="shared" si="22"/>
        <v>2.1827902155887231</v>
      </c>
      <c r="R171">
        <f t="shared" si="23"/>
        <v>6.3128177458033576</v>
      </c>
      <c r="S171">
        <f t="shared" si="24"/>
        <v>1526.7375006885234</v>
      </c>
      <c r="T171">
        <f t="shared" si="25"/>
        <v>102.69297362110312</v>
      </c>
      <c r="U171">
        <f t="shared" si="26"/>
        <v>16.267375006885235</v>
      </c>
      <c r="V171">
        <f t="shared" si="27"/>
        <v>34.577114427860693</v>
      </c>
      <c r="W171">
        <f t="shared" si="28"/>
        <v>80381.05</v>
      </c>
      <c r="X171">
        <f t="shared" si="29"/>
        <v>22</v>
      </c>
      <c r="Y171" t="str">
        <f t="shared" si="30"/>
        <v>Mar</v>
      </c>
    </row>
    <row r="172" spans="1:25" x14ac:dyDescent="0.25">
      <c r="A172" t="s">
        <v>244</v>
      </c>
      <c r="B172" t="s">
        <v>81</v>
      </c>
      <c r="C172" t="s">
        <v>65</v>
      </c>
      <c r="D172" t="s">
        <v>32</v>
      </c>
      <c r="E172" s="2">
        <v>45342</v>
      </c>
      <c r="F172" s="2">
        <v>45349</v>
      </c>
      <c r="G172" t="s">
        <v>33</v>
      </c>
      <c r="H172" t="s">
        <v>34</v>
      </c>
      <c r="I172" t="s">
        <v>35</v>
      </c>
      <c r="J172" t="s">
        <v>28</v>
      </c>
      <c r="K172">
        <v>5125.92</v>
      </c>
      <c r="L172">
        <v>2374</v>
      </c>
      <c r="M172">
        <v>227</v>
      </c>
      <c r="N172">
        <v>13509.89</v>
      </c>
      <c r="O172">
        <v>227</v>
      </c>
      <c r="P172">
        <f t="shared" si="21"/>
        <v>9.5619208087615846</v>
      </c>
      <c r="Q172">
        <f t="shared" si="22"/>
        <v>2.1591912384161751</v>
      </c>
      <c r="R172">
        <f t="shared" si="23"/>
        <v>22.581145374449338</v>
      </c>
      <c r="S172">
        <f t="shared" si="24"/>
        <v>163.56029746855197</v>
      </c>
      <c r="T172">
        <f t="shared" si="25"/>
        <v>59.514933920704841</v>
      </c>
      <c r="U172">
        <f t="shared" si="26"/>
        <v>2.6356029746855199</v>
      </c>
      <c r="V172">
        <f t="shared" si="27"/>
        <v>9.5619208087615846</v>
      </c>
      <c r="W172">
        <f t="shared" si="28"/>
        <v>8383.9699999999993</v>
      </c>
      <c r="X172">
        <f t="shared" si="29"/>
        <v>7</v>
      </c>
      <c r="Y172" t="str">
        <f t="shared" si="30"/>
        <v>Feb</v>
      </c>
    </row>
    <row r="173" spans="1:25" x14ac:dyDescent="0.25">
      <c r="A173" t="s">
        <v>245</v>
      </c>
      <c r="B173" t="s">
        <v>104</v>
      </c>
      <c r="C173" t="s">
        <v>17</v>
      </c>
      <c r="D173" t="s">
        <v>18</v>
      </c>
      <c r="E173" s="2">
        <v>45317</v>
      </c>
      <c r="F173" s="2">
        <v>45337</v>
      </c>
      <c r="G173" t="s">
        <v>49</v>
      </c>
      <c r="H173" t="s">
        <v>50</v>
      </c>
      <c r="I173" t="s">
        <v>63</v>
      </c>
      <c r="J173" t="s">
        <v>44</v>
      </c>
      <c r="K173">
        <v>3633.29</v>
      </c>
      <c r="L173">
        <v>2447</v>
      </c>
      <c r="M173">
        <v>249</v>
      </c>
      <c r="N173">
        <v>34265.35</v>
      </c>
      <c r="O173">
        <v>249</v>
      </c>
      <c r="P173">
        <f t="shared" si="21"/>
        <v>10.175725378013894</v>
      </c>
      <c r="Q173">
        <f t="shared" si="22"/>
        <v>1.484793624846751</v>
      </c>
      <c r="R173">
        <f t="shared" si="23"/>
        <v>14.591526104417671</v>
      </c>
      <c r="S173">
        <f t="shared" si="24"/>
        <v>843.0942754363125</v>
      </c>
      <c r="T173">
        <f t="shared" si="25"/>
        <v>137.61184738955822</v>
      </c>
      <c r="U173">
        <f t="shared" si="26"/>
        <v>9.4309427543631248</v>
      </c>
      <c r="V173">
        <f t="shared" si="27"/>
        <v>10.175725378013894</v>
      </c>
      <c r="W173">
        <f t="shared" si="28"/>
        <v>30632.059999999998</v>
      </c>
      <c r="X173">
        <f t="shared" si="29"/>
        <v>20</v>
      </c>
      <c r="Y173" t="str">
        <f t="shared" si="30"/>
        <v>Jan</v>
      </c>
    </row>
    <row r="174" spans="1:25" x14ac:dyDescent="0.25">
      <c r="A174" t="s">
        <v>246</v>
      </c>
      <c r="B174" t="s">
        <v>96</v>
      </c>
      <c r="C174" t="s">
        <v>65</v>
      </c>
      <c r="D174" t="s">
        <v>32</v>
      </c>
      <c r="E174" s="2">
        <v>45560</v>
      </c>
      <c r="F174" s="2">
        <v>45573</v>
      </c>
      <c r="G174" t="s">
        <v>49</v>
      </c>
      <c r="H174" t="s">
        <v>50</v>
      </c>
      <c r="I174" t="s">
        <v>27</v>
      </c>
      <c r="J174" t="s">
        <v>28</v>
      </c>
      <c r="K174">
        <v>2064.56</v>
      </c>
      <c r="L174">
        <v>292</v>
      </c>
      <c r="M174">
        <v>16</v>
      </c>
      <c r="N174">
        <v>1818.17</v>
      </c>
      <c r="O174">
        <v>16</v>
      </c>
      <c r="P174">
        <f t="shared" si="21"/>
        <v>5.4794520547945202</v>
      </c>
      <c r="Q174">
        <f t="shared" si="22"/>
        <v>7.0704109589041098</v>
      </c>
      <c r="R174">
        <f t="shared" si="23"/>
        <v>129.035</v>
      </c>
      <c r="S174">
        <f t="shared" si="24"/>
        <v>-11.934262021932028</v>
      </c>
      <c r="T174">
        <f t="shared" si="25"/>
        <v>113.635625</v>
      </c>
      <c r="U174">
        <f t="shared" si="26"/>
        <v>0.88065737978067971</v>
      </c>
      <c r="V174">
        <f t="shared" si="27"/>
        <v>5.4794520547945202</v>
      </c>
      <c r="W174">
        <f t="shared" si="28"/>
        <v>-246.38999999999987</v>
      </c>
      <c r="X174">
        <f t="shared" si="29"/>
        <v>13</v>
      </c>
      <c r="Y174" t="str">
        <f t="shared" si="30"/>
        <v>Sep</v>
      </c>
    </row>
    <row r="175" spans="1:25" x14ac:dyDescent="0.25">
      <c r="A175" t="s">
        <v>247</v>
      </c>
      <c r="B175" t="s">
        <v>67</v>
      </c>
      <c r="C175" t="s">
        <v>42</v>
      </c>
      <c r="D175" t="s">
        <v>43</v>
      </c>
      <c r="E175" s="2">
        <v>45584</v>
      </c>
      <c r="F175" s="2">
        <v>45604</v>
      </c>
      <c r="G175" t="s">
        <v>38</v>
      </c>
      <c r="H175" t="s">
        <v>39</v>
      </c>
      <c r="I175" t="s">
        <v>21</v>
      </c>
      <c r="J175" t="s">
        <v>28</v>
      </c>
      <c r="K175">
        <v>19946.48</v>
      </c>
      <c r="L175">
        <v>55</v>
      </c>
      <c r="M175">
        <v>9</v>
      </c>
      <c r="N175">
        <v>1317.03</v>
      </c>
      <c r="O175">
        <v>9</v>
      </c>
      <c r="P175">
        <f t="shared" si="21"/>
        <v>16.363636363636363</v>
      </c>
      <c r="Q175">
        <f t="shared" si="22"/>
        <v>362.66327272727273</v>
      </c>
      <c r="R175">
        <f t="shared" si="23"/>
        <v>2216.2755555555555</v>
      </c>
      <c r="S175">
        <f t="shared" si="24"/>
        <v>-93.397180855970589</v>
      </c>
      <c r="T175">
        <f t="shared" si="25"/>
        <v>146.33666666666667</v>
      </c>
      <c r="U175">
        <f t="shared" si="26"/>
        <v>6.6028191440294232E-2</v>
      </c>
      <c r="V175">
        <f t="shared" si="27"/>
        <v>16.363636363636363</v>
      </c>
      <c r="W175">
        <f t="shared" si="28"/>
        <v>-18629.45</v>
      </c>
      <c r="X175">
        <f t="shared" si="29"/>
        <v>20</v>
      </c>
      <c r="Y175" t="str">
        <f t="shared" si="30"/>
        <v>Oct</v>
      </c>
    </row>
    <row r="176" spans="1:25" x14ac:dyDescent="0.25">
      <c r="A176" t="s">
        <v>248</v>
      </c>
      <c r="B176" t="s">
        <v>37</v>
      </c>
      <c r="C176" t="s">
        <v>42</v>
      </c>
      <c r="D176" t="s">
        <v>43</v>
      </c>
      <c r="E176" s="2">
        <v>45293</v>
      </c>
      <c r="F176" s="2">
        <v>45301</v>
      </c>
      <c r="G176" t="s">
        <v>38</v>
      </c>
      <c r="H176" t="s">
        <v>39</v>
      </c>
      <c r="I176" t="s">
        <v>35</v>
      </c>
      <c r="J176" t="s">
        <v>22</v>
      </c>
      <c r="K176">
        <v>17377.39</v>
      </c>
      <c r="L176">
        <v>695</v>
      </c>
      <c r="M176">
        <v>238</v>
      </c>
      <c r="N176">
        <v>21155.79</v>
      </c>
      <c r="O176">
        <v>238</v>
      </c>
      <c r="P176">
        <f t="shared" si="21"/>
        <v>34.244604316546763</v>
      </c>
      <c r="Q176">
        <f t="shared" si="22"/>
        <v>25.003438848920862</v>
      </c>
      <c r="R176">
        <f t="shared" si="23"/>
        <v>73.014243697478989</v>
      </c>
      <c r="S176">
        <f t="shared" si="24"/>
        <v>21.743196187689875</v>
      </c>
      <c r="T176">
        <f t="shared" si="25"/>
        <v>88.889873949579837</v>
      </c>
      <c r="U176">
        <f t="shared" si="26"/>
        <v>1.2174319618768987</v>
      </c>
      <c r="V176">
        <f t="shared" si="27"/>
        <v>34.244604316546763</v>
      </c>
      <c r="W176">
        <f t="shared" si="28"/>
        <v>3778.4000000000015</v>
      </c>
      <c r="X176">
        <f t="shared" si="29"/>
        <v>8</v>
      </c>
      <c r="Y176" t="str">
        <f t="shared" si="30"/>
        <v>Jan</v>
      </c>
    </row>
    <row r="177" spans="1:25" x14ac:dyDescent="0.25">
      <c r="A177" t="s">
        <v>249</v>
      </c>
      <c r="B177" t="s">
        <v>81</v>
      </c>
      <c r="C177" t="s">
        <v>17</v>
      </c>
      <c r="D177" t="s">
        <v>18</v>
      </c>
      <c r="E177" s="2">
        <v>45309</v>
      </c>
      <c r="F177" s="2">
        <v>45316</v>
      </c>
      <c r="G177" t="s">
        <v>25</v>
      </c>
      <c r="H177" t="s">
        <v>26</v>
      </c>
      <c r="I177" t="s">
        <v>59</v>
      </c>
      <c r="J177" t="s">
        <v>22</v>
      </c>
      <c r="K177">
        <v>14596.47</v>
      </c>
      <c r="L177">
        <v>1514</v>
      </c>
      <c r="M177">
        <v>402</v>
      </c>
      <c r="N177">
        <v>37870.17</v>
      </c>
      <c r="O177">
        <v>402</v>
      </c>
      <c r="P177">
        <f t="shared" si="21"/>
        <v>26.552179656538971</v>
      </c>
      <c r="Q177">
        <f t="shared" si="22"/>
        <v>9.6409973579920738</v>
      </c>
      <c r="R177">
        <f t="shared" si="23"/>
        <v>36.309626865671639</v>
      </c>
      <c r="S177">
        <f t="shared" si="24"/>
        <v>159.44745544641955</v>
      </c>
      <c r="T177">
        <f t="shared" si="25"/>
        <v>94.204402985074623</v>
      </c>
      <c r="U177">
        <f t="shared" si="26"/>
        <v>2.5944745544641958</v>
      </c>
      <c r="V177">
        <f t="shared" si="27"/>
        <v>26.552179656538971</v>
      </c>
      <c r="W177">
        <f t="shared" si="28"/>
        <v>23273.699999999997</v>
      </c>
      <c r="X177">
        <f t="shared" si="29"/>
        <v>7</v>
      </c>
      <c r="Y177" t="str">
        <f t="shared" si="30"/>
        <v>Jan</v>
      </c>
    </row>
    <row r="178" spans="1:25" x14ac:dyDescent="0.25">
      <c r="A178" t="s">
        <v>250</v>
      </c>
      <c r="B178" t="s">
        <v>81</v>
      </c>
      <c r="C178" t="s">
        <v>65</v>
      </c>
      <c r="D178" t="s">
        <v>32</v>
      </c>
      <c r="E178" s="2">
        <v>45308</v>
      </c>
      <c r="F178" s="2">
        <v>45321</v>
      </c>
      <c r="G178" t="s">
        <v>25</v>
      </c>
      <c r="H178" t="s">
        <v>26</v>
      </c>
      <c r="I178" t="s">
        <v>35</v>
      </c>
      <c r="J178" t="s">
        <v>28</v>
      </c>
      <c r="K178">
        <v>9794.08</v>
      </c>
      <c r="L178">
        <v>2270</v>
      </c>
      <c r="M178">
        <v>637</v>
      </c>
      <c r="N178">
        <v>33407.620000000003</v>
      </c>
      <c r="O178">
        <v>637</v>
      </c>
      <c r="P178">
        <f t="shared" si="21"/>
        <v>28.061674008810574</v>
      </c>
      <c r="Q178">
        <f t="shared" si="22"/>
        <v>4.3145726872246692</v>
      </c>
      <c r="R178">
        <f t="shared" si="23"/>
        <v>15.375321821036106</v>
      </c>
      <c r="S178">
        <f t="shared" si="24"/>
        <v>241.1001339584729</v>
      </c>
      <c r="T178">
        <f t="shared" si="25"/>
        <v>52.445243328100474</v>
      </c>
      <c r="U178">
        <f t="shared" si="26"/>
        <v>3.411001339584729</v>
      </c>
      <c r="V178">
        <f t="shared" si="27"/>
        <v>28.061674008810574</v>
      </c>
      <c r="W178">
        <f t="shared" si="28"/>
        <v>23613.54</v>
      </c>
      <c r="X178">
        <f t="shared" si="29"/>
        <v>13</v>
      </c>
      <c r="Y178" t="str">
        <f t="shared" si="30"/>
        <v>Jan</v>
      </c>
    </row>
    <row r="179" spans="1:25" x14ac:dyDescent="0.25">
      <c r="A179" t="s">
        <v>251</v>
      </c>
      <c r="B179" t="s">
        <v>158</v>
      </c>
      <c r="C179" t="s">
        <v>53</v>
      </c>
      <c r="D179" t="s">
        <v>53</v>
      </c>
      <c r="E179" s="2">
        <v>45371</v>
      </c>
      <c r="F179" s="2">
        <v>45380</v>
      </c>
      <c r="G179" t="s">
        <v>33</v>
      </c>
      <c r="H179" t="s">
        <v>34</v>
      </c>
      <c r="I179" t="s">
        <v>59</v>
      </c>
      <c r="J179" t="s">
        <v>44</v>
      </c>
      <c r="K179">
        <v>6811.75</v>
      </c>
      <c r="L179">
        <v>1860</v>
      </c>
      <c r="M179">
        <v>204</v>
      </c>
      <c r="N179">
        <v>24143.33</v>
      </c>
      <c r="O179">
        <v>204</v>
      </c>
      <c r="P179">
        <f t="shared" si="21"/>
        <v>10.967741935483872</v>
      </c>
      <c r="Q179">
        <f t="shared" si="22"/>
        <v>3.6622311827956988</v>
      </c>
      <c r="R179">
        <f t="shared" si="23"/>
        <v>33.390931372549019</v>
      </c>
      <c r="S179">
        <f t="shared" si="24"/>
        <v>254.43652512203178</v>
      </c>
      <c r="T179">
        <f t="shared" si="25"/>
        <v>118.34965686274511</v>
      </c>
      <c r="U179">
        <f t="shared" si="26"/>
        <v>3.5443652512203179</v>
      </c>
      <c r="V179">
        <f t="shared" si="27"/>
        <v>10.967741935483872</v>
      </c>
      <c r="W179">
        <f t="shared" si="28"/>
        <v>17331.580000000002</v>
      </c>
      <c r="X179">
        <f t="shared" si="29"/>
        <v>9</v>
      </c>
      <c r="Y179" t="str">
        <f t="shared" si="30"/>
        <v>Mar</v>
      </c>
    </row>
    <row r="180" spans="1:25" x14ac:dyDescent="0.25">
      <c r="A180" t="s">
        <v>252</v>
      </c>
      <c r="B180" t="s">
        <v>123</v>
      </c>
      <c r="C180" t="s">
        <v>17</v>
      </c>
      <c r="D180" t="s">
        <v>18</v>
      </c>
      <c r="E180" s="2">
        <v>45655</v>
      </c>
      <c r="F180" s="2">
        <v>45675</v>
      </c>
      <c r="G180" t="s">
        <v>25</v>
      </c>
      <c r="H180" t="s">
        <v>26</v>
      </c>
      <c r="I180" t="s">
        <v>63</v>
      </c>
      <c r="J180" t="s">
        <v>44</v>
      </c>
      <c r="K180">
        <v>10831.88</v>
      </c>
      <c r="L180">
        <v>2098</v>
      </c>
      <c r="M180">
        <v>489</v>
      </c>
      <c r="N180">
        <v>31606.84</v>
      </c>
      <c r="O180">
        <v>489</v>
      </c>
      <c r="P180">
        <f t="shared" si="21"/>
        <v>23.307912297426121</v>
      </c>
      <c r="Q180">
        <f t="shared" si="22"/>
        <v>5.162955195424213</v>
      </c>
      <c r="R180">
        <f t="shared" si="23"/>
        <v>22.151083844580775</v>
      </c>
      <c r="S180">
        <f t="shared" si="24"/>
        <v>191.79459152058553</v>
      </c>
      <c r="T180">
        <f t="shared" si="25"/>
        <v>64.635664621676895</v>
      </c>
      <c r="U180">
        <f t="shared" si="26"/>
        <v>2.9179459152058556</v>
      </c>
      <c r="V180">
        <f t="shared" si="27"/>
        <v>23.307912297426121</v>
      </c>
      <c r="W180">
        <f t="shared" si="28"/>
        <v>20774.96</v>
      </c>
      <c r="X180">
        <f t="shared" si="29"/>
        <v>20</v>
      </c>
      <c r="Y180" t="str">
        <f t="shared" si="30"/>
        <v>Dec</v>
      </c>
    </row>
    <row r="181" spans="1:25" x14ac:dyDescent="0.25">
      <c r="A181" t="s">
        <v>253</v>
      </c>
      <c r="B181" t="s">
        <v>72</v>
      </c>
      <c r="C181" t="s">
        <v>53</v>
      </c>
      <c r="D181" t="s">
        <v>53</v>
      </c>
      <c r="E181" s="2">
        <v>45511</v>
      </c>
      <c r="F181" s="2">
        <v>45518</v>
      </c>
      <c r="G181" t="s">
        <v>25</v>
      </c>
      <c r="H181" t="s">
        <v>26</v>
      </c>
      <c r="I181" t="s">
        <v>27</v>
      </c>
      <c r="J181" t="s">
        <v>28</v>
      </c>
      <c r="K181">
        <v>11834.15</v>
      </c>
      <c r="L181">
        <v>188</v>
      </c>
      <c r="M181">
        <v>61</v>
      </c>
      <c r="N181">
        <v>4177.1000000000004</v>
      </c>
      <c r="O181">
        <v>61</v>
      </c>
      <c r="P181">
        <f t="shared" si="21"/>
        <v>32.446808510638299</v>
      </c>
      <c r="Q181">
        <f t="shared" si="22"/>
        <v>62.947606382978719</v>
      </c>
      <c r="R181">
        <f t="shared" si="23"/>
        <v>194.00245901639343</v>
      </c>
      <c r="S181">
        <f t="shared" si="24"/>
        <v>-64.702999370465974</v>
      </c>
      <c r="T181">
        <f t="shared" si="25"/>
        <v>68.477049180327882</v>
      </c>
      <c r="U181">
        <f t="shared" si="26"/>
        <v>0.3529700062953402</v>
      </c>
      <c r="V181">
        <f t="shared" si="27"/>
        <v>32.446808510638299</v>
      </c>
      <c r="W181">
        <f t="shared" si="28"/>
        <v>-7657.0499999999993</v>
      </c>
      <c r="X181">
        <f t="shared" si="29"/>
        <v>7</v>
      </c>
      <c r="Y181" t="str">
        <f t="shared" si="30"/>
        <v>Aug</v>
      </c>
    </row>
    <row r="182" spans="1:25" x14ac:dyDescent="0.25">
      <c r="A182" t="s">
        <v>254</v>
      </c>
      <c r="B182" t="s">
        <v>96</v>
      </c>
      <c r="C182" t="s">
        <v>53</v>
      </c>
      <c r="D182" t="s">
        <v>53</v>
      </c>
      <c r="E182" s="2">
        <v>45456</v>
      </c>
      <c r="F182" s="2">
        <v>45479</v>
      </c>
      <c r="G182" t="s">
        <v>49</v>
      </c>
      <c r="H182" t="s">
        <v>50</v>
      </c>
      <c r="I182" t="s">
        <v>59</v>
      </c>
      <c r="J182" t="s">
        <v>22</v>
      </c>
      <c r="K182">
        <v>12080.72</v>
      </c>
      <c r="L182">
        <v>951</v>
      </c>
      <c r="M182">
        <v>143</v>
      </c>
      <c r="N182">
        <v>6596.56</v>
      </c>
      <c r="O182">
        <v>143</v>
      </c>
      <c r="P182">
        <f t="shared" si="21"/>
        <v>15.036803364879075</v>
      </c>
      <c r="Q182">
        <f t="shared" si="22"/>
        <v>12.703175604626708</v>
      </c>
      <c r="R182">
        <f t="shared" si="23"/>
        <v>84.480559440559432</v>
      </c>
      <c r="S182">
        <f t="shared" si="24"/>
        <v>-45.395969776635823</v>
      </c>
      <c r="T182">
        <f t="shared" si="25"/>
        <v>46.129790209790215</v>
      </c>
      <c r="U182">
        <f t="shared" si="26"/>
        <v>0.54604030223364175</v>
      </c>
      <c r="V182">
        <f t="shared" si="27"/>
        <v>15.036803364879075</v>
      </c>
      <c r="W182">
        <f t="shared" si="28"/>
        <v>-5484.1599999999989</v>
      </c>
      <c r="X182">
        <f t="shared" si="29"/>
        <v>23</v>
      </c>
      <c r="Y182" t="str">
        <f t="shared" si="30"/>
        <v>Jun</v>
      </c>
    </row>
    <row r="183" spans="1:25" x14ac:dyDescent="0.25">
      <c r="A183" t="s">
        <v>255</v>
      </c>
      <c r="B183" t="s">
        <v>30</v>
      </c>
      <c r="C183" t="s">
        <v>47</v>
      </c>
      <c r="D183" t="s">
        <v>48</v>
      </c>
      <c r="E183" s="2">
        <v>45299</v>
      </c>
      <c r="F183" s="2">
        <v>45312</v>
      </c>
      <c r="G183" t="s">
        <v>33</v>
      </c>
      <c r="H183" t="s">
        <v>34</v>
      </c>
      <c r="I183" t="s">
        <v>21</v>
      </c>
      <c r="J183" t="s">
        <v>44</v>
      </c>
      <c r="K183">
        <v>1735.81</v>
      </c>
      <c r="L183">
        <v>2269</v>
      </c>
      <c r="M183">
        <v>250</v>
      </c>
      <c r="N183">
        <v>28037.15</v>
      </c>
      <c r="O183">
        <v>250</v>
      </c>
      <c r="P183">
        <f t="shared" si="21"/>
        <v>11.018069634200089</v>
      </c>
      <c r="Q183">
        <f t="shared" si="22"/>
        <v>0.76501101806963423</v>
      </c>
      <c r="R183">
        <f t="shared" si="23"/>
        <v>6.9432399999999994</v>
      </c>
      <c r="S183">
        <f t="shared" si="24"/>
        <v>1515.2199837539824</v>
      </c>
      <c r="T183">
        <f t="shared" si="25"/>
        <v>112.1486</v>
      </c>
      <c r="U183">
        <f t="shared" si="26"/>
        <v>16.152199837539825</v>
      </c>
      <c r="V183">
        <f t="shared" si="27"/>
        <v>11.018069634200089</v>
      </c>
      <c r="W183">
        <f t="shared" si="28"/>
        <v>26301.34</v>
      </c>
      <c r="X183">
        <f t="shared" si="29"/>
        <v>13</v>
      </c>
      <c r="Y183" t="str">
        <f t="shared" si="30"/>
        <v>Jan</v>
      </c>
    </row>
    <row r="184" spans="1:25" x14ac:dyDescent="0.25">
      <c r="A184" t="s">
        <v>256</v>
      </c>
      <c r="B184" t="s">
        <v>67</v>
      </c>
      <c r="C184" t="s">
        <v>17</v>
      </c>
      <c r="D184" t="s">
        <v>18</v>
      </c>
      <c r="E184" s="2">
        <v>45409</v>
      </c>
      <c r="F184" s="2">
        <v>45433</v>
      </c>
      <c r="G184" t="s">
        <v>19</v>
      </c>
      <c r="H184" t="s">
        <v>20</v>
      </c>
      <c r="I184" t="s">
        <v>21</v>
      </c>
      <c r="J184" t="s">
        <v>44</v>
      </c>
      <c r="K184">
        <v>2213.4299999999998</v>
      </c>
      <c r="L184">
        <v>1392</v>
      </c>
      <c r="M184">
        <v>354</v>
      </c>
      <c r="N184">
        <v>42914.48</v>
      </c>
      <c r="O184">
        <v>354</v>
      </c>
      <c r="P184">
        <f t="shared" si="21"/>
        <v>25.431034482758619</v>
      </c>
      <c r="Q184">
        <f t="shared" si="22"/>
        <v>1.5901077586206895</v>
      </c>
      <c r="R184">
        <f t="shared" si="23"/>
        <v>6.2526271186440674</v>
      </c>
      <c r="S184">
        <f t="shared" si="24"/>
        <v>1838.8225514247122</v>
      </c>
      <c r="T184">
        <f t="shared" si="25"/>
        <v>121.22734463276836</v>
      </c>
      <c r="U184">
        <f t="shared" si="26"/>
        <v>19.388225514247122</v>
      </c>
      <c r="V184">
        <f t="shared" si="27"/>
        <v>25.431034482758619</v>
      </c>
      <c r="W184">
        <f t="shared" si="28"/>
        <v>40701.050000000003</v>
      </c>
      <c r="X184">
        <f t="shared" si="29"/>
        <v>24</v>
      </c>
      <c r="Y184" t="str">
        <f t="shared" si="30"/>
        <v>Apr</v>
      </c>
    </row>
    <row r="185" spans="1:25" x14ac:dyDescent="0.25">
      <c r="A185" t="s">
        <v>257</v>
      </c>
      <c r="B185" t="s">
        <v>128</v>
      </c>
      <c r="C185" t="s">
        <v>17</v>
      </c>
      <c r="D185" t="s">
        <v>18</v>
      </c>
      <c r="E185" s="2">
        <v>45567</v>
      </c>
      <c r="F185" s="2">
        <v>45577</v>
      </c>
      <c r="G185" t="s">
        <v>69</v>
      </c>
      <c r="H185" t="s">
        <v>70</v>
      </c>
      <c r="I185" t="s">
        <v>27</v>
      </c>
      <c r="J185" t="s">
        <v>28</v>
      </c>
      <c r="K185">
        <v>12114.96</v>
      </c>
      <c r="L185">
        <v>1993</v>
      </c>
      <c r="M185">
        <v>462</v>
      </c>
      <c r="N185">
        <v>57895.41</v>
      </c>
      <c r="O185">
        <v>462</v>
      </c>
      <c r="P185">
        <f t="shared" si="21"/>
        <v>23.181133968891118</v>
      </c>
      <c r="Q185">
        <f t="shared" si="22"/>
        <v>6.0787556447566482</v>
      </c>
      <c r="R185">
        <f t="shared" si="23"/>
        <v>26.222857142857141</v>
      </c>
      <c r="S185">
        <f t="shared" si="24"/>
        <v>377.88362487370995</v>
      </c>
      <c r="T185">
        <f t="shared" si="25"/>
        <v>125.31474025974026</v>
      </c>
      <c r="U185">
        <f t="shared" si="26"/>
        <v>4.7788362487370994</v>
      </c>
      <c r="V185">
        <f t="shared" si="27"/>
        <v>23.181133968891118</v>
      </c>
      <c r="W185">
        <f t="shared" si="28"/>
        <v>45780.450000000004</v>
      </c>
      <c r="X185">
        <f t="shared" si="29"/>
        <v>10</v>
      </c>
      <c r="Y185" t="str">
        <f t="shared" si="30"/>
        <v>Oct</v>
      </c>
    </row>
    <row r="186" spans="1:25" x14ac:dyDescent="0.25">
      <c r="A186" t="s">
        <v>258</v>
      </c>
      <c r="B186" t="s">
        <v>37</v>
      </c>
      <c r="C186" t="s">
        <v>47</v>
      </c>
      <c r="D186" t="s">
        <v>48</v>
      </c>
      <c r="E186" s="2">
        <v>45467</v>
      </c>
      <c r="F186" s="2">
        <v>45478</v>
      </c>
      <c r="G186" t="s">
        <v>69</v>
      </c>
      <c r="H186" t="s">
        <v>70</v>
      </c>
      <c r="I186" t="s">
        <v>63</v>
      </c>
      <c r="J186" t="s">
        <v>28</v>
      </c>
      <c r="K186">
        <v>2580.64</v>
      </c>
      <c r="L186">
        <v>1654</v>
      </c>
      <c r="M186">
        <v>494</v>
      </c>
      <c r="N186">
        <v>72026.8</v>
      </c>
      <c r="O186">
        <v>494</v>
      </c>
      <c r="P186">
        <f t="shared" si="21"/>
        <v>29.866989117291414</v>
      </c>
      <c r="Q186">
        <f t="shared" si="22"/>
        <v>1.560241837968561</v>
      </c>
      <c r="R186">
        <f t="shared" si="23"/>
        <v>5.2239676113360325</v>
      </c>
      <c r="S186">
        <f t="shared" si="24"/>
        <v>2691.0440820881645</v>
      </c>
      <c r="T186">
        <f t="shared" si="25"/>
        <v>145.80323886639675</v>
      </c>
      <c r="U186">
        <f t="shared" si="26"/>
        <v>27.910440820881643</v>
      </c>
      <c r="V186">
        <f t="shared" si="27"/>
        <v>29.866989117291414</v>
      </c>
      <c r="W186">
        <f t="shared" si="28"/>
        <v>69446.16</v>
      </c>
      <c r="X186">
        <f t="shared" si="29"/>
        <v>11</v>
      </c>
      <c r="Y186" t="str">
        <f t="shared" si="30"/>
        <v>Jun</v>
      </c>
    </row>
    <row r="187" spans="1:25" x14ac:dyDescent="0.25">
      <c r="A187" t="s">
        <v>259</v>
      </c>
      <c r="B187" t="s">
        <v>133</v>
      </c>
      <c r="C187" t="s">
        <v>47</v>
      </c>
      <c r="D187" t="s">
        <v>48</v>
      </c>
      <c r="E187" s="2">
        <v>45498</v>
      </c>
      <c r="F187" s="2">
        <v>45510</v>
      </c>
      <c r="G187" t="s">
        <v>69</v>
      </c>
      <c r="H187" t="s">
        <v>70</v>
      </c>
      <c r="I187" t="s">
        <v>21</v>
      </c>
      <c r="J187" t="s">
        <v>28</v>
      </c>
      <c r="K187">
        <v>2923.8</v>
      </c>
      <c r="L187">
        <v>425</v>
      </c>
      <c r="M187">
        <v>147</v>
      </c>
      <c r="N187">
        <v>8026.23</v>
      </c>
      <c r="O187">
        <v>147</v>
      </c>
      <c r="P187">
        <f t="shared" si="21"/>
        <v>34.588235294117645</v>
      </c>
      <c r="Q187">
        <f t="shared" si="22"/>
        <v>6.8795294117647066</v>
      </c>
      <c r="R187">
        <f t="shared" si="23"/>
        <v>19.889795918367348</v>
      </c>
      <c r="S187">
        <f t="shared" si="24"/>
        <v>174.51364662425607</v>
      </c>
      <c r="T187">
        <f t="shared" si="25"/>
        <v>54.600204081632647</v>
      </c>
      <c r="U187">
        <f t="shared" si="26"/>
        <v>2.7451364662425606</v>
      </c>
      <c r="V187">
        <f t="shared" si="27"/>
        <v>34.588235294117645</v>
      </c>
      <c r="W187">
        <f t="shared" si="28"/>
        <v>5102.4299999999994</v>
      </c>
      <c r="X187">
        <f t="shared" si="29"/>
        <v>12</v>
      </c>
      <c r="Y187" t="str">
        <f t="shared" si="30"/>
        <v>Jul</v>
      </c>
    </row>
    <row r="188" spans="1:25" x14ac:dyDescent="0.25">
      <c r="A188" t="s">
        <v>260</v>
      </c>
      <c r="B188" t="s">
        <v>158</v>
      </c>
      <c r="C188" t="s">
        <v>42</v>
      </c>
      <c r="D188" t="s">
        <v>43</v>
      </c>
      <c r="E188" s="2">
        <v>45304</v>
      </c>
      <c r="F188" s="2">
        <v>45319</v>
      </c>
      <c r="G188" t="s">
        <v>55</v>
      </c>
      <c r="H188" t="s">
        <v>56</v>
      </c>
      <c r="I188" t="s">
        <v>63</v>
      </c>
      <c r="J188" t="s">
        <v>22</v>
      </c>
      <c r="K188">
        <v>7894.96</v>
      </c>
      <c r="L188">
        <v>1369</v>
      </c>
      <c r="M188">
        <v>364</v>
      </c>
      <c r="N188">
        <v>13020.77</v>
      </c>
      <c r="O188">
        <v>364</v>
      </c>
      <c r="P188">
        <f t="shared" si="21"/>
        <v>26.588750913075238</v>
      </c>
      <c r="Q188">
        <f t="shared" si="22"/>
        <v>5.7669539810080348</v>
      </c>
      <c r="R188">
        <f t="shared" si="23"/>
        <v>21.689450549450548</v>
      </c>
      <c r="S188">
        <f t="shared" si="24"/>
        <v>64.925091450748326</v>
      </c>
      <c r="T188">
        <f t="shared" si="25"/>
        <v>35.771346153846153</v>
      </c>
      <c r="U188">
        <f t="shared" si="26"/>
        <v>1.6492509145074834</v>
      </c>
      <c r="V188">
        <f t="shared" si="27"/>
        <v>26.588750913075238</v>
      </c>
      <c r="W188">
        <f t="shared" si="28"/>
        <v>5125.8100000000004</v>
      </c>
      <c r="X188">
        <f t="shared" si="29"/>
        <v>15</v>
      </c>
      <c r="Y188" t="str">
        <f t="shared" si="30"/>
        <v>Jan</v>
      </c>
    </row>
    <row r="189" spans="1:25" x14ac:dyDescent="0.25">
      <c r="A189" t="s">
        <v>261</v>
      </c>
      <c r="B189" t="s">
        <v>104</v>
      </c>
      <c r="C189" t="s">
        <v>17</v>
      </c>
      <c r="D189" t="s">
        <v>18</v>
      </c>
      <c r="E189" s="2">
        <v>45622</v>
      </c>
      <c r="F189" s="2">
        <v>45649</v>
      </c>
      <c r="G189" t="s">
        <v>55</v>
      </c>
      <c r="H189" t="s">
        <v>56</v>
      </c>
      <c r="I189" t="s">
        <v>35</v>
      </c>
      <c r="J189" t="s">
        <v>44</v>
      </c>
      <c r="K189">
        <v>15739.53</v>
      </c>
      <c r="L189">
        <v>922</v>
      </c>
      <c r="M189">
        <v>253</v>
      </c>
      <c r="N189">
        <v>31863.95</v>
      </c>
      <c r="O189">
        <v>253</v>
      </c>
      <c r="P189">
        <f t="shared" si="21"/>
        <v>27.440347071583517</v>
      </c>
      <c r="Q189">
        <f t="shared" si="22"/>
        <v>17.071073752711499</v>
      </c>
      <c r="R189">
        <f t="shared" si="23"/>
        <v>62.211581027667989</v>
      </c>
      <c r="S189">
        <f t="shared" si="24"/>
        <v>102.44537162164309</v>
      </c>
      <c r="T189">
        <f t="shared" si="25"/>
        <v>125.94446640316205</v>
      </c>
      <c r="U189">
        <f t="shared" si="26"/>
        <v>2.0244537162164309</v>
      </c>
      <c r="V189">
        <f t="shared" si="27"/>
        <v>27.440347071583517</v>
      </c>
      <c r="W189">
        <f t="shared" si="28"/>
        <v>16124.42</v>
      </c>
      <c r="X189">
        <f t="shared" si="29"/>
        <v>27</v>
      </c>
      <c r="Y189" t="str">
        <f t="shared" si="30"/>
        <v>Nov</v>
      </c>
    </row>
    <row r="190" spans="1:25" x14ac:dyDescent="0.25">
      <c r="A190" t="s">
        <v>262</v>
      </c>
      <c r="B190" t="s">
        <v>101</v>
      </c>
      <c r="C190" t="s">
        <v>65</v>
      </c>
      <c r="D190" t="s">
        <v>32</v>
      </c>
      <c r="E190" s="2">
        <v>45529</v>
      </c>
      <c r="F190" s="2">
        <v>45543</v>
      </c>
      <c r="G190" t="s">
        <v>49</v>
      </c>
      <c r="H190" t="s">
        <v>50</v>
      </c>
      <c r="I190" t="s">
        <v>35</v>
      </c>
      <c r="J190" t="s">
        <v>28</v>
      </c>
      <c r="K190">
        <v>16590.09</v>
      </c>
      <c r="L190">
        <v>2102</v>
      </c>
      <c r="M190">
        <v>253</v>
      </c>
      <c r="N190">
        <v>26830.91</v>
      </c>
      <c r="O190">
        <v>253</v>
      </c>
      <c r="P190">
        <f t="shared" si="21"/>
        <v>12.03615604186489</v>
      </c>
      <c r="Q190">
        <f t="shared" si="22"/>
        <v>7.892526165556613</v>
      </c>
      <c r="R190">
        <f t="shared" si="23"/>
        <v>65.573478260869564</v>
      </c>
      <c r="S190">
        <f t="shared" si="24"/>
        <v>61.728537940421056</v>
      </c>
      <c r="T190">
        <f t="shared" si="25"/>
        <v>106.05102766798419</v>
      </c>
      <c r="U190">
        <f t="shared" si="26"/>
        <v>1.6172853794042106</v>
      </c>
      <c r="V190">
        <f t="shared" si="27"/>
        <v>12.03615604186489</v>
      </c>
      <c r="W190">
        <f t="shared" si="28"/>
        <v>10240.82</v>
      </c>
      <c r="X190">
        <f t="shared" si="29"/>
        <v>14</v>
      </c>
      <c r="Y190" t="str">
        <f t="shared" si="30"/>
        <v>Aug</v>
      </c>
    </row>
    <row r="191" spans="1:25" x14ac:dyDescent="0.25">
      <c r="A191" t="s">
        <v>263</v>
      </c>
      <c r="B191" t="s">
        <v>123</v>
      </c>
      <c r="C191" t="s">
        <v>47</v>
      </c>
      <c r="D191" t="s">
        <v>48</v>
      </c>
      <c r="E191" s="2">
        <v>45577</v>
      </c>
      <c r="F191" s="2">
        <v>45593</v>
      </c>
      <c r="G191" t="s">
        <v>55</v>
      </c>
      <c r="H191" t="s">
        <v>56</v>
      </c>
      <c r="I191" t="s">
        <v>63</v>
      </c>
      <c r="J191" t="s">
        <v>22</v>
      </c>
      <c r="K191">
        <v>18203.39</v>
      </c>
      <c r="L191">
        <v>650</v>
      </c>
      <c r="M191">
        <v>203</v>
      </c>
      <c r="N191">
        <v>15649.96</v>
      </c>
      <c r="O191">
        <v>203</v>
      </c>
      <c r="P191">
        <f t="shared" si="21"/>
        <v>31.23076923076923</v>
      </c>
      <c r="Q191">
        <f t="shared" si="22"/>
        <v>28.005215384615383</v>
      </c>
      <c r="R191">
        <f t="shared" si="23"/>
        <v>89.671871921182259</v>
      </c>
      <c r="S191">
        <f t="shared" si="24"/>
        <v>-14.02722240198117</v>
      </c>
      <c r="T191">
        <f t="shared" si="25"/>
        <v>77.093399014778328</v>
      </c>
      <c r="U191">
        <f t="shared" si="26"/>
        <v>0.85972777598018824</v>
      </c>
      <c r="V191">
        <f t="shared" si="27"/>
        <v>31.23076923076923</v>
      </c>
      <c r="W191">
        <f t="shared" si="28"/>
        <v>-2553.4300000000003</v>
      </c>
      <c r="X191">
        <f t="shared" si="29"/>
        <v>16</v>
      </c>
      <c r="Y191" t="str">
        <f t="shared" si="30"/>
        <v>Oct</v>
      </c>
    </row>
    <row r="192" spans="1:25" x14ac:dyDescent="0.25">
      <c r="A192" t="s">
        <v>264</v>
      </c>
      <c r="B192" t="s">
        <v>16</v>
      </c>
      <c r="C192" t="s">
        <v>65</v>
      </c>
      <c r="D192" t="s">
        <v>32</v>
      </c>
      <c r="E192" s="2">
        <v>45362</v>
      </c>
      <c r="F192" s="2">
        <v>45378</v>
      </c>
      <c r="G192" t="s">
        <v>19</v>
      </c>
      <c r="H192" t="s">
        <v>20</v>
      </c>
      <c r="I192" t="s">
        <v>59</v>
      </c>
      <c r="J192" t="s">
        <v>28</v>
      </c>
      <c r="K192">
        <v>16423.689999999999</v>
      </c>
      <c r="L192">
        <v>1368</v>
      </c>
      <c r="M192">
        <v>361</v>
      </c>
      <c r="N192">
        <v>49803.59</v>
      </c>
      <c r="O192">
        <v>361</v>
      </c>
      <c r="P192">
        <f t="shared" si="21"/>
        <v>26.388888888888889</v>
      </c>
      <c r="Q192">
        <f t="shared" si="22"/>
        <v>12.005621345029239</v>
      </c>
      <c r="R192">
        <f t="shared" si="23"/>
        <v>45.494986149584484</v>
      </c>
      <c r="S192">
        <f t="shared" si="24"/>
        <v>203.24238949955827</v>
      </c>
      <c r="T192">
        <f t="shared" si="25"/>
        <v>137.96008310249306</v>
      </c>
      <c r="U192">
        <f t="shared" si="26"/>
        <v>3.0324238949955826</v>
      </c>
      <c r="V192">
        <f t="shared" si="27"/>
        <v>26.388888888888889</v>
      </c>
      <c r="W192">
        <f t="shared" si="28"/>
        <v>33379.899999999994</v>
      </c>
      <c r="X192">
        <f t="shared" si="29"/>
        <v>16</v>
      </c>
      <c r="Y192" t="str">
        <f t="shared" si="30"/>
        <v>Mar</v>
      </c>
    </row>
    <row r="193" spans="1:25" x14ac:dyDescent="0.25">
      <c r="A193" t="s">
        <v>265</v>
      </c>
      <c r="B193" t="s">
        <v>133</v>
      </c>
      <c r="C193" t="s">
        <v>53</v>
      </c>
      <c r="D193" t="s">
        <v>53</v>
      </c>
      <c r="E193" s="2">
        <v>45619</v>
      </c>
      <c r="F193" s="2">
        <v>45641</v>
      </c>
      <c r="G193" t="s">
        <v>69</v>
      </c>
      <c r="H193" t="s">
        <v>70</v>
      </c>
      <c r="I193" t="s">
        <v>63</v>
      </c>
      <c r="J193" t="s">
        <v>28</v>
      </c>
      <c r="K193">
        <v>12669.98</v>
      </c>
      <c r="L193">
        <v>1938</v>
      </c>
      <c r="M193">
        <v>531</v>
      </c>
      <c r="N193">
        <v>47963.34</v>
      </c>
      <c r="O193">
        <v>531</v>
      </c>
      <c r="P193">
        <f t="shared" si="21"/>
        <v>27.399380804953559</v>
      </c>
      <c r="Q193">
        <f t="shared" si="22"/>
        <v>6.5376573787409695</v>
      </c>
      <c r="R193">
        <f t="shared" si="23"/>
        <v>23.860602636534839</v>
      </c>
      <c r="S193">
        <f t="shared" si="24"/>
        <v>278.55892432347963</v>
      </c>
      <c r="T193">
        <f t="shared" si="25"/>
        <v>90.32644067796609</v>
      </c>
      <c r="U193">
        <f t="shared" si="26"/>
        <v>3.7855892432347957</v>
      </c>
      <c r="V193">
        <f t="shared" si="27"/>
        <v>27.399380804953559</v>
      </c>
      <c r="W193">
        <f t="shared" si="28"/>
        <v>35293.360000000001</v>
      </c>
      <c r="X193">
        <f t="shared" si="29"/>
        <v>22</v>
      </c>
      <c r="Y193" t="str">
        <f t="shared" si="30"/>
        <v>Nov</v>
      </c>
    </row>
    <row r="194" spans="1:25" x14ac:dyDescent="0.25">
      <c r="A194" t="s">
        <v>266</v>
      </c>
      <c r="B194" t="s">
        <v>160</v>
      </c>
      <c r="C194" t="s">
        <v>17</v>
      </c>
      <c r="D194" t="s">
        <v>18</v>
      </c>
      <c r="E194" s="2">
        <v>45577</v>
      </c>
      <c r="F194" s="2">
        <v>45584</v>
      </c>
      <c r="G194" t="s">
        <v>49</v>
      </c>
      <c r="H194" t="s">
        <v>50</v>
      </c>
      <c r="I194" t="s">
        <v>21</v>
      </c>
      <c r="J194" t="s">
        <v>22</v>
      </c>
      <c r="K194">
        <v>5028.1499999999996</v>
      </c>
      <c r="L194">
        <v>1298</v>
      </c>
      <c r="M194">
        <v>217</v>
      </c>
      <c r="N194">
        <v>20359.57</v>
      </c>
      <c r="O194">
        <v>217</v>
      </c>
      <c r="P194">
        <f t="shared" si="21"/>
        <v>16.718027734976886</v>
      </c>
      <c r="Q194">
        <f t="shared" si="22"/>
        <v>3.8737673343605543</v>
      </c>
      <c r="R194">
        <f t="shared" si="23"/>
        <v>23.171198156682024</v>
      </c>
      <c r="S194">
        <f t="shared" si="24"/>
        <v>304.91174686514921</v>
      </c>
      <c r="T194">
        <f t="shared" si="25"/>
        <v>93.822903225806456</v>
      </c>
      <c r="U194">
        <f t="shared" si="26"/>
        <v>4.0491174686514926</v>
      </c>
      <c r="V194">
        <f t="shared" si="27"/>
        <v>16.718027734976886</v>
      </c>
      <c r="W194">
        <f t="shared" si="28"/>
        <v>15331.42</v>
      </c>
      <c r="X194">
        <f t="shared" si="29"/>
        <v>7</v>
      </c>
      <c r="Y194" t="str">
        <f t="shared" si="30"/>
        <v>Oct</v>
      </c>
    </row>
    <row r="195" spans="1:25" x14ac:dyDescent="0.25">
      <c r="A195" t="s">
        <v>267</v>
      </c>
      <c r="B195" t="s">
        <v>99</v>
      </c>
      <c r="C195" t="s">
        <v>65</v>
      </c>
      <c r="D195" t="s">
        <v>32</v>
      </c>
      <c r="E195" s="2">
        <v>45611</v>
      </c>
      <c r="F195" s="2">
        <v>45620</v>
      </c>
      <c r="G195" t="s">
        <v>33</v>
      </c>
      <c r="H195" t="s">
        <v>34</v>
      </c>
      <c r="I195" t="s">
        <v>59</v>
      </c>
      <c r="J195" t="s">
        <v>44</v>
      </c>
      <c r="K195">
        <v>1799.07</v>
      </c>
      <c r="L195">
        <v>2201</v>
      </c>
      <c r="M195">
        <v>522</v>
      </c>
      <c r="N195">
        <v>22982.49</v>
      </c>
      <c r="O195">
        <v>522</v>
      </c>
      <c r="P195">
        <f t="shared" ref="P195:P258" si="31">(M195/L195)*100</f>
        <v>23.71649250340754</v>
      </c>
      <c r="Q195">
        <f t="shared" ref="Q195:Q258" si="32">K195/L195</f>
        <v>0.81738755111313033</v>
      </c>
      <c r="R195">
        <f t="shared" ref="R195:R258" si="33">K195/O195</f>
        <v>3.4464942528735629</v>
      </c>
      <c r="S195">
        <f t="shared" ref="S195:S258" si="34">((N195-K195)/K195)*100</f>
        <v>1177.4650235955246</v>
      </c>
      <c r="T195">
        <f t="shared" ref="T195:T258" si="35">N195/O195</f>
        <v>44.02775862068966</v>
      </c>
      <c r="U195">
        <f t="shared" ref="U195:U258" si="36">N195/K195</f>
        <v>12.774650235955244</v>
      </c>
      <c r="V195">
        <f t="shared" ref="V195:V258" si="37">(O195 / L195) * 100</f>
        <v>23.71649250340754</v>
      </c>
      <c r="W195">
        <f t="shared" ref="W195:W258" si="38">N195-K195</f>
        <v>21183.420000000002</v>
      </c>
      <c r="X195">
        <f t="shared" ref="X195:X258" si="39">F195-E195</f>
        <v>9</v>
      </c>
      <c r="Y195" t="str">
        <f t="shared" ref="Y195:Y258" si="40" xml:space="preserve"> TEXT(E195, "mmm")</f>
        <v>Nov</v>
      </c>
    </row>
    <row r="196" spans="1:25" x14ac:dyDescent="0.25">
      <c r="A196" t="s">
        <v>268</v>
      </c>
      <c r="B196" t="s">
        <v>133</v>
      </c>
      <c r="C196" t="s">
        <v>31</v>
      </c>
      <c r="D196" t="s">
        <v>32</v>
      </c>
      <c r="E196" s="2">
        <v>45408</v>
      </c>
      <c r="F196" s="2">
        <v>45414</v>
      </c>
      <c r="G196" t="s">
        <v>55</v>
      </c>
      <c r="H196" t="s">
        <v>56</v>
      </c>
      <c r="I196" t="s">
        <v>35</v>
      </c>
      <c r="J196" t="s">
        <v>44</v>
      </c>
      <c r="K196">
        <v>18826.73</v>
      </c>
      <c r="L196">
        <v>2488</v>
      </c>
      <c r="M196">
        <v>669</v>
      </c>
      <c r="N196">
        <v>75761.649999999994</v>
      </c>
      <c r="O196">
        <v>669</v>
      </c>
      <c r="P196">
        <f t="shared" si="31"/>
        <v>26.889067524115756</v>
      </c>
      <c r="Q196">
        <f t="shared" si="32"/>
        <v>7.567013665594855</v>
      </c>
      <c r="R196">
        <f t="shared" si="33"/>
        <v>28.141599402092677</v>
      </c>
      <c r="S196">
        <f t="shared" si="34"/>
        <v>302.41534244130554</v>
      </c>
      <c r="T196">
        <f t="shared" si="35"/>
        <v>113.24611360239162</v>
      </c>
      <c r="U196">
        <f t="shared" si="36"/>
        <v>4.024153424413055</v>
      </c>
      <c r="V196">
        <f t="shared" si="37"/>
        <v>26.889067524115756</v>
      </c>
      <c r="W196">
        <f t="shared" si="38"/>
        <v>56934.92</v>
      </c>
      <c r="X196">
        <f t="shared" si="39"/>
        <v>6</v>
      </c>
      <c r="Y196" t="str">
        <f t="shared" si="40"/>
        <v>Apr</v>
      </c>
    </row>
    <row r="197" spans="1:25" x14ac:dyDescent="0.25">
      <c r="A197" t="s">
        <v>269</v>
      </c>
      <c r="B197" t="s">
        <v>160</v>
      </c>
      <c r="C197" t="s">
        <v>65</v>
      </c>
      <c r="D197" t="s">
        <v>32</v>
      </c>
      <c r="E197" s="2">
        <v>45375</v>
      </c>
      <c r="F197" s="2">
        <v>45405</v>
      </c>
      <c r="G197" t="s">
        <v>55</v>
      </c>
      <c r="H197" t="s">
        <v>56</v>
      </c>
      <c r="I197" t="s">
        <v>35</v>
      </c>
      <c r="J197" t="s">
        <v>22</v>
      </c>
      <c r="K197">
        <v>3751.25</v>
      </c>
      <c r="L197">
        <v>1696</v>
      </c>
      <c r="M197">
        <v>400</v>
      </c>
      <c r="N197">
        <v>37606.129999999997</v>
      </c>
      <c r="O197">
        <v>400</v>
      </c>
      <c r="P197">
        <f t="shared" si="31"/>
        <v>23.584905660377359</v>
      </c>
      <c r="Q197">
        <f t="shared" si="32"/>
        <v>2.211821933962264</v>
      </c>
      <c r="R197">
        <f t="shared" si="33"/>
        <v>9.3781250000000007</v>
      </c>
      <c r="S197">
        <f t="shared" si="34"/>
        <v>902.49596801066298</v>
      </c>
      <c r="T197">
        <f t="shared" si="35"/>
        <v>94.01532499999999</v>
      </c>
      <c r="U197">
        <f t="shared" si="36"/>
        <v>10.02495968010663</v>
      </c>
      <c r="V197">
        <f t="shared" si="37"/>
        <v>23.584905660377359</v>
      </c>
      <c r="W197">
        <f t="shared" si="38"/>
        <v>33854.879999999997</v>
      </c>
      <c r="X197">
        <f t="shared" si="39"/>
        <v>30</v>
      </c>
      <c r="Y197" t="str">
        <f t="shared" si="40"/>
        <v>Mar</v>
      </c>
    </row>
    <row r="198" spans="1:25" x14ac:dyDescent="0.25">
      <c r="A198" t="s">
        <v>270</v>
      </c>
      <c r="B198" t="s">
        <v>81</v>
      </c>
      <c r="C198" t="s">
        <v>53</v>
      </c>
      <c r="D198" t="s">
        <v>53</v>
      </c>
      <c r="E198" s="2">
        <v>45654</v>
      </c>
      <c r="F198" s="2">
        <v>45669</v>
      </c>
      <c r="G198" t="s">
        <v>19</v>
      </c>
      <c r="H198" t="s">
        <v>20</v>
      </c>
      <c r="I198" t="s">
        <v>63</v>
      </c>
      <c r="J198" t="s">
        <v>22</v>
      </c>
      <c r="K198">
        <v>17930.91</v>
      </c>
      <c r="L198">
        <v>469</v>
      </c>
      <c r="M198">
        <v>163</v>
      </c>
      <c r="N198">
        <v>19607.009999999998</v>
      </c>
      <c r="O198">
        <v>163</v>
      </c>
      <c r="P198">
        <f t="shared" si="31"/>
        <v>34.754797441364602</v>
      </c>
      <c r="Q198">
        <f t="shared" si="32"/>
        <v>38.23221748400853</v>
      </c>
      <c r="R198">
        <f t="shared" si="33"/>
        <v>110.00558282208588</v>
      </c>
      <c r="S198">
        <f t="shared" si="34"/>
        <v>9.3475456627689208</v>
      </c>
      <c r="T198">
        <f t="shared" si="35"/>
        <v>120.28840490797545</v>
      </c>
      <c r="U198">
        <f t="shared" si="36"/>
        <v>1.0934754566276892</v>
      </c>
      <c r="V198">
        <f t="shared" si="37"/>
        <v>34.754797441364602</v>
      </c>
      <c r="W198">
        <f t="shared" si="38"/>
        <v>1676.0999999999985</v>
      </c>
      <c r="X198">
        <f t="shared" si="39"/>
        <v>15</v>
      </c>
      <c r="Y198" t="str">
        <f t="shared" si="40"/>
        <v>Dec</v>
      </c>
    </row>
    <row r="199" spans="1:25" x14ac:dyDescent="0.25">
      <c r="A199" t="s">
        <v>271</v>
      </c>
      <c r="B199" t="s">
        <v>46</v>
      </c>
      <c r="C199" t="s">
        <v>65</v>
      </c>
      <c r="D199" t="s">
        <v>32</v>
      </c>
      <c r="E199" s="2">
        <v>45555</v>
      </c>
      <c r="F199" s="2">
        <v>45561</v>
      </c>
      <c r="G199" t="s">
        <v>25</v>
      </c>
      <c r="H199" t="s">
        <v>26</v>
      </c>
      <c r="I199" t="s">
        <v>59</v>
      </c>
      <c r="J199" t="s">
        <v>44</v>
      </c>
      <c r="K199">
        <v>14286.12</v>
      </c>
      <c r="L199">
        <v>1000</v>
      </c>
      <c r="M199">
        <v>92</v>
      </c>
      <c r="N199">
        <v>5018.17</v>
      </c>
      <c r="O199">
        <v>92</v>
      </c>
      <c r="P199">
        <f t="shared" si="31"/>
        <v>9.1999999999999993</v>
      </c>
      <c r="Q199">
        <f t="shared" si="32"/>
        <v>14.28612</v>
      </c>
      <c r="R199">
        <f t="shared" si="33"/>
        <v>155.28391304347826</v>
      </c>
      <c r="S199">
        <f t="shared" si="34"/>
        <v>-64.873807583864618</v>
      </c>
      <c r="T199">
        <f t="shared" si="35"/>
        <v>54.545326086956521</v>
      </c>
      <c r="U199">
        <f t="shared" si="36"/>
        <v>0.35126192416135382</v>
      </c>
      <c r="V199">
        <f t="shared" si="37"/>
        <v>9.1999999999999993</v>
      </c>
      <c r="W199">
        <f t="shared" si="38"/>
        <v>-9267.9500000000007</v>
      </c>
      <c r="X199">
        <f t="shared" si="39"/>
        <v>6</v>
      </c>
      <c r="Y199" t="str">
        <f t="shared" si="40"/>
        <v>Sep</v>
      </c>
    </row>
    <row r="200" spans="1:25" x14ac:dyDescent="0.25">
      <c r="A200" t="s">
        <v>272</v>
      </c>
      <c r="B200" t="s">
        <v>128</v>
      </c>
      <c r="C200" t="s">
        <v>53</v>
      </c>
      <c r="D200" t="s">
        <v>53</v>
      </c>
      <c r="E200" s="2">
        <v>45292</v>
      </c>
      <c r="F200" s="2">
        <v>45320</v>
      </c>
      <c r="G200" t="s">
        <v>55</v>
      </c>
      <c r="H200" t="s">
        <v>56</v>
      </c>
      <c r="I200" t="s">
        <v>27</v>
      </c>
      <c r="J200" t="s">
        <v>22</v>
      </c>
      <c r="K200">
        <v>14424.25</v>
      </c>
      <c r="L200">
        <v>566</v>
      </c>
      <c r="M200">
        <v>177</v>
      </c>
      <c r="N200">
        <v>12575.82</v>
      </c>
      <c r="O200">
        <v>177</v>
      </c>
      <c r="P200">
        <f t="shared" si="31"/>
        <v>31.272084805653712</v>
      </c>
      <c r="Q200">
        <f t="shared" si="32"/>
        <v>25.484540636042404</v>
      </c>
      <c r="R200">
        <f t="shared" si="33"/>
        <v>81.49293785310735</v>
      </c>
      <c r="S200">
        <f t="shared" si="34"/>
        <v>-12.814739067889146</v>
      </c>
      <c r="T200">
        <f t="shared" si="35"/>
        <v>71.049830508474571</v>
      </c>
      <c r="U200">
        <f t="shared" si="36"/>
        <v>0.87185260932110853</v>
      </c>
      <c r="V200">
        <f t="shared" si="37"/>
        <v>31.272084805653712</v>
      </c>
      <c r="W200">
        <f t="shared" si="38"/>
        <v>-1848.4300000000003</v>
      </c>
      <c r="X200">
        <f t="shared" si="39"/>
        <v>28</v>
      </c>
      <c r="Y200" t="str">
        <f t="shared" si="40"/>
        <v>Jan</v>
      </c>
    </row>
    <row r="201" spans="1:25" x14ac:dyDescent="0.25">
      <c r="A201" t="s">
        <v>273</v>
      </c>
      <c r="B201" t="s">
        <v>158</v>
      </c>
      <c r="C201" t="s">
        <v>42</v>
      </c>
      <c r="D201" t="s">
        <v>43</v>
      </c>
      <c r="E201" s="2">
        <v>45369</v>
      </c>
      <c r="F201" s="2">
        <v>45381</v>
      </c>
      <c r="G201" t="s">
        <v>49</v>
      </c>
      <c r="H201" t="s">
        <v>50</v>
      </c>
      <c r="I201" t="s">
        <v>27</v>
      </c>
      <c r="J201" t="s">
        <v>28</v>
      </c>
      <c r="K201">
        <v>16514.52</v>
      </c>
      <c r="L201">
        <v>864</v>
      </c>
      <c r="M201">
        <v>262</v>
      </c>
      <c r="N201">
        <v>11868.24</v>
      </c>
      <c r="O201">
        <v>262</v>
      </c>
      <c r="P201">
        <f t="shared" si="31"/>
        <v>30.324074074074076</v>
      </c>
      <c r="Q201">
        <f t="shared" si="32"/>
        <v>19.114027777777778</v>
      </c>
      <c r="R201">
        <f t="shared" si="33"/>
        <v>63.032519083969468</v>
      </c>
      <c r="S201">
        <f t="shared" si="34"/>
        <v>-28.134514354640643</v>
      </c>
      <c r="T201">
        <f t="shared" si="35"/>
        <v>45.298625954198471</v>
      </c>
      <c r="U201">
        <f t="shared" si="36"/>
        <v>0.7186548564535935</v>
      </c>
      <c r="V201">
        <f t="shared" si="37"/>
        <v>30.324074074074076</v>
      </c>
      <c r="W201">
        <f t="shared" si="38"/>
        <v>-4646.2800000000007</v>
      </c>
      <c r="X201">
        <f t="shared" si="39"/>
        <v>12</v>
      </c>
      <c r="Y201" t="str">
        <f t="shared" si="40"/>
        <v>Mar</v>
      </c>
    </row>
    <row r="202" spans="1:25" x14ac:dyDescent="0.25">
      <c r="A202" t="s">
        <v>274</v>
      </c>
      <c r="B202" t="s">
        <v>78</v>
      </c>
      <c r="C202" t="s">
        <v>65</v>
      </c>
      <c r="D202" t="s">
        <v>32</v>
      </c>
      <c r="E202" s="2">
        <v>45351</v>
      </c>
      <c r="F202" s="2">
        <v>45375</v>
      </c>
      <c r="G202" t="s">
        <v>49</v>
      </c>
      <c r="H202" t="s">
        <v>50</v>
      </c>
      <c r="I202" t="s">
        <v>21</v>
      </c>
      <c r="J202" t="s">
        <v>44</v>
      </c>
      <c r="K202">
        <v>8247.1</v>
      </c>
      <c r="L202">
        <v>2144</v>
      </c>
      <c r="M202">
        <v>370</v>
      </c>
      <c r="N202">
        <v>45371.56</v>
      </c>
      <c r="O202">
        <v>370</v>
      </c>
      <c r="P202">
        <f t="shared" si="31"/>
        <v>17.257462686567166</v>
      </c>
      <c r="Q202">
        <f t="shared" si="32"/>
        <v>3.8465951492537314</v>
      </c>
      <c r="R202">
        <f t="shared" si="33"/>
        <v>22.289459459459461</v>
      </c>
      <c r="S202">
        <f t="shared" si="34"/>
        <v>450.15168968485887</v>
      </c>
      <c r="T202">
        <f t="shared" si="35"/>
        <v>122.62583783783784</v>
      </c>
      <c r="U202">
        <f t="shared" si="36"/>
        <v>5.5015168968485888</v>
      </c>
      <c r="V202">
        <f t="shared" si="37"/>
        <v>17.257462686567166</v>
      </c>
      <c r="W202">
        <f t="shared" si="38"/>
        <v>37124.46</v>
      </c>
      <c r="X202">
        <f t="shared" si="39"/>
        <v>24</v>
      </c>
      <c r="Y202" t="str">
        <f t="shared" si="40"/>
        <v>Feb</v>
      </c>
    </row>
    <row r="203" spans="1:25" x14ac:dyDescent="0.25">
      <c r="A203" t="s">
        <v>275</v>
      </c>
      <c r="B203" t="s">
        <v>41</v>
      </c>
      <c r="C203" t="s">
        <v>31</v>
      </c>
      <c r="D203" t="s">
        <v>32</v>
      </c>
      <c r="E203" s="2">
        <v>45385</v>
      </c>
      <c r="F203" s="2">
        <v>45414</v>
      </c>
      <c r="G203" t="s">
        <v>25</v>
      </c>
      <c r="H203" t="s">
        <v>26</v>
      </c>
      <c r="I203" t="s">
        <v>27</v>
      </c>
      <c r="J203" t="s">
        <v>28</v>
      </c>
      <c r="K203">
        <v>737.96</v>
      </c>
      <c r="L203">
        <v>2005</v>
      </c>
      <c r="M203">
        <v>426</v>
      </c>
      <c r="N203">
        <v>25651.97</v>
      </c>
      <c r="O203">
        <v>426</v>
      </c>
      <c r="P203">
        <f t="shared" si="31"/>
        <v>21.246882793017459</v>
      </c>
      <c r="Q203">
        <f t="shared" si="32"/>
        <v>0.36805985037406486</v>
      </c>
      <c r="R203">
        <f t="shared" si="33"/>
        <v>1.7323004694835682</v>
      </c>
      <c r="S203">
        <f t="shared" si="34"/>
        <v>3376.0650983793162</v>
      </c>
      <c r="T203">
        <f t="shared" si="35"/>
        <v>60.215892018779343</v>
      </c>
      <c r="U203">
        <f t="shared" si="36"/>
        <v>34.760650983793163</v>
      </c>
      <c r="V203">
        <f t="shared" si="37"/>
        <v>21.246882793017459</v>
      </c>
      <c r="W203">
        <f t="shared" si="38"/>
        <v>24914.010000000002</v>
      </c>
      <c r="X203">
        <f t="shared" si="39"/>
        <v>29</v>
      </c>
      <c r="Y203" t="str">
        <f t="shared" si="40"/>
        <v>Apr</v>
      </c>
    </row>
    <row r="204" spans="1:25" x14ac:dyDescent="0.25">
      <c r="A204" t="s">
        <v>276</v>
      </c>
      <c r="B204" t="s">
        <v>86</v>
      </c>
      <c r="C204" t="s">
        <v>31</v>
      </c>
      <c r="D204" t="s">
        <v>32</v>
      </c>
      <c r="E204" s="2">
        <v>45575</v>
      </c>
      <c r="F204" s="2">
        <v>45603</v>
      </c>
      <c r="G204" t="s">
        <v>33</v>
      </c>
      <c r="H204" t="s">
        <v>34</v>
      </c>
      <c r="I204" t="s">
        <v>59</v>
      </c>
      <c r="J204" t="s">
        <v>22</v>
      </c>
      <c r="K204">
        <v>7241.07</v>
      </c>
      <c r="L204">
        <v>60</v>
      </c>
      <c r="M204">
        <v>20</v>
      </c>
      <c r="N204">
        <v>1422.06</v>
      </c>
      <c r="O204">
        <v>20</v>
      </c>
      <c r="P204">
        <f t="shared" si="31"/>
        <v>33.333333333333329</v>
      </c>
      <c r="Q204">
        <f t="shared" si="32"/>
        <v>120.6845</v>
      </c>
      <c r="R204">
        <f t="shared" si="33"/>
        <v>362.05349999999999</v>
      </c>
      <c r="S204">
        <f t="shared" si="34"/>
        <v>-80.361189713674918</v>
      </c>
      <c r="T204">
        <f t="shared" si="35"/>
        <v>71.102999999999994</v>
      </c>
      <c r="U204">
        <f t="shared" si="36"/>
        <v>0.19638810286325087</v>
      </c>
      <c r="V204">
        <f t="shared" si="37"/>
        <v>33.333333333333329</v>
      </c>
      <c r="W204">
        <f t="shared" si="38"/>
        <v>-5819.01</v>
      </c>
      <c r="X204">
        <f t="shared" si="39"/>
        <v>28</v>
      </c>
      <c r="Y204" t="str">
        <f t="shared" si="40"/>
        <v>Oct</v>
      </c>
    </row>
    <row r="205" spans="1:25" x14ac:dyDescent="0.25">
      <c r="A205" t="s">
        <v>277</v>
      </c>
      <c r="B205" t="s">
        <v>99</v>
      </c>
      <c r="C205" t="s">
        <v>65</v>
      </c>
      <c r="D205" t="s">
        <v>32</v>
      </c>
      <c r="E205" s="2">
        <v>45585</v>
      </c>
      <c r="F205" s="2">
        <v>45615</v>
      </c>
      <c r="G205" t="s">
        <v>38</v>
      </c>
      <c r="H205" t="s">
        <v>39</v>
      </c>
      <c r="I205" t="s">
        <v>35</v>
      </c>
      <c r="J205" t="s">
        <v>44</v>
      </c>
      <c r="K205">
        <v>4933.34</v>
      </c>
      <c r="L205">
        <v>2120</v>
      </c>
      <c r="M205">
        <v>399</v>
      </c>
      <c r="N205">
        <v>57325.93</v>
      </c>
      <c r="O205">
        <v>399</v>
      </c>
      <c r="P205">
        <f t="shared" si="31"/>
        <v>18.820754716981135</v>
      </c>
      <c r="Q205">
        <f t="shared" si="32"/>
        <v>2.3270471698113209</v>
      </c>
      <c r="R205">
        <f t="shared" si="33"/>
        <v>12.364260651629072</v>
      </c>
      <c r="S205">
        <f t="shared" si="34"/>
        <v>1062.0105243101023</v>
      </c>
      <c r="T205">
        <f t="shared" si="35"/>
        <v>143.67401002506267</v>
      </c>
      <c r="U205">
        <f t="shared" si="36"/>
        <v>11.620105243101023</v>
      </c>
      <c r="V205">
        <f t="shared" si="37"/>
        <v>18.820754716981135</v>
      </c>
      <c r="W205">
        <f t="shared" si="38"/>
        <v>52392.59</v>
      </c>
      <c r="X205">
        <f t="shared" si="39"/>
        <v>30</v>
      </c>
      <c r="Y205" t="str">
        <f t="shared" si="40"/>
        <v>Oct</v>
      </c>
    </row>
    <row r="206" spans="1:25" x14ac:dyDescent="0.25">
      <c r="A206" t="s">
        <v>278</v>
      </c>
      <c r="B206" t="s">
        <v>74</v>
      </c>
      <c r="C206" t="s">
        <v>17</v>
      </c>
      <c r="D206" t="s">
        <v>18</v>
      </c>
      <c r="E206" s="2">
        <v>45584</v>
      </c>
      <c r="F206" s="2">
        <v>45599</v>
      </c>
      <c r="G206" t="s">
        <v>19</v>
      </c>
      <c r="H206" t="s">
        <v>20</v>
      </c>
      <c r="I206" t="s">
        <v>59</v>
      </c>
      <c r="J206" t="s">
        <v>22</v>
      </c>
      <c r="K206">
        <v>3490.35</v>
      </c>
      <c r="L206">
        <v>2238</v>
      </c>
      <c r="M206">
        <v>205</v>
      </c>
      <c r="N206">
        <v>8629.5499999999993</v>
      </c>
      <c r="O206">
        <v>205</v>
      </c>
      <c r="P206">
        <f t="shared" si="31"/>
        <v>9.1599642537980337</v>
      </c>
      <c r="Q206">
        <f t="shared" si="32"/>
        <v>1.5595844504021448</v>
      </c>
      <c r="R206">
        <f t="shared" si="33"/>
        <v>17.026097560975611</v>
      </c>
      <c r="S206">
        <f t="shared" si="34"/>
        <v>147.24024811265343</v>
      </c>
      <c r="T206">
        <f t="shared" si="35"/>
        <v>42.095365853658535</v>
      </c>
      <c r="U206">
        <f t="shared" si="36"/>
        <v>2.4724024811265344</v>
      </c>
      <c r="V206">
        <f t="shared" si="37"/>
        <v>9.1599642537980337</v>
      </c>
      <c r="W206">
        <f t="shared" si="38"/>
        <v>5139.1999999999989</v>
      </c>
      <c r="X206">
        <f t="shared" si="39"/>
        <v>15</v>
      </c>
      <c r="Y206" t="str">
        <f t="shared" si="40"/>
        <v>Oct</v>
      </c>
    </row>
    <row r="207" spans="1:25" x14ac:dyDescent="0.25">
      <c r="A207" t="s">
        <v>279</v>
      </c>
      <c r="B207" t="s">
        <v>90</v>
      </c>
      <c r="C207" t="s">
        <v>31</v>
      </c>
      <c r="D207" t="s">
        <v>32</v>
      </c>
      <c r="E207" s="2">
        <v>45442</v>
      </c>
      <c r="F207" s="2">
        <v>45465</v>
      </c>
      <c r="G207" t="s">
        <v>49</v>
      </c>
      <c r="H207" t="s">
        <v>50</v>
      </c>
      <c r="I207" t="s">
        <v>21</v>
      </c>
      <c r="J207" t="s">
        <v>28</v>
      </c>
      <c r="K207">
        <v>5492.3</v>
      </c>
      <c r="L207">
        <v>1689</v>
      </c>
      <c r="M207">
        <v>526</v>
      </c>
      <c r="N207">
        <v>74615.31</v>
      </c>
      <c r="O207">
        <v>526</v>
      </c>
      <c r="P207">
        <f t="shared" si="31"/>
        <v>31.142687981053879</v>
      </c>
      <c r="Q207">
        <f t="shared" si="32"/>
        <v>3.2518058022498519</v>
      </c>
      <c r="R207">
        <f t="shared" si="33"/>
        <v>10.441634980988594</v>
      </c>
      <c r="S207">
        <f t="shared" si="34"/>
        <v>1258.5439615461646</v>
      </c>
      <c r="T207">
        <f t="shared" si="35"/>
        <v>141.85420152091254</v>
      </c>
      <c r="U207">
        <f t="shared" si="36"/>
        <v>13.585439615461645</v>
      </c>
      <c r="V207">
        <f t="shared" si="37"/>
        <v>31.142687981053879</v>
      </c>
      <c r="W207">
        <f t="shared" si="38"/>
        <v>69123.009999999995</v>
      </c>
      <c r="X207">
        <f t="shared" si="39"/>
        <v>23</v>
      </c>
      <c r="Y207" t="str">
        <f t="shared" si="40"/>
        <v>May</v>
      </c>
    </row>
    <row r="208" spans="1:25" x14ac:dyDescent="0.25">
      <c r="A208" t="s">
        <v>280</v>
      </c>
      <c r="B208" t="s">
        <v>41</v>
      </c>
      <c r="C208" t="s">
        <v>53</v>
      </c>
      <c r="D208" t="s">
        <v>53</v>
      </c>
      <c r="E208" s="2">
        <v>45388</v>
      </c>
      <c r="F208" s="2">
        <v>45416</v>
      </c>
      <c r="G208" t="s">
        <v>33</v>
      </c>
      <c r="H208" t="s">
        <v>34</v>
      </c>
      <c r="I208" t="s">
        <v>35</v>
      </c>
      <c r="J208" t="s">
        <v>22</v>
      </c>
      <c r="K208">
        <v>11520.1</v>
      </c>
      <c r="L208">
        <v>1397</v>
      </c>
      <c r="M208">
        <v>400</v>
      </c>
      <c r="N208">
        <v>13105.09</v>
      </c>
      <c r="O208">
        <v>400</v>
      </c>
      <c r="P208">
        <f t="shared" si="31"/>
        <v>28.632784538296352</v>
      </c>
      <c r="Q208">
        <f t="shared" si="32"/>
        <v>8.2463135289906955</v>
      </c>
      <c r="R208">
        <f t="shared" si="33"/>
        <v>28.800250000000002</v>
      </c>
      <c r="S208">
        <f t="shared" si="34"/>
        <v>13.758474318799314</v>
      </c>
      <c r="T208">
        <f t="shared" si="35"/>
        <v>32.762725000000003</v>
      </c>
      <c r="U208">
        <f t="shared" si="36"/>
        <v>1.1375847431879931</v>
      </c>
      <c r="V208">
        <f t="shared" si="37"/>
        <v>28.632784538296352</v>
      </c>
      <c r="W208">
        <f t="shared" si="38"/>
        <v>1584.9899999999998</v>
      </c>
      <c r="X208">
        <f t="shared" si="39"/>
        <v>28</v>
      </c>
      <c r="Y208" t="str">
        <f t="shared" si="40"/>
        <v>Apr</v>
      </c>
    </row>
    <row r="209" spans="1:25" x14ac:dyDescent="0.25">
      <c r="A209" t="s">
        <v>281</v>
      </c>
      <c r="B209" t="s">
        <v>16</v>
      </c>
      <c r="C209" t="s">
        <v>17</v>
      </c>
      <c r="D209" t="s">
        <v>18</v>
      </c>
      <c r="E209" s="2">
        <v>45482</v>
      </c>
      <c r="F209" s="2">
        <v>45500</v>
      </c>
      <c r="G209" t="s">
        <v>19</v>
      </c>
      <c r="H209" t="s">
        <v>20</v>
      </c>
      <c r="I209" t="s">
        <v>27</v>
      </c>
      <c r="J209" t="s">
        <v>28</v>
      </c>
      <c r="K209">
        <v>13201.66</v>
      </c>
      <c r="L209">
        <v>653</v>
      </c>
      <c r="M209">
        <v>106</v>
      </c>
      <c r="N209">
        <v>4056.68</v>
      </c>
      <c r="O209">
        <v>106</v>
      </c>
      <c r="P209">
        <f t="shared" si="31"/>
        <v>16.232771822358348</v>
      </c>
      <c r="Q209">
        <f t="shared" si="32"/>
        <v>20.216937212863705</v>
      </c>
      <c r="R209">
        <f t="shared" si="33"/>
        <v>124.54396226415095</v>
      </c>
      <c r="S209">
        <f t="shared" si="34"/>
        <v>-69.271440106774449</v>
      </c>
      <c r="T209">
        <f t="shared" si="35"/>
        <v>38.270566037735847</v>
      </c>
      <c r="U209">
        <f t="shared" si="36"/>
        <v>0.30728559893225549</v>
      </c>
      <c r="V209">
        <f t="shared" si="37"/>
        <v>16.232771822358348</v>
      </c>
      <c r="W209">
        <f t="shared" si="38"/>
        <v>-9144.98</v>
      </c>
      <c r="X209">
        <f t="shared" si="39"/>
        <v>18</v>
      </c>
      <c r="Y209" t="str">
        <f t="shared" si="40"/>
        <v>Jul</v>
      </c>
    </row>
    <row r="210" spans="1:25" x14ac:dyDescent="0.25">
      <c r="A210" t="s">
        <v>282</v>
      </c>
      <c r="B210" t="s">
        <v>123</v>
      </c>
      <c r="C210" t="s">
        <v>65</v>
      </c>
      <c r="D210" t="s">
        <v>32</v>
      </c>
      <c r="E210" s="2">
        <v>45378</v>
      </c>
      <c r="F210" s="2">
        <v>45383</v>
      </c>
      <c r="G210" t="s">
        <v>69</v>
      </c>
      <c r="H210" t="s">
        <v>70</v>
      </c>
      <c r="I210" t="s">
        <v>35</v>
      </c>
      <c r="J210" t="s">
        <v>28</v>
      </c>
      <c r="K210">
        <v>2007.76</v>
      </c>
      <c r="L210">
        <v>1480</v>
      </c>
      <c r="M210">
        <v>128</v>
      </c>
      <c r="N210">
        <v>7463.52</v>
      </c>
      <c r="O210">
        <v>128</v>
      </c>
      <c r="P210">
        <f t="shared" si="31"/>
        <v>8.6486486486486491</v>
      </c>
      <c r="Q210">
        <f t="shared" si="32"/>
        <v>1.3565945945945945</v>
      </c>
      <c r="R210">
        <f t="shared" si="33"/>
        <v>15.685625</v>
      </c>
      <c r="S210">
        <f t="shared" si="34"/>
        <v>271.73367334741204</v>
      </c>
      <c r="T210">
        <f t="shared" si="35"/>
        <v>58.308750000000003</v>
      </c>
      <c r="U210">
        <f t="shared" si="36"/>
        <v>3.7173367334741205</v>
      </c>
      <c r="V210">
        <f t="shared" si="37"/>
        <v>8.6486486486486491</v>
      </c>
      <c r="W210">
        <f t="shared" si="38"/>
        <v>5455.76</v>
      </c>
      <c r="X210">
        <f t="shared" si="39"/>
        <v>5</v>
      </c>
      <c r="Y210" t="str">
        <f t="shared" si="40"/>
        <v>Mar</v>
      </c>
    </row>
    <row r="211" spans="1:25" x14ac:dyDescent="0.25">
      <c r="A211" t="s">
        <v>283</v>
      </c>
      <c r="B211" t="s">
        <v>30</v>
      </c>
      <c r="C211" t="s">
        <v>42</v>
      </c>
      <c r="D211" t="s">
        <v>43</v>
      </c>
      <c r="E211" s="2">
        <v>45561</v>
      </c>
      <c r="F211" s="2">
        <v>45580</v>
      </c>
      <c r="G211" t="s">
        <v>55</v>
      </c>
      <c r="H211" t="s">
        <v>56</v>
      </c>
      <c r="I211" t="s">
        <v>59</v>
      </c>
      <c r="J211" t="s">
        <v>44</v>
      </c>
      <c r="K211">
        <v>3727.65</v>
      </c>
      <c r="L211">
        <v>1255</v>
      </c>
      <c r="M211">
        <v>378</v>
      </c>
      <c r="N211">
        <v>26406.16</v>
      </c>
      <c r="O211">
        <v>378</v>
      </c>
      <c r="P211">
        <f t="shared" si="31"/>
        <v>30.119521912350599</v>
      </c>
      <c r="Q211">
        <f t="shared" si="32"/>
        <v>2.9702390438247011</v>
      </c>
      <c r="R211">
        <f t="shared" si="33"/>
        <v>9.8615079365079374</v>
      </c>
      <c r="S211">
        <f t="shared" si="34"/>
        <v>608.38624870897206</v>
      </c>
      <c r="T211">
        <f t="shared" si="35"/>
        <v>69.857566137566138</v>
      </c>
      <c r="U211">
        <f t="shared" si="36"/>
        <v>7.0838624870897213</v>
      </c>
      <c r="V211">
        <f t="shared" si="37"/>
        <v>30.119521912350599</v>
      </c>
      <c r="W211">
        <f t="shared" si="38"/>
        <v>22678.51</v>
      </c>
      <c r="X211">
        <f t="shared" si="39"/>
        <v>19</v>
      </c>
      <c r="Y211" t="str">
        <f t="shared" si="40"/>
        <v>Sep</v>
      </c>
    </row>
    <row r="212" spans="1:25" x14ac:dyDescent="0.25">
      <c r="A212" t="s">
        <v>284</v>
      </c>
      <c r="B212" t="s">
        <v>58</v>
      </c>
      <c r="C212" t="s">
        <v>47</v>
      </c>
      <c r="D212" t="s">
        <v>48</v>
      </c>
      <c r="E212" s="2">
        <v>45447</v>
      </c>
      <c r="F212" s="2">
        <v>45459</v>
      </c>
      <c r="G212" t="s">
        <v>33</v>
      </c>
      <c r="H212" t="s">
        <v>34</v>
      </c>
      <c r="I212" t="s">
        <v>59</v>
      </c>
      <c r="J212" t="s">
        <v>44</v>
      </c>
      <c r="K212">
        <v>6573.16</v>
      </c>
      <c r="L212">
        <v>2468</v>
      </c>
      <c r="M212">
        <v>561</v>
      </c>
      <c r="N212">
        <v>43690.86</v>
      </c>
      <c r="O212">
        <v>561</v>
      </c>
      <c r="P212">
        <f t="shared" si="31"/>
        <v>22.730956239870341</v>
      </c>
      <c r="Q212">
        <f t="shared" si="32"/>
        <v>2.6633549432739061</v>
      </c>
      <c r="R212">
        <f t="shared" si="33"/>
        <v>11.716862745098039</v>
      </c>
      <c r="S212">
        <f t="shared" si="34"/>
        <v>564.68578278940413</v>
      </c>
      <c r="T212">
        <f t="shared" si="35"/>
        <v>77.880320855614968</v>
      </c>
      <c r="U212">
        <f t="shared" si="36"/>
        <v>6.646857827894042</v>
      </c>
      <c r="V212">
        <f t="shared" si="37"/>
        <v>22.730956239870341</v>
      </c>
      <c r="W212">
        <f t="shared" si="38"/>
        <v>37117.699999999997</v>
      </c>
      <c r="X212">
        <f t="shared" si="39"/>
        <v>12</v>
      </c>
      <c r="Y212" t="str">
        <f t="shared" si="40"/>
        <v>Jun</v>
      </c>
    </row>
    <row r="213" spans="1:25" x14ac:dyDescent="0.25">
      <c r="A213" t="s">
        <v>285</v>
      </c>
      <c r="B213" t="s">
        <v>74</v>
      </c>
      <c r="C213" t="s">
        <v>17</v>
      </c>
      <c r="D213" t="s">
        <v>18</v>
      </c>
      <c r="E213" s="2">
        <v>45367</v>
      </c>
      <c r="F213" s="2">
        <v>45390</v>
      </c>
      <c r="G213" t="s">
        <v>49</v>
      </c>
      <c r="H213" t="s">
        <v>50</v>
      </c>
      <c r="I213" t="s">
        <v>21</v>
      </c>
      <c r="J213" t="s">
        <v>28</v>
      </c>
      <c r="K213">
        <v>1567.85</v>
      </c>
      <c r="L213">
        <v>251</v>
      </c>
      <c r="M213">
        <v>73</v>
      </c>
      <c r="N213">
        <v>2230.58</v>
      </c>
      <c r="O213">
        <v>73</v>
      </c>
      <c r="P213">
        <f t="shared" si="31"/>
        <v>29.083665338645421</v>
      </c>
      <c r="Q213">
        <f t="shared" si="32"/>
        <v>6.2464143426294818</v>
      </c>
      <c r="R213">
        <f t="shared" si="33"/>
        <v>21.477397260273971</v>
      </c>
      <c r="S213">
        <f t="shared" si="34"/>
        <v>42.269987562585712</v>
      </c>
      <c r="T213">
        <f t="shared" si="35"/>
        <v>30.555890410958902</v>
      </c>
      <c r="U213">
        <f t="shared" si="36"/>
        <v>1.4226998756258571</v>
      </c>
      <c r="V213">
        <f t="shared" si="37"/>
        <v>29.083665338645421</v>
      </c>
      <c r="W213">
        <f t="shared" si="38"/>
        <v>662.73</v>
      </c>
      <c r="X213">
        <f t="shared" si="39"/>
        <v>23</v>
      </c>
      <c r="Y213" t="str">
        <f t="shared" si="40"/>
        <v>Mar</v>
      </c>
    </row>
    <row r="214" spans="1:25" x14ac:dyDescent="0.25">
      <c r="A214" t="s">
        <v>286</v>
      </c>
      <c r="B214" t="s">
        <v>30</v>
      </c>
      <c r="C214" t="s">
        <v>31</v>
      </c>
      <c r="D214" t="s">
        <v>32</v>
      </c>
      <c r="E214" s="2">
        <v>45611</v>
      </c>
      <c r="F214" s="2">
        <v>45626</v>
      </c>
      <c r="G214" t="s">
        <v>19</v>
      </c>
      <c r="H214" t="s">
        <v>20</v>
      </c>
      <c r="I214" t="s">
        <v>21</v>
      </c>
      <c r="J214" t="s">
        <v>22</v>
      </c>
      <c r="K214">
        <v>7003.23</v>
      </c>
      <c r="L214">
        <v>624</v>
      </c>
      <c r="M214">
        <v>108</v>
      </c>
      <c r="N214">
        <v>14431.2</v>
      </c>
      <c r="O214">
        <v>108</v>
      </c>
      <c r="P214">
        <f t="shared" si="31"/>
        <v>17.307692307692307</v>
      </c>
      <c r="Q214">
        <f t="shared" si="32"/>
        <v>11.223125</v>
      </c>
      <c r="R214">
        <f t="shared" si="33"/>
        <v>64.844722222222217</v>
      </c>
      <c r="S214">
        <f t="shared" si="34"/>
        <v>106.0649157602992</v>
      </c>
      <c r="T214">
        <f t="shared" si="35"/>
        <v>133.62222222222223</v>
      </c>
      <c r="U214">
        <f t="shared" si="36"/>
        <v>2.0606491576029922</v>
      </c>
      <c r="V214">
        <f t="shared" si="37"/>
        <v>17.307692307692307</v>
      </c>
      <c r="W214">
        <f t="shared" si="38"/>
        <v>7427.9700000000012</v>
      </c>
      <c r="X214">
        <f t="shared" si="39"/>
        <v>15</v>
      </c>
      <c r="Y214" t="str">
        <f t="shared" si="40"/>
        <v>Nov</v>
      </c>
    </row>
    <row r="215" spans="1:25" x14ac:dyDescent="0.25">
      <c r="A215" t="s">
        <v>287</v>
      </c>
      <c r="B215" t="s">
        <v>133</v>
      </c>
      <c r="C215" t="s">
        <v>42</v>
      </c>
      <c r="D215" t="s">
        <v>43</v>
      </c>
      <c r="E215" s="2">
        <v>45505</v>
      </c>
      <c r="F215" s="2">
        <v>45511</v>
      </c>
      <c r="G215" t="s">
        <v>33</v>
      </c>
      <c r="H215" t="s">
        <v>34</v>
      </c>
      <c r="I215" t="s">
        <v>59</v>
      </c>
      <c r="J215" t="s">
        <v>28</v>
      </c>
      <c r="K215">
        <v>18497.72</v>
      </c>
      <c r="L215">
        <v>524</v>
      </c>
      <c r="M215">
        <v>142</v>
      </c>
      <c r="N215">
        <v>11965.79</v>
      </c>
      <c r="O215">
        <v>142</v>
      </c>
      <c r="P215">
        <f t="shared" si="31"/>
        <v>27.099236641221374</v>
      </c>
      <c r="Q215">
        <f t="shared" si="32"/>
        <v>35.300992366412217</v>
      </c>
      <c r="R215">
        <f t="shared" si="33"/>
        <v>130.26563380281692</v>
      </c>
      <c r="S215">
        <f t="shared" si="34"/>
        <v>-35.312081705204754</v>
      </c>
      <c r="T215">
        <f t="shared" si="35"/>
        <v>84.266126760563381</v>
      </c>
      <c r="U215">
        <f t="shared" si="36"/>
        <v>0.64687918294795255</v>
      </c>
      <c r="V215">
        <f t="shared" si="37"/>
        <v>27.099236641221374</v>
      </c>
      <c r="W215">
        <f t="shared" si="38"/>
        <v>-6531.93</v>
      </c>
      <c r="X215">
        <f t="shared" si="39"/>
        <v>6</v>
      </c>
      <c r="Y215" t="str">
        <f t="shared" si="40"/>
        <v>Aug</v>
      </c>
    </row>
    <row r="216" spans="1:25" x14ac:dyDescent="0.25">
      <c r="A216" t="s">
        <v>288</v>
      </c>
      <c r="B216" t="s">
        <v>81</v>
      </c>
      <c r="C216" t="s">
        <v>42</v>
      </c>
      <c r="D216" t="s">
        <v>43</v>
      </c>
      <c r="E216" s="2">
        <v>45455</v>
      </c>
      <c r="F216" s="2">
        <v>45462</v>
      </c>
      <c r="G216" t="s">
        <v>25</v>
      </c>
      <c r="H216" t="s">
        <v>26</v>
      </c>
      <c r="I216" t="s">
        <v>59</v>
      </c>
      <c r="J216" t="s">
        <v>22</v>
      </c>
      <c r="K216">
        <v>4879.79</v>
      </c>
      <c r="L216">
        <v>925</v>
      </c>
      <c r="M216">
        <v>299</v>
      </c>
      <c r="N216">
        <v>17876.36</v>
      </c>
      <c r="O216">
        <v>299</v>
      </c>
      <c r="P216">
        <f t="shared" si="31"/>
        <v>32.324324324324323</v>
      </c>
      <c r="Q216">
        <f t="shared" si="32"/>
        <v>5.2754486486486485</v>
      </c>
      <c r="R216">
        <f t="shared" si="33"/>
        <v>16.320367892976588</v>
      </c>
      <c r="S216">
        <f t="shared" si="34"/>
        <v>266.33461685851233</v>
      </c>
      <c r="T216">
        <f t="shared" si="35"/>
        <v>59.787157190635455</v>
      </c>
      <c r="U216">
        <f t="shared" si="36"/>
        <v>3.6633461685851239</v>
      </c>
      <c r="V216">
        <f t="shared" si="37"/>
        <v>32.324324324324323</v>
      </c>
      <c r="W216">
        <f t="shared" si="38"/>
        <v>12996.57</v>
      </c>
      <c r="X216">
        <f t="shared" si="39"/>
        <v>7</v>
      </c>
      <c r="Y216" t="str">
        <f t="shared" si="40"/>
        <v>Jun</v>
      </c>
    </row>
    <row r="217" spans="1:25" x14ac:dyDescent="0.25">
      <c r="A217" t="s">
        <v>289</v>
      </c>
      <c r="B217" t="s">
        <v>99</v>
      </c>
      <c r="C217" t="s">
        <v>17</v>
      </c>
      <c r="D217" t="s">
        <v>18</v>
      </c>
      <c r="E217" s="2">
        <v>45508</v>
      </c>
      <c r="F217" s="2">
        <v>45532</v>
      </c>
      <c r="G217" t="s">
        <v>38</v>
      </c>
      <c r="H217" t="s">
        <v>39</v>
      </c>
      <c r="I217" t="s">
        <v>63</v>
      </c>
      <c r="J217" t="s">
        <v>44</v>
      </c>
      <c r="K217">
        <v>11763.82</v>
      </c>
      <c r="L217">
        <v>1253</v>
      </c>
      <c r="M217">
        <v>220</v>
      </c>
      <c r="N217">
        <v>30751.93</v>
      </c>
      <c r="O217">
        <v>220</v>
      </c>
      <c r="P217">
        <f t="shared" si="31"/>
        <v>17.557861133280127</v>
      </c>
      <c r="Q217">
        <f t="shared" si="32"/>
        <v>9.3885235434956105</v>
      </c>
      <c r="R217">
        <f t="shared" si="33"/>
        <v>53.471909090909087</v>
      </c>
      <c r="S217">
        <f t="shared" si="34"/>
        <v>161.41108925502093</v>
      </c>
      <c r="T217">
        <f t="shared" si="35"/>
        <v>139.78149999999999</v>
      </c>
      <c r="U217">
        <f t="shared" si="36"/>
        <v>2.614110892550209</v>
      </c>
      <c r="V217">
        <f t="shared" si="37"/>
        <v>17.557861133280127</v>
      </c>
      <c r="W217">
        <f t="shared" si="38"/>
        <v>18988.11</v>
      </c>
      <c r="X217">
        <f t="shared" si="39"/>
        <v>24</v>
      </c>
      <c r="Y217" t="str">
        <f t="shared" si="40"/>
        <v>Aug</v>
      </c>
    </row>
    <row r="218" spans="1:25" x14ac:dyDescent="0.25">
      <c r="A218" t="s">
        <v>290</v>
      </c>
      <c r="B218" t="s">
        <v>123</v>
      </c>
      <c r="C218" t="s">
        <v>47</v>
      </c>
      <c r="D218" t="s">
        <v>48</v>
      </c>
      <c r="E218" s="2">
        <v>45656</v>
      </c>
      <c r="F218" s="2">
        <v>45674</v>
      </c>
      <c r="G218" t="s">
        <v>38</v>
      </c>
      <c r="H218" t="s">
        <v>39</v>
      </c>
      <c r="I218" t="s">
        <v>35</v>
      </c>
      <c r="J218" t="s">
        <v>28</v>
      </c>
      <c r="K218">
        <v>7566.68</v>
      </c>
      <c r="L218">
        <v>112</v>
      </c>
      <c r="M218">
        <v>14</v>
      </c>
      <c r="N218">
        <v>789.76</v>
      </c>
      <c r="O218">
        <v>14</v>
      </c>
      <c r="P218">
        <f t="shared" si="31"/>
        <v>12.5</v>
      </c>
      <c r="Q218">
        <f t="shared" si="32"/>
        <v>67.559642857142862</v>
      </c>
      <c r="R218">
        <f t="shared" si="33"/>
        <v>540.47714285714289</v>
      </c>
      <c r="S218">
        <f t="shared" si="34"/>
        <v>-89.562661563591959</v>
      </c>
      <c r="T218">
        <f t="shared" si="35"/>
        <v>56.411428571428573</v>
      </c>
      <c r="U218">
        <f t="shared" si="36"/>
        <v>0.1043733843640804</v>
      </c>
      <c r="V218">
        <f t="shared" si="37"/>
        <v>12.5</v>
      </c>
      <c r="W218">
        <f t="shared" si="38"/>
        <v>-6776.92</v>
      </c>
      <c r="X218">
        <f t="shared" si="39"/>
        <v>18</v>
      </c>
      <c r="Y218" t="str">
        <f t="shared" si="40"/>
        <v>Dec</v>
      </c>
    </row>
    <row r="219" spans="1:25" x14ac:dyDescent="0.25">
      <c r="A219" t="s">
        <v>291</v>
      </c>
      <c r="B219" t="s">
        <v>61</v>
      </c>
      <c r="C219" t="s">
        <v>47</v>
      </c>
      <c r="D219" t="s">
        <v>48</v>
      </c>
      <c r="E219" s="2">
        <v>45306</v>
      </c>
      <c r="F219" s="2">
        <v>45331</v>
      </c>
      <c r="G219" t="s">
        <v>19</v>
      </c>
      <c r="H219" t="s">
        <v>20</v>
      </c>
      <c r="I219" t="s">
        <v>35</v>
      </c>
      <c r="J219" t="s">
        <v>22</v>
      </c>
      <c r="K219">
        <v>4647.28</v>
      </c>
      <c r="L219">
        <v>1016</v>
      </c>
      <c r="M219">
        <v>348</v>
      </c>
      <c r="N219">
        <v>29607.38</v>
      </c>
      <c r="O219">
        <v>348</v>
      </c>
      <c r="P219">
        <f t="shared" si="31"/>
        <v>34.251968503937007</v>
      </c>
      <c r="Q219">
        <f t="shared" si="32"/>
        <v>4.574094488188976</v>
      </c>
      <c r="R219">
        <f t="shared" si="33"/>
        <v>13.354252873563217</v>
      </c>
      <c r="S219">
        <f t="shared" si="34"/>
        <v>537.09051316038631</v>
      </c>
      <c r="T219">
        <f t="shared" si="35"/>
        <v>85.078678160919537</v>
      </c>
      <c r="U219">
        <f t="shared" si="36"/>
        <v>6.3709051316038634</v>
      </c>
      <c r="V219">
        <f t="shared" si="37"/>
        <v>34.251968503937007</v>
      </c>
      <c r="W219">
        <f t="shared" si="38"/>
        <v>24960.100000000002</v>
      </c>
      <c r="X219">
        <f t="shared" si="39"/>
        <v>25</v>
      </c>
      <c r="Y219" t="str">
        <f t="shared" si="40"/>
        <v>Jan</v>
      </c>
    </row>
    <row r="220" spans="1:25" x14ac:dyDescent="0.25">
      <c r="A220" t="s">
        <v>292</v>
      </c>
      <c r="B220" t="s">
        <v>78</v>
      </c>
      <c r="C220" t="s">
        <v>17</v>
      </c>
      <c r="D220" t="s">
        <v>18</v>
      </c>
      <c r="E220" s="2">
        <v>45315</v>
      </c>
      <c r="F220" s="2">
        <v>45345</v>
      </c>
      <c r="G220" t="s">
        <v>69</v>
      </c>
      <c r="H220" t="s">
        <v>70</v>
      </c>
      <c r="I220" t="s">
        <v>35</v>
      </c>
      <c r="J220" t="s">
        <v>44</v>
      </c>
      <c r="K220">
        <v>11367.45</v>
      </c>
      <c r="L220">
        <v>391</v>
      </c>
      <c r="M220">
        <v>29</v>
      </c>
      <c r="N220">
        <v>4339.12</v>
      </c>
      <c r="O220">
        <v>29</v>
      </c>
      <c r="P220">
        <f t="shared" si="31"/>
        <v>7.4168797953964196</v>
      </c>
      <c r="Q220">
        <f t="shared" si="32"/>
        <v>29.072762148337599</v>
      </c>
      <c r="R220">
        <f t="shared" si="33"/>
        <v>391.98103448275867</v>
      </c>
      <c r="S220">
        <f t="shared" si="34"/>
        <v>-61.828554337164455</v>
      </c>
      <c r="T220">
        <f t="shared" si="35"/>
        <v>149.62482758620689</v>
      </c>
      <c r="U220">
        <f t="shared" si="36"/>
        <v>0.38171445662835551</v>
      </c>
      <c r="V220">
        <f t="shared" si="37"/>
        <v>7.4168797953964196</v>
      </c>
      <c r="W220">
        <f t="shared" si="38"/>
        <v>-7028.3300000000008</v>
      </c>
      <c r="X220">
        <f t="shared" si="39"/>
        <v>30</v>
      </c>
      <c r="Y220" t="str">
        <f t="shared" si="40"/>
        <v>Jan</v>
      </c>
    </row>
    <row r="221" spans="1:25" x14ac:dyDescent="0.25">
      <c r="A221" t="s">
        <v>293</v>
      </c>
      <c r="B221" t="s">
        <v>52</v>
      </c>
      <c r="C221" t="s">
        <v>65</v>
      </c>
      <c r="D221" t="s">
        <v>32</v>
      </c>
      <c r="E221" s="2">
        <v>45367</v>
      </c>
      <c r="F221" s="2">
        <v>45388</v>
      </c>
      <c r="G221" t="s">
        <v>69</v>
      </c>
      <c r="H221" t="s">
        <v>70</v>
      </c>
      <c r="I221" t="s">
        <v>27</v>
      </c>
      <c r="J221" t="s">
        <v>44</v>
      </c>
      <c r="K221">
        <v>10292.799999999999</v>
      </c>
      <c r="L221">
        <v>1842</v>
      </c>
      <c r="M221">
        <v>263</v>
      </c>
      <c r="N221">
        <v>20429.36</v>
      </c>
      <c r="O221">
        <v>263</v>
      </c>
      <c r="P221">
        <f t="shared" si="31"/>
        <v>14.277958740499457</v>
      </c>
      <c r="Q221">
        <f t="shared" si="32"/>
        <v>5.5878393051031487</v>
      </c>
      <c r="R221">
        <f t="shared" si="33"/>
        <v>39.1361216730038</v>
      </c>
      <c r="S221">
        <f t="shared" si="34"/>
        <v>98.482045701849856</v>
      </c>
      <c r="T221">
        <f t="shared" si="35"/>
        <v>77.678174904942964</v>
      </c>
      <c r="U221">
        <f t="shared" si="36"/>
        <v>1.9848204570184986</v>
      </c>
      <c r="V221">
        <f t="shared" si="37"/>
        <v>14.277958740499457</v>
      </c>
      <c r="W221">
        <f t="shared" si="38"/>
        <v>10136.560000000001</v>
      </c>
      <c r="X221">
        <f t="shared" si="39"/>
        <v>21</v>
      </c>
      <c r="Y221" t="str">
        <f t="shared" si="40"/>
        <v>Mar</v>
      </c>
    </row>
    <row r="222" spans="1:25" x14ac:dyDescent="0.25">
      <c r="A222" t="s">
        <v>294</v>
      </c>
      <c r="B222" t="s">
        <v>90</v>
      </c>
      <c r="C222" t="s">
        <v>17</v>
      </c>
      <c r="D222" t="s">
        <v>18</v>
      </c>
      <c r="E222" s="2">
        <v>45464</v>
      </c>
      <c r="F222" s="2">
        <v>45477</v>
      </c>
      <c r="G222" t="s">
        <v>25</v>
      </c>
      <c r="H222" t="s">
        <v>26</v>
      </c>
      <c r="I222" t="s">
        <v>27</v>
      </c>
      <c r="J222" t="s">
        <v>22</v>
      </c>
      <c r="K222">
        <v>8822.3799999999992</v>
      </c>
      <c r="L222">
        <v>1001</v>
      </c>
      <c r="M222">
        <v>319</v>
      </c>
      <c r="N222">
        <v>17422.75</v>
      </c>
      <c r="O222">
        <v>319</v>
      </c>
      <c r="P222">
        <f t="shared" si="31"/>
        <v>31.868131868131865</v>
      </c>
      <c r="Q222">
        <f t="shared" si="32"/>
        <v>8.8135664335664323</v>
      </c>
      <c r="R222">
        <f t="shared" si="33"/>
        <v>27.656363636363633</v>
      </c>
      <c r="S222">
        <f t="shared" si="34"/>
        <v>97.483558858267287</v>
      </c>
      <c r="T222">
        <f t="shared" si="35"/>
        <v>54.61677115987461</v>
      </c>
      <c r="U222">
        <f t="shared" si="36"/>
        <v>1.9748355885826729</v>
      </c>
      <c r="V222">
        <f t="shared" si="37"/>
        <v>31.868131868131865</v>
      </c>
      <c r="W222">
        <f t="shared" si="38"/>
        <v>8600.3700000000008</v>
      </c>
      <c r="X222">
        <f t="shared" si="39"/>
        <v>13</v>
      </c>
      <c r="Y222" t="str">
        <f t="shared" si="40"/>
        <v>Jun</v>
      </c>
    </row>
    <row r="223" spans="1:25" x14ac:dyDescent="0.25">
      <c r="A223" t="s">
        <v>295</v>
      </c>
      <c r="B223" t="s">
        <v>37</v>
      </c>
      <c r="C223" t="s">
        <v>65</v>
      </c>
      <c r="D223" t="s">
        <v>32</v>
      </c>
      <c r="E223" s="2">
        <v>45649</v>
      </c>
      <c r="F223" s="2">
        <v>45664</v>
      </c>
      <c r="G223" t="s">
        <v>69</v>
      </c>
      <c r="H223" t="s">
        <v>70</v>
      </c>
      <c r="I223" t="s">
        <v>59</v>
      </c>
      <c r="J223" t="s">
        <v>22</v>
      </c>
      <c r="K223">
        <v>4218.41</v>
      </c>
      <c r="L223">
        <v>478</v>
      </c>
      <c r="M223">
        <v>78</v>
      </c>
      <c r="N223">
        <v>10170.25</v>
      </c>
      <c r="O223">
        <v>78</v>
      </c>
      <c r="P223">
        <f t="shared" si="31"/>
        <v>16.317991631799163</v>
      </c>
      <c r="Q223">
        <f t="shared" si="32"/>
        <v>8.8251255230125523</v>
      </c>
      <c r="R223">
        <f t="shared" si="33"/>
        <v>54.082179487179488</v>
      </c>
      <c r="S223">
        <f t="shared" si="34"/>
        <v>141.09202282376538</v>
      </c>
      <c r="T223">
        <f t="shared" si="35"/>
        <v>130.38782051282053</v>
      </c>
      <c r="U223">
        <f t="shared" si="36"/>
        <v>2.4109202282376536</v>
      </c>
      <c r="V223">
        <f t="shared" si="37"/>
        <v>16.317991631799163</v>
      </c>
      <c r="W223">
        <f t="shared" si="38"/>
        <v>5951.84</v>
      </c>
      <c r="X223">
        <f t="shared" si="39"/>
        <v>15</v>
      </c>
      <c r="Y223" t="str">
        <f t="shared" si="40"/>
        <v>Dec</v>
      </c>
    </row>
    <row r="224" spans="1:25" x14ac:dyDescent="0.25">
      <c r="A224" t="s">
        <v>296</v>
      </c>
      <c r="B224" t="s">
        <v>90</v>
      </c>
      <c r="C224" t="s">
        <v>53</v>
      </c>
      <c r="D224" t="s">
        <v>53</v>
      </c>
      <c r="E224" s="2">
        <v>45347</v>
      </c>
      <c r="F224" s="2">
        <v>45365</v>
      </c>
      <c r="G224" t="s">
        <v>33</v>
      </c>
      <c r="H224" t="s">
        <v>34</v>
      </c>
      <c r="I224" t="s">
        <v>63</v>
      </c>
      <c r="J224" t="s">
        <v>22</v>
      </c>
      <c r="K224">
        <v>11955.35</v>
      </c>
      <c r="L224">
        <v>818</v>
      </c>
      <c r="M224">
        <v>231</v>
      </c>
      <c r="N224">
        <v>19495.169999999998</v>
      </c>
      <c r="O224">
        <v>231</v>
      </c>
      <c r="P224">
        <f t="shared" si="31"/>
        <v>28.239608801955988</v>
      </c>
      <c r="Q224">
        <f t="shared" si="32"/>
        <v>14.615342298288509</v>
      </c>
      <c r="R224">
        <f t="shared" si="33"/>
        <v>51.754761904761907</v>
      </c>
      <c r="S224">
        <f t="shared" si="34"/>
        <v>63.06649324361058</v>
      </c>
      <c r="T224">
        <f t="shared" si="35"/>
        <v>84.394675324675319</v>
      </c>
      <c r="U224">
        <f t="shared" si="36"/>
        <v>1.6306649324361058</v>
      </c>
      <c r="V224">
        <f t="shared" si="37"/>
        <v>28.239608801955988</v>
      </c>
      <c r="W224">
        <f t="shared" si="38"/>
        <v>7539.8199999999979</v>
      </c>
      <c r="X224">
        <f t="shared" si="39"/>
        <v>18</v>
      </c>
      <c r="Y224" t="str">
        <f t="shared" si="40"/>
        <v>Feb</v>
      </c>
    </row>
    <row r="225" spans="1:25" x14ac:dyDescent="0.25">
      <c r="A225" t="s">
        <v>297</v>
      </c>
      <c r="B225" t="s">
        <v>61</v>
      </c>
      <c r="C225" t="s">
        <v>53</v>
      </c>
      <c r="D225" t="s">
        <v>53</v>
      </c>
      <c r="E225" s="2">
        <v>45434</v>
      </c>
      <c r="F225" s="2">
        <v>45442</v>
      </c>
      <c r="G225" t="s">
        <v>55</v>
      </c>
      <c r="H225" t="s">
        <v>56</v>
      </c>
      <c r="I225" t="s">
        <v>27</v>
      </c>
      <c r="J225" t="s">
        <v>28</v>
      </c>
      <c r="K225">
        <v>10725.61</v>
      </c>
      <c r="L225">
        <v>1037</v>
      </c>
      <c r="M225">
        <v>201</v>
      </c>
      <c r="N225">
        <v>18017.93</v>
      </c>
      <c r="O225">
        <v>201</v>
      </c>
      <c r="P225">
        <f t="shared" si="31"/>
        <v>19.382835101253615</v>
      </c>
      <c r="Q225">
        <f t="shared" si="32"/>
        <v>10.342921890067503</v>
      </c>
      <c r="R225">
        <f t="shared" si="33"/>
        <v>53.361243781094529</v>
      </c>
      <c r="S225">
        <f t="shared" si="34"/>
        <v>67.989792655149671</v>
      </c>
      <c r="T225">
        <f t="shared" si="35"/>
        <v>89.641442786069646</v>
      </c>
      <c r="U225">
        <f t="shared" si="36"/>
        <v>1.6798979265514968</v>
      </c>
      <c r="V225">
        <f t="shared" si="37"/>
        <v>19.382835101253615</v>
      </c>
      <c r="W225">
        <f t="shared" si="38"/>
        <v>7292.32</v>
      </c>
      <c r="X225">
        <f t="shared" si="39"/>
        <v>8</v>
      </c>
      <c r="Y225" t="str">
        <f t="shared" si="40"/>
        <v>May</v>
      </c>
    </row>
    <row r="226" spans="1:25" x14ac:dyDescent="0.25">
      <c r="A226" t="s">
        <v>298</v>
      </c>
      <c r="B226" t="s">
        <v>86</v>
      </c>
      <c r="C226" t="s">
        <v>53</v>
      </c>
      <c r="D226" t="s">
        <v>53</v>
      </c>
      <c r="E226" s="2">
        <v>45637</v>
      </c>
      <c r="F226" s="2">
        <v>45646</v>
      </c>
      <c r="G226" t="s">
        <v>19</v>
      </c>
      <c r="H226" t="s">
        <v>20</v>
      </c>
      <c r="I226" t="s">
        <v>63</v>
      </c>
      <c r="J226" t="s">
        <v>22</v>
      </c>
      <c r="K226">
        <v>15424.45</v>
      </c>
      <c r="L226">
        <v>1970</v>
      </c>
      <c r="M226">
        <v>296</v>
      </c>
      <c r="N226">
        <v>11561.88</v>
      </c>
      <c r="O226">
        <v>296</v>
      </c>
      <c r="P226">
        <f t="shared" si="31"/>
        <v>15.025380710659899</v>
      </c>
      <c r="Q226">
        <f t="shared" si="32"/>
        <v>7.8296700507614219</v>
      </c>
      <c r="R226">
        <f t="shared" si="33"/>
        <v>52.109628378378382</v>
      </c>
      <c r="S226">
        <f t="shared" si="34"/>
        <v>-25.04186535014215</v>
      </c>
      <c r="T226">
        <f t="shared" si="35"/>
        <v>39.060405405405405</v>
      </c>
      <c r="U226">
        <f t="shared" si="36"/>
        <v>0.74958134649857844</v>
      </c>
      <c r="V226">
        <f t="shared" si="37"/>
        <v>15.025380710659899</v>
      </c>
      <c r="W226">
        <f t="shared" si="38"/>
        <v>-3862.5700000000015</v>
      </c>
      <c r="X226">
        <f t="shared" si="39"/>
        <v>9</v>
      </c>
      <c r="Y226" t="str">
        <f t="shared" si="40"/>
        <v>Dec</v>
      </c>
    </row>
    <row r="227" spans="1:25" x14ac:dyDescent="0.25">
      <c r="A227" t="s">
        <v>299</v>
      </c>
      <c r="B227" t="s">
        <v>30</v>
      </c>
      <c r="C227" t="s">
        <v>31</v>
      </c>
      <c r="D227" t="s">
        <v>32</v>
      </c>
      <c r="E227" s="2">
        <v>45632</v>
      </c>
      <c r="F227" s="2">
        <v>45642</v>
      </c>
      <c r="G227" t="s">
        <v>69</v>
      </c>
      <c r="H227" t="s">
        <v>70</v>
      </c>
      <c r="I227" t="s">
        <v>59</v>
      </c>
      <c r="J227" t="s">
        <v>28</v>
      </c>
      <c r="K227">
        <v>15188.3</v>
      </c>
      <c r="L227">
        <v>827</v>
      </c>
      <c r="M227">
        <v>108</v>
      </c>
      <c r="N227">
        <v>11586.23</v>
      </c>
      <c r="O227">
        <v>108</v>
      </c>
      <c r="P227">
        <f t="shared" si="31"/>
        <v>13.059250302297462</v>
      </c>
      <c r="Q227">
        <f t="shared" si="32"/>
        <v>18.365538089480047</v>
      </c>
      <c r="R227">
        <f t="shared" si="33"/>
        <v>140.63240740740741</v>
      </c>
      <c r="S227">
        <f t="shared" si="34"/>
        <v>-23.716084091043761</v>
      </c>
      <c r="T227">
        <f t="shared" si="35"/>
        <v>107.27990740740741</v>
      </c>
      <c r="U227">
        <f t="shared" si="36"/>
        <v>0.76283915908956235</v>
      </c>
      <c r="V227">
        <f t="shared" si="37"/>
        <v>13.059250302297462</v>
      </c>
      <c r="W227">
        <f t="shared" si="38"/>
        <v>-3602.0699999999997</v>
      </c>
      <c r="X227">
        <f t="shared" si="39"/>
        <v>10</v>
      </c>
      <c r="Y227" t="str">
        <f t="shared" si="40"/>
        <v>Dec</v>
      </c>
    </row>
    <row r="228" spans="1:25" x14ac:dyDescent="0.25">
      <c r="A228" t="s">
        <v>300</v>
      </c>
      <c r="B228" t="s">
        <v>52</v>
      </c>
      <c r="C228" t="s">
        <v>31</v>
      </c>
      <c r="D228" t="s">
        <v>32</v>
      </c>
      <c r="E228" s="2">
        <v>45528</v>
      </c>
      <c r="F228" s="2">
        <v>45558</v>
      </c>
      <c r="G228" t="s">
        <v>33</v>
      </c>
      <c r="H228" t="s">
        <v>34</v>
      </c>
      <c r="I228" t="s">
        <v>21</v>
      </c>
      <c r="J228" t="s">
        <v>28</v>
      </c>
      <c r="K228">
        <v>8470.32</v>
      </c>
      <c r="L228">
        <v>2184</v>
      </c>
      <c r="M228">
        <v>750</v>
      </c>
      <c r="N228">
        <v>98081</v>
      </c>
      <c r="O228">
        <v>750</v>
      </c>
      <c r="P228">
        <f t="shared" si="31"/>
        <v>34.340659340659343</v>
      </c>
      <c r="Q228">
        <f t="shared" si="32"/>
        <v>3.8783516483516483</v>
      </c>
      <c r="R228">
        <f t="shared" si="33"/>
        <v>11.293759999999999</v>
      </c>
      <c r="S228">
        <f t="shared" si="34"/>
        <v>1057.9373624609223</v>
      </c>
      <c r="T228">
        <f t="shared" si="35"/>
        <v>130.77466666666666</v>
      </c>
      <c r="U228">
        <f t="shared" si="36"/>
        <v>11.579373624609223</v>
      </c>
      <c r="V228">
        <f t="shared" si="37"/>
        <v>34.340659340659343</v>
      </c>
      <c r="W228">
        <f t="shared" si="38"/>
        <v>89610.68</v>
      </c>
      <c r="X228">
        <f t="shared" si="39"/>
        <v>30</v>
      </c>
      <c r="Y228" t="str">
        <f t="shared" si="40"/>
        <v>Aug</v>
      </c>
    </row>
    <row r="229" spans="1:25" x14ac:dyDescent="0.25">
      <c r="A229" t="s">
        <v>301</v>
      </c>
      <c r="B229" t="s">
        <v>72</v>
      </c>
      <c r="C229" t="s">
        <v>65</v>
      </c>
      <c r="D229" t="s">
        <v>32</v>
      </c>
      <c r="E229" s="2">
        <v>45446</v>
      </c>
      <c r="F229" s="2">
        <v>45475</v>
      </c>
      <c r="G229" t="s">
        <v>33</v>
      </c>
      <c r="H229" t="s">
        <v>34</v>
      </c>
      <c r="I229" t="s">
        <v>63</v>
      </c>
      <c r="J229" t="s">
        <v>22</v>
      </c>
      <c r="K229">
        <v>17406.38</v>
      </c>
      <c r="L229">
        <v>882</v>
      </c>
      <c r="M229">
        <v>190</v>
      </c>
      <c r="N229">
        <v>11488.66</v>
      </c>
      <c r="O229">
        <v>190</v>
      </c>
      <c r="P229">
        <f t="shared" si="31"/>
        <v>21.541950113378686</v>
      </c>
      <c r="Q229">
        <f t="shared" si="32"/>
        <v>19.73512471655329</v>
      </c>
      <c r="R229">
        <f t="shared" si="33"/>
        <v>91.612526315789481</v>
      </c>
      <c r="S229">
        <f t="shared" si="34"/>
        <v>-33.997419337047688</v>
      </c>
      <c r="T229">
        <f t="shared" si="35"/>
        <v>60.466631578947364</v>
      </c>
      <c r="U229">
        <f t="shared" si="36"/>
        <v>0.66002580662952315</v>
      </c>
      <c r="V229">
        <f t="shared" si="37"/>
        <v>21.541950113378686</v>
      </c>
      <c r="W229">
        <f t="shared" si="38"/>
        <v>-5917.7200000000012</v>
      </c>
      <c r="X229">
        <f t="shared" si="39"/>
        <v>29</v>
      </c>
      <c r="Y229" t="str">
        <f t="shared" si="40"/>
        <v>Jun</v>
      </c>
    </row>
    <row r="230" spans="1:25" x14ac:dyDescent="0.25">
      <c r="A230" t="s">
        <v>302</v>
      </c>
      <c r="B230" t="s">
        <v>104</v>
      </c>
      <c r="C230" t="s">
        <v>65</v>
      </c>
      <c r="D230" t="s">
        <v>32</v>
      </c>
      <c r="E230" s="2">
        <v>45399</v>
      </c>
      <c r="F230" s="2">
        <v>45428</v>
      </c>
      <c r="G230" t="s">
        <v>19</v>
      </c>
      <c r="H230" t="s">
        <v>20</v>
      </c>
      <c r="I230" t="s">
        <v>27</v>
      </c>
      <c r="J230" t="s">
        <v>22</v>
      </c>
      <c r="K230">
        <v>4324.21</v>
      </c>
      <c r="L230">
        <v>1840</v>
      </c>
      <c r="M230">
        <v>102</v>
      </c>
      <c r="N230">
        <v>4334.29</v>
      </c>
      <c r="O230">
        <v>102</v>
      </c>
      <c r="P230">
        <f t="shared" si="31"/>
        <v>5.5434782608695654</v>
      </c>
      <c r="Q230">
        <f t="shared" si="32"/>
        <v>2.3501141304347826</v>
      </c>
      <c r="R230">
        <f t="shared" si="33"/>
        <v>42.394215686274514</v>
      </c>
      <c r="S230">
        <f t="shared" si="34"/>
        <v>0.23310616274417589</v>
      </c>
      <c r="T230">
        <f t="shared" si="35"/>
        <v>42.493039215686274</v>
      </c>
      <c r="U230">
        <f t="shared" si="36"/>
        <v>1.0023310616274417</v>
      </c>
      <c r="V230">
        <f t="shared" si="37"/>
        <v>5.5434782608695654</v>
      </c>
      <c r="W230">
        <f t="shared" si="38"/>
        <v>10.079999999999927</v>
      </c>
      <c r="X230">
        <f t="shared" si="39"/>
        <v>29</v>
      </c>
      <c r="Y230" t="str">
        <f t="shared" si="40"/>
        <v>Apr</v>
      </c>
    </row>
    <row r="231" spans="1:25" x14ac:dyDescent="0.25">
      <c r="A231" t="s">
        <v>303</v>
      </c>
      <c r="B231" t="s">
        <v>52</v>
      </c>
      <c r="C231" t="s">
        <v>47</v>
      </c>
      <c r="D231" t="s">
        <v>48</v>
      </c>
      <c r="E231" s="2">
        <v>45338</v>
      </c>
      <c r="F231" s="2">
        <v>45368</v>
      </c>
      <c r="G231" t="s">
        <v>19</v>
      </c>
      <c r="H231" t="s">
        <v>20</v>
      </c>
      <c r="I231" t="s">
        <v>27</v>
      </c>
      <c r="J231" t="s">
        <v>28</v>
      </c>
      <c r="K231">
        <v>16098.36</v>
      </c>
      <c r="L231">
        <v>1337</v>
      </c>
      <c r="M231">
        <v>106</v>
      </c>
      <c r="N231">
        <v>6273.15</v>
      </c>
      <c r="O231">
        <v>106</v>
      </c>
      <c r="P231">
        <f t="shared" si="31"/>
        <v>7.9281974569932689</v>
      </c>
      <c r="Q231">
        <f t="shared" si="32"/>
        <v>12.040658189977561</v>
      </c>
      <c r="R231">
        <f t="shared" si="33"/>
        <v>151.87132075471698</v>
      </c>
      <c r="S231">
        <f t="shared" si="34"/>
        <v>-61.032366029831607</v>
      </c>
      <c r="T231">
        <f t="shared" si="35"/>
        <v>59.180660377358485</v>
      </c>
      <c r="U231">
        <f t="shared" si="36"/>
        <v>0.38967633970168386</v>
      </c>
      <c r="V231">
        <f t="shared" si="37"/>
        <v>7.9281974569932689</v>
      </c>
      <c r="W231">
        <f t="shared" si="38"/>
        <v>-9825.2100000000009</v>
      </c>
      <c r="X231">
        <f t="shared" si="39"/>
        <v>30</v>
      </c>
      <c r="Y231" t="str">
        <f t="shared" si="40"/>
        <v>Feb</v>
      </c>
    </row>
    <row r="232" spans="1:25" x14ac:dyDescent="0.25">
      <c r="A232" t="s">
        <v>304</v>
      </c>
      <c r="B232" t="s">
        <v>37</v>
      </c>
      <c r="C232" t="s">
        <v>65</v>
      </c>
      <c r="D232" t="s">
        <v>32</v>
      </c>
      <c r="E232" s="2">
        <v>45373</v>
      </c>
      <c r="F232" s="2">
        <v>45393</v>
      </c>
      <c r="G232" t="s">
        <v>55</v>
      </c>
      <c r="H232" t="s">
        <v>56</v>
      </c>
      <c r="I232" t="s">
        <v>21</v>
      </c>
      <c r="J232" t="s">
        <v>22</v>
      </c>
      <c r="K232">
        <v>14584.21</v>
      </c>
      <c r="L232">
        <v>501</v>
      </c>
      <c r="M232">
        <v>166</v>
      </c>
      <c r="N232">
        <v>7790.35</v>
      </c>
      <c r="O232">
        <v>166</v>
      </c>
      <c r="P232">
        <f t="shared" si="31"/>
        <v>33.133732534930139</v>
      </c>
      <c r="Q232">
        <f t="shared" si="32"/>
        <v>29.110199600798403</v>
      </c>
      <c r="R232">
        <f t="shared" si="33"/>
        <v>87.856686746987947</v>
      </c>
      <c r="S232">
        <f t="shared" si="34"/>
        <v>-46.583668227487117</v>
      </c>
      <c r="T232">
        <f t="shared" si="35"/>
        <v>46.929819277108436</v>
      </c>
      <c r="U232">
        <f t="shared" si="36"/>
        <v>0.53416331772512882</v>
      </c>
      <c r="V232">
        <f t="shared" si="37"/>
        <v>33.133732534930139</v>
      </c>
      <c r="W232">
        <f t="shared" si="38"/>
        <v>-6793.8599999999988</v>
      </c>
      <c r="X232">
        <f t="shared" si="39"/>
        <v>20</v>
      </c>
      <c r="Y232" t="str">
        <f t="shared" si="40"/>
        <v>Mar</v>
      </c>
    </row>
    <row r="233" spans="1:25" x14ac:dyDescent="0.25">
      <c r="A233" t="s">
        <v>305</v>
      </c>
      <c r="B233" t="s">
        <v>52</v>
      </c>
      <c r="C233" t="s">
        <v>31</v>
      </c>
      <c r="D233" t="s">
        <v>32</v>
      </c>
      <c r="E233" s="2">
        <v>45574</v>
      </c>
      <c r="F233" s="2">
        <v>45598</v>
      </c>
      <c r="G233" t="s">
        <v>25</v>
      </c>
      <c r="H233" t="s">
        <v>26</v>
      </c>
      <c r="I233" t="s">
        <v>27</v>
      </c>
      <c r="J233" t="s">
        <v>22</v>
      </c>
      <c r="K233">
        <v>8424.65</v>
      </c>
      <c r="L233">
        <v>872</v>
      </c>
      <c r="M233">
        <v>278</v>
      </c>
      <c r="N233">
        <v>8773.74</v>
      </c>
      <c r="O233">
        <v>278</v>
      </c>
      <c r="P233">
        <f t="shared" si="31"/>
        <v>31.880733944954127</v>
      </c>
      <c r="Q233">
        <f t="shared" si="32"/>
        <v>9.6612958715596324</v>
      </c>
      <c r="R233">
        <f t="shared" si="33"/>
        <v>30.304496402877696</v>
      </c>
      <c r="S233">
        <f t="shared" si="34"/>
        <v>4.1436736244235686</v>
      </c>
      <c r="T233">
        <f t="shared" si="35"/>
        <v>31.56021582733813</v>
      </c>
      <c r="U233">
        <f t="shared" si="36"/>
        <v>1.0414367362442356</v>
      </c>
      <c r="V233">
        <f t="shared" si="37"/>
        <v>31.880733944954127</v>
      </c>
      <c r="W233">
        <f t="shared" si="38"/>
        <v>349.09000000000015</v>
      </c>
      <c r="X233">
        <f t="shared" si="39"/>
        <v>24</v>
      </c>
      <c r="Y233" t="str">
        <f t="shared" si="40"/>
        <v>Oct</v>
      </c>
    </row>
    <row r="234" spans="1:25" x14ac:dyDescent="0.25">
      <c r="A234" t="s">
        <v>306</v>
      </c>
      <c r="B234" t="s">
        <v>61</v>
      </c>
      <c r="C234" t="s">
        <v>17</v>
      </c>
      <c r="D234" t="s">
        <v>18</v>
      </c>
      <c r="E234" s="2">
        <v>45488</v>
      </c>
      <c r="F234" s="2">
        <v>45498</v>
      </c>
      <c r="G234" t="s">
        <v>19</v>
      </c>
      <c r="H234" t="s">
        <v>20</v>
      </c>
      <c r="I234" t="s">
        <v>35</v>
      </c>
      <c r="J234" t="s">
        <v>44</v>
      </c>
      <c r="K234">
        <v>2167.42</v>
      </c>
      <c r="L234">
        <v>2248</v>
      </c>
      <c r="M234">
        <v>684</v>
      </c>
      <c r="N234">
        <v>30597.53</v>
      </c>
      <c r="O234">
        <v>684</v>
      </c>
      <c r="P234">
        <f t="shared" si="31"/>
        <v>30.427046263345197</v>
      </c>
      <c r="Q234">
        <f t="shared" si="32"/>
        <v>0.96415480427046263</v>
      </c>
      <c r="R234">
        <f t="shared" si="33"/>
        <v>3.1687426900584796</v>
      </c>
      <c r="S234">
        <f t="shared" si="34"/>
        <v>1311.7028540845797</v>
      </c>
      <c r="T234">
        <f t="shared" si="35"/>
        <v>44.733230994152045</v>
      </c>
      <c r="U234">
        <f t="shared" si="36"/>
        <v>14.117028540845798</v>
      </c>
      <c r="V234">
        <f t="shared" si="37"/>
        <v>30.427046263345197</v>
      </c>
      <c r="W234">
        <f t="shared" si="38"/>
        <v>28430.11</v>
      </c>
      <c r="X234">
        <f t="shared" si="39"/>
        <v>10</v>
      </c>
      <c r="Y234" t="str">
        <f t="shared" si="40"/>
        <v>Jul</v>
      </c>
    </row>
    <row r="235" spans="1:25" x14ac:dyDescent="0.25">
      <c r="A235" t="s">
        <v>307</v>
      </c>
      <c r="B235" t="s">
        <v>104</v>
      </c>
      <c r="C235" t="s">
        <v>53</v>
      </c>
      <c r="D235" t="s">
        <v>53</v>
      </c>
      <c r="E235" s="2">
        <v>45519</v>
      </c>
      <c r="F235" s="2">
        <v>45529</v>
      </c>
      <c r="G235" t="s">
        <v>38</v>
      </c>
      <c r="H235" t="s">
        <v>39</v>
      </c>
      <c r="I235" t="s">
        <v>59</v>
      </c>
      <c r="J235" t="s">
        <v>28</v>
      </c>
      <c r="K235">
        <v>17590.66</v>
      </c>
      <c r="L235">
        <v>1358</v>
      </c>
      <c r="M235">
        <v>239</v>
      </c>
      <c r="N235">
        <v>32771.82</v>
      </c>
      <c r="O235">
        <v>239</v>
      </c>
      <c r="P235">
        <f t="shared" si="31"/>
        <v>17.599410898379972</v>
      </c>
      <c r="Q235">
        <f t="shared" si="32"/>
        <v>12.953357879234169</v>
      </c>
      <c r="R235">
        <f t="shared" si="33"/>
        <v>73.601087866108784</v>
      </c>
      <c r="S235">
        <f t="shared" si="34"/>
        <v>86.302390018339281</v>
      </c>
      <c r="T235">
        <f t="shared" si="35"/>
        <v>137.12058577405858</v>
      </c>
      <c r="U235">
        <f t="shared" si="36"/>
        <v>1.8630239001833928</v>
      </c>
      <c r="V235">
        <f t="shared" si="37"/>
        <v>17.599410898379972</v>
      </c>
      <c r="W235">
        <f t="shared" si="38"/>
        <v>15181.16</v>
      </c>
      <c r="X235">
        <f t="shared" si="39"/>
        <v>10</v>
      </c>
      <c r="Y235" t="str">
        <f t="shared" si="40"/>
        <v>Aug</v>
      </c>
    </row>
    <row r="236" spans="1:25" x14ac:dyDescent="0.25">
      <c r="A236" t="s">
        <v>308</v>
      </c>
      <c r="B236" t="s">
        <v>58</v>
      </c>
      <c r="C236" t="s">
        <v>53</v>
      </c>
      <c r="D236" t="s">
        <v>53</v>
      </c>
      <c r="E236" s="2">
        <v>45581</v>
      </c>
      <c r="F236" s="2">
        <v>45611</v>
      </c>
      <c r="G236" t="s">
        <v>19</v>
      </c>
      <c r="H236" t="s">
        <v>20</v>
      </c>
      <c r="I236" t="s">
        <v>21</v>
      </c>
      <c r="J236" t="s">
        <v>22</v>
      </c>
      <c r="K236">
        <v>16440.150000000001</v>
      </c>
      <c r="L236">
        <v>1989</v>
      </c>
      <c r="M236">
        <v>299</v>
      </c>
      <c r="N236">
        <v>38574.85</v>
      </c>
      <c r="O236">
        <v>299</v>
      </c>
      <c r="P236">
        <f t="shared" si="31"/>
        <v>15.032679738562091</v>
      </c>
      <c r="Q236">
        <f t="shared" si="32"/>
        <v>8.2655354449472096</v>
      </c>
      <c r="R236">
        <f t="shared" si="33"/>
        <v>54.98377926421405</v>
      </c>
      <c r="S236">
        <f t="shared" si="34"/>
        <v>134.63806595438604</v>
      </c>
      <c r="T236">
        <f t="shared" si="35"/>
        <v>129.01287625418061</v>
      </c>
      <c r="U236">
        <f t="shared" si="36"/>
        <v>2.3463806595438603</v>
      </c>
      <c r="V236">
        <f t="shared" si="37"/>
        <v>15.032679738562091</v>
      </c>
      <c r="W236">
        <f t="shared" si="38"/>
        <v>22134.699999999997</v>
      </c>
      <c r="X236">
        <f t="shared" si="39"/>
        <v>30</v>
      </c>
      <c r="Y236" t="str">
        <f t="shared" si="40"/>
        <v>Oct</v>
      </c>
    </row>
    <row r="237" spans="1:25" x14ac:dyDescent="0.25">
      <c r="A237" t="s">
        <v>309</v>
      </c>
      <c r="B237" t="s">
        <v>76</v>
      </c>
      <c r="C237" t="s">
        <v>31</v>
      </c>
      <c r="D237" t="s">
        <v>32</v>
      </c>
      <c r="E237" s="2">
        <v>45512</v>
      </c>
      <c r="F237" s="2">
        <v>45539</v>
      </c>
      <c r="G237" t="s">
        <v>33</v>
      </c>
      <c r="H237" t="s">
        <v>34</v>
      </c>
      <c r="I237" t="s">
        <v>35</v>
      </c>
      <c r="J237" t="s">
        <v>22</v>
      </c>
      <c r="K237">
        <v>7579.65</v>
      </c>
      <c r="L237">
        <v>445</v>
      </c>
      <c r="M237">
        <v>133</v>
      </c>
      <c r="N237">
        <v>9499.27</v>
      </c>
      <c r="O237">
        <v>133</v>
      </c>
      <c r="P237">
        <f t="shared" si="31"/>
        <v>29.887640449438202</v>
      </c>
      <c r="Q237">
        <f t="shared" si="32"/>
        <v>17.032921348314606</v>
      </c>
      <c r="R237">
        <f t="shared" si="33"/>
        <v>56.989849624060149</v>
      </c>
      <c r="S237">
        <f t="shared" si="34"/>
        <v>25.325971515835178</v>
      </c>
      <c r="T237">
        <f t="shared" si="35"/>
        <v>71.42308270676692</v>
      </c>
      <c r="U237">
        <f t="shared" si="36"/>
        <v>1.2532597151583518</v>
      </c>
      <c r="V237">
        <f t="shared" si="37"/>
        <v>29.887640449438202</v>
      </c>
      <c r="W237">
        <f t="shared" si="38"/>
        <v>1919.6200000000008</v>
      </c>
      <c r="X237">
        <f t="shared" si="39"/>
        <v>27</v>
      </c>
      <c r="Y237" t="str">
        <f t="shared" si="40"/>
        <v>Aug</v>
      </c>
    </row>
    <row r="238" spans="1:25" x14ac:dyDescent="0.25">
      <c r="A238" t="s">
        <v>310</v>
      </c>
      <c r="B238" t="s">
        <v>86</v>
      </c>
      <c r="C238" t="s">
        <v>65</v>
      </c>
      <c r="D238" t="s">
        <v>32</v>
      </c>
      <c r="E238" s="2">
        <v>45657</v>
      </c>
      <c r="F238" s="2">
        <v>45685</v>
      </c>
      <c r="G238" t="s">
        <v>25</v>
      </c>
      <c r="H238" t="s">
        <v>26</v>
      </c>
      <c r="I238" t="s">
        <v>35</v>
      </c>
      <c r="J238" t="s">
        <v>28</v>
      </c>
      <c r="K238">
        <v>15589.77</v>
      </c>
      <c r="L238">
        <v>954</v>
      </c>
      <c r="M238">
        <v>172</v>
      </c>
      <c r="N238">
        <v>11237.77</v>
      </c>
      <c r="O238">
        <v>172</v>
      </c>
      <c r="P238">
        <f t="shared" si="31"/>
        <v>18.029350104821802</v>
      </c>
      <c r="Q238">
        <f t="shared" si="32"/>
        <v>16.341477987421385</v>
      </c>
      <c r="R238">
        <f t="shared" si="33"/>
        <v>90.638197674418606</v>
      </c>
      <c r="S238">
        <f t="shared" si="34"/>
        <v>-27.915742182213076</v>
      </c>
      <c r="T238">
        <f t="shared" si="35"/>
        <v>65.335872093023255</v>
      </c>
      <c r="U238">
        <f t="shared" si="36"/>
        <v>0.72084257817786923</v>
      </c>
      <c r="V238">
        <f t="shared" si="37"/>
        <v>18.029350104821802</v>
      </c>
      <c r="W238">
        <f t="shared" si="38"/>
        <v>-4352</v>
      </c>
      <c r="X238">
        <f t="shared" si="39"/>
        <v>28</v>
      </c>
      <c r="Y238" t="str">
        <f t="shared" si="40"/>
        <v>Dec</v>
      </c>
    </row>
    <row r="239" spans="1:25" x14ac:dyDescent="0.25">
      <c r="A239" t="s">
        <v>311</v>
      </c>
      <c r="B239" t="s">
        <v>128</v>
      </c>
      <c r="C239" t="s">
        <v>53</v>
      </c>
      <c r="D239" t="s">
        <v>53</v>
      </c>
      <c r="E239" s="2">
        <v>45512</v>
      </c>
      <c r="F239" s="2">
        <v>45534</v>
      </c>
      <c r="G239" t="s">
        <v>25</v>
      </c>
      <c r="H239" t="s">
        <v>26</v>
      </c>
      <c r="I239" t="s">
        <v>27</v>
      </c>
      <c r="J239" t="s">
        <v>28</v>
      </c>
      <c r="K239">
        <v>18994.84</v>
      </c>
      <c r="L239">
        <v>1437</v>
      </c>
      <c r="M239">
        <v>132</v>
      </c>
      <c r="N239">
        <v>17716.53</v>
      </c>
      <c r="O239">
        <v>132</v>
      </c>
      <c r="P239">
        <f t="shared" si="31"/>
        <v>9.1858037578288094</v>
      </c>
      <c r="Q239">
        <f t="shared" si="32"/>
        <v>13.218399443284621</v>
      </c>
      <c r="R239">
        <f t="shared" si="33"/>
        <v>143.90030303030304</v>
      </c>
      <c r="S239">
        <f t="shared" si="34"/>
        <v>-6.7297750336407223</v>
      </c>
      <c r="T239">
        <f t="shared" si="35"/>
        <v>134.21613636363637</v>
      </c>
      <c r="U239">
        <f t="shared" si="36"/>
        <v>0.93270224966359283</v>
      </c>
      <c r="V239">
        <f t="shared" si="37"/>
        <v>9.1858037578288094</v>
      </c>
      <c r="W239">
        <f t="shared" si="38"/>
        <v>-1278.3100000000013</v>
      </c>
      <c r="X239">
        <f t="shared" si="39"/>
        <v>22</v>
      </c>
      <c r="Y239" t="str">
        <f t="shared" si="40"/>
        <v>Aug</v>
      </c>
    </row>
    <row r="240" spans="1:25" x14ac:dyDescent="0.25">
      <c r="A240" t="s">
        <v>312</v>
      </c>
      <c r="B240" t="s">
        <v>46</v>
      </c>
      <c r="C240" t="s">
        <v>42</v>
      </c>
      <c r="D240" t="s">
        <v>43</v>
      </c>
      <c r="E240" s="2">
        <v>45614</v>
      </c>
      <c r="F240" s="2">
        <v>45641</v>
      </c>
      <c r="G240" t="s">
        <v>49</v>
      </c>
      <c r="H240" t="s">
        <v>50</v>
      </c>
      <c r="I240" t="s">
        <v>59</v>
      </c>
      <c r="J240" t="s">
        <v>28</v>
      </c>
      <c r="K240">
        <v>10004.91</v>
      </c>
      <c r="L240">
        <v>177</v>
      </c>
      <c r="M240">
        <v>18</v>
      </c>
      <c r="N240">
        <v>1587.12</v>
      </c>
      <c r="O240">
        <v>18</v>
      </c>
      <c r="P240">
        <f t="shared" si="31"/>
        <v>10.16949152542373</v>
      </c>
      <c r="Q240">
        <f t="shared" si="32"/>
        <v>56.524915254237285</v>
      </c>
      <c r="R240">
        <f t="shared" si="33"/>
        <v>555.82833333333338</v>
      </c>
      <c r="S240">
        <f t="shared" si="34"/>
        <v>-84.136588934833014</v>
      </c>
      <c r="T240">
        <f t="shared" si="35"/>
        <v>88.173333333333332</v>
      </c>
      <c r="U240">
        <f t="shared" si="36"/>
        <v>0.15863411065167002</v>
      </c>
      <c r="V240">
        <f t="shared" si="37"/>
        <v>10.16949152542373</v>
      </c>
      <c r="W240">
        <f t="shared" si="38"/>
        <v>-8417.7900000000009</v>
      </c>
      <c r="X240">
        <f t="shared" si="39"/>
        <v>27</v>
      </c>
      <c r="Y240" t="str">
        <f t="shared" si="40"/>
        <v>Nov</v>
      </c>
    </row>
    <row r="241" spans="1:25" x14ac:dyDescent="0.25">
      <c r="A241" t="s">
        <v>313</v>
      </c>
      <c r="B241" t="s">
        <v>37</v>
      </c>
      <c r="C241" t="s">
        <v>31</v>
      </c>
      <c r="D241" t="s">
        <v>32</v>
      </c>
      <c r="E241" s="2">
        <v>45358</v>
      </c>
      <c r="F241" s="2">
        <v>45377</v>
      </c>
      <c r="G241" t="s">
        <v>33</v>
      </c>
      <c r="H241" t="s">
        <v>34</v>
      </c>
      <c r="I241" t="s">
        <v>63</v>
      </c>
      <c r="J241" t="s">
        <v>44</v>
      </c>
      <c r="K241">
        <v>10492.92</v>
      </c>
      <c r="L241">
        <v>570</v>
      </c>
      <c r="M241">
        <v>121</v>
      </c>
      <c r="N241">
        <v>12828.1</v>
      </c>
      <c r="O241">
        <v>121</v>
      </c>
      <c r="P241">
        <f t="shared" si="31"/>
        <v>21.228070175438596</v>
      </c>
      <c r="Q241">
        <f t="shared" si="32"/>
        <v>18.408631578947368</v>
      </c>
      <c r="R241">
        <f t="shared" si="33"/>
        <v>86.718347107438021</v>
      </c>
      <c r="S241">
        <f t="shared" si="34"/>
        <v>22.254815628061593</v>
      </c>
      <c r="T241">
        <f t="shared" si="35"/>
        <v>106.01735537190083</v>
      </c>
      <c r="U241">
        <f t="shared" si="36"/>
        <v>1.222548156280616</v>
      </c>
      <c r="V241">
        <f t="shared" si="37"/>
        <v>21.228070175438596</v>
      </c>
      <c r="W241">
        <f t="shared" si="38"/>
        <v>2335.1800000000003</v>
      </c>
      <c r="X241">
        <f t="shared" si="39"/>
        <v>19</v>
      </c>
      <c r="Y241" t="str">
        <f t="shared" si="40"/>
        <v>Mar</v>
      </c>
    </row>
    <row r="242" spans="1:25" x14ac:dyDescent="0.25">
      <c r="A242" t="s">
        <v>314</v>
      </c>
      <c r="B242" t="s">
        <v>72</v>
      </c>
      <c r="C242" t="s">
        <v>42</v>
      </c>
      <c r="D242" t="s">
        <v>43</v>
      </c>
      <c r="E242" s="2">
        <v>45574</v>
      </c>
      <c r="F242" s="2">
        <v>45591</v>
      </c>
      <c r="G242" t="s">
        <v>49</v>
      </c>
      <c r="H242" t="s">
        <v>50</v>
      </c>
      <c r="I242" t="s">
        <v>59</v>
      </c>
      <c r="J242" t="s">
        <v>44</v>
      </c>
      <c r="K242">
        <v>5528.81</v>
      </c>
      <c r="L242">
        <v>1831</v>
      </c>
      <c r="M242">
        <v>445</v>
      </c>
      <c r="N242">
        <v>35868.99</v>
      </c>
      <c r="O242">
        <v>445</v>
      </c>
      <c r="P242">
        <f t="shared" si="31"/>
        <v>24.303659202621517</v>
      </c>
      <c r="Q242">
        <f t="shared" si="32"/>
        <v>3.0195576187875481</v>
      </c>
      <c r="R242">
        <f t="shared" si="33"/>
        <v>12.424292134831461</v>
      </c>
      <c r="S242">
        <f t="shared" si="34"/>
        <v>548.76510496833851</v>
      </c>
      <c r="T242">
        <f t="shared" si="35"/>
        <v>80.604471910112352</v>
      </c>
      <c r="U242">
        <f t="shared" si="36"/>
        <v>6.487651049683385</v>
      </c>
      <c r="V242">
        <f t="shared" si="37"/>
        <v>24.303659202621517</v>
      </c>
      <c r="W242">
        <f t="shared" si="38"/>
        <v>30340.179999999997</v>
      </c>
      <c r="X242">
        <f t="shared" si="39"/>
        <v>17</v>
      </c>
      <c r="Y242" t="str">
        <f t="shared" si="40"/>
        <v>Oct</v>
      </c>
    </row>
    <row r="243" spans="1:25" x14ac:dyDescent="0.25">
      <c r="A243" t="s">
        <v>315</v>
      </c>
      <c r="B243" t="s">
        <v>58</v>
      </c>
      <c r="C243" t="s">
        <v>17</v>
      </c>
      <c r="D243" t="s">
        <v>18</v>
      </c>
      <c r="E243" s="2">
        <v>45550</v>
      </c>
      <c r="F243" s="2">
        <v>45579</v>
      </c>
      <c r="G243" t="s">
        <v>33</v>
      </c>
      <c r="H243" t="s">
        <v>34</v>
      </c>
      <c r="I243" t="s">
        <v>27</v>
      </c>
      <c r="J243" t="s">
        <v>44</v>
      </c>
      <c r="K243">
        <v>3079.39</v>
      </c>
      <c r="L243">
        <v>2126</v>
      </c>
      <c r="M243">
        <v>215</v>
      </c>
      <c r="N243">
        <v>13475.53</v>
      </c>
      <c r="O243">
        <v>215</v>
      </c>
      <c r="P243">
        <f t="shared" si="31"/>
        <v>10.112888052681091</v>
      </c>
      <c r="Q243">
        <f t="shared" si="32"/>
        <v>1.4484430856067732</v>
      </c>
      <c r="R243">
        <f t="shared" si="33"/>
        <v>14.322744186046512</v>
      </c>
      <c r="S243">
        <f t="shared" si="34"/>
        <v>337.60387609234306</v>
      </c>
      <c r="T243">
        <f t="shared" si="35"/>
        <v>62.676883720930235</v>
      </c>
      <c r="U243">
        <f t="shared" si="36"/>
        <v>4.3760387609234304</v>
      </c>
      <c r="V243">
        <f t="shared" si="37"/>
        <v>10.112888052681091</v>
      </c>
      <c r="W243">
        <f t="shared" si="38"/>
        <v>10396.140000000001</v>
      </c>
      <c r="X243">
        <f t="shared" si="39"/>
        <v>29</v>
      </c>
      <c r="Y243" t="str">
        <f t="shared" si="40"/>
        <v>Sep</v>
      </c>
    </row>
    <row r="244" spans="1:25" x14ac:dyDescent="0.25">
      <c r="A244" t="s">
        <v>316</v>
      </c>
      <c r="B244" t="s">
        <v>123</v>
      </c>
      <c r="C244" t="s">
        <v>42</v>
      </c>
      <c r="D244" t="s">
        <v>43</v>
      </c>
      <c r="E244" s="2">
        <v>45435</v>
      </c>
      <c r="F244" s="2">
        <v>45457</v>
      </c>
      <c r="G244" t="s">
        <v>49</v>
      </c>
      <c r="H244" t="s">
        <v>50</v>
      </c>
      <c r="I244" t="s">
        <v>35</v>
      </c>
      <c r="J244" t="s">
        <v>22</v>
      </c>
      <c r="K244">
        <v>858.62</v>
      </c>
      <c r="L244">
        <v>2225</v>
      </c>
      <c r="M244">
        <v>189</v>
      </c>
      <c r="N244">
        <v>18745.39</v>
      </c>
      <c r="O244">
        <v>189</v>
      </c>
      <c r="P244">
        <f t="shared" si="31"/>
        <v>8.4943820224719104</v>
      </c>
      <c r="Q244">
        <f t="shared" si="32"/>
        <v>0.38589662921348317</v>
      </c>
      <c r="R244">
        <f t="shared" si="33"/>
        <v>4.5429629629629629</v>
      </c>
      <c r="S244">
        <f t="shared" si="34"/>
        <v>2083.199785702639</v>
      </c>
      <c r="T244">
        <f t="shared" si="35"/>
        <v>99.181957671957676</v>
      </c>
      <c r="U244">
        <f t="shared" si="36"/>
        <v>21.831997857026391</v>
      </c>
      <c r="V244">
        <f t="shared" si="37"/>
        <v>8.4943820224719104</v>
      </c>
      <c r="W244">
        <f t="shared" si="38"/>
        <v>17886.77</v>
      </c>
      <c r="X244">
        <f t="shared" si="39"/>
        <v>22</v>
      </c>
      <c r="Y244" t="str">
        <f t="shared" si="40"/>
        <v>May</v>
      </c>
    </row>
    <row r="245" spans="1:25" x14ac:dyDescent="0.25">
      <c r="A245" t="s">
        <v>317</v>
      </c>
      <c r="B245" t="s">
        <v>67</v>
      </c>
      <c r="C245" t="s">
        <v>42</v>
      </c>
      <c r="D245" t="s">
        <v>43</v>
      </c>
      <c r="E245" s="2">
        <v>45551</v>
      </c>
      <c r="F245" s="2">
        <v>45575</v>
      </c>
      <c r="G245" t="s">
        <v>38</v>
      </c>
      <c r="H245" t="s">
        <v>39</v>
      </c>
      <c r="I245" t="s">
        <v>63</v>
      </c>
      <c r="J245" t="s">
        <v>44</v>
      </c>
      <c r="K245">
        <v>5844.08</v>
      </c>
      <c r="L245">
        <v>1750</v>
      </c>
      <c r="M245">
        <v>429</v>
      </c>
      <c r="N245">
        <v>55585.11</v>
      </c>
      <c r="O245">
        <v>429</v>
      </c>
      <c r="P245">
        <f t="shared" si="31"/>
        <v>24.514285714285712</v>
      </c>
      <c r="Q245">
        <f t="shared" si="32"/>
        <v>3.3394742857142856</v>
      </c>
      <c r="R245">
        <f t="shared" si="33"/>
        <v>13.622564102564102</v>
      </c>
      <c r="S245">
        <f t="shared" si="34"/>
        <v>851.13533695637284</v>
      </c>
      <c r="T245">
        <f t="shared" si="35"/>
        <v>129.56902097902099</v>
      </c>
      <c r="U245">
        <f t="shared" si="36"/>
        <v>9.5113533695637305</v>
      </c>
      <c r="V245">
        <f t="shared" si="37"/>
        <v>24.514285714285712</v>
      </c>
      <c r="W245">
        <f t="shared" si="38"/>
        <v>49741.03</v>
      </c>
      <c r="X245">
        <f t="shared" si="39"/>
        <v>24</v>
      </c>
      <c r="Y245" t="str">
        <f t="shared" si="40"/>
        <v>Sep</v>
      </c>
    </row>
    <row r="246" spans="1:25" x14ac:dyDescent="0.25">
      <c r="A246" t="s">
        <v>318</v>
      </c>
      <c r="B246" t="s">
        <v>76</v>
      </c>
      <c r="C246" t="s">
        <v>17</v>
      </c>
      <c r="D246" t="s">
        <v>18</v>
      </c>
      <c r="E246" s="2">
        <v>45482</v>
      </c>
      <c r="F246" s="2">
        <v>45505</v>
      </c>
      <c r="G246" t="s">
        <v>38</v>
      </c>
      <c r="H246" t="s">
        <v>39</v>
      </c>
      <c r="I246" t="s">
        <v>21</v>
      </c>
      <c r="J246" t="s">
        <v>44</v>
      </c>
      <c r="K246">
        <v>4525.21</v>
      </c>
      <c r="L246">
        <v>391</v>
      </c>
      <c r="M246">
        <v>35</v>
      </c>
      <c r="N246">
        <v>4830.08</v>
      </c>
      <c r="O246">
        <v>35</v>
      </c>
      <c r="P246">
        <f t="shared" si="31"/>
        <v>8.9514066496163682</v>
      </c>
      <c r="Q246">
        <f t="shared" si="32"/>
        <v>11.573427109974425</v>
      </c>
      <c r="R246">
        <f t="shared" si="33"/>
        <v>129.29171428571428</v>
      </c>
      <c r="S246">
        <f t="shared" si="34"/>
        <v>6.7371459004112495</v>
      </c>
      <c r="T246">
        <f t="shared" si="35"/>
        <v>138.0022857142857</v>
      </c>
      <c r="U246">
        <f t="shared" si="36"/>
        <v>1.0673714590041126</v>
      </c>
      <c r="V246">
        <f t="shared" si="37"/>
        <v>8.9514066496163682</v>
      </c>
      <c r="W246">
        <f t="shared" si="38"/>
        <v>304.86999999999989</v>
      </c>
      <c r="X246">
        <f t="shared" si="39"/>
        <v>23</v>
      </c>
      <c r="Y246" t="str">
        <f t="shared" si="40"/>
        <v>Jul</v>
      </c>
    </row>
    <row r="247" spans="1:25" x14ac:dyDescent="0.25">
      <c r="A247" t="s">
        <v>319</v>
      </c>
      <c r="B247" t="s">
        <v>46</v>
      </c>
      <c r="C247" t="s">
        <v>47</v>
      </c>
      <c r="D247" t="s">
        <v>48</v>
      </c>
      <c r="E247" s="2">
        <v>45418</v>
      </c>
      <c r="F247" s="2">
        <v>45436</v>
      </c>
      <c r="G247" t="s">
        <v>69</v>
      </c>
      <c r="H247" t="s">
        <v>70</v>
      </c>
      <c r="I247" t="s">
        <v>59</v>
      </c>
      <c r="J247" t="s">
        <v>44</v>
      </c>
      <c r="K247">
        <v>17540.86</v>
      </c>
      <c r="L247">
        <v>217</v>
      </c>
      <c r="M247">
        <v>27</v>
      </c>
      <c r="N247">
        <v>2861.24</v>
      </c>
      <c r="O247">
        <v>27</v>
      </c>
      <c r="P247">
        <f t="shared" si="31"/>
        <v>12.442396313364055</v>
      </c>
      <c r="Q247">
        <f t="shared" si="32"/>
        <v>80.833456221198162</v>
      </c>
      <c r="R247">
        <f t="shared" si="33"/>
        <v>649.66148148148147</v>
      </c>
      <c r="S247">
        <f t="shared" si="34"/>
        <v>-83.688142998689912</v>
      </c>
      <c r="T247">
        <f t="shared" si="35"/>
        <v>105.97185185185184</v>
      </c>
      <c r="U247">
        <f t="shared" si="36"/>
        <v>0.16311857001310082</v>
      </c>
      <c r="V247">
        <f t="shared" si="37"/>
        <v>12.442396313364055</v>
      </c>
      <c r="W247">
        <f t="shared" si="38"/>
        <v>-14679.62</v>
      </c>
      <c r="X247">
        <f t="shared" si="39"/>
        <v>18</v>
      </c>
      <c r="Y247" t="str">
        <f t="shared" si="40"/>
        <v>May</v>
      </c>
    </row>
    <row r="248" spans="1:25" x14ac:dyDescent="0.25">
      <c r="A248" t="s">
        <v>320</v>
      </c>
      <c r="B248" t="s">
        <v>128</v>
      </c>
      <c r="C248" t="s">
        <v>42</v>
      </c>
      <c r="D248" t="s">
        <v>43</v>
      </c>
      <c r="E248" s="2">
        <v>45442</v>
      </c>
      <c r="F248" s="2">
        <v>45472</v>
      </c>
      <c r="G248" t="s">
        <v>19</v>
      </c>
      <c r="H248" t="s">
        <v>20</v>
      </c>
      <c r="I248" t="s">
        <v>27</v>
      </c>
      <c r="J248" t="s">
        <v>44</v>
      </c>
      <c r="K248">
        <v>10138.34</v>
      </c>
      <c r="L248">
        <v>1758</v>
      </c>
      <c r="M248">
        <v>529</v>
      </c>
      <c r="N248">
        <v>41540.14</v>
      </c>
      <c r="O248">
        <v>529</v>
      </c>
      <c r="P248">
        <f t="shared" si="31"/>
        <v>30.091012514220704</v>
      </c>
      <c r="Q248">
        <f t="shared" si="32"/>
        <v>5.7669738339021617</v>
      </c>
      <c r="R248">
        <f t="shared" si="33"/>
        <v>19.165103969754252</v>
      </c>
      <c r="S248">
        <f t="shared" si="34"/>
        <v>309.73315158102804</v>
      </c>
      <c r="T248">
        <f t="shared" si="35"/>
        <v>78.525784499054822</v>
      </c>
      <c r="U248">
        <f t="shared" si="36"/>
        <v>4.0973315158102803</v>
      </c>
      <c r="V248">
        <f t="shared" si="37"/>
        <v>30.091012514220704</v>
      </c>
      <c r="W248">
        <f t="shared" si="38"/>
        <v>31401.8</v>
      </c>
      <c r="X248">
        <f t="shared" si="39"/>
        <v>30</v>
      </c>
      <c r="Y248" t="str">
        <f t="shared" si="40"/>
        <v>May</v>
      </c>
    </row>
    <row r="249" spans="1:25" x14ac:dyDescent="0.25">
      <c r="A249" t="s">
        <v>321</v>
      </c>
      <c r="B249" t="s">
        <v>16</v>
      </c>
      <c r="C249" t="s">
        <v>65</v>
      </c>
      <c r="D249" t="s">
        <v>32</v>
      </c>
      <c r="E249" s="2">
        <v>45606</v>
      </c>
      <c r="F249" s="2">
        <v>45614</v>
      </c>
      <c r="G249" t="s">
        <v>33</v>
      </c>
      <c r="H249" t="s">
        <v>34</v>
      </c>
      <c r="I249" t="s">
        <v>35</v>
      </c>
      <c r="J249" t="s">
        <v>44</v>
      </c>
      <c r="K249">
        <v>15532.77</v>
      </c>
      <c r="L249">
        <v>1649</v>
      </c>
      <c r="M249">
        <v>257</v>
      </c>
      <c r="N249">
        <v>37274.06</v>
      </c>
      <c r="O249">
        <v>257</v>
      </c>
      <c r="P249">
        <f t="shared" si="31"/>
        <v>15.585203153426319</v>
      </c>
      <c r="Q249">
        <f t="shared" si="32"/>
        <v>9.4195087932080046</v>
      </c>
      <c r="R249">
        <f t="shared" si="33"/>
        <v>60.438793774319066</v>
      </c>
      <c r="S249">
        <f t="shared" si="34"/>
        <v>139.97046244810164</v>
      </c>
      <c r="T249">
        <f t="shared" si="35"/>
        <v>145.03525291828794</v>
      </c>
      <c r="U249">
        <f t="shared" si="36"/>
        <v>2.3997046244810165</v>
      </c>
      <c r="V249">
        <f t="shared" si="37"/>
        <v>15.585203153426319</v>
      </c>
      <c r="W249">
        <f t="shared" si="38"/>
        <v>21741.289999999997</v>
      </c>
      <c r="X249">
        <f t="shared" si="39"/>
        <v>8</v>
      </c>
      <c r="Y249" t="str">
        <f t="shared" si="40"/>
        <v>Nov</v>
      </c>
    </row>
    <row r="250" spans="1:25" x14ac:dyDescent="0.25">
      <c r="A250" t="s">
        <v>322</v>
      </c>
      <c r="B250" t="s">
        <v>16</v>
      </c>
      <c r="C250" t="s">
        <v>31</v>
      </c>
      <c r="D250" t="s">
        <v>32</v>
      </c>
      <c r="E250" s="2">
        <v>45602</v>
      </c>
      <c r="F250" s="2">
        <v>45623</v>
      </c>
      <c r="G250" t="s">
        <v>49</v>
      </c>
      <c r="H250" t="s">
        <v>50</v>
      </c>
      <c r="I250" t="s">
        <v>21</v>
      </c>
      <c r="J250" t="s">
        <v>28</v>
      </c>
      <c r="K250">
        <v>4095.23</v>
      </c>
      <c r="L250">
        <v>742</v>
      </c>
      <c r="M250">
        <v>171</v>
      </c>
      <c r="N250">
        <v>10164.56</v>
      </c>
      <c r="O250">
        <v>171</v>
      </c>
      <c r="P250">
        <f t="shared" si="31"/>
        <v>23.045822102425877</v>
      </c>
      <c r="Q250">
        <f t="shared" si="32"/>
        <v>5.5191778975741244</v>
      </c>
      <c r="R250">
        <f t="shared" si="33"/>
        <v>23.948713450292399</v>
      </c>
      <c r="S250">
        <f t="shared" si="34"/>
        <v>148.2048627305426</v>
      </c>
      <c r="T250">
        <f t="shared" si="35"/>
        <v>59.441871345029234</v>
      </c>
      <c r="U250">
        <f t="shared" si="36"/>
        <v>2.4820486273054261</v>
      </c>
      <c r="V250">
        <f t="shared" si="37"/>
        <v>23.045822102425877</v>
      </c>
      <c r="W250">
        <f t="shared" si="38"/>
        <v>6069.33</v>
      </c>
      <c r="X250">
        <f t="shared" si="39"/>
        <v>21</v>
      </c>
      <c r="Y250" t="str">
        <f t="shared" si="40"/>
        <v>Nov</v>
      </c>
    </row>
    <row r="251" spans="1:25" x14ac:dyDescent="0.25">
      <c r="A251" t="s">
        <v>323</v>
      </c>
      <c r="B251" t="s">
        <v>86</v>
      </c>
      <c r="C251" t="s">
        <v>53</v>
      </c>
      <c r="D251" t="s">
        <v>53</v>
      </c>
      <c r="E251" s="2">
        <v>45524</v>
      </c>
      <c r="F251" s="2">
        <v>45533</v>
      </c>
      <c r="G251" t="s">
        <v>33</v>
      </c>
      <c r="H251" t="s">
        <v>34</v>
      </c>
      <c r="I251" t="s">
        <v>21</v>
      </c>
      <c r="J251" t="s">
        <v>44</v>
      </c>
      <c r="K251">
        <v>8091.26</v>
      </c>
      <c r="L251">
        <v>1369</v>
      </c>
      <c r="M251">
        <v>248</v>
      </c>
      <c r="N251">
        <v>34685.69</v>
      </c>
      <c r="O251">
        <v>248</v>
      </c>
      <c r="P251">
        <f t="shared" si="31"/>
        <v>18.115412710007305</v>
      </c>
      <c r="Q251">
        <f t="shared" si="32"/>
        <v>5.9103433162892625</v>
      </c>
      <c r="R251">
        <f t="shared" si="33"/>
        <v>32.626048387096773</v>
      </c>
      <c r="S251">
        <f t="shared" si="34"/>
        <v>328.68094709600234</v>
      </c>
      <c r="T251">
        <f t="shared" si="35"/>
        <v>139.86165322580646</v>
      </c>
      <c r="U251">
        <f t="shared" si="36"/>
        <v>4.2868094709600237</v>
      </c>
      <c r="V251">
        <f t="shared" si="37"/>
        <v>18.115412710007305</v>
      </c>
      <c r="W251">
        <f t="shared" si="38"/>
        <v>26594.43</v>
      </c>
      <c r="X251">
        <f t="shared" si="39"/>
        <v>9</v>
      </c>
      <c r="Y251" t="str">
        <f t="shared" si="40"/>
        <v>Aug</v>
      </c>
    </row>
    <row r="252" spans="1:25" x14ac:dyDescent="0.25">
      <c r="A252" t="s">
        <v>324</v>
      </c>
      <c r="B252" t="s">
        <v>41</v>
      </c>
      <c r="C252" t="s">
        <v>65</v>
      </c>
      <c r="D252" t="s">
        <v>32</v>
      </c>
      <c r="E252" s="2">
        <v>45630</v>
      </c>
      <c r="F252" s="2">
        <v>45638</v>
      </c>
      <c r="G252" t="s">
        <v>19</v>
      </c>
      <c r="H252" t="s">
        <v>20</v>
      </c>
      <c r="I252" t="s">
        <v>63</v>
      </c>
      <c r="J252" t="s">
        <v>44</v>
      </c>
      <c r="K252">
        <v>14569.89</v>
      </c>
      <c r="L252">
        <v>1300</v>
      </c>
      <c r="M252">
        <v>435</v>
      </c>
      <c r="N252">
        <v>33755.1</v>
      </c>
      <c r="O252">
        <v>435</v>
      </c>
      <c r="P252">
        <f t="shared" si="31"/>
        <v>33.46153846153846</v>
      </c>
      <c r="Q252">
        <f t="shared" si="32"/>
        <v>11.207607692307691</v>
      </c>
      <c r="R252">
        <f t="shared" si="33"/>
        <v>33.494</v>
      </c>
      <c r="S252">
        <f t="shared" si="34"/>
        <v>131.67710943596691</v>
      </c>
      <c r="T252">
        <f t="shared" si="35"/>
        <v>77.597931034482755</v>
      </c>
      <c r="U252">
        <f t="shared" si="36"/>
        <v>2.3167710943596691</v>
      </c>
      <c r="V252">
        <f t="shared" si="37"/>
        <v>33.46153846153846</v>
      </c>
      <c r="W252">
        <f t="shared" si="38"/>
        <v>19185.21</v>
      </c>
      <c r="X252">
        <f t="shared" si="39"/>
        <v>8</v>
      </c>
      <c r="Y252" t="str">
        <f t="shared" si="40"/>
        <v>Dec</v>
      </c>
    </row>
    <row r="253" spans="1:25" x14ac:dyDescent="0.25">
      <c r="A253" t="s">
        <v>325</v>
      </c>
      <c r="B253" t="s">
        <v>30</v>
      </c>
      <c r="C253" t="s">
        <v>17</v>
      </c>
      <c r="D253" t="s">
        <v>18</v>
      </c>
      <c r="E253" s="2">
        <v>45494</v>
      </c>
      <c r="F253" s="2">
        <v>45506</v>
      </c>
      <c r="G253" t="s">
        <v>38</v>
      </c>
      <c r="H253" t="s">
        <v>39</v>
      </c>
      <c r="I253" t="s">
        <v>59</v>
      </c>
      <c r="J253" t="s">
        <v>44</v>
      </c>
      <c r="K253">
        <v>19104.7</v>
      </c>
      <c r="L253">
        <v>455</v>
      </c>
      <c r="M253">
        <v>122</v>
      </c>
      <c r="N253">
        <v>6806.73</v>
      </c>
      <c r="O253">
        <v>122</v>
      </c>
      <c r="P253">
        <f t="shared" si="31"/>
        <v>26.813186813186814</v>
      </c>
      <c r="Q253">
        <f t="shared" si="32"/>
        <v>41.988351648351653</v>
      </c>
      <c r="R253">
        <f t="shared" si="33"/>
        <v>156.59590163934428</v>
      </c>
      <c r="S253">
        <f t="shared" si="34"/>
        <v>-64.371437394986572</v>
      </c>
      <c r="T253">
        <f t="shared" si="35"/>
        <v>55.792868852459016</v>
      </c>
      <c r="U253">
        <f t="shared" si="36"/>
        <v>0.3562856260501342</v>
      </c>
      <c r="V253">
        <f t="shared" si="37"/>
        <v>26.813186813186814</v>
      </c>
      <c r="W253">
        <f t="shared" si="38"/>
        <v>-12297.970000000001</v>
      </c>
      <c r="X253">
        <f t="shared" si="39"/>
        <v>12</v>
      </c>
      <c r="Y253" t="str">
        <f t="shared" si="40"/>
        <v>Jul</v>
      </c>
    </row>
    <row r="254" spans="1:25" x14ac:dyDescent="0.25">
      <c r="A254" t="s">
        <v>326</v>
      </c>
      <c r="B254" t="s">
        <v>67</v>
      </c>
      <c r="C254" t="s">
        <v>42</v>
      </c>
      <c r="D254" t="s">
        <v>43</v>
      </c>
      <c r="E254" s="2">
        <v>45577</v>
      </c>
      <c r="F254" s="2">
        <v>45582</v>
      </c>
      <c r="G254" t="s">
        <v>19</v>
      </c>
      <c r="H254" t="s">
        <v>20</v>
      </c>
      <c r="I254" t="s">
        <v>35</v>
      </c>
      <c r="J254" t="s">
        <v>44</v>
      </c>
      <c r="K254">
        <v>1108.07</v>
      </c>
      <c r="L254">
        <v>1812</v>
      </c>
      <c r="M254">
        <v>548</v>
      </c>
      <c r="N254">
        <v>72099.78</v>
      </c>
      <c r="O254">
        <v>548</v>
      </c>
      <c r="P254">
        <f t="shared" si="31"/>
        <v>30.242825607064017</v>
      </c>
      <c r="Q254">
        <f t="shared" si="32"/>
        <v>0.61151766004415009</v>
      </c>
      <c r="R254">
        <f t="shared" si="33"/>
        <v>2.0220255474452555</v>
      </c>
      <c r="S254">
        <f t="shared" si="34"/>
        <v>6406.7892822655613</v>
      </c>
      <c r="T254">
        <f t="shared" si="35"/>
        <v>131.56894160583943</v>
      </c>
      <c r="U254">
        <f t="shared" si="36"/>
        <v>65.067892822655608</v>
      </c>
      <c r="V254">
        <f t="shared" si="37"/>
        <v>30.242825607064017</v>
      </c>
      <c r="W254">
        <f t="shared" si="38"/>
        <v>70991.709999999992</v>
      </c>
      <c r="X254">
        <f t="shared" si="39"/>
        <v>5</v>
      </c>
      <c r="Y254" t="str">
        <f t="shared" si="40"/>
        <v>Oct</v>
      </c>
    </row>
    <row r="255" spans="1:25" x14ac:dyDescent="0.25">
      <c r="A255" t="s">
        <v>327</v>
      </c>
      <c r="B255" t="s">
        <v>78</v>
      </c>
      <c r="C255" t="s">
        <v>47</v>
      </c>
      <c r="D255" t="s">
        <v>48</v>
      </c>
      <c r="E255" s="2">
        <v>45580</v>
      </c>
      <c r="F255" s="2">
        <v>45586</v>
      </c>
      <c r="G255" t="s">
        <v>25</v>
      </c>
      <c r="H255" t="s">
        <v>26</v>
      </c>
      <c r="I255" t="s">
        <v>21</v>
      </c>
      <c r="J255" t="s">
        <v>44</v>
      </c>
      <c r="K255">
        <v>19127.11</v>
      </c>
      <c r="L255">
        <v>2076</v>
      </c>
      <c r="M255">
        <v>311</v>
      </c>
      <c r="N255">
        <v>38100.44</v>
      </c>
      <c r="O255">
        <v>311</v>
      </c>
      <c r="P255">
        <f t="shared" si="31"/>
        <v>14.98073217726397</v>
      </c>
      <c r="Q255">
        <f t="shared" si="32"/>
        <v>9.2134441233140656</v>
      </c>
      <c r="R255">
        <f t="shared" si="33"/>
        <v>61.501961414790998</v>
      </c>
      <c r="S255">
        <f t="shared" si="34"/>
        <v>99.196010270239469</v>
      </c>
      <c r="T255">
        <f t="shared" si="35"/>
        <v>122.5094533762058</v>
      </c>
      <c r="U255">
        <f t="shared" si="36"/>
        <v>1.9919601027023948</v>
      </c>
      <c r="V255">
        <f t="shared" si="37"/>
        <v>14.98073217726397</v>
      </c>
      <c r="W255">
        <f t="shared" si="38"/>
        <v>18973.330000000002</v>
      </c>
      <c r="X255">
        <f t="shared" si="39"/>
        <v>6</v>
      </c>
      <c r="Y255" t="str">
        <f t="shared" si="40"/>
        <v>Oct</v>
      </c>
    </row>
    <row r="256" spans="1:25" x14ac:dyDescent="0.25">
      <c r="A256" t="s">
        <v>328</v>
      </c>
      <c r="B256" t="s">
        <v>67</v>
      </c>
      <c r="C256" t="s">
        <v>42</v>
      </c>
      <c r="D256" t="s">
        <v>43</v>
      </c>
      <c r="E256" s="2">
        <v>45383</v>
      </c>
      <c r="F256" s="2">
        <v>45409</v>
      </c>
      <c r="G256" t="s">
        <v>55</v>
      </c>
      <c r="H256" t="s">
        <v>56</v>
      </c>
      <c r="I256" t="s">
        <v>59</v>
      </c>
      <c r="J256" t="s">
        <v>22</v>
      </c>
      <c r="K256">
        <v>2578.67</v>
      </c>
      <c r="L256">
        <v>2393</v>
      </c>
      <c r="M256">
        <v>642</v>
      </c>
      <c r="N256">
        <v>57432.65</v>
      </c>
      <c r="O256">
        <v>642</v>
      </c>
      <c r="P256">
        <f t="shared" si="31"/>
        <v>26.828249059757624</v>
      </c>
      <c r="Q256">
        <f t="shared" si="32"/>
        <v>1.0775888006686167</v>
      </c>
      <c r="R256">
        <f t="shared" si="33"/>
        <v>4.0166199376947045</v>
      </c>
      <c r="S256">
        <f t="shared" si="34"/>
        <v>2127.2198458895477</v>
      </c>
      <c r="T256">
        <f t="shared" si="35"/>
        <v>89.45895638629284</v>
      </c>
      <c r="U256">
        <f t="shared" si="36"/>
        <v>22.272198458895478</v>
      </c>
      <c r="V256">
        <f t="shared" si="37"/>
        <v>26.828249059757624</v>
      </c>
      <c r="W256">
        <f t="shared" si="38"/>
        <v>54853.98</v>
      </c>
      <c r="X256">
        <f t="shared" si="39"/>
        <v>26</v>
      </c>
      <c r="Y256" t="str">
        <f t="shared" si="40"/>
        <v>Apr</v>
      </c>
    </row>
    <row r="257" spans="1:25" x14ac:dyDescent="0.25">
      <c r="A257" t="s">
        <v>329</v>
      </c>
      <c r="B257" t="s">
        <v>61</v>
      </c>
      <c r="C257" t="s">
        <v>47</v>
      </c>
      <c r="D257" t="s">
        <v>48</v>
      </c>
      <c r="E257" s="2">
        <v>45434</v>
      </c>
      <c r="F257" s="2">
        <v>45447</v>
      </c>
      <c r="G257" t="s">
        <v>33</v>
      </c>
      <c r="H257" t="s">
        <v>34</v>
      </c>
      <c r="I257" t="s">
        <v>35</v>
      </c>
      <c r="J257" t="s">
        <v>22</v>
      </c>
      <c r="K257">
        <v>13923.85</v>
      </c>
      <c r="L257">
        <v>2139</v>
      </c>
      <c r="M257">
        <v>401</v>
      </c>
      <c r="N257">
        <v>15683.92</v>
      </c>
      <c r="O257">
        <v>401</v>
      </c>
      <c r="P257">
        <f t="shared" si="31"/>
        <v>18.747078073866295</v>
      </c>
      <c r="Q257">
        <f t="shared" si="32"/>
        <v>6.5095137914913517</v>
      </c>
      <c r="R257">
        <f t="shared" si="33"/>
        <v>34.72281795511222</v>
      </c>
      <c r="S257">
        <f t="shared" si="34"/>
        <v>12.640684868050142</v>
      </c>
      <c r="T257">
        <f t="shared" si="35"/>
        <v>39.11201995012469</v>
      </c>
      <c r="U257">
        <f t="shared" si="36"/>
        <v>1.1264068486805014</v>
      </c>
      <c r="V257">
        <f t="shared" si="37"/>
        <v>18.747078073866295</v>
      </c>
      <c r="W257">
        <f t="shared" si="38"/>
        <v>1760.0699999999997</v>
      </c>
      <c r="X257">
        <f t="shared" si="39"/>
        <v>13</v>
      </c>
      <c r="Y257" t="str">
        <f t="shared" si="40"/>
        <v>May</v>
      </c>
    </row>
    <row r="258" spans="1:25" x14ac:dyDescent="0.25">
      <c r="A258" t="s">
        <v>330</v>
      </c>
      <c r="B258" t="s">
        <v>96</v>
      </c>
      <c r="C258" t="s">
        <v>31</v>
      </c>
      <c r="D258" t="s">
        <v>32</v>
      </c>
      <c r="E258" s="2">
        <v>45626</v>
      </c>
      <c r="F258" s="2">
        <v>45637</v>
      </c>
      <c r="G258" t="s">
        <v>25</v>
      </c>
      <c r="H258" t="s">
        <v>26</v>
      </c>
      <c r="I258" t="s">
        <v>63</v>
      </c>
      <c r="J258" t="s">
        <v>44</v>
      </c>
      <c r="K258">
        <v>2016.42</v>
      </c>
      <c r="L258">
        <v>157</v>
      </c>
      <c r="M258">
        <v>40</v>
      </c>
      <c r="N258">
        <v>2506.3000000000002</v>
      </c>
      <c r="O258">
        <v>40</v>
      </c>
      <c r="P258">
        <f t="shared" si="31"/>
        <v>25.477707006369428</v>
      </c>
      <c r="Q258">
        <f t="shared" si="32"/>
        <v>12.84343949044586</v>
      </c>
      <c r="R258">
        <f t="shared" si="33"/>
        <v>50.410499999999999</v>
      </c>
      <c r="S258">
        <f t="shared" si="34"/>
        <v>24.294541811725736</v>
      </c>
      <c r="T258">
        <f t="shared" si="35"/>
        <v>62.657500000000006</v>
      </c>
      <c r="U258">
        <f t="shared" si="36"/>
        <v>1.2429454181172575</v>
      </c>
      <c r="V258">
        <f t="shared" si="37"/>
        <v>25.477707006369428</v>
      </c>
      <c r="W258">
        <f t="shared" si="38"/>
        <v>489.88000000000011</v>
      </c>
      <c r="X258">
        <f t="shared" si="39"/>
        <v>11</v>
      </c>
      <c r="Y258" t="str">
        <f t="shared" si="40"/>
        <v>Nov</v>
      </c>
    </row>
    <row r="259" spans="1:25" x14ac:dyDescent="0.25">
      <c r="A259" t="s">
        <v>331</v>
      </c>
      <c r="B259" t="s">
        <v>160</v>
      </c>
      <c r="C259" t="s">
        <v>42</v>
      </c>
      <c r="D259" t="s">
        <v>43</v>
      </c>
      <c r="E259" s="2">
        <v>45381</v>
      </c>
      <c r="F259" s="2">
        <v>45399</v>
      </c>
      <c r="G259" t="s">
        <v>55</v>
      </c>
      <c r="H259" t="s">
        <v>56</v>
      </c>
      <c r="I259" t="s">
        <v>21</v>
      </c>
      <c r="J259" t="s">
        <v>44</v>
      </c>
      <c r="K259">
        <v>12009.5</v>
      </c>
      <c r="L259">
        <v>2372</v>
      </c>
      <c r="M259">
        <v>342</v>
      </c>
      <c r="N259">
        <v>43396.94</v>
      </c>
      <c r="O259">
        <v>342</v>
      </c>
      <c r="P259">
        <f t="shared" ref="P259:P322" si="41">(M259/L259)*100</f>
        <v>14.418212478920742</v>
      </c>
      <c r="Q259">
        <f t="shared" ref="Q259:Q322" si="42">K259/L259</f>
        <v>5.0630269814502533</v>
      </c>
      <c r="R259">
        <f t="shared" ref="R259:R322" si="43">K259/O259</f>
        <v>35.115497076023395</v>
      </c>
      <c r="S259">
        <f t="shared" ref="S259:S322" si="44">((N259-K259)/K259)*100</f>
        <v>261.35509388400851</v>
      </c>
      <c r="T259">
        <f t="shared" ref="T259:T322" si="45">N259/O259</f>
        <v>126.89163742690059</v>
      </c>
      <c r="U259">
        <f t="shared" ref="U259:U322" si="46">N259/K259</f>
        <v>3.6135509388400853</v>
      </c>
      <c r="V259">
        <f t="shared" ref="V259:V322" si="47">(O259 / L259) * 100</f>
        <v>14.418212478920742</v>
      </c>
      <c r="W259">
        <f t="shared" ref="W259:W322" si="48">N259-K259</f>
        <v>31387.440000000002</v>
      </c>
      <c r="X259">
        <f t="shared" ref="X259:X322" si="49">F259-E259</f>
        <v>18</v>
      </c>
      <c r="Y259" t="str">
        <f t="shared" ref="Y259:Y322" si="50" xml:space="preserve"> TEXT(E259, "mmm")</f>
        <v>Mar</v>
      </c>
    </row>
    <row r="260" spans="1:25" x14ac:dyDescent="0.25">
      <c r="A260" t="s">
        <v>332</v>
      </c>
      <c r="B260" t="s">
        <v>37</v>
      </c>
      <c r="C260" t="s">
        <v>47</v>
      </c>
      <c r="D260" t="s">
        <v>48</v>
      </c>
      <c r="E260" s="2">
        <v>45644</v>
      </c>
      <c r="F260" s="2">
        <v>45658</v>
      </c>
      <c r="G260" t="s">
        <v>55</v>
      </c>
      <c r="H260" t="s">
        <v>56</v>
      </c>
      <c r="I260" t="s">
        <v>63</v>
      </c>
      <c r="J260" t="s">
        <v>44</v>
      </c>
      <c r="K260">
        <v>19260.93</v>
      </c>
      <c r="L260">
        <v>1090</v>
      </c>
      <c r="M260">
        <v>365</v>
      </c>
      <c r="N260">
        <v>30485.05</v>
      </c>
      <c r="O260">
        <v>365</v>
      </c>
      <c r="P260">
        <f t="shared" si="41"/>
        <v>33.486238532110093</v>
      </c>
      <c r="Q260">
        <f t="shared" si="42"/>
        <v>17.670577981651377</v>
      </c>
      <c r="R260">
        <f t="shared" si="43"/>
        <v>52.769671232876711</v>
      </c>
      <c r="S260">
        <f t="shared" si="44"/>
        <v>58.274029343339073</v>
      </c>
      <c r="T260">
        <f t="shared" si="45"/>
        <v>83.52068493150685</v>
      </c>
      <c r="U260">
        <f t="shared" si="46"/>
        <v>1.5827402934333907</v>
      </c>
      <c r="V260">
        <f t="shared" si="47"/>
        <v>33.486238532110093</v>
      </c>
      <c r="W260">
        <f t="shared" si="48"/>
        <v>11224.119999999999</v>
      </c>
      <c r="X260">
        <f t="shared" si="49"/>
        <v>14</v>
      </c>
      <c r="Y260" t="str">
        <f t="shared" si="50"/>
        <v>Dec</v>
      </c>
    </row>
    <row r="261" spans="1:25" x14ac:dyDescent="0.25">
      <c r="A261" t="s">
        <v>333</v>
      </c>
      <c r="B261" t="s">
        <v>133</v>
      </c>
      <c r="C261" t="s">
        <v>17</v>
      </c>
      <c r="D261" t="s">
        <v>18</v>
      </c>
      <c r="E261" s="2">
        <v>45316</v>
      </c>
      <c r="F261" s="2">
        <v>45335</v>
      </c>
      <c r="G261" t="s">
        <v>49</v>
      </c>
      <c r="H261" t="s">
        <v>50</v>
      </c>
      <c r="I261" t="s">
        <v>27</v>
      </c>
      <c r="J261" t="s">
        <v>44</v>
      </c>
      <c r="K261">
        <v>4110.09</v>
      </c>
      <c r="L261">
        <v>1391</v>
      </c>
      <c r="M261">
        <v>469</v>
      </c>
      <c r="N261">
        <v>56752.33</v>
      </c>
      <c r="O261">
        <v>469</v>
      </c>
      <c r="P261">
        <f t="shared" si="41"/>
        <v>33.716750539180445</v>
      </c>
      <c r="Q261">
        <f t="shared" si="42"/>
        <v>2.9547735442127965</v>
      </c>
      <c r="R261">
        <f t="shared" si="43"/>
        <v>8.763518123667378</v>
      </c>
      <c r="S261">
        <f t="shared" si="44"/>
        <v>1280.8050431985675</v>
      </c>
      <c r="T261">
        <f t="shared" si="45"/>
        <v>121.00710021321962</v>
      </c>
      <c r="U261">
        <f t="shared" si="46"/>
        <v>13.808050431985674</v>
      </c>
      <c r="V261">
        <f t="shared" si="47"/>
        <v>33.716750539180445</v>
      </c>
      <c r="W261">
        <f t="shared" si="48"/>
        <v>52642.240000000005</v>
      </c>
      <c r="X261">
        <f t="shared" si="49"/>
        <v>19</v>
      </c>
      <c r="Y261" t="str">
        <f t="shared" si="50"/>
        <v>Jan</v>
      </c>
    </row>
    <row r="262" spans="1:25" x14ac:dyDescent="0.25">
      <c r="A262" t="s">
        <v>334</v>
      </c>
      <c r="B262" t="s">
        <v>158</v>
      </c>
      <c r="C262" t="s">
        <v>47</v>
      </c>
      <c r="D262" t="s">
        <v>48</v>
      </c>
      <c r="E262" s="2">
        <v>45535</v>
      </c>
      <c r="F262" s="2">
        <v>45565</v>
      </c>
      <c r="G262" t="s">
        <v>33</v>
      </c>
      <c r="H262" t="s">
        <v>34</v>
      </c>
      <c r="I262" t="s">
        <v>59</v>
      </c>
      <c r="J262" t="s">
        <v>44</v>
      </c>
      <c r="K262">
        <v>12959.51</v>
      </c>
      <c r="L262">
        <v>1800</v>
      </c>
      <c r="M262">
        <v>481</v>
      </c>
      <c r="N262">
        <v>51211.01</v>
      </c>
      <c r="O262">
        <v>481</v>
      </c>
      <c r="P262">
        <f t="shared" si="41"/>
        <v>26.722222222222225</v>
      </c>
      <c r="Q262">
        <f t="shared" si="42"/>
        <v>7.1997277777777775</v>
      </c>
      <c r="R262">
        <f t="shared" si="43"/>
        <v>26.942848232848235</v>
      </c>
      <c r="S262">
        <f t="shared" si="44"/>
        <v>295.16162262307756</v>
      </c>
      <c r="T262">
        <f t="shared" si="45"/>
        <v>106.46779625779627</v>
      </c>
      <c r="U262">
        <f t="shared" si="46"/>
        <v>3.9516162262307759</v>
      </c>
      <c r="V262">
        <f t="shared" si="47"/>
        <v>26.722222222222225</v>
      </c>
      <c r="W262">
        <f t="shared" si="48"/>
        <v>38251.5</v>
      </c>
      <c r="X262">
        <f t="shared" si="49"/>
        <v>30</v>
      </c>
      <c r="Y262" t="str">
        <f t="shared" si="50"/>
        <v>Aug</v>
      </c>
    </row>
    <row r="263" spans="1:25" x14ac:dyDescent="0.25">
      <c r="A263" t="s">
        <v>335</v>
      </c>
      <c r="B263" t="s">
        <v>37</v>
      </c>
      <c r="C263" t="s">
        <v>17</v>
      </c>
      <c r="D263" t="s">
        <v>18</v>
      </c>
      <c r="E263" s="2">
        <v>45460</v>
      </c>
      <c r="F263" s="2">
        <v>45467</v>
      </c>
      <c r="G263" t="s">
        <v>69</v>
      </c>
      <c r="H263" t="s">
        <v>70</v>
      </c>
      <c r="I263" t="s">
        <v>63</v>
      </c>
      <c r="J263" t="s">
        <v>22</v>
      </c>
      <c r="K263">
        <v>19621.25</v>
      </c>
      <c r="L263">
        <v>1162</v>
      </c>
      <c r="M263">
        <v>283</v>
      </c>
      <c r="N263">
        <v>32030.23</v>
      </c>
      <c r="O263">
        <v>283</v>
      </c>
      <c r="P263">
        <f t="shared" si="41"/>
        <v>24.354561101549052</v>
      </c>
      <c r="Q263">
        <f t="shared" si="42"/>
        <v>16.885757314974182</v>
      </c>
      <c r="R263">
        <f t="shared" si="43"/>
        <v>69.333038869257948</v>
      </c>
      <c r="S263">
        <f t="shared" si="44"/>
        <v>63.242555902401733</v>
      </c>
      <c r="T263">
        <f t="shared" si="45"/>
        <v>113.18102473498233</v>
      </c>
      <c r="U263">
        <f t="shared" si="46"/>
        <v>1.6324255590240173</v>
      </c>
      <c r="V263">
        <f t="shared" si="47"/>
        <v>24.354561101549052</v>
      </c>
      <c r="W263">
        <f t="shared" si="48"/>
        <v>12408.98</v>
      </c>
      <c r="X263">
        <f t="shared" si="49"/>
        <v>7</v>
      </c>
      <c r="Y263" t="str">
        <f t="shared" si="50"/>
        <v>Jun</v>
      </c>
    </row>
    <row r="264" spans="1:25" x14ac:dyDescent="0.25">
      <c r="A264" t="s">
        <v>336</v>
      </c>
      <c r="B264" t="s">
        <v>128</v>
      </c>
      <c r="C264" t="s">
        <v>53</v>
      </c>
      <c r="D264" t="s">
        <v>53</v>
      </c>
      <c r="E264" s="2">
        <v>45639</v>
      </c>
      <c r="F264" s="2">
        <v>45654</v>
      </c>
      <c r="G264" t="s">
        <v>19</v>
      </c>
      <c r="H264" t="s">
        <v>20</v>
      </c>
      <c r="I264" t="s">
        <v>27</v>
      </c>
      <c r="J264" t="s">
        <v>44</v>
      </c>
      <c r="K264">
        <v>1506.12</v>
      </c>
      <c r="L264">
        <v>1611</v>
      </c>
      <c r="M264">
        <v>99</v>
      </c>
      <c r="N264">
        <v>11352.23</v>
      </c>
      <c r="O264">
        <v>99</v>
      </c>
      <c r="P264">
        <f t="shared" si="41"/>
        <v>6.1452513966480442</v>
      </c>
      <c r="Q264">
        <f t="shared" si="42"/>
        <v>0.93489757914338911</v>
      </c>
      <c r="R264">
        <f t="shared" si="43"/>
        <v>15.213333333333333</v>
      </c>
      <c r="S264">
        <f t="shared" si="44"/>
        <v>653.74007383209846</v>
      </c>
      <c r="T264">
        <f t="shared" si="45"/>
        <v>114.66898989898989</v>
      </c>
      <c r="U264">
        <f t="shared" si="46"/>
        <v>7.5374007383209838</v>
      </c>
      <c r="V264">
        <f t="shared" si="47"/>
        <v>6.1452513966480442</v>
      </c>
      <c r="W264">
        <f t="shared" si="48"/>
        <v>9846.11</v>
      </c>
      <c r="X264">
        <f t="shared" si="49"/>
        <v>15</v>
      </c>
      <c r="Y264" t="str">
        <f t="shared" si="50"/>
        <v>Dec</v>
      </c>
    </row>
    <row r="265" spans="1:25" x14ac:dyDescent="0.25">
      <c r="A265" t="s">
        <v>337</v>
      </c>
      <c r="B265" t="s">
        <v>24</v>
      </c>
      <c r="C265" t="s">
        <v>31</v>
      </c>
      <c r="D265" t="s">
        <v>32</v>
      </c>
      <c r="E265" s="2">
        <v>45600</v>
      </c>
      <c r="F265" s="2">
        <v>45625</v>
      </c>
      <c r="G265" t="s">
        <v>25</v>
      </c>
      <c r="H265" t="s">
        <v>26</v>
      </c>
      <c r="I265" t="s">
        <v>27</v>
      </c>
      <c r="J265" t="s">
        <v>22</v>
      </c>
      <c r="K265">
        <v>18542.34</v>
      </c>
      <c r="L265">
        <v>1867</v>
      </c>
      <c r="M265">
        <v>411</v>
      </c>
      <c r="N265">
        <v>57481.88</v>
      </c>
      <c r="O265">
        <v>411</v>
      </c>
      <c r="P265">
        <f t="shared" si="41"/>
        <v>22.013926084627744</v>
      </c>
      <c r="Q265">
        <f t="shared" si="42"/>
        <v>9.9316229244777716</v>
      </c>
      <c r="R265">
        <f t="shared" si="43"/>
        <v>45.115182481751823</v>
      </c>
      <c r="S265">
        <f t="shared" si="44"/>
        <v>210.00337605717507</v>
      </c>
      <c r="T265">
        <f t="shared" si="45"/>
        <v>139.85858880778588</v>
      </c>
      <c r="U265">
        <f t="shared" si="46"/>
        <v>3.1000337605717507</v>
      </c>
      <c r="V265">
        <f t="shared" si="47"/>
        <v>22.013926084627744</v>
      </c>
      <c r="W265">
        <f t="shared" si="48"/>
        <v>38939.539999999994</v>
      </c>
      <c r="X265">
        <f t="shared" si="49"/>
        <v>25</v>
      </c>
      <c r="Y265" t="str">
        <f t="shared" si="50"/>
        <v>Nov</v>
      </c>
    </row>
    <row r="266" spans="1:25" x14ac:dyDescent="0.25">
      <c r="A266" t="s">
        <v>338</v>
      </c>
      <c r="B266" t="s">
        <v>99</v>
      </c>
      <c r="C266" t="s">
        <v>47</v>
      </c>
      <c r="D266" t="s">
        <v>48</v>
      </c>
      <c r="E266" s="2">
        <v>45611</v>
      </c>
      <c r="F266" s="2">
        <v>45619</v>
      </c>
      <c r="G266" t="s">
        <v>19</v>
      </c>
      <c r="H266" t="s">
        <v>20</v>
      </c>
      <c r="I266" t="s">
        <v>59</v>
      </c>
      <c r="J266" t="s">
        <v>22</v>
      </c>
      <c r="K266">
        <v>1161.95</v>
      </c>
      <c r="L266">
        <v>678</v>
      </c>
      <c r="M266">
        <v>182</v>
      </c>
      <c r="N266">
        <v>9666.36</v>
      </c>
      <c r="O266">
        <v>182</v>
      </c>
      <c r="P266">
        <f t="shared" si="41"/>
        <v>26.843657817109147</v>
      </c>
      <c r="Q266">
        <f t="shared" si="42"/>
        <v>1.7137905604719765</v>
      </c>
      <c r="R266">
        <f t="shared" si="43"/>
        <v>6.3843406593406593</v>
      </c>
      <c r="S266">
        <f t="shared" si="44"/>
        <v>731.90842979474155</v>
      </c>
      <c r="T266">
        <f t="shared" si="45"/>
        <v>53.111868131868135</v>
      </c>
      <c r="U266">
        <f t="shared" si="46"/>
        <v>8.3190842979474162</v>
      </c>
      <c r="V266">
        <f t="shared" si="47"/>
        <v>26.843657817109147</v>
      </c>
      <c r="W266">
        <f t="shared" si="48"/>
        <v>8504.41</v>
      </c>
      <c r="X266">
        <f t="shared" si="49"/>
        <v>8</v>
      </c>
      <c r="Y266" t="str">
        <f t="shared" si="50"/>
        <v>Nov</v>
      </c>
    </row>
    <row r="267" spans="1:25" x14ac:dyDescent="0.25">
      <c r="A267" t="s">
        <v>339</v>
      </c>
      <c r="B267" t="s">
        <v>78</v>
      </c>
      <c r="C267" t="s">
        <v>53</v>
      </c>
      <c r="D267" t="s">
        <v>53</v>
      </c>
      <c r="E267" s="2">
        <v>45579</v>
      </c>
      <c r="F267" s="2">
        <v>45588</v>
      </c>
      <c r="G267" t="s">
        <v>69</v>
      </c>
      <c r="H267" t="s">
        <v>70</v>
      </c>
      <c r="I267" t="s">
        <v>35</v>
      </c>
      <c r="J267" t="s">
        <v>22</v>
      </c>
      <c r="K267">
        <v>2748</v>
      </c>
      <c r="L267">
        <v>876</v>
      </c>
      <c r="M267">
        <v>291</v>
      </c>
      <c r="N267">
        <v>25289.56</v>
      </c>
      <c r="O267">
        <v>291</v>
      </c>
      <c r="P267">
        <f t="shared" si="41"/>
        <v>33.219178082191782</v>
      </c>
      <c r="Q267">
        <f t="shared" si="42"/>
        <v>3.1369863013698631</v>
      </c>
      <c r="R267">
        <f t="shared" si="43"/>
        <v>9.4432989690721651</v>
      </c>
      <c r="S267">
        <f t="shared" si="44"/>
        <v>820.28966521106258</v>
      </c>
      <c r="T267">
        <f t="shared" si="45"/>
        <v>86.905704467353956</v>
      </c>
      <c r="U267">
        <f t="shared" si="46"/>
        <v>9.2028966521106259</v>
      </c>
      <c r="V267">
        <f t="shared" si="47"/>
        <v>33.219178082191782</v>
      </c>
      <c r="W267">
        <f t="shared" si="48"/>
        <v>22541.56</v>
      </c>
      <c r="X267">
        <f t="shared" si="49"/>
        <v>9</v>
      </c>
      <c r="Y267" t="str">
        <f t="shared" si="50"/>
        <v>Oct</v>
      </c>
    </row>
    <row r="268" spans="1:25" x14ac:dyDescent="0.25">
      <c r="A268" t="s">
        <v>340</v>
      </c>
      <c r="B268" t="s">
        <v>86</v>
      </c>
      <c r="C268" t="s">
        <v>65</v>
      </c>
      <c r="D268" t="s">
        <v>32</v>
      </c>
      <c r="E268" s="2">
        <v>45448</v>
      </c>
      <c r="F268" s="2">
        <v>45459</v>
      </c>
      <c r="G268" t="s">
        <v>25</v>
      </c>
      <c r="H268" t="s">
        <v>26</v>
      </c>
      <c r="I268" t="s">
        <v>21</v>
      </c>
      <c r="J268" t="s">
        <v>28</v>
      </c>
      <c r="K268">
        <v>17309.830000000002</v>
      </c>
      <c r="L268">
        <v>984</v>
      </c>
      <c r="M268">
        <v>183</v>
      </c>
      <c r="N268">
        <v>16962.66</v>
      </c>
      <c r="O268">
        <v>183</v>
      </c>
      <c r="P268">
        <f t="shared" si="41"/>
        <v>18.597560975609756</v>
      </c>
      <c r="Q268">
        <f t="shared" si="42"/>
        <v>17.591290650406506</v>
      </c>
      <c r="R268">
        <f t="shared" si="43"/>
        <v>94.589234972677602</v>
      </c>
      <c r="S268">
        <f t="shared" si="44"/>
        <v>-2.005623394337217</v>
      </c>
      <c r="T268">
        <f t="shared" si="45"/>
        <v>92.692131147540977</v>
      </c>
      <c r="U268">
        <f t="shared" si="46"/>
        <v>0.97994376605662781</v>
      </c>
      <c r="V268">
        <f t="shared" si="47"/>
        <v>18.597560975609756</v>
      </c>
      <c r="W268">
        <f t="shared" si="48"/>
        <v>-347.17000000000189</v>
      </c>
      <c r="X268">
        <f t="shared" si="49"/>
        <v>11</v>
      </c>
      <c r="Y268" t="str">
        <f t="shared" si="50"/>
        <v>Jun</v>
      </c>
    </row>
    <row r="269" spans="1:25" x14ac:dyDescent="0.25">
      <c r="A269" t="s">
        <v>341</v>
      </c>
      <c r="B269" t="s">
        <v>61</v>
      </c>
      <c r="C269" t="s">
        <v>17</v>
      </c>
      <c r="D269" t="s">
        <v>18</v>
      </c>
      <c r="E269" s="2">
        <v>45496</v>
      </c>
      <c r="F269" s="2">
        <v>45510</v>
      </c>
      <c r="G269" t="s">
        <v>49</v>
      </c>
      <c r="H269" t="s">
        <v>50</v>
      </c>
      <c r="I269" t="s">
        <v>63</v>
      </c>
      <c r="J269" t="s">
        <v>44</v>
      </c>
      <c r="K269">
        <v>13068.66</v>
      </c>
      <c r="L269">
        <v>1232</v>
      </c>
      <c r="M269">
        <v>196</v>
      </c>
      <c r="N269">
        <v>19067.13</v>
      </c>
      <c r="O269">
        <v>196</v>
      </c>
      <c r="P269">
        <f t="shared" si="41"/>
        <v>15.909090909090908</v>
      </c>
      <c r="Q269">
        <f t="shared" si="42"/>
        <v>10.607678571428572</v>
      </c>
      <c r="R269">
        <f t="shared" si="43"/>
        <v>66.676836734693879</v>
      </c>
      <c r="S269">
        <f t="shared" si="44"/>
        <v>45.899656123887233</v>
      </c>
      <c r="T269">
        <f t="shared" si="45"/>
        <v>97.281275510204082</v>
      </c>
      <c r="U269">
        <f t="shared" si="46"/>
        <v>1.4589965612388722</v>
      </c>
      <c r="V269">
        <f t="shared" si="47"/>
        <v>15.909090909090908</v>
      </c>
      <c r="W269">
        <f t="shared" si="48"/>
        <v>5998.4700000000012</v>
      </c>
      <c r="X269">
        <f t="shared" si="49"/>
        <v>14</v>
      </c>
      <c r="Y269" t="str">
        <f t="shared" si="50"/>
        <v>Jul</v>
      </c>
    </row>
    <row r="270" spans="1:25" x14ac:dyDescent="0.25">
      <c r="A270" t="s">
        <v>342</v>
      </c>
      <c r="B270" t="s">
        <v>76</v>
      </c>
      <c r="C270" t="s">
        <v>31</v>
      </c>
      <c r="D270" t="s">
        <v>32</v>
      </c>
      <c r="E270" s="2">
        <v>45382</v>
      </c>
      <c r="F270" s="2">
        <v>45403</v>
      </c>
      <c r="G270" t="s">
        <v>49</v>
      </c>
      <c r="H270" t="s">
        <v>50</v>
      </c>
      <c r="I270" t="s">
        <v>35</v>
      </c>
      <c r="J270" t="s">
        <v>22</v>
      </c>
      <c r="K270">
        <v>9880.7099999999991</v>
      </c>
      <c r="L270">
        <v>180</v>
      </c>
      <c r="M270">
        <v>46</v>
      </c>
      <c r="N270">
        <v>3256.11</v>
      </c>
      <c r="O270">
        <v>46</v>
      </c>
      <c r="P270">
        <f t="shared" si="41"/>
        <v>25.555555555555554</v>
      </c>
      <c r="Q270">
        <f t="shared" si="42"/>
        <v>54.892833333333328</v>
      </c>
      <c r="R270">
        <f t="shared" si="43"/>
        <v>214.79804347826084</v>
      </c>
      <c r="S270">
        <f t="shared" si="44"/>
        <v>-67.045789219600607</v>
      </c>
      <c r="T270">
        <f t="shared" si="45"/>
        <v>70.784999999999997</v>
      </c>
      <c r="U270">
        <f t="shared" si="46"/>
        <v>0.3295421078039939</v>
      </c>
      <c r="V270">
        <f t="shared" si="47"/>
        <v>25.555555555555554</v>
      </c>
      <c r="W270">
        <f t="shared" si="48"/>
        <v>-6624.5999999999985</v>
      </c>
      <c r="X270">
        <f t="shared" si="49"/>
        <v>21</v>
      </c>
      <c r="Y270" t="str">
        <f t="shared" si="50"/>
        <v>Mar</v>
      </c>
    </row>
    <row r="271" spans="1:25" x14ac:dyDescent="0.25">
      <c r="A271" t="s">
        <v>343</v>
      </c>
      <c r="B271" t="s">
        <v>141</v>
      </c>
      <c r="C271" t="s">
        <v>17</v>
      </c>
      <c r="D271" t="s">
        <v>18</v>
      </c>
      <c r="E271" s="2">
        <v>45404</v>
      </c>
      <c r="F271" s="2">
        <v>45419</v>
      </c>
      <c r="G271" t="s">
        <v>33</v>
      </c>
      <c r="H271" t="s">
        <v>34</v>
      </c>
      <c r="I271" t="s">
        <v>63</v>
      </c>
      <c r="J271" t="s">
        <v>22</v>
      </c>
      <c r="K271">
        <v>14632.95</v>
      </c>
      <c r="L271">
        <v>413</v>
      </c>
      <c r="M271">
        <v>91</v>
      </c>
      <c r="N271">
        <v>11509.43</v>
      </c>
      <c r="O271">
        <v>91</v>
      </c>
      <c r="P271">
        <f t="shared" si="41"/>
        <v>22.033898305084744</v>
      </c>
      <c r="Q271">
        <f t="shared" si="42"/>
        <v>35.430871670702182</v>
      </c>
      <c r="R271">
        <f t="shared" si="43"/>
        <v>160.80164835164837</v>
      </c>
      <c r="S271">
        <f t="shared" si="44"/>
        <v>-21.345798352348641</v>
      </c>
      <c r="T271">
        <f t="shared" si="45"/>
        <v>126.47725274725275</v>
      </c>
      <c r="U271">
        <f t="shared" si="46"/>
        <v>0.78654201647651356</v>
      </c>
      <c r="V271">
        <f t="shared" si="47"/>
        <v>22.033898305084744</v>
      </c>
      <c r="W271">
        <f t="shared" si="48"/>
        <v>-3123.5200000000004</v>
      </c>
      <c r="X271">
        <f t="shared" si="49"/>
        <v>15</v>
      </c>
      <c r="Y271" t="str">
        <f t="shared" si="50"/>
        <v>Apr</v>
      </c>
    </row>
    <row r="272" spans="1:25" x14ac:dyDescent="0.25">
      <c r="A272" t="s">
        <v>344</v>
      </c>
      <c r="B272" t="s">
        <v>61</v>
      </c>
      <c r="C272" t="s">
        <v>65</v>
      </c>
      <c r="D272" t="s">
        <v>32</v>
      </c>
      <c r="E272" s="2">
        <v>45365</v>
      </c>
      <c r="F272" s="2">
        <v>45370</v>
      </c>
      <c r="G272" t="s">
        <v>38</v>
      </c>
      <c r="H272" t="s">
        <v>39</v>
      </c>
      <c r="I272" t="s">
        <v>21</v>
      </c>
      <c r="J272" t="s">
        <v>22</v>
      </c>
      <c r="K272">
        <v>10998.83</v>
      </c>
      <c r="L272">
        <v>970</v>
      </c>
      <c r="M272">
        <v>263</v>
      </c>
      <c r="N272">
        <v>24306.51</v>
      </c>
      <c r="O272">
        <v>263</v>
      </c>
      <c r="P272">
        <f t="shared" si="41"/>
        <v>27.11340206185567</v>
      </c>
      <c r="Q272">
        <f t="shared" si="42"/>
        <v>11.339</v>
      </c>
      <c r="R272">
        <f t="shared" si="43"/>
        <v>41.820646387832703</v>
      </c>
      <c r="S272">
        <f t="shared" si="44"/>
        <v>120.99177821641027</v>
      </c>
      <c r="T272">
        <f t="shared" si="45"/>
        <v>92.420190114068433</v>
      </c>
      <c r="U272">
        <f t="shared" si="46"/>
        <v>2.2099177821641027</v>
      </c>
      <c r="V272">
        <f t="shared" si="47"/>
        <v>27.11340206185567</v>
      </c>
      <c r="W272">
        <f t="shared" si="48"/>
        <v>13307.679999999998</v>
      </c>
      <c r="X272">
        <f t="shared" si="49"/>
        <v>5</v>
      </c>
      <c r="Y272" t="str">
        <f t="shared" si="50"/>
        <v>Mar</v>
      </c>
    </row>
    <row r="273" spans="1:25" x14ac:dyDescent="0.25">
      <c r="A273" t="s">
        <v>345</v>
      </c>
      <c r="B273" t="s">
        <v>86</v>
      </c>
      <c r="C273" t="s">
        <v>17</v>
      </c>
      <c r="D273" t="s">
        <v>18</v>
      </c>
      <c r="E273" s="2">
        <v>45416</v>
      </c>
      <c r="F273" s="2">
        <v>45425</v>
      </c>
      <c r="G273" t="s">
        <v>33</v>
      </c>
      <c r="H273" t="s">
        <v>34</v>
      </c>
      <c r="I273" t="s">
        <v>35</v>
      </c>
      <c r="J273" t="s">
        <v>28</v>
      </c>
      <c r="K273">
        <v>8822.93</v>
      </c>
      <c r="L273">
        <v>1181</v>
      </c>
      <c r="M273">
        <v>141</v>
      </c>
      <c r="N273">
        <v>4642.8599999999997</v>
      </c>
      <c r="O273">
        <v>141</v>
      </c>
      <c r="P273">
        <f t="shared" si="41"/>
        <v>11.939034716342082</v>
      </c>
      <c r="Q273">
        <f t="shared" si="42"/>
        <v>7.4707281964436918</v>
      </c>
      <c r="R273">
        <f t="shared" si="43"/>
        <v>62.573971631205673</v>
      </c>
      <c r="S273">
        <f t="shared" si="44"/>
        <v>-47.377345167648393</v>
      </c>
      <c r="T273">
        <f t="shared" si="45"/>
        <v>32.928085106382973</v>
      </c>
      <c r="U273">
        <f t="shared" si="46"/>
        <v>0.52622654832351601</v>
      </c>
      <c r="V273">
        <f t="shared" si="47"/>
        <v>11.939034716342082</v>
      </c>
      <c r="W273">
        <f t="shared" si="48"/>
        <v>-4180.0700000000006</v>
      </c>
      <c r="X273">
        <f t="shared" si="49"/>
        <v>9</v>
      </c>
      <c r="Y273" t="str">
        <f t="shared" si="50"/>
        <v>May</v>
      </c>
    </row>
    <row r="274" spans="1:25" x14ac:dyDescent="0.25">
      <c r="A274" t="s">
        <v>346</v>
      </c>
      <c r="B274" t="s">
        <v>104</v>
      </c>
      <c r="C274" t="s">
        <v>42</v>
      </c>
      <c r="D274" t="s">
        <v>43</v>
      </c>
      <c r="E274" s="2">
        <v>45345</v>
      </c>
      <c r="F274" s="2">
        <v>45358</v>
      </c>
      <c r="G274" t="s">
        <v>19</v>
      </c>
      <c r="H274" t="s">
        <v>20</v>
      </c>
      <c r="I274" t="s">
        <v>63</v>
      </c>
      <c r="J274" t="s">
        <v>44</v>
      </c>
      <c r="K274">
        <v>17466.93</v>
      </c>
      <c r="L274">
        <v>300</v>
      </c>
      <c r="M274">
        <v>93</v>
      </c>
      <c r="N274">
        <v>8692.94</v>
      </c>
      <c r="O274">
        <v>93</v>
      </c>
      <c r="P274">
        <f t="shared" si="41"/>
        <v>31</v>
      </c>
      <c r="Q274">
        <f t="shared" si="42"/>
        <v>58.223100000000002</v>
      </c>
      <c r="R274">
        <f t="shared" si="43"/>
        <v>187.81645161290322</v>
      </c>
      <c r="S274">
        <f t="shared" si="44"/>
        <v>-50.232009860920037</v>
      </c>
      <c r="T274">
        <f t="shared" si="45"/>
        <v>93.472473118279581</v>
      </c>
      <c r="U274">
        <f t="shared" si="46"/>
        <v>0.49767990139079965</v>
      </c>
      <c r="V274">
        <f t="shared" si="47"/>
        <v>31</v>
      </c>
      <c r="W274">
        <f t="shared" si="48"/>
        <v>-8773.99</v>
      </c>
      <c r="X274">
        <f t="shared" si="49"/>
        <v>13</v>
      </c>
      <c r="Y274" t="str">
        <f t="shared" si="50"/>
        <v>Feb</v>
      </c>
    </row>
    <row r="275" spans="1:25" x14ac:dyDescent="0.25">
      <c r="A275" t="s">
        <v>347</v>
      </c>
      <c r="B275" t="s">
        <v>74</v>
      </c>
      <c r="C275" t="s">
        <v>53</v>
      </c>
      <c r="D275" t="s">
        <v>53</v>
      </c>
      <c r="E275" s="2">
        <v>45369</v>
      </c>
      <c r="F275" s="2">
        <v>45394</v>
      </c>
      <c r="G275" t="s">
        <v>49</v>
      </c>
      <c r="H275" t="s">
        <v>50</v>
      </c>
      <c r="I275" t="s">
        <v>35</v>
      </c>
      <c r="J275" t="s">
        <v>44</v>
      </c>
      <c r="K275">
        <v>18811.82</v>
      </c>
      <c r="L275">
        <v>1964</v>
      </c>
      <c r="M275">
        <v>686</v>
      </c>
      <c r="N275">
        <v>49450.6</v>
      </c>
      <c r="O275">
        <v>686</v>
      </c>
      <c r="P275">
        <f t="shared" si="41"/>
        <v>34.928716904276982</v>
      </c>
      <c r="Q275">
        <f t="shared" si="42"/>
        <v>9.5783197556008144</v>
      </c>
      <c r="R275">
        <f t="shared" si="43"/>
        <v>27.422478134110786</v>
      </c>
      <c r="S275">
        <f t="shared" si="44"/>
        <v>162.86983396609153</v>
      </c>
      <c r="T275">
        <f t="shared" si="45"/>
        <v>72.085422740524777</v>
      </c>
      <c r="U275">
        <f t="shared" si="46"/>
        <v>2.6286983396609154</v>
      </c>
      <c r="V275">
        <f t="shared" si="47"/>
        <v>34.928716904276982</v>
      </c>
      <c r="W275">
        <f t="shared" si="48"/>
        <v>30638.78</v>
      </c>
      <c r="X275">
        <f t="shared" si="49"/>
        <v>25</v>
      </c>
      <c r="Y275" t="str">
        <f t="shared" si="50"/>
        <v>Mar</v>
      </c>
    </row>
    <row r="276" spans="1:25" x14ac:dyDescent="0.25">
      <c r="A276" t="s">
        <v>348</v>
      </c>
      <c r="B276" t="s">
        <v>158</v>
      </c>
      <c r="C276" t="s">
        <v>31</v>
      </c>
      <c r="D276" t="s">
        <v>32</v>
      </c>
      <c r="E276" s="2">
        <v>45311</v>
      </c>
      <c r="F276" s="2">
        <v>45325</v>
      </c>
      <c r="G276" t="s">
        <v>49</v>
      </c>
      <c r="H276" t="s">
        <v>50</v>
      </c>
      <c r="I276" t="s">
        <v>27</v>
      </c>
      <c r="J276" t="s">
        <v>22</v>
      </c>
      <c r="K276">
        <v>15460.17</v>
      </c>
      <c r="L276">
        <v>526</v>
      </c>
      <c r="M276">
        <v>32</v>
      </c>
      <c r="N276">
        <v>2802.36</v>
      </c>
      <c r="O276">
        <v>32</v>
      </c>
      <c r="P276">
        <f t="shared" si="41"/>
        <v>6.083650190114068</v>
      </c>
      <c r="Q276">
        <f t="shared" si="42"/>
        <v>29.391958174904943</v>
      </c>
      <c r="R276">
        <f t="shared" si="43"/>
        <v>483.1303125</v>
      </c>
      <c r="S276">
        <f t="shared" si="44"/>
        <v>-81.873679267433658</v>
      </c>
      <c r="T276">
        <f t="shared" si="45"/>
        <v>87.573750000000004</v>
      </c>
      <c r="U276">
        <f t="shared" si="46"/>
        <v>0.18126320732566331</v>
      </c>
      <c r="V276">
        <f t="shared" si="47"/>
        <v>6.083650190114068</v>
      </c>
      <c r="W276">
        <f t="shared" si="48"/>
        <v>-12657.81</v>
      </c>
      <c r="X276">
        <f t="shared" si="49"/>
        <v>14</v>
      </c>
      <c r="Y276" t="str">
        <f t="shared" si="50"/>
        <v>Jan</v>
      </c>
    </row>
    <row r="277" spans="1:25" x14ac:dyDescent="0.25">
      <c r="A277" t="s">
        <v>349</v>
      </c>
      <c r="B277" t="s">
        <v>141</v>
      </c>
      <c r="C277" t="s">
        <v>65</v>
      </c>
      <c r="D277" t="s">
        <v>32</v>
      </c>
      <c r="E277" s="2">
        <v>45514</v>
      </c>
      <c r="F277" s="2">
        <v>45529</v>
      </c>
      <c r="G277" t="s">
        <v>33</v>
      </c>
      <c r="H277" t="s">
        <v>34</v>
      </c>
      <c r="I277" t="s">
        <v>59</v>
      </c>
      <c r="J277" t="s">
        <v>28</v>
      </c>
      <c r="K277">
        <v>11824.77</v>
      </c>
      <c r="L277">
        <v>1821</v>
      </c>
      <c r="M277">
        <v>628</v>
      </c>
      <c r="N277">
        <v>76737.08</v>
      </c>
      <c r="O277">
        <v>628</v>
      </c>
      <c r="P277">
        <f t="shared" si="41"/>
        <v>34.486545853926415</v>
      </c>
      <c r="Q277">
        <f t="shared" si="42"/>
        <v>6.4935584843492586</v>
      </c>
      <c r="R277">
        <f t="shared" si="43"/>
        <v>18.829251592356687</v>
      </c>
      <c r="S277">
        <f t="shared" si="44"/>
        <v>548.95198807249517</v>
      </c>
      <c r="T277">
        <f t="shared" si="45"/>
        <v>122.1928025477707</v>
      </c>
      <c r="U277">
        <f t="shared" si="46"/>
        <v>6.489519880724953</v>
      </c>
      <c r="V277">
        <f t="shared" si="47"/>
        <v>34.486545853926415</v>
      </c>
      <c r="W277">
        <f t="shared" si="48"/>
        <v>64912.31</v>
      </c>
      <c r="X277">
        <f t="shared" si="49"/>
        <v>15</v>
      </c>
      <c r="Y277" t="str">
        <f t="shared" si="50"/>
        <v>Aug</v>
      </c>
    </row>
    <row r="278" spans="1:25" x14ac:dyDescent="0.25">
      <c r="A278" t="s">
        <v>350</v>
      </c>
      <c r="B278" t="s">
        <v>67</v>
      </c>
      <c r="C278" t="s">
        <v>65</v>
      </c>
      <c r="D278" t="s">
        <v>32</v>
      </c>
      <c r="E278" s="2">
        <v>45304</v>
      </c>
      <c r="F278" s="2">
        <v>45311</v>
      </c>
      <c r="G278" t="s">
        <v>55</v>
      </c>
      <c r="H278" t="s">
        <v>56</v>
      </c>
      <c r="I278" t="s">
        <v>63</v>
      </c>
      <c r="J278" t="s">
        <v>44</v>
      </c>
      <c r="K278">
        <v>8646.4500000000007</v>
      </c>
      <c r="L278">
        <v>389</v>
      </c>
      <c r="M278">
        <v>105</v>
      </c>
      <c r="N278">
        <v>6158.59</v>
      </c>
      <c r="O278">
        <v>105</v>
      </c>
      <c r="P278">
        <f t="shared" si="41"/>
        <v>26.992287917737791</v>
      </c>
      <c r="Q278">
        <f t="shared" si="42"/>
        <v>22.227377892030852</v>
      </c>
      <c r="R278">
        <f t="shared" si="43"/>
        <v>82.34714285714287</v>
      </c>
      <c r="S278">
        <f t="shared" si="44"/>
        <v>-28.773195935904333</v>
      </c>
      <c r="T278">
        <f t="shared" si="45"/>
        <v>58.653238095238095</v>
      </c>
      <c r="U278">
        <f t="shared" si="46"/>
        <v>0.71226804064095661</v>
      </c>
      <c r="V278">
        <f t="shared" si="47"/>
        <v>26.992287917737791</v>
      </c>
      <c r="W278">
        <f t="shared" si="48"/>
        <v>-2487.8600000000006</v>
      </c>
      <c r="X278">
        <f t="shared" si="49"/>
        <v>7</v>
      </c>
      <c r="Y278" t="str">
        <f t="shared" si="50"/>
        <v>Jan</v>
      </c>
    </row>
    <row r="279" spans="1:25" x14ac:dyDescent="0.25">
      <c r="A279" t="s">
        <v>351</v>
      </c>
      <c r="B279" t="s">
        <v>128</v>
      </c>
      <c r="C279" t="s">
        <v>31</v>
      </c>
      <c r="D279" t="s">
        <v>32</v>
      </c>
      <c r="E279" s="2">
        <v>45370</v>
      </c>
      <c r="F279" s="2">
        <v>45375</v>
      </c>
      <c r="G279" t="s">
        <v>25</v>
      </c>
      <c r="H279" t="s">
        <v>26</v>
      </c>
      <c r="I279" t="s">
        <v>63</v>
      </c>
      <c r="J279" t="s">
        <v>28</v>
      </c>
      <c r="K279">
        <v>2654.25</v>
      </c>
      <c r="L279">
        <v>1215</v>
      </c>
      <c r="M279">
        <v>169</v>
      </c>
      <c r="N279">
        <v>22365.23</v>
      </c>
      <c r="O279">
        <v>169</v>
      </c>
      <c r="P279">
        <f t="shared" si="41"/>
        <v>13.909465020576132</v>
      </c>
      <c r="Q279">
        <f t="shared" si="42"/>
        <v>2.1845679012345678</v>
      </c>
      <c r="R279">
        <f t="shared" si="43"/>
        <v>15.705621301775148</v>
      </c>
      <c r="S279">
        <f t="shared" si="44"/>
        <v>742.61957238391255</v>
      </c>
      <c r="T279">
        <f t="shared" si="45"/>
        <v>132.33863905325444</v>
      </c>
      <c r="U279">
        <f t="shared" si="46"/>
        <v>8.4261957238391254</v>
      </c>
      <c r="V279">
        <f t="shared" si="47"/>
        <v>13.909465020576132</v>
      </c>
      <c r="W279">
        <f t="shared" si="48"/>
        <v>19710.98</v>
      </c>
      <c r="X279">
        <f t="shared" si="49"/>
        <v>5</v>
      </c>
      <c r="Y279" t="str">
        <f t="shared" si="50"/>
        <v>Mar</v>
      </c>
    </row>
    <row r="280" spans="1:25" x14ac:dyDescent="0.25">
      <c r="A280" t="s">
        <v>352</v>
      </c>
      <c r="B280" t="s">
        <v>160</v>
      </c>
      <c r="C280" t="s">
        <v>42</v>
      </c>
      <c r="D280" t="s">
        <v>43</v>
      </c>
      <c r="E280" s="2">
        <v>45355</v>
      </c>
      <c r="F280" s="2">
        <v>45371</v>
      </c>
      <c r="G280" t="s">
        <v>38</v>
      </c>
      <c r="H280" t="s">
        <v>39</v>
      </c>
      <c r="I280" t="s">
        <v>35</v>
      </c>
      <c r="J280" t="s">
        <v>44</v>
      </c>
      <c r="K280">
        <v>14453.29</v>
      </c>
      <c r="L280">
        <v>342</v>
      </c>
      <c r="M280">
        <v>21</v>
      </c>
      <c r="N280">
        <v>675.04</v>
      </c>
      <c r="O280">
        <v>21</v>
      </c>
      <c r="P280">
        <f t="shared" si="41"/>
        <v>6.140350877192982</v>
      </c>
      <c r="Q280">
        <f t="shared" si="42"/>
        <v>42.261081871345034</v>
      </c>
      <c r="R280">
        <f t="shared" si="43"/>
        <v>688.25190476190483</v>
      </c>
      <c r="S280">
        <f t="shared" si="44"/>
        <v>-95.329506292338976</v>
      </c>
      <c r="T280">
        <f t="shared" si="45"/>
        <v>32.1447619047619</v>
      </c>
      <c r="U280">
        <f t="shared" si="46"/>
        <v>4.6704937076610234E-2</v>
      </c>
      <c r="V280">
        <f t="shared" si="47"/>
        <v>6.140350877192982</v>
      </c>
      <c r="W280">
        <f t="shared" si="48"/>
        <v>-13778.25</v>
      </c>
      <c r="X280">
        <f t="shared" si="49"/>
        <v>16</v>
      </c>
      <c r="Y280" t="str">
        <f t="shared" si="50"/>
        <v>Mar</v>
      </c>
    </row>
    <row r="281" spans="1:25" x14ac:dyDescent="0.25">
      <c r="A281" t="s">
        <v>353</v>
      </c>
      <c r="B281" t="s">
        <v>86</v>
      </c>
      <c r="C281" t="s">
        <v>42</v>
      </c>
      <c r="D281" t="s">
        <v>43</v>
      </c>
      <c r="E281" s="2">
        <v>45322</v>
      </c>
      <c r="F281" s="2">
        <v>45349</v>
      </c>
      <c r="G281" t="s">
        <v>55</v>
      </c>
      <c r="H281" t="s">
        <v>56</v>
      </c>
      <c r="I281" t="s">
        <v>59</v>
      </c>
      <c r="J281" t="s">
        <v>44</v>
      </c>
      <c r="K281">
        <v>19760.59</v>
      </c>
      <c r="L281">
        <v>448</v>
      </c>
      <c r="M281">
        <v>74</v>
      </c>
      <c r="N281">
        <v>8255.27</v>
      </c>
      <c r="O281">
        <v>74</v>
      </c>
      <c r="P281">
        <f t="shared" si="41"/>
        <v>16.517857142857142</v>
      </c>
      <c r="Q281">
        <f t="shared" si="42"/>
        <v>44.108459821428575</v>
      </c>
      <c r="R281">
        <f t="shared" si="43"/>
        <v>267.03500000000003</v>
      </c>
      <c r="S281">
        <f t="shared" si="44"/>
        <v>-58.223565187071848</v>
      </c>
      <c r="T281">
        <f t="shared" si="45"/>
        <v>111.55770270270271</v>
      </c>
      <c r="U281">
        <f t="shared" si="46"/>
        <v>0.41776434812928159</v>
      </c>
      <c r="V281">
        <f t="shared" si="47"/>
        <v>16.517857142857142</v>
      </c>
      <c r="W281">
        <f t="shared" si="48"/>
        <v>-11505.32</v>
      </c>
      <c r="X281">
        <f t="shared" si="49"/>
        <v>27</v>
      </c>
      <c r="Y281" t="str">
        <f t="shared" si="50"/>
        <v>Jan</v>
      </c>
    </row>
    <row r="282" spans="1:25" x14ac:dyDescent="0.25">
      <c r="A282" t="s">
        <v>354</v>
      </c>
      <c r="B282" t="s">
        <v>24</v>
      </c>
      <c r="C282" t="s">
        <v>31</v>
      </c>
      <c r="D282" t="s">
        <v>32</v>
      </c>
      <c r="E282" s="2">
        <v>45562</v>
      </c>
      <c r="F282" s="2">
        <v>45577</v>
      </c>
      <c r="G282" t="s">
        <v>38</v>
      </c>
      <c r="H282" t="s">
        <v>39</v>
      </c>
      <c r="I282" t="s">
        <v>59</v>
      </c>
      <c r="J282" t="s">
        <v>44</v>
      </c>
      <c r="K282">
        <v>4755.95</v>
      </c>
      <c r="L282">
        <v>2091</v>
      </c>
      <c r="M282">
        <v>605</v>
      </c>
      <c r="N282">
        <v>36952.14</v>
      </c>
      <c r="O282">
        <v>605</v>
      </c>
      <c r="P282">
        <f t="shared" si="41"/>
        <v>28.933524629363937</v>
      </c>
      <c r="Q282">
        <f t="shared" si="42"/>
        <v>2.2744858919177426</v>
      </c>
      <c r="R282">
        <f t="shared" si="43"/>
        <v>7.8610743801652889</v>
      </c>
      <c r="S282">
        <f t="shared" si="44"/>
        <v>676.96653665408598</v>
      </c>
      <c r="T282">
        <f t="shared" si="45"/>
        <v>61.077917355371902</v>
      </c>
      <c r="U282">
        <f t="shared" si="46"/>
        <v>7.7696653665408597</v>
      </c>
      <c r="V282">
        <f t="shared" si="47"/>
        <v>28.933524629363937</v>
      </c>
      <c r="W282">
        <f t="shared" si="48"/>
        <v>32196.19</v>
      </c>
      <c r="X282">
        <f t="shared" si="49"/>
        <v>15</v>
      </c>
      <c r="Y282" t="str">
        <f t="shared" si="50"/>
        <v>Sep</v>
      </c>
    </row>
    <row r="283" spans="1:25" x14ac:dyDescent="0.25">
      <c r="A283" t="s">
        <v>355</v>
      </c>
      <c r="B283" t="s">
        <v>99</v>
      </c>
      <c r="C283" t="s">
        <v>17</v>
      </c>
      <c r="D283" t="s">
        <v>18</v>
      </c>
      <c r="E283" s="2">
        <v>45570</v>
      </c>
      <c r="F283" s="2">
        <v>45578</v>
      </c>
      <c r="G283" t="s">
        <v>38</v>
      </c>
      <c r="H283" t="s">
        <v>39</v>
      </c>
      <c r="I283" t="s">
        <v>21</v>
      </c>
      <c r="J283" t="s">
        <v>28</v>
      </c>
      <c r="K283">
        <v>11976.81</v>
      </c>
      <c r="L283">
        <v>856</v>
      </c>
      <c r="M283">
        <v>268</v>
      </c>
      <c r="N283">
        <v>38422.58</v>
      </c>
      <c r="O283">
        <v>268</v>
      </c>
      <c r="P283">
        <f t="shared" si="41"/>
        <v>31.308411214953267</v>
      </c>
      <c r="Q283">
        <f t="shared" si="42"/>
        <v>13.99160046728972</v>
      </c>
      <c r="R283">
        <f t="shared" si="43"/>
        <v>44.689589552238807</v>
      </c>
      <c r="S283">
        <f t="shared" si="44"/>
        <v>220.80812837475091</v>
      </c>
      <c r="T283">
        <f t="shared" si="45"/>
        <v>143.36783582089552</v>
      </c>
      <c r="U283">
        <f t="shared" si="46"/>
        <v>3.208081283747509</v>
      </c>
      <c r="V283">
        <f t="shared" si="47"/>
        <v>31.308411214953267</v>
      </c>
      <c r="W283">
        <f t="shared" si="48"/>
        <v>26445.770000000004</v>
      </c>
      <c r="X283">
        <f t="shared" si="49"/>
        <v>8</v>
      </c>
      <c r="Y283" t="str">
        <f t="shared" si="50"/>
        <v>Oct</v>
      </c>
    </row>
    <row r="284" spans="1:25" x14ac:dyDescent="0.25">
      <c r="A284" t="s">
        <v>356</v>
      </c>
      <c r="B284" t="s">
        <v>58</v>
      </c>
      <c r="C284" t="s">
        <v>17</v>
      </c>
      <c r="D284" t="s">
        <v>18</v>
      </c>
      <c r="E284" s="2">
        <v>45559</v>
      </c>
      <c r="F284" s="2">
        <v>45586</v>
      </c>
      <c r="G284" t="s">
        <v>55</v>
      </c>
      <c r="H284" t="s">
        <v>56</v>
      </c>
      <c r="I284" t="s">
        <v>63</v>
      </c>
      <c r="J284" t="s">
        <v>28</v>
      </c>
      <c r="K284">
        <v>9614.33</v>
      </c>
      <c r="L284">
        <v>1918</v>
      </c>
      <c r="M284">
        <v>665</v>
      </c>
      <c r="N284">
        <v>79269.56</v>
      </c>
      <c r="O284">
        <v>665</v>
      </c>
      <c r="P284">
        <f t="shared" si="41"/>
        <v>34.67153284671533</v>
      </c>
      <c r="Q284">
        <f t="shared" si="42"/>
        <v>5.0126850886339938</v>
      </c>
      <c r="R284">
        <f t="shared" si="43"/>
        <v>14.457639097744361</v>
      </c>
      <c r="S284">
        <f t="shared" si="44"/>
        <v>724.4938544859599</v>
      </c>
      <c r="T284">
        <f t="shared" si="45"/>
        <v>119.20234586466165</v>
      </c>
      <c r="U284">
        <f t="shared" si="46"/>
        <v>8.2449385448596004</v>
      </c>
      <c r="V284">
        <f t="shared" si="47"/>
        <v>34.67153284671533</v>
      </c>
      <c r="W284">
        <f t="shared" si="48"/>
        <v>69655.23</v>
      </c>
      <c r="X284">
        <f t="shared" si="49"/>
        <v>27</v>
      </c>
      <c r="Y284" t="str">
        <f t="shared" si="50"/>
        <v>Sep</v>
      </c>
    </row>
    <row r="285" spans="1:25" x14ac:dyDescent="0.25">
      <c r="A285" t="s">
        <v>357</v>
      </c>
      <c r="B285" t="s">
        <v>101</v>
      </c>
      <c r="C285" t="s">
        <v>17</v>
      </c>
      <c r="D285" t="s">
        <v>18</v>
      </c>
      <c r="E285" s="2">
        <v>45611</v>
      </c>
      <c r="F285" s="2">
        <v>45632</v>
      </c>
      <c r="G285" t="s">
        <v>55</v>
      </c>
      <c r="H285" t="s">
        <v>56</v>
      </c>
      <c r="I285" t="s">
        <v>35</v>
      </c>
      <c r="J285" t="s">
        <v>44</v>
      </c>
      <c r="K285">
        <v>1767.23</v>
      </c>
      <c r="L285">
        <v>1657</v>
      </c>
      <c r="M285">
        <v>551</v>
      </c>
      <c r="N285">
        <v>59484.639999999999</v>
      </c>
      <c r="O285">
        <v>551</v>
      </c>
      <c r="P285">
        <f t="shared" si="41"/>
        <v>33.252866626433317</v>
      </c>
      <c r="Q285">
        <f t="shared" si="42"/>
        <v>1.0665238382619191</v>
      </c>
      <c r="R285">
        <f t="shared" si="43"/>
        <v>3.2073139745916515</v>
      </c>
      <c r="S285">
        <f t="shared" si="44"/>
        <v>3265.9817907120178</v>
      </c>
      <c r="T285">
        <f t="shared" si="45"/>
        <v>107.95760435571688</v>
      </c>
      <c r="U285">
        <f t="shared" si="46"/>
        <v>33.659817907120178</v>
      </c>
      <c r="V285">
        <f t="shared" si="47"/>
        <v>33.252866626433317</v>
      </c>
      <c r="W285">
        <f t="shared" si="48"/>
        <v>57717.409999999996</v>
      </c>
      <c r="X285">
        <f t="shared" si="49"/>
        <v>21</v>
      </c>
      <c r="Y285" t="str">
        <f t="shared" si="50"/>
        <v>Nov</v>
      </c>
    </row>
    <row r="286" spans="1:25" x14ac:dyDescent="0.25">
      <c r="A286" t="s">
        <v>358</v>
      </c>
      <c r="B286" t="s">
        <v>61</v>
      </c>
      <c r="C286" t="s">
        <v>31</v>
      </c>
      <c r="D286" t="s">
        <v>32</v>
      </c>
      <c r="E286" s="2">
        <v>45340</v>
      </c>
      <c r="F286" s="2">
        <v>45366</v>
      </c>
      <c r="G286" t="s">
        <v>69</v>
      </c>
      <c r="H286" t="s">
        <v>70</v>
      </c>
      <c r="I286" t="s">
        <v>27</v>
      </c>
      <c r="J286" t="s">
        <v>44</v>
      </c>
      <c r="K286">
        <v>12350.87</v>
      </c>
      <c r="L286">
        <v>1439</v>
      </c>
      <c r="M286">
        <v>171</v>
      </c>
      <c r="N286">
        <v>8752.36</v>
      </c>
      <c r="O286">
        <v>171</v>
      </c>
      <c r="P286">
        <f t="shared" si="41"/>
        <v>11.883252258512856</v>
      </c>
      <c r="Q286">
        <f t="shared" si="42"/>
        <v>8.5829534398888114</v>
      </c>
      <c r="R286">
        <f t="shared" si="43"/>
        <v>72.227309941520474</v>
      </c>
      <c r="S286">
        <f t="shared" si="44"/>
        <v>-29.135680320495645</v>
      </c>
      <c r="T286">
        <f t="shared" si="45"/>
        <v>51.183391812865501</v>
      </c>
      <c r="U286">
        <f t="shared" si="46"/>
        <v>0.70864319679504362</v>
      </c>
      <c r="V286">
        <f t="shared" si="47"/>
        <v>11.883252258512856</v>
      </c>
      <c r="W286">
        <f t="shared" si="48"/>
        <v>-3598.51</v>
      </c>
      <c r="X286">
        <f t="shared" si="49"/>
        <v>26</v>
      </c>
      <c r="Y286" t="str">
        <f t="shared" si="50"/>
        <v>Feb</v>
      </c>
    </row>
    <row r="287" spans="1:25" x14ac:dyDescent="0.25">
      <c r="A287" t="s">
        <v>359</v>
      </c>
      <c r="B287" t="s">
        <v>67</v>
      </c>
      <c r="C287" t="s">
        <v>53</v>
      </c>
      <c r="D287" t="s">
        <v>53</v>
      </c>
      <c r="E287" s="2">
        <v>45376</v>
      </c>
      <c r="F287" s="2">
        <v>45400</v>
      </c>
      <c r="G287" t="s">
        <v>38</v>
      </c>
      <c r="H287" t="s">
        <v>39</v>
      </c>
      <c r="I287" t="s">
        <v>63</v>
      </c>
      <c r="J287" t="s">
        <v>44</v>
      </c>
      <c r="K287">
        <v>4799.4799999999996</v>
      </c>
      <c r="L287">
        <v>2356</v>
      </c>
      <c r="M287">
        <v>701</v>
      </c>
      <c r="N287">
        <v>88390.75</v>
      </c>
      <c r="O287">
        <v>701</v>
      </c>
      <c r="P287">
        <f t="shared" si="41"/>
        <v>29.753820033955858</v>
      </c>
      <c r="Q287">
        <f t="shared" si="42"/>
        <v>2.0371307300509338</v>
      </c>
      <c r="R287">
        <f t="shared" si="43"/>
        <v>6.8466191155492151</v>
      </c>
      <c r="S287">
        <f t="shared" si="44"/>
        <v>1741.673472959571</v>
      </c>
      <c r="T287">
        <f t="shared" si="45"/>
        <v>126.09236804564907</v>
      </c>
      <c r="U287">
        <f t="shared" si="46"/>
        <v>18.416734729595706</v>
      </c>
      <c r="V287">
        <f t="shared" si="47"/>
        <v>29.753820033955858</v>
      </c>
      <c r="W287">
        <f t="shared" si="48"/>
        <v>83591.27</v>
      </c>
      <c r="X287">
        <f t="shared" si="49"/>
        <v>24</v>
      </c>
      <c r="Y287" t="str">
        <f t="shared" si="50"/>
        <v>Mar</v>
      </c>
    </row>
    <row r="288" spans="1:25" x14ac:dyDescent="0.25">
      <c r="A288" t="s">
        <v>360</v>
      </c>
      <c r="B288" t="s">
        <v>158</v>
      </c>
      <c r="C288" t="s">
        <v>42</v>
      </c>
      <c r="D288" t="s">
        <v>43</v>
      </c>
      <c r="E288" s="2">
        <v>45530</v>
      </c>
      <c r="F288" s="2">
        <v>45541</v>
      </c>
      <c r="G288" t="s">
        <v>49</v>
      </c>
      <c r="H288" t="s">
        <v>50</v>
      </c>
      <c r="I288" t="s">
        <v>35</v>
      </c>
      <c r="J288" t="s">
        <v>22</v>
      </c>
      <c r="K288">
        <v>12780.67</v>
      </c>
      <c r="L288">
        <v>776</v>
      </c>
      <c r="M288">
        <v>244</v>
      </c>
      <c r="N288">
        <v>34484.589999999997</v>
      </c>
      <c r="O288">
        <v>244</v>
      </c>
      <c r="P288">
        <f t="shared" si="41"/>
        <v>31.443298969072163</v>
      </c>
      <c r="Q288">
        <f t="shared" si="42"/>
        <v>16.46993556701031</v>
      </c>
      <c r="R288">
        <f t="shared" si="43"/>
        <v>52.379795081967217</v>
      </c>
      <c r="S288">
        <f t="shared" si="44"/>
        <v>169.81832720819799</v>
      </c>
      <c r="T288">
        <f t="shared" si="45"/>
        <v>141.3302868852459</v>
      </c>
      <c r="U288">
        <f t="shared" si="46"/>
        <v>2.6981832720819798</v>
      </c>
      <c r="V288">
        <f t="shared" si="47"/>
        <v>31.443298969072163</v>
      </c>
      <c r="W288">
        <f t="shared" si="48"/>
        <v>21703.919999999998</v>
      </c>
      <c r="X288">
        <f t="shared" si="49"/>
        <v>11</v>
      </c>
      <c r="Y288" t="str">
        <f t="shared" si="50"/>
        <v>Aug</v>
      </c>
    </row>
    <row r="289" spans="1:25" x14ac:dyDescent="0.25">
      <c r="A289" t="s">
        <v>361</v>
      </c>
      <c r="B289" t="s">
        <v>61</v>
      </c>
      <c r="C289" t="s">
        <v>53</v>
      </c>
      <c r="D289" t="s">
        <v>53</v>
      </c>
      <c r="E289" s="2">
        <v>45617</v>
      </c>
      <c r="F289" s="2">
        <v>45637</v>
      </c>
      <c r="G289" t="s">
        <v>38</v>
      </c>
      <c r="H289" t="s">
        <v>39</v>
      </c>
      <c r="I289" t="s">
        <v>27</v>
      </c>
      <c r="J289" t="s">
        <v>44</v>
      </c>
      <c r="K289">
        <v>19900.7</v>
      </c>
      <c r="L289">
        <v>1646</v>
      </c>
      <c r="M289">
        <v>210</v>
      </c>
      <c r="N289">
        <v>19284.25</v>
      </c>
      <c r="O289">
        <v>210</v>
      </c>
      <c r="P289">
        <f t="shared" si="41"/>
        <v>12.75820170109356</v>
      </c>
      <c r="Q289">
        <f t="shared" si="42"/>
        <v>12.090340218712029</v>
      </c>
      <c r="R289">
        <f t="shared" si="43"/>
        <v>94.765238095238104</v>
      </c>
      <c r="S289">
        <f t="shared" si="44"/>
        <v>-3.0976297316174843</v>
      </c>
      <c r="T289">
        <f t="shared" si="45"/>
        <v>91.829761904761909</v>
      </c>
      <c r="U289">
        <f t="shared" si="46"/>
        <v>0.96902370268382521</v>
      </c>
      <c r="V289">
        <f t="shared" si="47"/>
        <v>12.75820170109356</v>
      </c>
      <c r="W289">
        <f t="shared" si="48"/>
        <v>-616.45000000000073</v>
      </c>
      <c r="X289">
        <f t="shared" si="49"/>
        <v>20</v>
      </c>
      <c r="Y289" t="str">
        <f t="shared" si="50"/>
        <v>Nov</v>
      </c>
    </row>
    <row r="290" spans="1:25" x14ac:dyDescent="0.25">
      <c r="A290" t="s">
        <v>362</v>
      </c>
      <c r="B290" t="s">
        <v>158</v>
      </c>
      <c r="C290" t="s">
        <v>65</v>
      </c>
      <c r="D290" t="s">
        <v>32</v>
      </c>
      <c r="E290" s="2">
        <v>45352</v>
      </c>
      <c r="F290" s="2">
        <v>45376</v>
      </c>
      <c r="G290" t="s">
        <v>19</v>
      </c>
      <c r="H290" t="s">
        <v>20</v>
      </c>
      <c r="I290" t="s">
        <v>59</v>
      </c>
      <c r="J290" t="s">
        <v>28</v>
      </c>
      <c r="K290">
        <v>10078.129999999999</v>
      </c>
      <c r="L290">
        <v>2313</v>
      </c>
      <c r="M290">
        <v>738</v>
      </c>
      <c r="N290">
        <v>63177</v>
      </c>
      <c r="O290">
        <v>738</v>
      </c>
      <c r="P290">
        <f t="shared" si="41"/>
        <v>31.906614785992215</v>
      </c>
      <c r="Q290">
        <f t="shared" si="42"/>
        <v>4.3571681798530042</v>
      </c>
      <c r="R290">
        <f t="shared" si="43"/>
        <v>13.656002710027099</v>
      </c>
      <c r="S290">
        <f t="shared" si="44"/>
        <v>526.87224713314879</v>
      </c>
      <c r="T290">
        <f t="shared" si="45"/>
        <v>85.605691056910572</v>
      </c>
      <c r="U290">
        <f t="shared" si="46"/>
        <v>6.268722471331488</v>
      </c>
      <c r="V290">
        <f t="shared" si="47"/>
        <v>31.906614785992215</v>
      </c>
      <c r="W290">
        <f t="shared" si="48"/>
        <v>53098.87</v>
      </c>
      <c r="X290">
        <f t="shared" si="49"/>
        <v>24</v>
      </c>
      <c r="Y290" t="str">
        <f t="shared" si="50"/>
        <v>Mar</v>
      </c>
    </row>
    <row r="291" spans="1:25" x14ac:dyDescent="0.25">
      <c r="A291" t="s">
        <v>363</v>
      </c>
      <c r="B291" t="s">
        <v>104</v>
      </c>
      <c r="C291" t="s">
        <v>31</v>
      </c>
      <c r="D291" t="s">
        <v>32</v>
      </c>
      <c r="E291" s="2">
        <v>45299</v>
      </c>
      <c r="F291" s="2">
        <v>45323</v>
      </c>
      <c r="G291" t="s">
        <v>25</v>
      </c>
      <c r="H291" t="s">
        <v>26</v>
      </c>
      <c r="I291" t="s">
        <v>63</v>
      </c>
      <c r="J291" t="s">
        <v>44</v>
      </c>
      <c r="K291">
        <v>12647.28</v>
      </c>
      <c r="L291">
        <v>942</v>
      </c>
      <c r="M291">
        <v>198</v>
      </c>
      <c r="N291">
        <v>20028.25</v>
      </c>
      <c r="O291">
        <v>198</v>
      </c>
      <c r="P291">
        <f t="shared" si="41"/>
        <v>21.019108280254777</v>
      </c>
      <c r="Q291">
        <f t="shared" si="42"/>
        <v>13.425987261146497</v>
      </c>
      <c r="R291">
        <f t="shared" si="43"/>
        <v>63.875151515151515</v>
      </c>
      <c r="S291">
        <f t="shared" si="44"/>
        <v>58.3601375157346</v>
      </c>
      <c r="T291">
        <f t="shared" si="45"/>
        <v>101.15277777777777</v>
      </c>
      <c r="U291">
        <f t="shared" si="46"/>
        <v>1.5836013751573461</v>
      </c>
      <c r="V291">
        <f t="shared" si="47"/>
        <v>21.019108280254777</v>
      </c>
      <c r="W291">
        <f t="shared" si="48"/>
        <v>7380.9699999999993</v>
      </c>
      <c r="X291">
        <f t="shared" si="49"/>
        <v>24</v>
      </c>
      <c r="Y291" t="str">
        <f t="shared" si="50"/>
        <v>Jan</v>
      </c>
    </row>
    <row r="292" spans="1:25" x14ac:dyDescent="0.25">
      <c r="A292" t="s">
        <v>364</v>
      </c>
      <c r="B292" t="s">
        <v>133</v>
      </c>
      <c r="C292" t="s">
        <v>17</v>
      </c>
      <c r="D292" t="s">
        <v>18</v>
      </c>
      <c r="E292" s="2">
        <v>45447</v>
      </c>
      <c r="F292" s="2">
        <v>45462</v>
      </c>
      <c r="G292" t="s">
        <v>33</v>
      </c>
      <c r="H292" t="s">
        <v>34</v>
      </c>
      <c r="I292" t="s">
        <v>59</v>
      </c>
      <c r="J292" t="s">
        <v>22</v>
      </c>
      <c r="K292">
        <v>11811.68</v>
      </c>
      <c r="L292">
        <v>1340</v>
      </c>
      <c r="M292">
        <v>419</v>
      </c>
      <c r="N292">
        <v>25924.37</v>
      </c>
      <c r="O292">
        <v>419</v>
      </c>
      <c r="P292">
        <f t="shared" si="41"/>
        <v>31.268656716417908</v>
      </c>
      <c r="Q292">
        <f t="shared" si="42"/>
        <v>8.8146865671641788</v>
      </c>
      <c r="R292">
        <f t="shared" si="43"/>
        <v>28.190167064439141</v>
      </c>
      <c r="S292">
        <f t="shared" si="44"/>
        <v>119.48080205356052</v>
      </c>
      <c r="T292">
        <f t="shared" si="45"/>
        <v>61.872004773269687</v>
      </c>
      <c r="U292">
        <f t="shared" si="46"/>
        <v>2.1948080205356053</v>
      </c>
      <c r="V292">
        <f t="shared" si="47"/>
        <v>31.268656716417908</v>
      </c>
      <c r="W292">
        <f t="shared" si="48"/>
        <v>14112.689999999999</v>
      </c>
      <c r="X292">
        <f t="shared" si="49"/>
        <v>15</v>
      </c>
      <c r="Y292" t="str">
        <f t="shared" si="50"/>
        <v>Jun</v>
      </c>
    </row>
    <row r="293" spans="1:25" x14ac:dyDescent="0.25">
      <c r="A293" t="s">
        <v>365</v>
      </c>
      <c r="B293" t="s">
        <v>30</v>
      </c>
      <c r="C293" t="s">
        <v>17</v>
      </c>
      <c r="D293" t="s">
        <v>18</v>
      </c>
      <c r="E293" s="2">
        <v>45417</v>
      </c>
      <c r="F293" s="2">
        <v>45430</v>
      </c>
      <c r="G293" t="s">
        <v>33</v>
      </c>
      <c r="H293" t="s">
        <v>34</v>
      </c>
      <c r="I293" t="s">
        <v>35</v>
      </c>
      <c r="J293" t="s">
        <v>44</v>
      </c>
      <c r="K293">
        <v>3025.54</v>
      </c>
      <c r="L293">
        <v>1268</v>
      </c>
      <c r="M293">
        <v>426</v>
      </c>
      <c r="N293">
        <v>56851.96</v>
      </c>
      <c r="O293">
        <v>426</v>
      </c>
      <c r="P293">
        <f t="shared" si="41"/>
        <v>33.596214511041012</v>
      </c>
      <c r="Q293">
        <f t="shared" si="42"/>
        <v>2.3860725552050472</v>
      </c>
      <c r="R293">
        <f t="shared" si="43"/>
        <v>7.102206572769953</v>
      </c>
      <c r="S293">
        <f t="shared" si="44"/>
        <v>1779.0681993958103</v>
      </c>
      <c r="T293">
        <f t="shared" si="45"/>
        <v>133.45530516431924</v>
      </c>
      <c r="U293">
        <f t="shared" si="46"/>
        <v>18.790681993958103</v>
      </c>
      <c r="V293">
        <f t="shared" si="47"/>
        <v>33.596214511041012</v>
      </c>
      <c r="W293">
        <f t="shared" si="48"/>
        <v>53826.42</v>
      </c>
      <c r="X293">
        <f t="shared" si="49"/>
        <v>13</v>
      </c>
      <c r="Y293" t="str">
        <f t="shared" si="50"/>
        <v>May</v>
      </c>
    </row>
    <row r="294" spans="1:25" x14ac:dyDescent="0.25">
      <c r="A294" t="s">
        <v>366</v>
      </c>
      <c r="B294" t="s">
        <v>128</v>
      </c>
      <c r="C294" t="s">
        <v>47</v>
      </c>
      <c r="D294" t="s">
        <v>48</v>
      </c>
      <c r="E294" s="2">
        <v>45556</v>
      </c>
      <c r="F294" s="2">
        <v>45569</v>
      </c>
      <c r="G294" t="s">
        <v>69</v>
      </c>
      <c r="H294" t="s">
        <v>70</v>
      </c>
      <c r="I294" t="s">
        <v>21</v>
      </c>
      <c r="J294" t="s">
        <v>44</v>
      </c>
      <c r="K294">
        <v>16285.56</v>
      </c>
      <c r="L294">
        <v>89</v>
      </c>
      <c r="M294">
        <v>29</v>
      </c>
      <c r="N294">
        <v>3428.54</v>
      </c>
      <c r="O294">
        <v>29</v>
      </c>
      <c r="P294">
        <f t="shared" si="41"/>
        <v>32.584269662921351</v>
      </c>
      <c r="Q294">
        <f t="shared" si="42"/>
        <v>182.9838202247191</v>
      </c>
      <c r="R294">
        <f t="shared" si="43"/>
        <v>561.57103448275859</v>
      </c>
      <c r="S294">
        <f t="shared" si="44"/>
        <v>-78.947361957464167</v>
      </c>
      <c r="T294">
        <f t="shared" si="45"/>
        <v>118.22551724137931</v>
      </c>
      <c r="U294">
        <f t="shared" si="46"/>
        <v>0.21052638042535843</v>
      </c>
      <c r="V294">
        <f t="shared" si="47"/>
        <v>32.584269662921351</v>
      </c>
      <c r="W294">
        <f t="shared" si="48"/>
        <v>-12857.02</v>
      </c>
      <c r="X294">
        <f t="shared" si="49"/>
        <v>13</v>
      </c>
      <c r="Y294" t="str">
        <f t="shared" si="50"/>
        <v>Sep</v>
      </c>
    </row>
    <row r="295" spans="1:25" x14ac:dyDescent="0.25">
      <c r="A295" t="s">
        <v>367</v>
      </c>
      <c r="B295" t="s">
        <v>74</v>
      </c>
      <c r="C295" t="s">
        <v>47</v>
      </c>
      <c r="D295" t="s">
        <v>48</v>
      </c>
      <c r="E295" s="2">
        <v>45606</v>
      </c>
      <c r="F295" s="2">
        <v>45633</v>
      </c>
      <c r="G295" t="s">
        <v>49</v>
      </c>
      <c r="H295" t="s">
        <v>50</v>
      </c>
      <c r="I295" t="s">
        <v>21</v>
      </c>
      <c r="J295" t="s">
        <v>44</v>
      </c>
      <c r="K295">
        <v>5987.12</v>
      </c>
      <c r="L295">
        <v>1024</v>
      </c>
      <c r="M295">
        <v>52</v>
      </c>
      <c r="N295">
        <v>5901.26</v>
      </c>
      <c r="O295">
        <v>52</v>
      </c>
      <c r="P295">
        <f t="shared" si="41"/>
        <v>5.078125</v>
      </c>
      <c r="Q295">
        <f t="shared" si="42"/>
        <v>5.8467968749999999</v>
      </c>
      <c r="R295">
        <f t="shared" si="43"/>
        <v>115.13692307692307</v>
      </c>
      <c r="S295">
        <f t="shared" si="44"/>
        <v>-1.4340784884886169</v>
      </c>
      <c r="T295">
        <f t="shared" si="45"/>
        <v>113.48576923076924</v>
      </c>
      <c r="U295">
        <f t="shared" si="46"/>
        <v>0.98565921511511378</v>
      </c>
      <c r="V295">
        <f t="shared" si="47"/>
        <v>5.078125</v>
      </c>
      <c r="W295">
        <f t="shared" si="48"/>
        <v>-85.859999999999673</v>
      </c>
      <c r="X295">
        <f t="shared" si="49"/>
        <v>27</v>
      </c>
      <c r="Y295" t="str">
        <f t="shared" si="50"/>
        <v>Nov</v>
      </c>
    </row>
    <row r="296" spans="1:25" x14ac:dyDescent="0.25">
      <c r="A296" t="s">
        <v>368</v>
      </c>
      <c r="B296" t="s">
        <v>104</v>
      </c>
      <c r="C296" t="s">
        <v>17</v>
      </c>
      <c r="D296" t="s">
        <v>18</v>
      </c>
      <c r="E296" s="2">
        <v>45442</v>
      </c>
      <c r="F296" s="2">
        <v>45447</v>
      </c>
      <c r="G296" t="s">
        <v>25</v>
      </c>
      <c r="H296" t="s">
        <v>26</v>
      </c>
      <c r="I296" t="s">
        <v>59</v>
      </c>
      <c r="J296" t="s">
        <v>44</v>
      </c>
      <c r="K296">
        <v>1451.28</v>
      </c>
      <c r="L296">
        <v>963</v>
      </c>
      <c r="M296">
        <v>71</v>
      </c>
      <c r="N296">
        <v>4005.96</v>
      </c>
      <c r="O296">
        <v>71</v>
      </c>
      <c r="P296">
        <f t="shared" si="41"/>
        <v>7.3727933541017654</v>
      </c>
      <c r="Q296">
        <f t="shared" si="42"/>
        <v>1.5070404984423675</v>
      </c>
      <c r="R296">
        <f t="shared" si="43"/>
        <v>20.440563380281692</v>
      </c>
      <c r="S296">
        <f t="shared" si="44"/>
        <v>176.02943608400864</v>
      </c>
      <c r="T296">
        <f t="shared" si="45"/>
        <v>56.421971830985918</v>
      </c>
      <c r="U296">
        <f t="shared" si="46"/>
        <v>2.7602943608400863</v>
      </c>
      <c r="V296">
        <f t="shared" si="47"/>
        <v>7.3727933541017654</v>
      </c>
      <c r="W296">
        <f t="shared" si="48"/>
        <v>2554.6800000000003</v>
      </c>
      <c r="X296">
        <f t="shared" si="49"/>
        <v>5</v>
      </c>
      <c r="Y296" t="str">
        <f t="shared" si="50"/>
        <v>May</v>
      </c>
    </row>
    <row r="297" spans="1:25" x14ac:dyDescent="0.25">
      <c r="A297" t="s">
        <v>369</v>
      </c>
      <c r="B297" t="s">
        <v>123</v>
      </c>
      <c r="C297" t="s">
        <v>17</v>
      </c>
      <c r="D297" t="s">
        <v>18</v>
      </c>
      <c r="E297" s="2">
        <v>45405</v>
      </c>
      <c r="F297" s="2">
        <v>45423</v>
      </c>
      <c r="G297" t="s">
        <v>25</v>
      </c>
      <c r="H297" t="s">
        <v>26</v>
      </c>
      <c r="I297" t="s">
        <v>21</v>
      </c>
      <c r="J297" t="s">
        <v>22</v>
      </c>
      <c r="K297">
        <v>13823.55</v>
      </c>
      <c r="L297">
        <v>1022</v>
      </c>
      <c r="M297">
        <v>312</v>
      </c>
      <c r="N297">
        <v>27898.29</v>
      </c>
      <c r="O297">
        <v>312</v>
      </c>
      <c r="P297">
        <f t="shared" si="41"/>
        <v>30.528375733855185</v>
      </c>
      <c r="Q297">
        <f t="shared" si="42"/>
        <v>13.525978473581212</v>
      </c>
      <c r="R297">
        <f t="shared" si="43"/>
        <v>44.306249999999999</v>
      </c>
      <c r="S297">
        <f t="shared" si="44"/>
        <v>101.81711644259255</v>
      </c>
      <c r="T297">
        <f t="shared" si="45"/>
        <v>89.417596153846162</v>
      </c>
      <c r="U297">
        <f t="shared" si="46"/>
        <v>2.0181711644259255</v>
      </c>
      <c r="V297">
        <f t="shared" si="47"/>
        <v>30.528375733855185</v>
      </c>
      <c r="W297">
        <f t="shared" si="48"/>
        <v>14074.740000000002</v>
      </c>
      <c r="X297">
        <f t="shared" si="49"/>
        <v>18</v>
      </c>
      <c r="Y297" t="str">
        <f t="shared" si="50"/>
        <v>Apr</v>
      </c>
    </row>
    <row r="298" spans="1:25" x14ac:dyDescent="0.25">
      <c r="A298" t="s">
        <v>370</v>
      </c>
      <c r="B298" t="s">
        <v>24</v>
      </c>
      <c r="C298" t="s">
        <v>47</v>
      </c>
      <c r="D298" t="s">
        <v>48</v>
      </c>
      <c r="E298" s="2">
        <v>45542</v>
      </c>
      <c r="F298" s="2">
        <v>45559</v>
      </c>
      <c r="G298" t="s">
        <v>69</v>
      </c>
      <c r="H298" t="s">
        <v>70</v>
      </c>
      <c r="I298" t="s">
        <v>35</v>
      </c>
      <c r="J298" t="s">
        <v>22</v>
      </c>
      <c r="K298">
        <v>9871.44</v>
      </c>
      <c r="L298">
        <v>2446</v>
      </c>
      <c r="M298">
        <v>787</v>
      </c>
      <c r="N298">
        <v>77565.36</v>
      </c>
      <c r="O298">
        <v>787</v>
      </c>
      <c r="P298">
        <f t="shared" si="41"/>
        <v>32.174979558462795</v>
      </c>
      <c r="Q298">
        <f t="shared" si="42"/>
        <v>4.0357481602616518</v>
      </c>
      <c r="R298">
        <f t="shared" si="43"/>
        <v>12.543125794155019</v>
      </c>
      <c r="S298">
        <f t="shared" si="44"/>
        <v>685.75526974787863</v>
      </c>
      <c r="T298">
        <f t="shared" si="45"/>
        <v>98.558271918678528</v>
      </c>
      <c r="U298">
        <f t="shared" si="46"/>
        <v>7.8575526974787868</v>
      </c>
      <c r="V298">
        <f t="shared" si="47"/>
        <v>32.174979558462795</v>
      </c>
      <c r="W298">
        <f t="shared" si="48"/>
        <v>67693.919999999998</v>
      </c>
      <c r="X298">
        <f t="shared" si="49"/>
        <v>17</v>
      </c>
      <c r="Y298" t="str">
        <f t="shared" si="50"/>
        <v>Sep</v>
      </c>
    </row>
    <row r="299" spans="1:25" x14ac:dyDescent="0.25">
      <c r="A299" t="s">
        <v>371</v>
      </c>
      <c r="B299" t="s">
        <v>24</v>
      </c>
      <c r="C299" t="s">
        <v>53</v>
      </c>
      <c r="D299" t="s">
        <v>53</v>
      </c>
      <c r="E299" s="2">
        <v>45571</v>
      </c>
      <c r="F299" s="2">
        <v>45580</v>
      </c>
      <c r="G299" t="s">
        <v>25</v>
      </c>
      <c r="H299" t="s">
        <v>26</v>
      </c>
      <c r="I299" t="s">
        <v>63</v>
      </c>
      <c r="J299" t="s">
        <v>44</v>
      </c>
      <c r="K299">
        <v>13411.18</v>
      </c>
      <c r="L299">
        <v>2137</v>
      </c>
      <c r="M299">
        <v>469</v>
      </c>
      <c r="N299">
        <v>29098.35</v>
      </c>
      <c r="O299">
        <v>469</v>
      </c>
      <c r="P299">
        <f t="shared" si="41"/>
        <v>21.946654188114177</v>
      </c>
      <c r="Q299">
        <f t="shared" si="42"/>
        <v>6.2757042583060363</v>
      </c>
      <c r="R299">
        <f t="shared" si="43"/>
        <v>28.595266524520255</v>
      </c>
      <c r="S299">
        <f t="shared" si="44"/>
        <v>116.97084074630271</v>
      </c>
      <c r="T299">
        <f t="shared" si="45"/>
        <v>62.04339019189765</v>
      </c>
      <c r="U299">
        <f t="shared" si="46"/>
        <v>2.1697084074630268</v>
      </c>
      <c r="V299">
        <f t="shared" si="47"/>
        <v>21.946654188114177</v>
      </c>
      <c r="W299">
        <f t="shared" si="48"/>
        <v>15687.169999999998</v>
      </c>
      <c r="X299">
        <f t="shared" si="49"/>
        <v>9</v>
      </c>
      <c r="Y299" t="str">
        <f t="shared" si="50"/>
        <v>Oct</v>
      </c>
    </row>
    <row r="300" spans="1:25" x14ac:dyDescent="0.25">
      <c r="A300" t="s">
        <v>372</v>
      </c>
      <c r="B300" t="s">
        <v>76</v>
      </c>
      <c r="C300" t="s">
        <v>65</v>
      </c>
      <c r="D300" t="s">
        <v>32</v>
      </c>
      <c r="E300" s="2">
        <v>45318</v>
      </c>
      <c r="F300" s="2">
        <v>45340</v>
      </c>
      <c r="G300" t="s">
        <v>38</v>
      </c>
      <c r="H300" t="s">
        <v>39</v>
      </c>
      <c r="I300" t="s">
        <v>27</v>
      </c>
      <c r="J300" t="s">
        <v>44</v>
      </c>
      <c r="K300">
        <v>17633.28</v>
      </c>
      <c r="L300">
        <v>2433</v>
      </c>
      <c r="M300">
        <v>602</v>
      </c>
      <c r="N300">
        <v>79506.02</v>
      </c>
      <c r="O300">
        <v>602</v>
      </c>
      <c r="P300">
        <f t="shared" si="41"/>
        <v>24.743115495273322</v>
      </c>
      <c r="Q300">
        <f t="shared" si="42"/>
        <v>7.2475462392108501</v>
      </c>
      <c r="R300">
        <f t="shared" si="43"/>
        <v>29.291162790697673</v>
      </c>
      <c r="S300">
        <f t="shared" si="44"/>
        <v>350.88616525116151</v>
      </c>
      <c r="T300">
        <f t="shared" si="45"/>
        <v>132.06980066445183</v>
      </c>
      <c r="U300">
        <f t="shared" si="46"/>
        <v>4.508861652511615</v>
      </c>
      <c r="V300">
        <f t="shared" si="47"/>
        <v>24.743115495273322</v>
      </c>
      <c r="W300">
        <f t="shared" si="48"/>
        <v>61872.740000000005</v>
      </c>
      <c r="X300">
        <f t="shared" si="49"/>
        <v>22</v>
      </c>
      <c r="Y300" t="str">
        <f t="shared" si="50"/>
        <v>Jan</v>
      </c>
    </row>
    <row r="301" spans="1:25" x14ac:dyDescent="0.25">
      <c r="A301" t="s">
        <v>373</v>
      </c>
      <c r="B301" t="s">
        <v>76</v>
      </c>
      <c r="C301" t="s">
        <v>47</v>
      </c>
      <c r="D301" t="s">
        <v>48</v>
      </c>
      <c r="E301" s="2">
        <v>45344</v>
      </c>
      <c r="F301" s="2">
        <v>45372</v>
      </c>
      <c r="G301" t="s">
        <v>25</v>
      </c>
      <c r="H301" t="s">
        <v>26</v>
      </c>
      <c r="I301" t="s">
        <v>59</v>
      </c>
      <c r="J301" t="s">
        <v>28</v>
      </c>
      <c r="K301">
        <v>17412.240000000002</v>
      </c>
      <c r="L301">
        <v>1754</v>
      </c>
      <c r="M301">
        <v>263</v>
      </c>
      <c r="N301">
        <v>15423.06</v>
      </c>
      <c r="O301">
        <v>263</v>
      </c>
      <c r="P301">
        <f t="shared" si="41"/>
        <v>14.994298745724061</v>
      </c>
      <c r="Q301">
        <f t="shared" si="42"/>
        <v>9.9271607753705826</v>
      </c>
      <c r="R301">
        <f t="shared" si="43"/>
        <v>66.206235741444871</v>
      </c>
      <c r="S301">
        <f t="shared" si="44"/>
        <v>-11.424032749376313</v>
      </c>
      <c r="T301">
        <f t="shared" si="45"/>
        <v>58.642813688212925</v>
      </c>
      <c r="U301">
        <f t="shared" si="46"/>
        <v>0.88575967250623688</v>
      </c>
      <c r="V301">
        <f t="shared" si="47"/>
        <v>14.994298745724061</v>
      </c>
      <c r="W301">
        <f t="shared" si="48"/>
        <v>-1989.1800000000021</v>
      </c>
      <c r="X301">
        <f t="shared" si="49"/>
        <v>28</v>
      </c>
      <c r="Y301" t="str">
        <f t="shared" si="50"/>
        <v>Feb</v>
      </c>
    </row>
    <row r="302" spans="1:25" x14ac:dyDescent="0.25">
      <c r="A302" t="s">
        <v>374</v>
      </c>
      <c r="B302" t="s">
        <v>41</v>
      </c>
      <c r="C302" t="s">
        <v>31</v>
      </c>
      <c r="D302" t="s">
        <v>32</v>
      </c>
      <c r="E302" s="2">
        <v>45558</v>
      </c>
      <c r="F302" s="2">
        <v>45573</v>
      </c>
      <c r="G302" t="s">
        <v>69</v>
      </c>
      <c r="H302" t="s">
        <v>70</v>
      </c>
      <c r="I302" t="s">
        <v>21</v>
      </c>
      <c r="J302" t="s">
        <v>22</v>
      </c>
      <c r="K302">
        <v>18636.759999999998</v>
      </c>
      <c r="L302">
        <v>405</v>
      </c>
      <c r="M302">
        <v>95</v>
      </c>
      <c r="N302">
        <v>11430.97</v>
      </c>
      <c r="O302">
        <v>95</v>
      </c>
      <c r="P302">
        <f t="shared" si="41"/>
        <v>23.456790123456788</v>
      </c>
      <c r="Q302">
        <f t="shared" si="42"/>
        <v>46.016691358024687</v>
      </c>
      <c r="R302">
        <f t="shared" si="43"/>
        <v>196.17642105263155</v>
      </c>
      <c r="S302">
        <f t="shared" si="44"/>
        <v>-38.66439230853431</v>
      </c>
      <c r="T302">
        <f t="shared" si="45"/>
        <v>120.32599999999999</v>
      </c>
      <c r="U302">
        <f t="shared" si="46"/>
        <v>0.61335607691465688</v>
      </c>
      <c r="V302">
        <f t="shared" si="47"/>
        <v>23.456790123456788</v>
      </c>
      <c r="W302">
        <f t="shared" si="48"/>
        <v>-7205.7899999999991</v>
      </c>
      <c r="X302">
        <f t="shared" si="49"/>
        <v>15</v>
      </c>
      <c r="Y302" t="str">
        <f t="shared" si="50"/>
        <v>Sep</v>
      </c>
    </row>
    <row r="303" spans="1:25" x14ac:dyDescent="0.25">
      <c r="A303" t="s">
        <v>375</v>
      </c>
      <c r="B303" t="s">
        <v>30</v>
      </c>
      <c r="C303" t="s">
        <v>47</v>
      </c>
      <c r="D303" t="s">
        <v>48</v>
      </c>
      <c r="E303" s="2">
        <v>45438</v>
      </c>
      <c r="F303" s="2">
        <v>45456</v>
      </c>
      <c r="G303" t="s">
        <v>33</v>
      </c>
      <c r="H303" t="s">
        <v>34</v>
      </c>
      <c r="I303" t="s">
        <v>35</v>
      </c>
      <c r="J303" t="s">
        <v>22</v>
      </c>
      <c r="K303">
        <v>3592.8</v>
      </c>
      <c r="L303">
        <v>606</v>
      </c>
      <c r="M303">
        <v>188</v>
      </c>
      <c r="N303">
        <v>6299.82</v>
      </c>
      <c r="O303">
        <v>188</v>
      </c>
      <c r="P303">
        <f t="shared" si="41"/>
        <v>31.023102310231021</v>
      </c>
      <c r="Q303">
        <f t="shared" si="42"/>
        <v>5.9287128712871286</v>
      </c>
      <c r="R303">
        <f t="shared" si="43"/>
        <v>19.110638297872342</v>
      </c>
      <c r="S303">
        <f t="shared" si="44"/>
        <v>75.345691382765509</v>
      </c>
      <c r="T303">
        <f t="shared" si="45"/>
        <v>33.509680851063827</v>
      </c>
      <c r="U303">
        <f t="shared" si="46"/>
        <v>1.7534569138276552</v>
      </c>
      <c r="V303">
        <f t="shared" si="47"/>
        <v>31.023102310231021</v>
      </c>
      <c r="W303">
        <f t="shared" si="48"/>
        <v>2707.0199999999995</v>
      </c>
      <c r="X303">
        <f t="shared" si="49"/>
        <v>18</v>
      </c>
      <c r="Y303" t="str">
        <f t="shared" si="50"/>
        <v>May</v>
      </c>
    </row>
    <row r="304" spans="1:25" x14ac:dyDescent="0.25">
      <c r="A304" t="s">
        <v>376</v>
      </c>
      <c r="B304" t="s">
        <v>160</v>
      </c>
      <c r="C304" t="s">
        <v>42</v>
      </c>
      <c r="D304" t="s">
        <v>43</v>
      </c>
      <c r="E304" s="2">
        <v>45549</v>
      </c>
      <c r="F304" s="2">
        <v>45572</v>
      </c>
      <c r="G304" t="s">
        <v>19</v>
      </c>
      <c r="H304" t="s">
        <v>20</v>
      </c>
      <c r="I304" t="s">
        <v>59</v>
      </c>
      <c r="J304" t="s">
        <v>44</v>
      </c>
      <c r="K304">
        <v>16603.43</v>
      </c>
      <c r="L304">
        <v>2460</v>
      </c>
      <c r="M304">
        <v>291</v>
      </c>
      <c r="N304">
        <v>40461.85</v>
      </c>
      <c r="O304">
        <v>291</v>
      </c>
      <c r="P304">
        <f t="shared" si="41"/>
        <v>11.829268292682926</v>
      </c>
      <c r="Q304">
        <f t="shared" si="42"/>
        <v>6.749361788617886</v>
      </c>
      <c r="R304">
        <f t="shared" si="43"/>
        <v>57.056460481099656</v>
      </c>
      <c r="S304">
        <f t="shared" si="44"/>
        <v>143.69573034005623</v>
      </c>
      <c r="T304">
        <f t="shared" si="45"/>
        <v>139.04415807560136</v>
      </c>
      <c r="U304">
        <f t="shared" si="46"/>
        <v>2.4369573034005625</v>
      </c>
      <c r="V304">
        <f t="shared" si="47"/>
        <v>11.829268292682926</v>
      </c>
      <c r="W304">
        <f t="shared" si="48"/>
        <v>23858.42</v>
      </c>
      <c r="X304">
        <f t="shared" si="49"/>
        <v>23</v>
      </c>
      <c r="Y304" t="str">
        <f t="shared" si="50"/>
        <v>Sep</v>
      </c>
    </row>
    <row r="305" spans="1:25" x14ac:dyDescent="0.25">
      <c r="A305" t="s">
        <v>377</v>
      </c>
      <c r="B305" t="s">
        <v>74</v>
      </c>
      <c r="C305" t="s">
        <v>53</v>
      </c>
      <c r="D305" t="s">
        <v>53</v>
      </c>
      <c r="E305" s="2">
        <v>45348</v>
      </c>
      <c r="F305" s="2">
        <v>45360</v>
      </c>
      <c r="G305" t="s">
        <v>19</v>
      </c>
      <c r="H305" t="s">
        <v>20</v>
      </c>
      <c r="I305" t="s">
        <v>21</v>
      </c>
      <c r="J305" t="s">
        <v>28</v>
      </c>
      <c r="K305">
        <v>521.84</v>
      </c>
      <c r="L305">
        <v>638</v>
      </c>
      <c r="M305">
        <v>129</v>
      </c>
      <c r="N305">
        <v>3968.85</v>
      </c>
      <c r="O305">
        <v>129</v>
      </c>
      <c r="P305">
        <f t="shared" si="41"/>
        <v>20.219435736677116</v>
      </c>
      <c r="Q305">
        <f t="shared" si="42"/>
        <v>0.81793103448275872</v>
      </c>
      <c r="R305">
        <f t="shared" si="43"/>
        <v>4.0452713178294575</v>
      </c>
      <c r="S305">
        <f t="shared" si="44"/>
        <v>660.54921048597259</v>
      </c>
      <c r="T305">
        <f t="shared" si="45"/>
        <v>30.766279069767442</v>
      </c>
      <c r="U305">
        <f t="shared" si="46"/>
        <v>7.6054921048597262</v>
      </c>
      <c r="V305">
        <f t="shared" si="47"/>
        <v>20.219435736677116</v>
      </c>
      <c r="W305">
        <f t="shared" si="48"/>
        <v>3447.0099999999998</v>
      </c>
      <c r="X305">
        <f t="shared" si="49"/>
        <v>12</v>
      </c>
      <c r="Y305" t="str">
        <f t="shared" si="50"/>
        <v>Feb</v>
      </c>
    </row>
    <row r="306" spans="1:25" x14ac:dyDescent="0.25">
      <c r="A306" t="s">
        <v>378</v>
      </c>
      <c r="B306" t="s">
        <v>128</v>
      </c>
      <c r="C306" t="s">
        <v>42</v>
      </c>
      <c r="D306" t="s">
        <v>43</v>
      </c>
      <c r="E306" s="2">
        <v>45582</v>
      </c>
      <c r="F306" s="2">
        <v>45594</v>
      </c>
      <c r="G306" t="s">
        <v>33</v>
      </c>
      <c r="H306" t="s">
        <v>34</v>
      </c>
      <c r="I306" t="s">
        <v>59</v>
      </c>
      <c r="J306" t="s">
        <v>28</v>
      </c>
      <c r="K306">
        <v>6097.24</v>
      </c>
      <c r="L306">
        <v>1740</v>
      </c>
      <c r="M306">
        <v>599</v>
      </c>
      <c r="N306">
        <v>63384.76</v>
      </c>
      <c r="O306">
        <v>599</v>
      </c>
      <c r="P306">
        <f t="shared" si="41"/>
        <v>34.425287356321839</v>
      </c>
      <c r="Q306">
        <f t="shared" si="42"/>
        <v>3.5041609195402299</v>
      </c>
      <c r="R306">
        <f t="shared" si="43"/>
        <v>10.179031719532555</v>
      </c>
      <c r="S306">
        <f t="shared" si="44"/>
        <v>939.56478669037153</v>
      </c>
      <c r="T306">
        <f t="shared" si="45"/>
        <v>105.81762938230385</v>
      </c>
      <c r="U306">
        <f t="shared" si="46"/>
        <v>10.395647866903715</v>
      </c>
      <c r="V306">
        <f t="shared" si="47"/>
        <v>34.425287356321839</v>
      </c>
      <c r="W306">
        <f t="shared" si="48"/>
        <v>57287.520000000004</v>
      </c>
      <c r="X306">
        <f t="shared" si="49"/>
        <v>12</v>
      </c>
      <c r="Y306" t="str">
        <f t="shared" si="50"/>
        <v>Oct</v>
      </c>
    </row>
    <row r="307" spans="1:25" x14ac:dyDescent="0.25">
      <c r="A307" t="s">
        <v>379</v>
      </c>
      <c r="B307" t="s">
        <v>52</v>
      </c>
      <c r="C307" t="s">
        <v>47</v>
      </c>
      <c r="D307" t="s">
        <v>48</v>
      </c>
      <c r="E307" s="2">
        <v>45551</v>
      </c>
      <c r="F307" s="2">
        <v>45565</v>
      </c>
      <c r="G307" t="s">
        <v>19</v>
      </c>
      <c r="H307" t="s">
        <v>20</v>
      </c>
      <c r="I307" t="s">
        <v>63</v>
      </c>
      <c r="J307" t="s">
        <v>44</v>
      </c>
      <c r="K307">
        <v>5566.17</v>
      </c>
      <c r="L307">
        <v>749</v>
      </c>
      <c r="M307">
        <v>39</v>
      </c>
      <c r="N307">
        <v>5001.42</v>
      </c>
      <c r="O307">
        <v>39</v>
      </c>
      <c r="P307">
        <f t="shared" si="41"/>
        <v>5.2069425901201605</v>
      </c>
      <c r="Q307">
        <f t="shared" si="42"/>
        <v>7.4314686248331112</v>
      </c>
      <c r="R307">
        <f t="shared" si="43"/>
        <v>142.72230769230768</v>
      </c>
      <c r="S307">
        <f t="shared" si="44"/>
        <v>-10.14611483300007</v>
      </c>
      <c r="T307">
        <f t="shared" si="45"/>
        <v>128.24153846153845</v>
      </c>
      <c r="U307">
        <f t="shared" si="46"/>
        <v>0.89853885166999925</v>
      </c>
      <c r="V307">
        <f t="shared" si="47"/>
        <v>5.2069425901201605</v>
      </c>
      <c r="W307">
        <f t="shared" si="48"/>
        <v>-564.75</v>
      </c>
      <c r="X307">
        <f t="shared" si="49"/>
        <v>14</v>
      </c>
      <c r="Y307" t="str">
        <f t="shared" si="50"/>
        <v>Sep</v>
      </c>
    </row>
    <row r="308" spans="1:25" x14ac:dyDescent="0.25">
      <c r="A308" t="s">
        <v>380</v>
      </c>
      <c r="B308" t="s">
        <v>86</v>
      </c>
      <c r="C308" t="s">
        <v>65</v>
      </c>
      <c r="D308" t="s">
        <v>32</v>
      </c>
      <c r="E308" s="2">
        <v>45558</v>
      </c>
      <c r="F308" s="2">
        <v>45583</v>
      </c>
      <c r="G308" t="s">
        <v>55</v>
      </c>
      <c r="H308" t="s">
        <v>56</v>
      </c>
      <c r="I308" t="s">
        <v>27</v>
      </c>
      <c r="J308" t="s">
        <v>28</v>
      </c>
      <c r="K308">
        <v>3004.75</v>
      </c>
      <c r="L308">
        <v>635</v>
      </c>
      <c r="M308">
        <v>114</v>
      </c>
      <c r="N308">
        <v>14912.86</v>
      </c>
      <c r="O308">
        <v>114</v>
      </c>
      <c r="P308">
        <f t="shared" si="41"/>
        <v>17.952755905511811</v>
      </c>
      <c r="Q308">
        <f t="shared" si="42"/>
        <v>4.7318897637795274</v>
      </c>
      <c r="R308">
        <f t="shared" si="43"/>
        <v>26.357456140350877</v>
      </c>
      <c r="S308">
        <f t="shared" si="44"/>
        <v>396.30950994259092</v>
      </c>
      <c r="T308">
        <f t="shared" si="45"/>
        <v>130.81456140350878</v>
      </c>
      <c r="U308">
        <f t="shared" si="46"/>
        <v>4.9630950994259093</v>
      </c>
      <c r="V308">
        <f t="shared" si="47"/>
        <v>17.952755905511811</v>
      </c>
      <c r="W308">
        <f t="shared" si="48"/>
        <v>11908.11</v>
      </c>
      <c r="X308">
        <f t="shared" si="49"/>
        <v>25</v>
      </c>
      <c r="Y308" t="str">
        <f t="shared" si="50"/>
        <v>Sep</v>
      </c>
    </row>
    <row r="309" spans="1:25" x14ac:dyDescent="0.25">
      <c r="A309" t="s">
        <v>381</v>
      </c>
      <c r="B309" t="s">
        <v>104</v>
      </c>
      <c r="C309" t="s">
        <v>17</v>
      </c>
      <c r="D309" t="s">
        <v>18</v>
      </c>
      <c r="E309" s="2">
        <v>45381</v>
      </c>
      <c r="F309" s="2">
        <v>45407</v>
      </c>
      <c r="G309" t="s">
        <v>33</v>
      </c>
      <c r="H309" t="s">
        <v>34</v>
      </c>
      <c r="I309" t="s">
        <v>27</v>
      </c>
      <c r="J309" t="s">
        <v>28</v>
      </c>
      <c r="K309">
        <v>8146.95</v>
      </c>
      <c r="L309">
        <v>2432</v>
      </c>
      <c r="M309">
        <v>801</v>
      </c>
      <c r="N309">
        <v>33883.24</v>
      </c>
      <c r="O309">
        <v>801</v>
      </c>
      <c r="P309">
        <f t="shared" si="41"/>
        <v>32.93585526315789</v>
      </c>
      <c r="Q309">
        <f t="shared" si="42"/>
        <v>3.3498972039473682</v>
      </c>
      <c r="R309">
        <f t="shared" si="43"/>
        <v>10.170973782771535</v>
      </c>
      <c r="S309">
        <f t="shared" si="44"/>
        <v>315.90091997618737</v>
      </c>
      <c r="T309">
        <f t="shared" si="45"/>
        <v>42.301173533083642</v>
      </c>
      <c r="U309">
        <f t="shared" si="46"/>
        <v>4.1590091997618739</v>
      </c>
      <c r="V309">
        <f t="shared" si="47"/>
        <v>32.93585526315789</v>
      </c>
      <c r="W309">
        <f t="shared" si="48"/>
        <v>25736.289999999997</v>
      </c>
      <c r="X309">
        <f t="shared" si="49"/>
        <v>26</v>
      </c>
      <c r="Y309" t="str">
        <f t="shared" si="50"/>
        <v>Mar</v>
      </c>
    </row>
    <row r="310" spans="1:25" x14ac:dyDescent="0.25">
      <c r="A310" t="s">
        <v>382</v>
      </c>
      <c r="B310" t="s">
        <v>30</v>
      </c>
      <c r="C310" t="s">
        <v>17</v>
      </c>
      <c r="D310" t="s">
        <v>18</v>
      </c>
      <c r="E310" s="2">
        <v>45519</v>
      </c>
      <c r="F310" s="2">
        <v>45536</v>
      </c>
      <c r="G310" t="s">
        <v>38</v>
      </c>
      <c r="H310" t="s">
        <v>39</v>
      </c>
      <c r="I310" t="s">
        <v>59</v>
      </c>
      <c r="J310" t="s">
        <v>28</v>
      </c>
      <c r="K310">
        <v>18775.96</v>
      </c>
      <c r="L310">
        <v>1937</v>
      </c>
      <c r="M310">
        <v>544</v>
      </c>
      <c r="N310">
        <v>78159.61</v>
      </c>
      <c r="O310">
        <v>544</v>
      </c>
      <c r="P310">
        <f t="shared" si="41"/>
        <v>28.084667010841507</v>
      </c>
      <c r="Q310">
        <f t="shared" si="42"/>
        <v>9.6933195663396994</v>
      </c>
      <c r="R310">
        <f t="shared" si="43"/>
        <v>34.514632352941177</v>
      </c>
      <c r="S310">
        <f t="shared" si="44"/>
        <v>316.27490684897077</v>
      </c>
      <c r="T310">
        <f t="shared" si="45"/>
        <v>143.67575367647058</v>
      </c>
      <c r="U310">
        <f t="shared" si="46"/>
        <v>4.162749068489707</v>
      </c>
      <c r="V310">
        <f t="shared" si="47"/>
        <v>28.084667010841507</v>
      </c>
      <c r="W310">
        <f t="shared" si="48"/>
        <v>59383.65</v>
      </c>
      <c r="X310">
        <f t="shared" si="49"/>
        <v>17</v>
      </c>
      <c r="Y310" t="str">
        <f t="shared" si="50"/>
        <v>Aug</v>
      </c>
    </row>
    <row r="311" spans="1:25" x14ac:dyDescent="0.25">
      <c r="A311" t="s">
        <v>383</v>
      </c>
      <c r="B311" t="s">
        <v>101</v>
      </c>
      <c r="C311" t="s">
        <v>65</v>
      </c>
      <c r="D311" t="s">
        <v>32</v>
      </c>
      <c r="E311" s="2">
        <v>45338</v>
      </c>
      <c r="F311" s="2">
        <v>45357</v>
      </c>
      <c r="G311" t="s">
        <v>55</v>
      </c>
      <c r="H311" t="s">
        <v>56</v>
      </c>
      <c r="I311" t="s">
        <v>27</v>
      </c>
      <c r="J311" t="s">
        <v>28</v>
      </c>
      <c r="K311">
        <v>3744.36</v>
      </c>
      <c r="L311">
        <v>967</v>
      </c>
      <c r="M311">
        <v>253</v>
      </c>
      <c r="N311">
        <v>21967.7</v>
      </c>
      <c r="O311">
        <v>253</v>
      </c>
      <c r="P311">
        <f t="shared" si="41"/>
        <v>26.163391933815927</v>
      </c>
      <c r="Q311">
        <f t="shared" si="42"/>
        <v>3.8721406411582215</v>
      </c>
      <c r="R311">
        <f t="shared" si="43"/>
        <v>14.799841897233202</v>
      </c>
      <c r="S311">
        <f t="shared" si="44"/>
        <v>486.68771165165737</v>
      </c>
      <c r="T311">
        <f t="shared" si="45"/>
        <v>86.82885375494071</v>
      </c>
      <c r="U311">
        <f t="shared" si="46"/>
        <v>5.8668771165165738</v>
      </c>
      <c r="V311">
        <f t="shared" si="47"/>
        <v>26.163391933815927</v>
      </c>
      <c r="W311">
        <f t="shared" si="48"/>
        <v>18223.34</v>
      </c>
      <c r="X311">
        <f t="shared" si="49"/>
        <v>19</v>
      </c>
      <c r="Y311" t="str">
        <f t="shared" si="50"/>
        <v>Feb</v>
      </c>
    </row>
    <row r="312" spans="1:25" x14ac:dyDescent="0.25">
      <c r="A312" t="s">
        <v>384</v>
      </c>
      <c r="B312" t="s">
        <v>101</v>
      </c>
      <c r="C312" t="s">
        <v>47</v>
      </c>
      <c r="D312" t="s">
        <v>48</v>
      </c>
      <c r="E312" s="2">
        <v>45307</v>
      </c>
      <c r="F312" s="2">
        <v>45324</v>
      </c>
      <c r="G312" t="s">
        <v>69</v>
      </c>
      <c r="H312" t="s">
        <v>70</v>
      </c>
      <c r="I312" t="s">
        <v>21</v>
      </c>
      <c r="J312" t="s">
        <v>22</v>
      </c>
      <c r="K312">
        <v>1629.45</v>
      </c>
      <c r="L312">
        <v>2307</v>
      </c>
      <c r="M312">
        <v>718</v>
      </c>
      <c r="N312">
        <v>105415.81</v>
      </c>
      <c r="O312">
        <v>718</v>
      </c>
      <c r="P312">
        <f t="shared" si="41"/>
        <v>31.122670134373649</v>
      </c>
      <c r="Q312">
        <f t="shared" si="42"/>
        <v>0.70630689206762032</v>
      </c>
      <c r="R312">
        <f t="shared" si="43"/>
        <v>2.2694289693593315</v>
      </c>
      <c r="S312">
        <f t="shared" si="44"/>
        <v>6369.4105372978611</v>
      </c>
      <c r="T312">
        <f t="shared" si="45"/>
        <v>146.81867688022282</v>
      </c>
      <c r="U312">
        <f t="shared" si="46"/>
        <v>64.694105372978612</v>
      </c>
      <c r="V312">
        <f t="shared" si="47"/>
        <v>31.122670134373649</v>
      </c>
      <c r="W312">
        <f t="shared" si="48"/>
        <v>103786.36</v>
      </c>
      <c r="X312">
        <f t="shared" si="49"/>
        <v>17</v>
      </c>
      <c r="Y312" t="str">
        <f t="shared" si="50"/>
        <v>Jan</v>
      </c>
    </row>
    <row r="313" spans="1:25" x14ac:dyDescent="0.25">
      <c r="A313" t="s">
        <v>385</v>
      </c>
      <c r="B313" t="s">
        <v>16</v>
      </c>
      <c r="C313" t="s">
        <v>31</v>
      </c>
      <c r="D313" t="s">
        <v>32</v>
      </c>
      <c r="E313" s="2">
        <v>45483</v>
      </c>
      <c r="F313" s="2">
        <v>45513</v>
      </c>
      <c r="G313" t="s">
        <v>33</v>
      </c>
      <c r="H313" t="s">
        <v>34</v>
      </c>
      <c r="I313" t="s">
        <v>35</v>
      </c>
      <c r="J313" t="s">
        <v>44</v>
      </c>
      <c r="K313">
        <v>19393.12</v>
      </c>
      <c r="L313">
        <v>812</v>
      </c>
      <c r="M313">
        <v>72</v>
      </c>
      <c r="N313">
        <v>8711.39</v>
      </c>
      <c r="O313">
        <v>72</v>
      </c>
      <c r="P313">
        <f t="shared" si="41"/>
        <v>8.8669950738916263</v>
      </c>
      <c r="Q313">
        <f t="shared" si="42"/>
        <v>23.883152709359603</v>
      </c>
      <c r="R313">
        <f t="shared" si="43"/>
        <v>269.34888888888889</v>
      </c>
      <c r="S313">
        <f t="shared" si="44"/>
        <v>-55.079997442391935</v>
      </c>
      <c r="T313">
        <f t="shared" si="45"/>
        <v>120.99152777777778</v>
      </c>
      <c r="U313">
        <f t="shared" si="46"/>
        <v>0.44920002557608057</v>
      </c>
      <c r="V313">
        <f t="shared" si="47"/>
        <v>8.8669950738916263</v>
      </c>
      <c r="W313">
        <f t="shared" si="48"/>
        <v>-10681.73</v>
      </c>
      <c r="X313">
        <f t="shared" si="49"/>
        <v>30</v>
      </c>
      <c r="Y313" t="str">
        <f t="shared" si="50"/>
        <v>Jul</v>
      </c>
    </row>
    <row r="314" spans="1:25" x14ac:dyDescent="0.25">
      <c r="A314" t="s">
        <v>386</v>
      </c>
      <c r="B314" t="s">
        <v>99</v>
      </c>
      <c r="C314" t="s">
        <v>42</v>
      </c>
      <c r="D314" t="s">
        <v>43</v>
      </c>
      <c r="E314" s="2">
        <v>45431</v>
      </c>
      <c r="F314" s="2">
        <v>45436</v>
      </c>
      <c r="G314" t="s">
        <v>69</v>
      </c>
      <c r="H314" t="s">
        <v>70</v>
      </c>
      <c r="I314" t="s">
        <v>21</v>
      </c>
      <c r="J314" t="s">
        <v>44</v>
      </c>
      <c r="K314">
        <v>979.44</v>
      </c>
      <c r="L314">
        <v>956</v>
      </c>
      <c r="M314">
        <v>283</v>
      </c>
      <c r="N314">
        <v>21117.47</v>
      </c>
      <c r="O314">
        <v>283</v>
      </c>
      <c r="P314">
        <f t="shared" si="41"/>
        <v>29.602510460251047</v>
      </c>
      <c r="Q314">
        <f t="shared" si="42"/>
        <v>1.0245188284518829</v>
      </c>
      <c r="R314">
        <f t="shared" si="43"/>
        <v>3.4609187279151947</v>
      </c>
      <c r="S314">
        <f t="shared" si="44"/>
        <v>2056.0759209344114</v>
      </c>
      <c r="T314">
        <f t="shared" si="45"/>
        <v>74.620035335689053</v>
      </c>
      <c r="U314">
        <f t="shared" si="46"/>
        <v>21.560759209344116</v>
      </c>
      <c r="V314">
        <f t="shared" si="47"/>
        <v>29.602510460251047</v>
      </c>
      <c r="W314">
        <f t="shared" si="48"/>
        <v>20138.030000000002</v>
      </c>
      <c r="X314">
        <f t="shared" si="49"/>
        <v>5</v>
      </c>
      <c r="Y314" t="str">
        <f t="shared" si="50"/>
        <v>May</v>
      </c>
    </row>
    <row r="315" spans="1:25" x14ac:dyDescent="0.25">
      <c r="A315" t="s">
        <v>387</v>
      </c>
      <c r="B315" t="s">
        <v>123</v>
      </c>
      <c r="C315" t="s">
        <v>42</v>
      </c>
      <c r="D315" t="s">
        <v>43</v>
      </c>
      <c r="E315" s="2">
        <v>45382</v>
      </c>
      <c r="F315" s="2">
        <v>45405</v>
      </c>
      <c r="G315" t="s">
        <v>38</v>
      </c>
      <c r="H315" t="s">
        <v>39</v>
      </c>
      <c r="I315" t="s">
        <v>63</v>
      </c>
      <c r="J315" t="s">
        <v>28</v>
      </c>
      <c r="K315">
        <v>16466.32</v>
      </c>
      <c r="L315">
        <v>619</v>
      </c>
      <c r="M315">
        <v>31</v>
      </c>
      <c r="N315">
        <v>1521.25</v>
      </c>
      <c r="O315">
        <v>31</v>
      </c>
      <c r="P315">
        <f t="shared" si="41"/>
        <v>5.0080775444264942</v>
      </c>
      <c r="Q315">
        <f t="shared" si="42"/>
        <v>26.601486268174476</v>
      </c>
      <c r="R315">
        <f t="shared" si="43"/>
        <v>531.17161290322576</v>
      </c>
      <c r="S315">
        <f t="shared" si="44"/>
        <v>-90.761445180222424</v>
      </c>
      <c r="T315">
        <f t="shared" si="45"/>
        <v>49.072580645161288</v>
      </c>
      <c r="U315">
        <f t="shared" si="46"/>
        <v>9.2385548197775821E-2</v>
      </c>
      <c r="V315">
        <f t="shared" si="47"/>
        <v>5.0080775444264942</v>
      </c>
      <c r="W315">
        <f t="shared" si="48"/>
        <v>-14945.07</v>
      </c>
      <c r="X315">
        <f t="shared" si="49"/>
        <v>23</v>
      </c>
      <c r="Y315" t="str">
        <f t="shared" si="50"/>
        <v>Mar</v>
      </c>
    </row>
    <row r="316" spans="1:25" x14ac:dyDescent="0.25">
      <c r="A316" t="s">
        <v>388</v>
      </c>
      <c r="B316" t="s">
        <v>104</v>
      </c>
      <c r="C316" t="s">
        <v>42</v>
      </c>
      <c r="D316" t="s">
        <v>43</v>
      </c>
      <c r="E316" s="2">
        <v>45564</v>
      </c>
      <c r="F316" s="2">
        <v>45572</v>
      </c>
      <c r="G316" t="s">
        <v>19</v>
      </c>
      <c r="H316" t="s">
        <v>20</v>
      </c>
      <c r="I316" t="s">
        <v>21</v>
      </c>
      <c r="J316" t="s">
        <v>22</v>
      </c>
      <c r="K316">
        <v>9636.52</v>
      </c>
      <c r="L316">
        <v>565</v>
      </c>
      <c r="M316">
        <v>100</v>
      </c>
      <c r="N316">
        <v>8416.64</v>
      </c>
      <c r="O316">
        <v>100</v>
      </c>
      <c r="P316">
        <f t="shared" si="41"/>
        <v>17.699115044247787</v>
      </c>
      <c r="Q316">
        <f t="shared" si="42"/>
        <v>17.055787610619468</v>
      </c>
      <c r="R316">
        <f t="shared" si="43"/>
        <v>96.365200000000002</v>
      </c>
      <c r="S316">
        <f t="shared" si="44"/>
        <v>-12.658926666472968</v>
      </c>
      <c r="T316">
        <f t="shared" si="45"/>
        <v>84.166399999999996</v>
      </c>
      <c r="U316">
        <f t="shared" si="46"/>
        <v>0.87341073333527031</v>
      </c>
      <c r="V316">
        <f t="shared" si="47"/>
        <v>17.699115044247787</v>
      </c>
      <c r="W316">
        <f t="shared" si="48"/>
        <v>-1219.880000000001</v>
      </c>
      <c r="X316">
        <f t="shared" si="49"/>
        <v>8</v>
      </c>
      <c r="Y316" t="str">
        <f t="shared" si="50"/>
        <v>Sep</v>
      </c>
    </row>
    <row r="317" spans="1:25" x14ac:dyDescent="0.25">
      <c r="A317" t="s">
        <v>389</v>
      </c>
      <c r="B317" t="s">
        <v>30</v>
      </c>
      <c r="C317" t="s">
        <v>47</v>
      </c>
      <c r="D317" t="s">
        <v>48</v>
      </c>
      <c r="E317" s="2">
        <v>45577</v>
      </c>
      <c r="F317" s="2">
        <v>45587</v>
      </c>
      <c r="G317" t="s">
        <v>49</v>
      </c>
      <c r="H317" t="s">
        <v>50</v>
      </c>
      <c r="I317" t="s">
        <v>59</v>
      </c>
      <c r="J317" t="s">
        <v>44</v>
      </c>
      <c r="K317">
        <v>3690.66</v>
      </c>
      <c r="L317">
        <v>936</v>
      </c>
      <c r="M317">
        <v>278</v>
      </c>
      <c r="N317">
        <v>18293.77</v>
      </c>
      <c r="O317">
        <v>278</v>
      </c>
      <c r="P317">
        <f t="shared" si="41"/>
        <v>29.700854700854702</v>
      </c>
      <c r="Q317">
        <f t="shared" si="42"/>
        <v>3.9430128205128203</v>
      </c>
      <c r="R317">
        <f t="shared" si="43"/>
        <v>13.275755395683452</v>
      </c>
      <c r="S317">
        <f t="shared" si="44"/>
        <v>395.67746690293882</v>
      </c>
      <c r="T317">
        <f t="shared" si="45"/>
        <v>65.804928057553965</v>
      </c>
      <c r="U317">
        <f t="shared" si="46"/>
        <v>4.9567746690293877</v>
      </c>
      <c r="V317">
        <f t="shared" si="47"/>
        <v>29.700854700854702</v>
      </c>
      <c r="W317">
        <f t="shared" si="48"/>
        <v>14603.11</v>
      </c>
      <c r="X317">
        <f t="shared" si="49"/>
        <v>10</v>
      </c>
      <c r="Y317" t="str">
        <f t="shared" si="50"/>
        <v>Oct</v>
      </c>
    </row>
    <row r="318" spans="1:25" x14ac:dyDescent="0.25">
      <c r="A318" t="s">
        <v>390</v>
      </c>
      <c r="B318" t="s">
        <v>128</v>
      </c>
      <c r="C318" t="s">
        <v>17</v>
      </c>
      <c r="D318" t="s">
        <v>18</v>
      </c>
      <c r="E318" s="2">
        <v>45370</v>
      </c>
      <c r="F318" s="2">
        <v>45385</v>
      </c>
      <c r="G318" t="s">
        <v>25</v>
      </c>
      <c r="H318" t="s">
        <v>26</v>
      </c>
      <c r="I318" t="s">
        <v>63</v>
      </c>
      <c r="J318" t="s">
        <v>22</v>
      </c>
      <c r="K318">
        <v>16878.97</v>
      </c>
      <c r="L318">
        <v>1760</v>
      </c>
      <c r="M318">
        <v>447</v>
      </c>
      <c r="N318">
        <v>48517.98</v>
      </c>
      <c r="O318">
        <v>447</v>
      </c>
      <c r="P318">
        <f t="shared" si="41"/>
        <v>25.397727272727273</v>
      </c>
      <c r="Q318">
        <f t="shared" si="42"/>
        <v>9.5903238636363639</v>
      </c>
      <c r="R318">
        <f t="shared" si="43"/>
        <v>37.760559284116333</v>
      </c>
      <c r="S318">
        <f t="shared" si="44"/>
        <v>187.44633114461368</v>
      </c>
      <c r="T318">
        <f t="shared" si="45"/>
        <v>108.5413422818792</v>
      </c>
      <c r="U318">
        <f t="shared" si="46"/>
        <v>2.8744633114461369</v>
      </c>
      <c r="V318">
        <f t="shared" si="47"/>
        <v>25.397727272727273</v>
      </c>
      <c r="W318">
        <f t="shared" si="48"/>
        <v>31639.010000000002</v>
      </c>
      <c r="X318">
        <f t="shared" si="49"/>
        <v>15</v>
      </c>
      <c r="Y318" t="str">
        <f t="shared" si="50"/>
        <v>Mar</v>
      </c>
    </row>
    <row r="319" spans="1:25" x14ac:dyDescent="0.25">
      <c r="A319" t="s">
        <v>391</v>
      </c>
      <c r="B319" t="s">
        <v>72</v>
      </c>
      <c r="C319" t="s">
        <v>47</v>
      </c>
      <c r="D319" t="s">
        <v>48</v>
      </c>
      <c r="E319" s="2">
        <v>45611</v>
      </c>
      <c r="F319" s="2">
        <v>45627</v>
      </c>
      <c r="G319" t="s">
        <v>38</v>
      </c>
      <c r="H319" t="s">
        <v>39</v>
      </c>
      <c r="I319" t="s">
        <v>21</v>
      </c>
      <c r="J319" t="s">
        <v>22</v>
      </c>
      <c r="K319">
        <v>5828.56</v>
      </c>
      <c r="L319">
        <v>1038</v>
      </c>
      <c r="M319">
        <v>345</v>
      </c>
      <c r="N319">
        <v>27726.71</v>
      </c>
      <c r="O319">
        <v>345</v>
      </c>
      <c r="P319">
        <f t="shared" si="41"/>
        <v>33.236994219653177</v>
      </c>
      <c r="Q319">
        <f t="shared" si="42"/>
        <v>5.6151830443159927</v>
      </c>
      <c r="R319">
        <f t="shared" si="43"/>
        <v>16.894376811594203</v>
      </c>
      <c r="S319">
        <f t="shared" si="44"/>
        <v>375.70429059664815</v>
      </c>
      <c r="T319">
        <f t="shared" si="45"/>
        <v>80.367275362318836</v>
      </c>
      <c r="U319">
        <f t="shared" si="46"/>
        <v>4.7570429059664816</v>
      </c>
      <c r="V319">
        <f t="shared" si="47"/>
        <v>33.236994219653177</v>
      </c>
      <c r="W319">
        <f t="shared" si="48"/>
        <v>21898.149999999998</v>
      </c>
      <c r="X319">
        <f t="shared" si="49"/>
        <v>16</v>
      </c>
      <c r="Y319" t="str">
        <f t="shared" si="50"/>
        <v>Nov</v>
      </c>
    </row>
    <row r="320" spans="1:25" x14ac:dyDescent="0.25">
      <c r="A320" t="s">
        <v>392</v>
      </c>
      <c r="B320" t="s">
        <v>74</v>
      </c>
      <c r="C320" t="s">
        <v>31</v>
      </c>
      <c r="D320" t="s">
        <v>32</v>
      </c>
      <c r="E320" s="2">
        <v>45517</v>
      </c>
      <c r="F320" s="2">
        <v>45526</v>
      </c>
      <c r="G320" t="s">
        <v>38</v>
      </c>
      <c r="H320" t="s">
        <v>39</v>
      </c>
      <c r="I320" t="s">
        <v>21</v>
      </c>
      <c r="J320" t="s">
        <v>44</v>
      </c>
      <c r="K320">
        <v>12951.26</v>
      </c>
      <c r="L320">
        <v>1732</v>
      </c>
      <c r="M320">
        <v>229</v>
      </c>
      <c r="N320">
        <v>33909.71</v>
      </c>
      <c r="O320">
        <v>229</v>
      </c>
      <c r="P320">
        <f t="shared" si="41"/>
        <v>13.221709006928407</v>
      </c>
      <c r="Q320">
        <f t="shared" si="42"/>
        <v>7.4776327944572749</v>
      </c>
      <c r="R320">
        <f t="shared" si="43"/>
        <v>56.555720524017467</v>
      </c>
      <c r="S320">
        <f t="shared" si="44"/>
        <v>161.82556755095641</v>
      </c>
      <c r="T320">
        <f t="shared" si="45"/>
        <v>148.07733624454147</v>
      </c>
      <c r="U320">
        <f t="shared" si="46"/>
        <v>2.6182556755095643</v>
      </c>
      <c r="V320">
        <f t="shared" si="47"/>
        <v>13.221709006928407</v>
      </c>
      <c r="W320">
        <f t="shared" si="48"/>
        <v>20958.449999999997</v>
      </c>
      <c r="X320">
        <f t="shared" si="49"/>
        <v>9</v>
      </c>
      <c r="Y320" t="str">
        <f t="shared" si="50"/>
        <v>Aug</v>
      </c>
    </row>
    <row r="321" spans="1:25" x14ac:dyDescent="0.25">
      <c r="A321" t="s">
        <v>393</v>
      </c>
      <c r="B321" t="s">
        <v>81</v>
      </c>
      <c r="C321" t="s">
        <v>47</v>
      </c>
      <c r="D321" t="s">
        <v>48</v>
      </c>
      <c r="E321" s="2">
        <v>45601</v>
      </c>
      <c r="F321" s="2">
        <v>45628</v>
      </c>
      <c r="G321" t="s">
        <v>25</v>
      </c>
      <c r="H321" t="s">
        <v>26</v>
      </c>
      <c r="I321" t="s">
        <v>35</v>
      </c>
      <c r="J321" t="s">
        <v>44</v>
      </c>
      <c r="K321">
        <v>8482.01</v>
      </c>
      <c r="L321">
        <v>983</v>
      </c>
      <c r="M321">
        <v>116</v>
      </c>
      <c r="N321">
        <v>6446.42</v>
      </c>
      <c r="O321">
        <v>116</v>
      </c>
      <c r="P321">
        <f t="shared" si="41"/>
        <v>11.80061037639878</v>
      </c>
      <c r="Q321">
        <f t="shared" si="42"/>
        <v>8.6286978636826053</v>
      </c>
      <c r="R321">
        <f t="shared" si="43"/>
        <v>73.120775862068967</v>
      </c>
      <c r="S321">
        <f t="shared" si="44"/>
        <v>-23.998910635568691</v>
      </c>
      <c r="T321">
        <f t="shared" si="45"/>
        <v>55.572586206896553</v>
      </c>
      <c r="U321">
        <f t="shared" si="46"/>
        <v>0.76001089364431307</v>
      </c>
      <c r="V321">
        <f t="shared" si="47"/>
        <v>11.80061037639878</v>
      </c>
      <c r="W321">
        <f t="shared" si="48"/>
        <v>-2035.5900000000001</v>
      </c>
      <c r="X321">
        <f t="shared" si="49"/>
        <v>27</v>
      </c>
      <c r="Y321" t="str">
        <f t="shared" si="50"/>
        <v>Nov</v>
      </c>
    </row>
    <row r="322" spans="1:25" x14ac:dyDescent="0.25">
      <c r="A322" t="s">
        <v>394</v>
      </c>
      <c r="B322" t="s">
        <v>104</v>
      </c>
      <c r="C322" t="s">
        <v>17</v>
      </c>
      <c r="D322" t="s">
        <v>18</v>
      </c>
      <c r="E322" s="2">
        <v>45525</v>
      </c>
      <c r="F322" s="2">
        <v>45545</v>
      </c>
      <c r="G322" t="s">
        <v>69</v>
      </c>
      <c r="H322" t="s">
        <v>70</v>
      </c>
      <c r="I322" t="s">
        <v>63</v>
      </c>
      <c r="J322" t="s">
        <v>44</v>
      </c>
      <c r="K322">
        <v>1107.1099999999999</v>
      </c>
      <c r="L322">
        <v>842</v>
      </c>
      <c r="M322">
        <v>222</v>
      </c>
      <c r="N322">
        <v>21651.67</v>
      </c>
      <c r="O322">
        <v>222</v>
      </c>
      <c r="P322">
        <f t="shared" si="41"/>
        <v>26.365795724465556</v>
      </c>
      <c r="Q322">
        <f t="shared" si="42"/>
        <v>1.314857482185273</v>
      </c>
      <c r="R322">
        <f t="shared" si="43"/>
        <v>4.9869819819819812</v>
      </c>
      <c r="S322">
        <f t="shared" si="44"/>
        <v>1855.692749591278</v>
      </c>
      <c r="T322">
        <f t="shared" si="45"/>
        <v>97.530045045045043</v>
      </c>
      <c r="U322">
        <f t="shared" si="46"/>
        <v>19.556927495912781</v>
      </c>
      <c r="V322">
        <f t="shared" si="47"/>
        <v>26.365795724465556</v>
      </c>
      <c r="W322">
        <f t="shared" si="48"/>
        <v>20544.559999999998</v>
      </c>
      <c r="X322">
        <f t="shared" si="49"/>
        <v>20</v>
      </c>
      <c r="Y322" t="str">
        <f t="shared" si="50"/>
        <v>Aug</v>
      </c>
    </row>
    <row r="323" spans="1:25" x14ac:dyDescent="0.25">
      <c r="A323" t="s">
        <v>395</v>
      </c>
      <c r="B323" t="s">
        <v>141</v>
      </c>
      <c r="C323" t="s">
        <v>53</v>
      </c>
      <c r="D323" t="s">
        <v>53</v>
      </c>
      <c r="E323" s="2">
        <v>45550</v>
      </c>
      <c r="F323" s="2">
        <v>45572</v>
      </c>
      <c r="G323" t="s">
        <v>69</v>
      </c>
      <c r="H323" t="s">
        <v>70</v>
      </c>
      <c r="I323" t="s">
        <v>21</v>
      </c>
      <c r="J323" t="s">
        <v>44</v>
      </c>
      <c r="K323">
        <v>9694.8799999999992</v>
      </c>
      <c r="L323">
        <v>1657</v>
      </c>
      <c r="M323">
        <v>162</v>
      </c>
      <c r="N323">
        <v>8819.9500000000007</v>
      </c>
      <c r="O323">
        <v>162</v>
      </c>
      <c r="P323">
        <f t="shared" ref="P323:P386" si="51">(M323/L323)*100</f>
        <v>9.7767048883524446</v>
      </c>
      <c r="Q323">
        <f t="shared" ref="Q323:Q386" si="52">K323/L323</f>
        <v>5.8508630054315018</v>
      </c>
      <c r="R323">
        <f t="shared" ref="R323:R386" si="53">K323/O323</f>
        <v>59.844938271604931</v>
      </c>
      <c r="S323">
        <f t="shared" ref="S323:S386" si="54">((N323-K323)/K323)*100</f>
        <v>-9.0246604393246592</v>
      </c>
      <c r="T323">
        <f t="shared" ref="T323:T386" si="55">N323/O323</f>
        <v>54.444135802469141</v>
      </c>
      <c r="U323">
        <f t="shared" ref="U323:U386" si="56">N323/K323</f>
        <v>0.90975339560675339</v>
      </c>
      <c r="V323">
        <f t="shared" ref="V323:V386" si="57">(O323 / L323) * 100</f>
        <v>9.7767048883524446</v>
      </c>
      <c r="W323">
        <f t="shared" ref="W323:W386" si="58">N323-K323</f>
        <v>-874.92999999999847</v>
      </c>
      <c r="X323">
        <f t="shared" ref="X323:X386" si="59">F323-E323</f>
        <v>22</v>
      </c>
      <c r="Y323" t="str">
        <f t="shared" ref="Y323:Y386" si="60" xml:space="preserve"> TEXT(E323, "mmm")</f>
        <v>Sep</v>
      </c>
    </row>
    <row r="324" spans="1:25" x14ac:dyDescent="0.25">
      <c r="A324" t="s">
        <v>396</v>
      </c>
      <c r="B324" t="s">
        <v>90</v>
      </c>
      <c r="C324" t="s">
        <v>47</v>
      </c>
      <c r="D324" t="s">
        <v>48</v>
      </c>
      <c r="E324" s="2">
        <v>45552</v>
      </c>
      <c r="F324" s="2">
        <v>45557</v>
      </c>
      <c r="G324" t="s">
        <v>19</v>
      </c>
      <c r="H324" t="s">
        <v>20</v>
      </c>
      <c r="I324" t="s">
        <v>35</v>
      </c>
      <c r="J324" t="s">
        <v>28</v>
      </c>
      <c r="K324">
        <v>2277.71</v>
      </c>
      <c r="L324">
        <v>569</v>
      </c>
      <c r="M324">
        <v>160</v>
      </c>
      <c r="N324">
        <v>21019.84</v>
      </c>
      <c r="O324">
        <v>160</v>
      </c>
      <c r="P324">
        <f t="shared" si="51"/>
        <v>28.119507908611602</v>
      </c>
      <c r="Q324">
        <f t="shared" si="52"/>
        <v>4.0030052724077327</v>
      </c>
      <c r="R324">
        <f t="shared" si="53"/>
        <v>14.235687500000001</v>
      </c>
      <c r="S324">
        <f t="shared" si="54"/>
        <v>822.84970430827457</v>
      </c>
      <c r="T324">
        <f t="shared" si="55"/>
        <v>131.374</v>
      </c>
      <c r="U324">
        <f t="shared" si="56"/>
        <v>9.2284970430827453</v>
      </c>
      <c r="V324">
        <f t="shared" si="57"/>
        <v>28.119507908611602</v>
      </c>
      <c r="W324">
        <f t="shared" si="58"/>
        <v>18742.13</v>
      </c>
      <c r="X324">
        <f t="shared" si="59"/>
        <v>5</v>
      </c>
      <c r="Y324" t="str">
        <f t="shared" si="60"/>
        <v>Sep</v>
      </c>
    </row>
    <row r="325" spans="1:25" x14ac:dyDescent="0.25">
      <c r="A325" t="s">
        <v>397</v>
      </c>
      <c r="B325" t="s">
        <v>67</v>
      </c>
      <c r="C325" t="s">
        <v>65</v>
      </c>
      <c r="D325" t="s">
        <v>32</v>
      </c>
      <c r="E325" s="2">
        <v>45552</v>
      </c>
      <c r="F325" s="2">
        <v>45582</v>
      </c>
      <c r="G325" t="s">
        <v>69</v>
      </c>
      <c r="H325" t="s">
        <v>70</v>
      </c>
      <c r="I325" t="s">
        <v>27</v>
      </c>
      <c r="J325" t="s">
        <v>22</v>
      </c>
      <c r="K325">
        <v>15339.97</v>
      </c>
      <c r="L325">
        <v>2484</v>
      </c>
      <c r="M325">
        <v>717</v>
      </c>
      <c r="N325">
        <v>46820.21</v>
      </c>
      <c r="O325">
        <v>717</v>
      </c>
      <c r="P325">
        <f t="shared" si="51"/>
        <v>28.864734299516908</v>
      </c>
      <c r="Q325">
        <f t="shared" si="52"/>
        <v>6.1755112721417067</v>
      </c>
      <c r="R325">
        <f t="shared" si="53"/>
        <v>21.394658298465828</v>
      </c>
      <c r="S325">
        <f t="shared" si="54"/>
        <v>205.21708973355226</v>
      </c>
      <c r="T325">
        <f t="shared" si="55"/>
        <v>65.300153417015338</v>
      </c>
      <c r="U325">
        <f t="shared" si="56"/>
        <v>3.052170897335523</v>
      </c>
      <c r="V325">
        <f t="shared" si="57"/>
        <v>28.864734299516908</v>
      </c>
      <c r="W325">
        <f t="shared" si="58"/>
        <v>31480.239999999998</v>
      </c>
      <c r="X325">
        <f t="shared" si="59"/>
        <v>30</v>
      </c>
      <c r="Y325" t="str">
        <f t="shared" si="60"/>
        <v>Sep</v>
      </c>
    </row>
    <row r="326" spans="1:25" x14ac:dyDescent="0.25">
      <c r="A326" t="s">
        <v>398</v>
      </c>
      <c r="B326" t="s">
        <v>37</v>
      </c>
      <c r="C326" t="s">
        <v>17</v>
      </c>
      <c r="D326" t="s">
        <v>18</v>
      </c>
      <c r="E326" s="2">
        <v>45646</v>
      </c>
      <c r="F326" s="2">
        <v>45674</v>
      </c>
      <c r="G326" t="s">
        <v>25</v>
      </c>
      <c r="H326" t="s">
        <v>26</v>
      </c>
      <c r="I326" t="s">
        <v>21</v>
      </c>
      <c r="J326" t="s">
        <v>22</v>
      </c>
      <c r="K326">
        <v>18280.8</v>
      </c>
      <c r="L326">
        <v>427</v>
      </c>
      <c r="M326">
        <v>100</v>
      </c>
      <c r="N326">
        <v>12558.45</v>
      </c>
      <c r="O326">
        <v>100</v>
      </c>
      <c r="P326">
        <f t="shared" si="51"/>
        <v>23.419203747072601</v>
      </c>
      <c r="Q326">
        <f t="shared" si="52"/>
        <v>42.812177985948473</v>
      </c>
      <c r="R326">
        <f t="shared" si="53"/>
        <v>182.80799999999999</v>
      </c>
      <c r="S326">
        <f t="shared" si="54"/>
        <v>-31.302514113167906</v>
      </c>
      <c r="T326">
        <f t="shared" si="55"/>
        <v>125.58450000000001</v>
      </c>
      <c r="U326">
        <f t="shared" si="56"/>
        <v>0.68697485886832088</v>
      </c>
      <c r="V326">
        <f t="shared" si="57"/>
        <v>23.419203747072601</v>
      </c>
      <c r="W326">
        <f t="shared" si="58"/>
        <v>-5722.3499999999985</v>
      </c>
      <c r="X326">
        <f t="shared" si="59"/>
        <v>28</v>
      </c>
      <c r="Y326" t="str">
        <f t="shared" si="60"/>
        <v>Dec</v>
      </c>
    </row>
    <row r="327" spans="1:25" x14ac:dyDescent="0.25">
      <c r="A327" t="s">
        <v>399</v>
      </c>
      <c r="B327" t="s">
        <v>78</v>
      </c>
      <c r="C327" t="s">
        <v>65</v>
      </c>
      <c r="D327" t="s">
        <v>32</v>
      </c>
      <c r="E327" s="2">
        <v>45568</v>
      </c>
      <c r="F327" s="2">
        <v>45586</v>
      </c>
      <c r="G327" t="s">
        <v>49</v>
      </c>
      <c r="H327" t="s">
        <v>50</v>
      </c>
      <c r="I327" t="s">
        <v>21</v>
      </c>
      <c r="J327" t="s">
        <v>28</v>
      </c>
      <c r="K327">
        <v>9889.69</v>
      </c>
      <c r="L327">
        <v>2303</v>
      </c>
      <c r="M327">
        <v>528</v>
      </c>
      <c r="N327">
        <v>54318.94</v>
      </c>
      <c r="O327">
        <v>528</v>
      </c>
      <c r="P327">
        <f t="shared" si="51"/>
        <v>22.926617455492835</v>
      </c>
      <c r="Q327">
        <f t="shared" si="52"/>
        <v>4.2942640034737298</v>
      </c>
      <c r="R327">
        <f t="shared" si="53"/>
        <v>18.730473484848485</v>
      </c>
      <c r="S327">
        <f t="shared" si="54"/>
        <v>449.24815641339615</v>
      </c>
      <c r="T327">
        <f t="shared" si="55"/>
        <v>102.8767803030303</v>
      </c>
      <c r="U327">
        <f t="shared" si="56"/>
        <v>5.4924815641339615</v>
      </c>
      <c r="V327">
        <f t="shared" si="57"/>
        <v>22.926617455492835</v>
      </c>
      <c r="W327">
        <f t="shared" si="58"/>
        <v>44429.25</v>
      </c>
      <c r="X327">
        <f t="shared" si="59"/>
        <v>18</v>
      </c>
      <c r="Y327" t="str">
        <f t="shared" si="60"/>
        <v>Oct</v>
      </c>
    </row>
    <row r="328" spans="1:25" x14ac:dyDescent="0.25">
      <c r="A328" t="s">
        <v>400</v>
      </c>
      <c r="B328" t="s">
        <v>78</v>
      </c>
      <c r="C328" t="s">
        <v>47</v>
      </c>
      <c r="D328" t="s">
        <v>48</v>
      </c>
      <c r="E328" s="2">
        <v>45398</v>
      </c>
      <c r="F328" s="2">
        <v>45414</v>
      </c>
      <c r="G328" t="s">
        <v>19</v>
      </c>
      <c r="H328" t="s">
        <v>20</v>
      </c>
      <c r="I328" t="s">
        <v>21</v>
      </c>
      <c r="J328" t="s">
        <v>22</v>
      </c>
      <c r="K328">
        <v>5327.03</v>
      </c>
      <c r="L328">
        <v>570</v>
      </c>
      <c r="M328">
        <v>62</v>
      </c>
      <c r="N328">
        <v>5517.46</v>
      </c>
      <c r="O328">
        <v>62</v>
      </c>
      <c r="P328">
        <f t="shared" si="51"/>
        <v>10.87719298245614</v>
      </c>
      <c r="Q328">
        <f t="shared" si="52"/>
        <v>9.3456666666666663</v>
      </c>
      <c r="R328">
        <f t="shared" si="53"/>
        <v>85.919838709677421</v>
      </c>
      <c r="S328">
        <f t="shared" si="54"/>
        <v>3.5747874519197436</v>
      </c>
      <c r="T328">
        <f t="shared" si="55"/>
        <v>88.991290322580639</v>
      </c>
      <c r="U328">
        <f t="shared" si="56"/>
        <v>1.0357478745191975</v>
      </c>
      <c r="V328">
        <f t="shared" si="57"/>
        <v>10.87719298245614</v>
      </c>
      <c r="W328">
        <f t="shared" si="58"/>
        <v>190.43000000000029</v>
      </c>
      <c r="X328">
        <f t="shared" si="59"/>
        <v>16</v>
      </c>
      <c r="Y328" t="str">
        <f t="shared" si="60"/>
        <v>Apr</v>
      </c>
    </row>
    <row r="329" spans="1:25" x14ac:dyDescent="0.25">
      <c r="A329" t="s">
        <v>401</v>
      </c>
      <c r="B329" t="s">
        <v>96</v>
      </c>
      <c r="C329" t="s">
        <v>65</v>
      </c>
      <c r="D329" t="s">
        <v>32</v>
      </c>
      <c r="E329" s="2">
        <v>45624</v>
      </c>
      <c r="F329" s="2">
        <v>45639</v>
      </c>
      <c r="G329" t="s">
        <v>19</v>
      </c>
      <c r="H329" t="s">
        <v>20</v>
      </c>
      <c r="I329" t="s">
        <v>21</v>
      </c>
      <c r="J329" t="s">
        <v>28</v>
      </c>
      <c r="K329">
        <v>1752.07</v>
      </c>
      <c r="L329">
        <v>1063</v>
      </c>
      <c r="M329">
        <v>157</v>
      </c>
      <c r="N329">
        <v>15830.57</v>
      </c>
      <c r="O329">
        <v>157</v>
      </c>
      <c r="P329">
        <f t="shared" si="51"/>
        <v>14.769520225776105</v>
      </c>
      <c r="Q329">
        <f t="shared" si="52"/>
        <v>1.6482314205079962</v>
      </c>
      <c r="R329">
        <f t="shared" si="53"/>
        <v>11.15968152866242</v>
      </c>
      <c r="S329">
        <f t="shared" si="54"/>
        <v>803.53524687940558</v>
      </c>
      <c r="T329">
        <f t="shared" si="55"/>
        <v>100.83165605095542</v>
      </c>
      <c r="U329">
        <f t="shared" si="56"/>
        <v>9.0353524687940556</v>
      </c>
      <c r="V329">
        <f t="shared" si="57"/>
        <v>14.769520225776105</v>
      </c>
      <c r="W329">
        <f t="shared" si="58"/>
        <v>14078.5</v>
      </c>
      <c r="X329">
        <f t="shared" si="59"/>
        <v>15</v>
      </c>
      <c r="Y329" t="str">
        <f t="shared" si="60"/>
        <v>Nov</v>
      </c>
    </row>
    <row r="330" spans="1:25" x14ac:dyDescent="0.25">
      <c r="A330" t="s">
        <v>402</v>
      </c>
      <c r="B330" t="s">
        <v>96</v>
      </c>
      <c r="C330" t="s">
        <v>53</v>
      </c>
      <c r="D330" t="s">
        <v>53</v>
      </c>
      <c r="E330" s="2">
        <v>45504</v>
      </c>
      <c r="F330" s="2">
        <v>45519</v>
      </c>
      <c r="G330" t="s">
        <v>55</v>
      </c>
      <c r="H330" t="s">
        <v>56</v>
      </c>
      <c r="I330" t="s">
        <v>59</v>
      </c>
      <c r="J330" t="s">
        <v>44</v>
      </c>
      <c r="K330">
        <v>8948.31</v>
      </c>
      <c r="L330">
        <v>1137</v>
      </c>
      <c r="M330">
        <v>212</v>
      </c>
      <c r="N330">
        <v>6655.63</v>
      </c>
      <c r="O330">
        <v>212</v>
      </c>
      <c r="P330">
        <f t="shared" si="51"/>
        <v>18.64555848724714</v>
      </c>
      <c r="Q330">
        <f t="shared" si="52"/>
        <v>7.8701055408970975</v>
      </c>
      <c r="R330">
        <f t="shared" si="53"/>
        <v>42.209009433962265</v>
      </c>
      <c r="S330">
        <f t="shared" si="54"/>
        <v>-25.621374315373512</v>
      </c>
      <c r="T330">
        <f t="shared" si="55"/>
        <v>31.394481132075473</v>
      </c>
      <c r="U330">
        <f t="shared" si="56"/>
        <v>0.74378625684626487</v>
      </c>
      <c r="V330">
        <f t="shared" si="57"/>
        <v>18.64555848724714</v>
      </c>
      <c r="W330">
        <f t="shared" si="58"/>
        <v>-2292.6799999999994</v>
      </c>
      <c r="X330">
        <f t="shared" si="59"/>
        <v>15</v>
      </c>
      <c r="Y330" t="str">
        <f t="shared" si="60"/>
        <v>Jul</v>
      </c>
    </row>
    <row r="331" spans="1:25" x14ac:dyDescent="0.25">
      <c r="A331" t="s">
        <v>403</v>
      </c>
      <c r="B331" t="s">
        <v>101</v>
      </c>
      <c r="C331" t="s">
        <v>42</v>
      </c>
      <c r="D331" t="s">
        <v>43</v>
      </c>
      <c r="E331" s="2">
        <v>45536</v>
      </c>
      <c r="F331" s="2">
        <v>45552</v>
      </c>
      <c r="G331" t="s">
        <v>38</v>
      </c>
      <c r="H331" t="s">
        <v>39</v>
      </c>
      <c r="I331" t="s">
        <v>63</v>
      </c>
      <c r="J331" t="s">
        <v>28</v>
      </c>
      <c r="K331">
        <v>1912.71</v>
      </c>
      <c r="L331">
        <v>1393</v>
      </c>
      <c r="M331">
        <v>234</v>
      </c>
      <c r="N331">
        <v>34389.57</v>
      </c>
      <c r="O331">
        <v>234</v>
      </c>
      <c r="P331">
        <f t="shared" si="51"/>
        <v>16.798277099784638</v>
      </c>
      <c r="Q331">
        <f t="shared" si="52"/>
        <v>1.3730868628858579</v>
      </c>
      <c r="R331">
        <f t="shared" si="53"/>
        <v>8.173974358974359</v>
      </c>
      <c r="S331">
        <f t="shared" si="54"/>
        <v>1697.9500290164217</v>
      </c>
      <c r="T331">
        <f t="shared" si="55"/>
        <v>146.96397435897435</v>
      </c>
      <c r="U331">
        <f t="shared" si="56"/>
        <v>17.979500290164218</v>
      </c>
      <c r="V331">
        <f t="shared" si="57"/>
        <v>16.798277099784638</v>
      </c>
      <c r="W331">
        <f t="shared" si="58"/>
        <v>32476.86</v>
      </c>
      <c r="X331">
        <f t="shared" si="59"/>
        <v>16</v>
      </c>
      <c r="Y331" t="str">
        <f t="shared" si="60"/>
        <v>Sep</v>
      </c>
    </row>
    <row r="332" spans="1:25" x14ac:dyDescent="0.25">
      <c r="A332" t="s">
        <v>404</v>
      </c>
      <c r="B332" t="s">
        <v>67</v>
      </c>
      <c r="C332" t="s">
        <v>31</v>
      </c>
      <c r="D332" t="s">
        <v>32</v>
      </c>
      <c r="E332" s="2">
        <v>45470</v>
      </c>
      <c r="F332" s="2">
        <v>45475</v>
      </c>
      <c r="G332" t="s">
        <v>49</v>
      </c>
      <c r="H332" t="s">
        <v>50</v>
      </c>
      <c r="I332" t="s">
        <v>59</v>
      </c>
      <c r="J332" t="s">
        <v>22</v>
      </c>
      <c r="K332">
        <v>14576.81</v>
      </c>
      <c r="L332">
        <v>2108</v>
      </c>
      <c r="M332">
        <v>544</v>
      </c>
      <c r="N332">
        <v>72468.789999999994</v>
      </c>
      <c r="O332">
        <v>544</v>
      </c>
      <c r="P332">
        <f t="shared" si="51"/>
        <v>25.806451612903224</v>
      </c>
      <c r="Q332">
        <f t="shared" si="52"/>
        <v>6.914995256166983</v>
      </c>
      <c r="R332">
        <f t="shared" si="53"/>
        <v>26.795606617647056</v>
      </c>
      <c r="S332">
        <f t="shared" si="54"/>
        <v>397.15122856098139</v>
      </c>
      <c r="T332">
        <f t="shared" si="55"/>
        <v>133.2146875</v>
      </c>
      <c r="U332">
        <f t="shared" si="56"/>
        <v>4.9715122856098146</v>
      </c>
      <c r="V332">
        <f t="shared" si="57"/>
        <v>25.806451612903224</v>
      </c>
      <c r="W332">
        <f t="shared" si="58"/>
        <v>57891.979999999996</v>
      </c>
      <c r="X332">
        <f t="shared" si="59"/>
        <v>5</v>
      </c>
      <c r="Y332" t="str">
        <f t="shared" si="60"/>
        <v>Jun</v>
      </c>
    </row>
    <row r="333" spans="1:25" x14ac:dyDescent="0.25">
      <c r="A333" t="s">
        <v>405</v>
      </c>
      <c r="B333" t="s">
        <v>46</v>
      </c>
      <c r="C333" t="s">
        <v>47</v>
      </c>
      <c r="D333" t="s">
        <v>48</v>
      </c>
      <c r="E333" s="2">
        <v>45538</v>
      </c>
      <c r="F333" s="2">
        <v>45559</v>
      </c>
      <c r="G333" t="s">
        <v>49</v>
      </c>
      <c r="H333" t="s">
        <v>50</v>
      </c>
      <c r="I333" t="s">
        <v>27</v>
      </c>
      <c r="J333" t="s">
        <v>28</v>
      </c>
      <c r="K333">
        <v>15707.09</v>
      </c>
      <c r="L333">
        <v>1465</v>
      </c>
      <c r="M333">
        <v>391</v>
      </c>
      <c r="N333">
        <v>46880.66</v>
      </c>
      <c r="O333">
        <v>391</v>
      </c>
      <c r="P333">
        <f t="shared" si="51"/>
        <v>26.689419795221841</v>
      </c>
      <c r="Q333">
        <f t="shared" si="52"/>
        <v>10.721563139931741</v>
      </c>
      <c r="R333">
        <f t="shared" si="53"/>
        <v>40.171585677749363</v>
      </c>
      <c r="S333">
        <f t="shared" si="54"/>
        <v>198.46814400375882</v>
      </c>
      <c r="T333">
        <f t="shared" si="55"/>
        <v>119.89938618925832</v>
      </c>
      <c r="U333">
        <f t="shared" si="56"/>
        <v>2.9846814400375883</v>
      </c>
      <c r="V333">
        <f t="shared" si="57"/>
        <v>26.689419795221841</v>
      </c>
      <c r="W333">
        <f t="shared" si="58"/>
        <v>31173.570000000003</v>
      </c>
      <c r="X333">
        <f t="shared" si="59"/>
        <v>21</v>
      </c>
      <c r="Y333" t="str">
        <f t="shared" si="60"/>
        <v>Sep</v>
      </c>
    </row>
    <row r="334" spans="1:25" x14ac:dyDescent="0.25">
      <c r="A334" t="s">
        <v>406</v>
      </c>
      <c r="B334" t="s">
        <v>61</v>
      </c>
      <c r="C334" t="s">
        <v>47</v>
      </c>
      <c r="D334" t="s">
        <v>48</v>
      </c>
      <c r="E334" s="2">
        <v>45392</v>
      </c>
      <c r="F334" s="2">
        <v>45411</v>
      </c>
      <c r="G334" t="s">
        <v>69</v>
      </c>
      <c r="H334" t="s">
        <v>70</v>
      </c>
      <c r="I334" t="s">
        <v>35</v>
      </c>
      <c r="J334" t="s">
        <v>28</v>
      </c>
      <c r="K334">
        <v>3345.48</v>
      </c>
      <c r="L334">
        <v>1745</v>
      </c>
      <c r="M334">
        <v>96</v>
      </c>
      <c r="N334">
        <v>8436.75</v>
      </c>
      <c r="O334">
        <v>96</v>
      </c>
      <c r="P334">
        <f t="shared" si="51"/>
        <v>5.5014326647564467</v>
      </c>
      <c r="Q334">
        <f t="shared" si="52"/>
        <v>1.9171805157593123</v>
      </c>
      <c r="R334">
        <f t="shared" si="53"/>
        <v>34.848750000000003</v>
      </c>
      <c r="S334">
        <f t="shared" si="54"/>
        <v>152.18354316869329</v>
      </c>
      <c r="T334">
        <f t="shared" si="55"/>
        <v>87.8828125</v>
      </c>
      <c r="U334">
        <f t="shared" si="56"/>
        <v>2.5218354316869327</v>
      </c>
      <c r="V334">
        <f t="shared" si="57"/>
        <v>5.5014326647564467</v>
      </c>
      <c r="W334">
        <f t="shared" si="58"/>
        <v>5091.2700000000004</v>
      </c>
      <c r="X334">
        <f t="shared" si="59"/>
        <v>19</v>
      </c>
      <c r="Y334" t="str">
        <f t="shared" si="60"/>
        <v>Apr</v>
      </c>
    </row>
    <row r="335" spans="1:25" x14ac:dyDescent="0.25">
      <c r="A335" t="s">
        <v>407</v>
      </c>
      <c r="B335" t="s">
        <v>141</v>
      </c>
      <c r="C335" t="s">
        <v>17</v>
      </c>
      <c r="D335" t="s">
        <v>18</v>
      </c>
      <c r="E335" s="2">
        <v>45430</v>
      </c>
      <c r="F335" s="2">
        <v>45458</v>
      </c>
      <c r="G335" t="s">
        <v>25</v>
      </c>
      <c r="H335" t="s">
        <v>26</v>
      </c>
      <c r="I335" t="s">
        <v>35</v>
      </c>
      <c r="J335" t="s">
        <v>28</v>
      </c>
      <c r="K335">
        <v>4601.82</v>
      </c>
      <c r="L335">
        <v>763</v>
      </c>
      <c r="M335">
        <v>215</v>
      </c>
      <c r="N335">
        <v>30733.93</v>
      </c>
      <c r="O335">
        <v>215</v>
      </c>
      <c r="P335">
        <f t="shared" si="51"/>
        <v>28.178243774574053</v>
      </c>
      <c r="Q335">
        <f t="shared" si="52"/>
        <v>6.0312188728702489</v>
      </c>
      <c r="R335">
        <f t="shared" si="53"/>
        <v>21.40381395348837</v>
      </c>
      <c r="S335">
        <f t="shared" si="54"/>
        <v>567.86467093454337</v>
      </c>
      <c r="T335">
        <f t="shared" si="55"/>
        <v>142.94851162790698</v>
      </c>
      <c r="U335">
        <f t="shared" si="56"/>
        <v>6.6786467093454336</v>
      </c>
      <c r="V335">
        <f t="shared" si="57"/>
        <v>28.178243774574053</v>
      </c>
      <c r="W335">
        <f t="shared" si="58"/>
        <v>26132.11</v>
      </c>
      <c r="X335">
        <f t="shared" si="59"/>
        <v>28</v>
      </c>
      <c r="Y335" t="str">
        <f t="shared" si="60"/>
        <v>May</v>
      </c>
    </row>
    <row r="336" spans="1:25" x14ac:dyDescent="0.25">
      <c r="A336" t="s">
        <v>408</v>
      </c>
      <c r="B336" t="s">
        <v>74</v>
      </c>
      <c r="C336" t="s">
        <v>17</v>
      </c>
      <c r="D336" t="s">
        <v>18</v>
      </c>
      <c r="E336" s="2">
        <v>45394</v>
      </c>
      <c r="F336" s="2">
        <v>45420</v>
      </c>
      <c r="G336" t="s">
        <v>25</v>
      </c>
      <c r="H336" t="s">
        <v>26</v>
      </c>
      <c r="I336" t="s">
        <v>27</v>
      </c>
      <c r="J336" t="s">
        <v>28</v>
      </c>
      <c r="K336">
        <v>1912.12</v>
      </c>
      <c r="L336">
        <v>2322</v>
      </c>
      <c r="M336">
        <v>177</v>
      </c>
      <c r="N336">
        <v>12757.32</v>
      </c>
      <c r="O336">
        <v>177</v>
      </c>
      <c r="P336">
        <f t="shared" si="51"/>
        <v>7.6227390180878558</v>
      </c>
      <c r="Q336">
        <f t="shared" si="52"/>
        <v>0.82347975882859603</v>
      </c>
      <c r="R336">
        <f t="shared" si="53"/>
        <v>10.802937853107345</v>
      </c>
      <c r="S336">
        <f t="shared" si="54"/>
        <v>567.18197602660928</v>
      </c>
      <c r="T336">
        <f t="shared" si="55"/>
        <v>72.075254237288135</v>
      </c>
      <c r="U336">
        <f t="shared" si="56"/>
        <v>6.671819760266092</v>
      </c>
      <c r="V336">
        <f t="shared" si="57"/>
        <v>7.6227390180878558</v>
      </c>
      <c r="W336">
        <f t="shared" si="58"/>
        <v>10845.2</v>
      </c>
      <c r="X336">
        <f t="shared" si="59"/>
        <v>26</v>
      </c>
      <c r="Y336" t="str">
        <f t="shared" si="60"/>
        <v>Apr</v>
      </c>
    </row>
    <row r="337" spans="1:25" x14ac:dyDescent="0.25">
      <c r="A337" t="s">
        <v>409</v>
      </c>
      <c r="B337" t="s">
        <v>76</v>
      </c>
      <c r="C337" t="s">
        <v>31</v>
      </c>
      <c r="D337" t="s">
        <v>32</v>
      </c>
      <c r="E337" s="2">
        <v>45377</v>
      </c>
      <c r="F337" s="2">
        <v>45402</v>
      </c>
      <c r="G337" t="s">
        <v>33</v>
      </c>
      <c r="H337" t="s">
        <v>34</v>
      </c>
      <c r="I337" t="s">
        <v>27</v>
      </c>
      <c r="J337" t="s">
        <v>28</v>
      </c>
      <c r="K337">
        <v>1147.46</v>
      </c>
      <c r="L337">
        <v>2213</v>
      </c>
      <c r="M337">
        <v>348</v>
      </c>
      <c r="N337">
        <v>23890.67</v>
      </c>
      <c r="O337">
        <v>348</v>
      </c>
      <c r="P337">
        <f t="shared" si="51"/>
        <v>15.725259828287394</v>
      </c>
      <c r="Q337">
        <f t="shared" si="52"/>
        <v>0.51850881156800721</v>
      </c>
      <c r="R337">
        <f t="shared" si="53"/>
        <v>3.2972988505747129</v>
      </c>
      <c r="S337">
        <f t="shared" si="54"/>
        <v>1982.0481759712757</v>
      </c>
      <c r="T337">
        <f t="shared" si="55"/>
        <v>68.651350574712637</v>
      </c>
      <c r="U337">
        <f t="shared" si="56"/>
        <v>20.820481759712756</v>
      </c>
      <c r="V337">
        <f t="shared" si="57"/>
        <v>15.725259828287394</v>
      </c>
      <c r="W337">
        <f t="shared" si="58"/>
        <v>22743.21</v>
      </c>
      <c r="X337">
        <f t="shared" si="59"/>
        <v>25</v>
      </c>
      <c r="Y337" t="str">
        <f t="shared" si="60"/>
        <v>Mar</v>
      </c>
    </row>
    <row r="338" spans="1:25" x14ac:dyDescent="0.25">
      <c r="A338" t="s">
        <v>410</v>
      </c>
      <c r="B338" t="s">
        <v>74</v>
      </c>
      <c r="C338" t="s">
        <v>65</v>
      </c>
      <c r="D338" t="s">
        <v>32</v>
      </c>
      <c r="E338" s="2">
        <v>45630</v>
      </c>
      <c r="F338" s="2">
        <v>45640</v>
      </c>
      <c r="G338" t="s">
        <v>38</v>
      </c>
      <c r="H338" t="s">
        <v>39</v>
      </c>
      <c r="I338" t="s">
        <v>63</v>
      </c>
      <c r="J338" t="s">
        <v>44</v>
      </c>
      <c r="K338">
        <v>19560.59</v>
      </c>
      <c r="L338">
        <v>139</v>
      </c>
      <c r="M338">
        <v>35</v>
      </c>
      <c r="N338">
        <v>4412.46</v>
      </c>
      <c r="O338">
        <v>35</v>
      </c>
      <c r="P338">
        <f t="shared" si="51"/>
        <v>25.179856115107913</v>
      </c>
      <c r="Q338">
        <f t="shared" si="52"/>
        <v>140.72366906474821</v>
      </c>
      <c r="R338">
        <f t="shared" si="53"/>
        <v>558.87400000000002</v>
      </c>
      <c r="S338">
        <f t="shared" si="54"/>
        <v>-77.442091470656052</v>
      </c>
      <c r="T338">
        <f t="shared" si="55"/>
        <v>126.07028571428572</v>
      </c>
      <c r="U338">
        <f t="shared" si="56"/>
        <v>0.22557908529343951</v>
      </c>
      <c r="V338">
        <f t="shared" si="57"/>
        <v>25.179856115107913</v>
      </c>
      <c r="W338">
        <f t="shared" si="58"/>
        <v>-15148.130000000001</v>
      </c>
      <c r="X338">
        <f t="shared" si="59"/>
        <v>10</v>
      </c>
      <c r="Y338" t="str">
        <f t="shared" si="60"/>
        <v>Dec</v>
      </c>
    </row>
    <row r="339" spans="1:25" x14ac:dyDescent="0.25">
      <c r="A339" t="s">
        <v>411</v>
      </c>
      <c r="B339" t="s">
        <v>81</v>
      </c>
      <c r="C339" t="s">
        <v>17</v>
      </c>
      <c r="D339" t="s">
        <v>18</v>
      </c>
      <c r="E339" s="2">
        <v>45364</v>
      </c>
      <c r="F339" s="2">
        <v>45392</v>
      </c>
      <c r="G339" t="s">
        <v>33</v>
      </c>
      <c r="H339" t="s">
        <v>34</v>
      </c>
      <c r="I339" t="s">
        <v>27</v>
      </c>
      <c r="J339" t="s">
        <v>28</v>
      </c>
      <c r="K339">
        <v>4402.93</v>
      </c>
      <c r="L339">
        <v>936</v>
      </c>
      <c r="M339">
        <v>235</v>
      </c>
      <c r="N339">
        <v>33883.71</v>
      </c>
      <c r="O339">
        <v>235</v>
      </c>
      <c r="P339">
        <f t="shared" si="51"/>
        <v>25.106837606837608</v>
      </c>
      <c r="Q339">
        <f t="shared" si="52"/>
        <v>4.7039850427350434</v>
      </c>
      <c r="R339">
        <f t="shared" si="53"/>
        <v>18.735872340425534</v>
      </c>
      <c r="S339">
        <f t="shared" si="54"/>
        <v>669.57185328860544</v>
      </c>
      <c r="T339">
        <f t="shared" si="55"/>
        <v>144.18600000000001</v>
      </c>
      <c r="U339">
        <f t="shared" si="56"/>
        <v>7.6957185328860547</v>
      </c>
      <c r="V339">
        <f t="shared" si="57"/>
        <v>25.106837606837608</v>
      </c>
      <c r="W339">
        <f t="shared" si="58"/>
        <v>29480.78</v>
      </c>
      <c r="X339">
        <f t="shared" si="59"/>
        <v>28</v>
      </c>
      <c r="Y339" t="str">
        <f t="shared" si="60"/>
        <v>Mar</v>
      </c>
    </row>
    <row r="340" spans="1:25" x14ac:dyDescent="0.25">
      <c r="A340" t="s">
        <v>412</v>
      </c>
      <c r="B340" t="s">
        <v>61</v>
      </c>
      <c r="C340" t="s">
        <v>53</v>
      </c>
      <c r="D340" t="s">
        <v>53</v>
      </c>
      <c r="E340" s="2">
        <v>45442</v>
      </c>
      <c r="F340" s="2">
        <v>45452</v>
      </c>
      <c r="G340" t="s">
        <v>38</v>
      </c>
      <c r="H340" t="s">
        <v>39</v>
      </c>
      <c r="I340" t="s">
        <v>21</v>
      </c>
      <c r="J340" t="s">
        <v>22</v>
      </c>
      <c r="K340">
        <v>2922.29</v>
      </c>
      <c r="L340">
        <v>684</v>
      </c>
      <c r="M340">
        <v>40</v>
      </c>
      <c r="N340">
        <v>5693.82</v>
      </c>
      <c r="O340">
        <v>40</v>
      </c>
      <c r="P340">
        <f t="shared" si="51"/>
        <v>5.8479532163742682</v>
      </c>
      <c r="Q340">
        <f t="shared" si="52"/>
        <v>4.272353801169591</v>
      </c>
      <c r="R340">
        <f t="shared" si="53"/>
        <v>73.057249999999996</v>
      </c>
      <c r="S340">
        <f t="shared" si="54"/>
        <v>94.841032204196011</v>
      </c>
      <c r="T340">
        <f t="shared" si="55"/>
        <v>142.34549999999999</v>
      </c>
      <c r="U340">
        <f t="shared" si="56"/>
        <v>1.9484103220419602</v>
      </c>
      <c r="V340">
        <f t="shared" si="57"/>
        <v>5.8479532163742682</v>
      </c>
      <c r="W340">
        <f t="shared" si="58"/>
        <v>2771.5299999999997</v>
      </c>
      <c r="X340">
        <f t="shared" si="59"/>
        <v>10</v>
      </c>
      <c r="Y340" t="str">
        <f t="shared" si="60"/>
        <v>May</v>
      </c>
    </row>
    <row r="341" spans="1:25" x14ac:dyDescent="0.25">
      <c r="A341" t="s">
        <v>413</v>
      </c>
      <c r="B341" t="s">
        <v>99</v>
      </c>
      <c r="C341" t="s">
        <v>17</v>
      </c>
      <c r="D341" t="s">
        <v>18</v>
      </c>
      <c r="E341" s="2">
        <v>45497</v>
      </c>
      <c r="F341" s="2">
        <v>45515</v>
      </c>
      <c r="G341" t="s">
        <v>25</v>
      </c>
      <c r="H341" t="s">
        <v>26</v>
      </c>
      <c r="I341" t="s">
        <v>21</v>
      </c>
      <c r="J341" t="s">
        <v>22</v>
      </c>
      <c r="K341">
        <v>1513.44</v>
      </c>
      <c r="L341">
        <v>1489</v>
      </c>
      <c r="M341">
        <v>207</v>
      </c>
      <c r="N341">
        <v>29440.41</v>
      </c>
      <c r="O341">
        <v>207</v>
      </c>
      <c r="P341">
        <f t="shared" si="51"/>
        <v>13.901947615849563</v>
      </c>
      <c r="Q341">
        <f t="shared" si="52"/>
        <v>1.0164137004701141</v>
      </c>
      <c r="R341">
        <f t="shared" si="53"/>
        <v>7.3113043478260868</v>
      </c>
      <c r="S341">
        <f t="shared" si="54"/>
        <v>1845.2644307009198</v>
      </c>
      <c r="T341">
        <f t="shared" si="55"/>
        <v>142.22420289855071</v>
      </c>
      <c r="U341">
        <f t="shared" si="56"/>
        <v>19.452644307009198</v>
      </c>
      <c r="V341">
        <f t="shared" si="57"/>
        <v>13.901947615849563</v>
      </c>
      <c r="W341">
        <f t="shared" si="58"/>
        <v>27926.97</v>
      </c>
      <c r="X341">
        <f t="shared" si="59"/>
        <v>18</v>
      </c>
      <c r="Y341" t="str">
        <f t="shared" si="60"/>
        <v>Jul</v>
      </c>
    </row>
    <row r="342" spans="1:25" x14ac:dyDescent="0.25">
      <c r="A342" t="s">
        <v>414</v>
      </c>
      <c r="B342" t="s">
        <v>30</v>
      </c>
      <c r="C342" t="s">
        <v>42</v>
      </c>
      <c r="D342" t="s">
        <v>43</v>
      </c>
      <c r="E342" s="2">
        <v>45606</v>
      </c>
      <c r="F342" s="2">
        <v>45615</v>
      </c>
      <c r="G342" t="s">
        <v>38</v>
      </c>
      <c r="H342" t="s">
        <v>39</v>
      </c>
      <c r="I342" t="s">
        <v>63</v>
      </c>
      <c r="J342" t="s">
        <v>28</v>
      </c>
      <c r="K342">
        <v>18973.330000000002</v>
      </c>
      <c r="L342">
        <v>1933</v>
      </c>
      <c r="M342">
        <v>561</v>
      </c>
      <c r="N342">
        <v>39681.79</v>
      </c>
      <c r="O342">
        <v>561</v>
      </c>
      <c r="P342">
        <f t="shared" si="51"/>
        <v>29.022245214692187</v>
      </c>
      <c r="Q342">
        <f t="shared" si="52"/>
        <v>9.8154837040869118</v>
      </c>
      <c r="R342">
        <f t="shared" si="53"/>
        <v>33.820552584670232</v>
      </c>
      <c r="S342">
        <f t="shared" si="54"/>
        <v>109.14509999035486</v>
      </c>
      <c r="T342">
        <f t="shared" si="55"/>
        <v>70.734028520499109</v>
      </c>
      <c r="U342">
        <f t="shared" si="56"/>
        <v>2.0914509999035489</v>
      </c>
      <c r="V342">
        <f t="shared" si="57"/>
        <v>29.022245214692187</v>
      </c>
      <c r="W342">
        <f t="shared" si="58"/>
        <v>20708.46</v>
      </c>
      <c r="X342">
        <f t="shared" si="59"/>
        <v>9</v>
      </c>
      <c r="Y342" t="str">
        <f t="shared" si="60"/>
        <v>Nov</v>
      </c>
    </row>
    <row r="343" spans="1:25" x14ac:dyDescent="0.25">
      <c r="A343" t="s">
        <v>415</v>
      </c>
      <c r="B343" t="s">
        <v>86</v>
      </c>
      <c r="C343" t="s">
        <v>53</v>
      </c>
      <c r="D343" t="s">
        <v>53</v>
      </c>
      <c r="E343" s="2">
        <v>45604</v>
      </c>
      <c r="F343" s="2">
        <v>45620</v>
      </c>
      <c r="G343" t="s">
        <v>49</v>
      </c>
      <c r="H343" t="s">
        <v>50</v>
      </c>
      <c r="I343" t="s">
        <v>63</v>
      </c>
      <c r="J343" t="s">
        <v>28</v>
      </c>
      <c r="K343">
        <v>16389.09</v>
      </c>
      <c r="L343">
        <v>2104</v>
      </c>
      <c r="M343">
        <v>522</v>
      </c>
      <c r="N343">
        <v>50300.01</v>
      </c>
      <c r="O343">
        <v>522</v>
      </c>
      <c r="P343">
        <f t="shared" si="51"/>
        <v>24.809885931558938</v>
      </c>
      <c r="Q343">
        <f t="shared" si="52"/>
        <v>7.7894914448669201</v>
      </c>
      <c r="R343">
        <f t="shared" si="53"/>
        <v>31.396724137931034</v>
      </c>
      <c r="S343">
        <f t="shared" si="54"/>
        <v>206.91154908539767</v>
      </c>
      <c r="T343">
        <f t="shared" si="55"/>
        <v>96.360172413793109</v>
      </c>
      <c r="U343">
        <f t="shared" si="56"/>
        <v>3.0691154908539766</v>
      </c>
      <c r="V343">
        <f t="shared" si="57"/>
        <v>24.809885931558938</v>
      </c>
      <c r="W343">
        <f t="shared" si="58"/>
        <v>33910.92</v>
      </c>
      <c r="X343">
        <f t="shared" si="59"/>
        <v>16</v>
      </c>
      <c r="Y343" t="str">
        <f t="shared" si="60"/>
        <v>Nov</v>
      </c>
    </row>
    <row r="344" spans="1:25" x14ac:dyDescent="0.25">
      <c r="A344" t="s">
        <v>416</v>
      </c>
      <c r="B344" t="s">
        <v>61</v>
      </c>
      <c r="C344" t="s">
        <v>31</v>
      </c>
      <c r="D344" t="s">
        <v>32</v>
      </c>
      <c r="E344" s="2">
        <v>45629</v>
      </c>
      <c r="F344" s="2">
        <v>45634</v>
      </c>
      <c r="G344" t="s">
        <v>19</v>
      </c>
      <c r="H344" t="s">
        <v>20</v>
      </c>
      <c r="I344" t="s">
        <v>27</v>
      </c>
      <c r="J344" t="s">
        <v>22</v>
      </c>
      <c r="K344">
        <v>12150.78</v>
      </c>
      <c r="L344">
        <v>71</v>
      </c>
      <c r="M344">
        <v>13</v>
      </c>
      <c r="N344">
        <v>1393.98</v>
      </c>
      <c r="O344">
        <v>13</v>
      </c>
      <c r="P344">
        <f t="shared" si="51"/>
        <v>18.30985915492958</v>
      </c>
      <c r="Q344">
        <f t="shared" si="52"/>
        <v>171.13774647887325</v>
      </c>
      <c r="R344">
        <f t="shared" si="53"/>
        <v>934.6753846153847</v>
      </c>
      <c r="S344">
        <f t="shared" si="54"/>
        <v>-88.527650076785207</v>
      </c>
      <c r="T344">
        <f t="shared" si="55"/>
        <v>107.22923076923077</v>
      </c>
      <c r="U344">
        <f t="shared" si="56"/>
        <v>0.11472349923214806</v>
      </c>
      <c r="V344">
        <f t="shared" si="57"/>
        <v>18.30985915492958</v>
      </c>
      <c r="W344">
        <f t="shared" si="58"/>
        <v>-10756.800000000001</v>
      </c>
      <c r="X344">
        <f t="shared" si="59"/>
        <v>5</v>
      </c>
      <c r="Y344" t="str">
        <f t="shared" si="60"/>
        <v>Dec</v>
      </c>
    </row>
    <row r="345" spans="1:25" x14ac:dyDescent="0.25">
      <c r="A345" t="s">
        <v>417</v>
      </c>
      <c r="B345" t="s">
        <v>41</v>
      </c>
      <c r="C345" t="s">
        <v>65</v>
      </c>
      <c r="D345" t="s">
        <v>32</v>
      </c>
      <c r="E345" s="2">
        <v>45457</v>
      </c>
      <c r="F345" s="2">
        <v>45476</v>
      </c>
      <c r="G345" t="s">
        <v>33</v>
      </c>
      <c r="H345" t="s">
        <v>34</v>
      </c>
      <c r="I345" t="s">
        <v>21</v>
      </c>
      <c r="J345" t="s">
        <v>28</v>
      </c>
      <c r="K345">
        <v>10764.85</v>
      </c>
      <c r="L345">
        <v>923</v>
      </c>
      <c r="M345">
        <v>167</v>
      </c>
      <c r="N345">
        <v>19535.52</v>
      </c>
      <c r="O345">
        <v>167</v>
      </c>
      <c r="P345">
        <f t="shared" si="51"/>
        <v>18.093174431202598</v>
      </c>
      <c r="Q345">
        <f t="shared" si="52"/>
        <v>11.662892741061755</v>
      </c>
      <c r="R345">
        <f t="shared" si="53"/>
        <v>64.460179640718565</v>
      </c>
      <c r="S345">
        <f t="shared" si="54"/>
        <v>81.475078612335523</v>
      </c>
      <c r="T345">
        <f t="shared" si="55"/>
        <v>116.97916167664671</v>
      </c>
      <c r="U345">
        <f t="shared" si="56"/>
        <v>1.8147507861233552</v>
      </c>
      <c r="V345">
        <f t="shared" si="57"/>
        <v>18.093174431202598</v>
      </c>
      <c r="W345">
        <f t="shared" si="58"/>
        <v>8770.67</v>
      </c>
      <c r="X345">
        <f t="shared" si="59"/>
        <v>19</v>
      </c>
      <c r="Y345" t="str">
        <f t="shared" si="60"/>
        <v>Jun</v>
      </c>
    </row>
    <row r="346" spans="1:25" x14ac:dyDescent="0.25">
      <c r="A346" t="s">
        <v>418</v>
      </c>
      <c r="B346" t="s">
        <v>67</v>
      </c>
      <c r="C346" t="s">
        <v>65</v>
      </c>
      <c r="D346" t="s">
        <v>32</v>
      </c>
      <c r="E346" s="2">
        <v>45462</v>
      </c>
      <c r="F346" s="2">
        <v>45485</v>
      </c>
      <c r="G346" t="s">
        <v>38</v>
      </c>
      <c r="H346" t="s">
        <v>39</v>
      </c>
      <c r="I346" t="s">
        <v>35</v>
      </c>
      <c r="J346" t="s">
        <v>28</v>
      </c>
      <c r="K346">
        <v>12068.93</v>
      </c>
      <c r="L346">
        <v>1610</v>
      </c>
      <c r="M346">
        <v>501</v>
      </c>
      <c r="N346">
        <v>28209.14</v>
      </c>
      <c r="O346">
        <v>501</v>
      </c>
      <c r="P346">
        <f t="shared" si="51"/>
        <v>31.118012422360248</v>
      </c>
      <c r="Q346">
        <f t="shared" si="52"/>
        <v>7.4962298136645966</v>
      </c>
      <c r="R346">
        <f t="shared" si="53"/>
        <v>24.089680638722555</v>
      </c>
      <c r="S346">
        <f t="shared" si="54"/>
        <v>133.73356213019713</v>
      </c>
      <c r="T346">
        <f t="shared" si="55"/>
        <v>56.305668662674648</v>
      </c>
      <c r="U346">
        <f t="shared" si="56"/>
        <v>2.3373356213019711</v>
      </c>
      <c r="V346">
        <f t="shared" si="57"/>
        <v>31.118012422360248</v>
      </c>
      <c r="W346">
        <f t="shared" si="58"/>
        <v>16140.21</v>
      </c>
      <c r="X346">
        <f t="shared" si="59"/>
        <v>23</v>
      </c>
      <c r="Y346" t="str">
        <f t="shared" si="60"/>
        <v>Jun</v>
      </c>
    </row>
    <row r="347" spans="1:25" x14ac:dyDescent="0.25">
      <c r="A347" t="s">
        <v>419</v>
      </c>
      <c r="B347" t="s">
        <v>96</v>
      </c>
      <c r="C347" t="s">
        <v>65</v>
      </c>
      <c r="D347" t="s">
        <v>32</v>
      </c>
      <c r="E347" s="2">
        <v>45451</v>
      </c>
      <c r="F347" s="2">
        <v>45480</v>
      </c>
      <c r="G347" t="s">
        <v>55</v>
      </c>
      <c r="H347" t="s">
        <v>56</v>
      </c>
      <c r="I347" t="s">
        <v>63</v>
      </c>
      <c r="J347" t="s">
        <v>22</v>
      </c>
      <c r="K347">
        <v>19529.37</v>
      </c>
      <c r="L347">
        <v>734</v>
      </c>
      <c r="M347">
        <v>76</v>
      </c>
      <c r="N347">
        <v>9482.0499999999993</v>
      </c>
      <c r="O347">
        <v>76</v>
      </c>
      <c r="P347">
        <f t="shared" si="51"/>
        <v>10.354223433242508</v>
      </c>
      <c r="Q347">
        <f t="shared" si="52"/>
        <v>26.606771117166211</v>
      </c>
      <c r="R347">
        <f t="shared" si="53"/>
        <v>256.96539473684209</v>
      </c>
      <c r="S347">
        <f t="shared" si="54"/>
        <v>-51.447230504619455</v>
      </c>
      <c r="T347">
        <f t="shared" si="55"/>
        <v>124.76381578947367</v>
      </c>
      <c r="U347">
        <f t="shared" si="56"/>
        <v>0.48552769495380549</v>
      </c>
      <c r="V347">
        <f t="shared" si="57"/>
        <v>10.354223433242508</v>
      </c>
      <c r="W347">
        <f t="shared" si="58"/>
        <v>-10047.32</v>
      </c>
      <c r="X347">
        <f t="shared" si="59"/>
        <v>29</v>
      </c>
      <c r="Y347" t="str">
        <f t="shared" si="60"/>
        <v>Jun</v>
      </c>
    </row>
    <row r="348" spans="1:25" x14ac:dyDescent="0.25">
      <c r="A348" t="s">
        <v>420</v>
      </c>
      <c r="B348" t="s">
        <v>72</v>
      </c>
      <c r="C348" t="s">
        <v>42</v>
      </c>
      <c r="D348" t="s">
        <v>43</v>
      </c>
      <c r="E348" s="2">
        <v>45452</v>
      </c>
      <c r="F348" s="2">
        <v>45472</v>
      </c>
      <c r="G348" t="s">
        <v>25</v>
      </c>
      <c r="H348" t="s">
        <v>26</v>
      </c>
      <c r="I348" t="s">
        <v>27</v>
      </c>
      <c r="J348" t="s">
        <v>28</v>
      </c>
      <c r="K348">
        <v>13344.8</v>
      </c>
      <c r="L348">
        <v>356</v>
      </c>
      <c r="M348">
        <v>35</v>
      </c>
      <c r="N348">
        <v>1137.6199999999999</v>
      </c>
      <c r="O348">
        <v>35</v>
      </c>
      <c r="P348">
        <f t="shared" si="51"/>
        <v>9.8314606741573041</v>
      </c>
      <c r="Q348">
        <f t="shared" si="52"/>
        <v>37.485393258426967</v>
      </c>
      <c r="R348">
        <f t="shared" si="53"/>
        <v>381.28</v>
      </c>
      <c r="S348">
        <f t="shared" si="54"/>
        <v>-91.475181344044131</v>
      </c>
      <c r="T348">
        <f t="shared" si="55"/>
        <v>32.503428571428572</v>
      </c>
      <c r="U348">
        <f t="shared" si="56"/>
        <v>8.5248186559558778E-2</v>
      </c>
      <c r="V348">
        <f t="shared" si="57"/>
        <v>9.8314606741573041</v>
      </c>
      <c r="W348">
        <f t="shared" si="58"/>
        <v>-12207.18</v>
      </c>
      <c r="X348">
        <f t="shared" si="59"/>
        <v>20</v>
      </c>
      <c r="Y348" t="str">
        <f t="shared" si="60"/>
        <v>Jun</v>
      </c>
    </row>
    <row r="349" spans="1:25" x14ac:dyDescent="0.25">
      <c r="A349" t="s">
        <v>421</v>
      </c>
      <c r="B349" t="s">
        <v>86</v>
      </c>
      <c r="C349" t="s">
        <v>53</v>
      </c>
      <c r="D349" t="s">
        <v>53</v>
      </c>
      <c r="E349" s="2">
        <v>45378</v>
      </c>
      <c r="F349" s="2">
        <v>45394</v>
      </c>
      <c r="G349" t="s">
        <v>33</v>
      </c>
      <c r="H349" t="s">
        <v>34</v>
      </c>
      <c r="I349" t="s">
        <v>59</v>
      </c>
      <c r="J349" t="s">
        <v>22</v>
      </c>
      <c r="K349">
        <v>13238.63</v>
      </c>
      <c r="L349">
        <v>598</v>
      </c>
      <c r="M349">
        <v>208</v>
      </c>
      <c r="N349">
        <v>30570.84</v>
      </c>
      <c r="O349">
        <v>208</v>
      </c>
      <c r="P349">
        <f t="shared" si="51"/>
        <v>34.782608695652172</v>
      </c>
      <c r="Q349">
        <f t="shared" si="52"/>
        <v>22.138177257525083</v>
      </c>
      <c r="R349">
        <f t="shared" si="53"/>
        <v>63.647259615384613</v>
      </c>
      <c r="S349">
        <f t="shared" si="54"/>
        <v>130.92147752448707</v>
      </c>
      <c r="T349">
        <f t="shared" si="55"/>
        <v>146.97519230769231</v>
      </c>
      <c r="U349">
        <f t="shared" si="56"/>
        <v>2.3092147752448708</v>
      </c>
      <c r="V349">
        <f t="shared" si="57"/>
        <v>34.782608695652172</v>
      </c>
      <c r="W349">
        <f t="shared" si="58"/>
        <v>17332.21</v>
      </c>
      <c r="X349">
        <f t="shared" si="59"/>
        <v>16</v>
      </c>
      <c r="Y349" t="str">
        <f t="shared" si="60"/>
        <v>Mar</v>
      </c>
    </row>
    <row r="350" spans="1:25" x14ac:dyDescent="0.25">
      <c r="A350" t="s">
        <v>422</v>
      </c>
      <c r="B350" t="s">
        <v>72</v>
      </c>
      <c r="C350" t="s">
        <v>31</v>
      </c>
      <c r="D350" t="s">
        <v>32</v>
      </c>
      <c r="E350" s="2">
        <v>45413</v>
      </c>
      <c r="F350" s="2">
        <v>45420</v>
      </c>
      <c r="G350" t="s">
        <v>69</v>
      </c>
      <c r="H350" t="s">
        <v>70</v>
      </c>
      <c r="I350" t="s">
        <v>59</v>
      </c>
      <c r="J350" t="s">
        <v>28</v>
      </c>
      <c r="K350">
        <v>13181.35</v>
      </c>
      <c r="L350">
        <v>1787</v>
      </c>
      <c r="M350">
        <v>305</v>
      </c>
      <c r="N350">
        <v>17222.54</v>
      </c>
      <c r="O350">
        <v>305</v>
      </c>
      <c r="P350">
        <f t="shared" si="51"/>
        <v>17.06771124790151</v>
      </c>
      <c r="Q350">
        <f t="shared" si="52"/>
        <v>7.3762451035254619</v>
      </c>
      <c r="R350">
        <f t="shared" si="53"/>
        <v>43.217540983606561</v>
      </c>
      <c r="S350">
        <f t="shared" si="54"/>
        <v>30.658392349797253</v>
      </c>
      <c r="T350">
        <f t="shared" si="55"/>
        <v>56.467344262295086</v>
      </c>
      <c r="U350">
        <f t="shared" si="56"/>
        <v>1.3065839234979726</v>
      </c>
      <c r="V350">
        <f t="shared" si="57"/>
        <v>17.06771124790151</v>
      </c>
      <c r="W350">
        <f t="shared" si="58"/>
        <v>4041.1900000000005</v>
      </c>
      <c r="X350">
        <f t="shared" si="59"/>
        <v>7</v>
      </c>
      <c r="Y350" t="str">
        <f t="shared" si="60"/>
        <v>May</v>
      </c>
    </row>
    <row r="351" spans="1:25" x14ac:dyDescent="0.25">
      <c r="A351" t="s">
        <v>423</v>
      </c>
      <c r="B351" t="s">
        <v>52</v>
      </c>
      <c r="C351" t="s">
        <v>31</v>
      </c>
      <c r="D351" t="s">
        <v>32</v>
      </c>
      <c r="E351" s="2">
        <v>45306</v>
      </c>
      <c r="F351" s="2">
        <v>45320</v>
      </c>
      <c r="G351" t="s">
        <v>19</v>
      </c>
      <c r="H351" t="s">
        <v>20</v>
      </c>
      <c r="I351" t="s">
        <v>63</v>
      </c>
      <c r="J351" t="s">
        <v>22</v>
      </c>
      <c r="K351">
        <v>8658.7999999999993</v>
      </c>
      <c r="L351">
        <v>1280</v>
      </c>
      <c r="M351">
        <v>162</v>
      </c>
      <c r="N351">
        <v>13853.39</v>
      </c>
      <c r="O351">
        <v>162</v>
      </c>
      <c r="P351">
        <f t="shared" si="51"/>
        <v>12.65625</v>
      </c>
      <c r="Q351">
        <f t="shared" si="52"/>
        <v>6.7646874999999991</v>
      </c>
      <c r="R351">
        <f t="shared" si="53"/>
        <v>53.449382716049378</v>
      </c>
      <c r="S351">
        <f t="shared" si="54"/>
        <v>59.992031228345731</v>
      </c>
      <c r="T351">
        <f t="shared" si="55"/>
        <v>85.514753086419745</v>
      </c>
      <c r="U351">
        <f t="shared" si="56"/>
        <v>1.5999203122834573</v>
      </c>
      <c r="V351">
        <f t="shared" si="57"/>
        <v>12.65625</v>
      </c>
      <c r="W351">
        <f t="shared" si="58"/>
        <v>5194.59</v>
      </c>
      <c r="X351">
        <f t="shared" si="59"/>
        <v>14</v>
      </c>
      <c r="Y351" t="str">
        <f t="shared" si="60"/>
        <v>Jan</v>
      </c>
    </row>
    <row r="352" spans="1:25" x14ac:dyDescent="0.25">
      <c r="A352" t="s">
        <v>424</v>
      </c>
      <c r="B352" t="s">
        <v>101</v>
      </c>
      <c r="C352" t="s">
        <v>17</v>
      </c>
      <c r="D352" t="s">
        <v>18</v>
      </c>
      <c r="E352" s="2">
        <v>45622</v>
      </c>
      <c r="F352" s="2">
        <v>45632</v>
      </c>
      <c r="G352" t="s">
        <v>69</v>
      </c>
      <c r="H352" t="s">
        <v>70</v>
      </c>
      <c r="I352" t="s">
        <v>27</v>
      </c>
      <c r="J352" t="s">
        <v>22</v>
      </c>
      <c r="K352">
        <v>17431.310000000001</v>
      </c>
      <c r="L352">
        <v>208</v>
      </c>
      <c r="M352">
        <v>36</v>
      </c>
      <c r="N352">
        <v>4735.78</v>
      </c>
      <c r="O352">
        <v>36</v>
      </c>
      <c r="P352">
        <f t="shared" si="51"/>
        <v>17.307692307692307</v>
      </c>
      <c r="Q352">
        <f t="shared" si="52"/>
        <v>83.804375000000007</v>
      </c>
      <c r="R352">
        <f t="shared" si="53"/>
        <v>484.20305555555558</v>
      </c>
      <c r="S352">
        <f t="shared" si="54"/>
        <v>-72.831760779884021</v>
      </c>
      <c r="T352">
        <f t="shared" si="55"/>
        <v>131.54944444444445</v>
      </c>
      <c r="U352">
        <f t="shared" si="56"/>
        <v>0.27168239220115981</v>
      </c>
      <c r="V352">
        <f t="shared" si="57"/>
        <v>17.307692307692307</v>
      </c>
      <c r="W352">
        <f t="shared" si="58"/>
        <v>-12695.530000000002</v>
      </c>
      <c r="X352">
        <f t="shared" si="59"/>
        <v>10</v>
      </c>
      <c r="Y352" t="str">
        <f t="shared" si="60"/>
        <v>Nov</v>
      </c>
    </row>
    <row r="353" spans="1:25" x14ac:dyDescent="0.25">
      <c r="A353" t="s">
        <v>425</v>
      </c>
      <c r="B353" t="s">
        <v>24</v>
      </c>
      <c r="C353" t="s">
        <v>47</v>
      </c>
      <c r="D353" t="s">
        <v>48</v>
      </c>
      <c r="E353" s="2">
        <v>45337</v>
      </c>
      <c r="F353" s="2">
        <v>45351</v>
      </c>
      <c r="G353" t="s">
        <v>19</v>
      </c>
      <c r="H353" t="s">
        <v>20</v>
      </c>
      <c r="I353" t="s">
        <v>27</v>
      </c>
      <c r="J353" t="s">
        <v>44</v>
      </c>
      <c r="K353">
        <v>12760.91</v>
      </c>
      <c r="L353">
        <v>1437</v>
      </c>
      <c r="M353">
        <v>402</v>
      </c>
      <c r="N353">
        <v>36413.72</v>
      </c>
      <c r="O353">
        <v>402</v>
      </c>
      <c r="P353">
        <f t="shared" si="51"/>
        <v>27.974947807933191</v>
      </c>
      <c r="Q353">
        <f t="shared" si="52"/>
        <v>8.8802435629784267</v>
      </c>
      <c r="R353">
        <f t="shared" si="53"/>
        <v>31.743557213930348</v>
      </c>
      <c r="S353">
        <f t="shared" si="54"/>
        <v>185.353630736366</v>
      </c>
      <c r="T353">
        <f t="shared" si="55"/>
        <v>90.581393034825879</v>
      </c>
      <c r="U353">
        <f t="shared" si="56"/>
        <v>2.8535363073636599</v>
      </c>
      <c r="V353">
        <f t="shared" si="57"/>
        <v>27.974947807933191</v>
      </c>
      <c r="W353">
        <f t="shared" si="58"/>
        <v>23652.81</v>
      </c>
      <c r="X353">
        <f t="shared" si="59"/>
        <v>14</v>
      </c>
      <c r="Y353" t="str">
        <f t="shared" si="60"/>
        <v>Feb</v>
      </c>
    </row>
    <row r="354" spans="1:25" x14ac:dyDescent="0.25">
      <c r="A354" t="s">
        <v>426</v>
      </c>
      <c r="B354" t="s">
        <v>81</v>
      </c>
      <c r="C354" t="s">
        <v>53</v>
      </c>
      <c r="D354" t="s">
        <v>53</v>
      </c>
      <c r="E354" s="2">
        <v>45511</v>
      </c>
      <c r="F354" s="2">
        <v>45541</v>
      </c>
      <c r="G354" t="s">
        <v>55</v>
      </c>
      <c r="H354" t="s">
        <v>56</v>
      </c>
      <c r="I354" t="s">
        <v>21</v>
      </c>
      <c r="J354" t="s">
        <v>28</v>
      </c>
      <c r="K354">
        <v>11094.36</v>
      </c>
      <c r="L354">
        <v>657</v>
      </c>
      <c r="M354">
        <v>148</v>
      </c>
      <c r="N354">
        <v>4962.05</v>
      </c>
      <c r="O354">
        <v>148</v>
      </c>
      <c r="P354">
        <f t="shared" si="51"/>
        <v>22.526636225266362</v>
      </c>
      <c r="Q354">
        <f t="shared" si="52"/>
        <v>16.886392694063929</v>
      </c>
      <c r="R354">
        <f t="shared" si="53"/>
        <v>74.961891891891895</v>
      </c>
      <c r="S354">
        <f t="shared" si="54"/>
        <v>-55.274121265219442</v>
      </c>
      <c r="T354">
        <f t="shared" si="55"/>
        <v>33.527364864864865</v>
      </c>
      <c r="U354">
        <f t="shared" si="56"/>
        <v>0.44725878734780555</v>
      </c>
      <c r="V354">
        <f t="shared" si="57"/>
        <v>22.526636225266362</v>
      </c>
      <c r="W354">
        <f t="shared" si="58"/>
        <v>-6132.31</v>
      </c>
      <c r="X354">
        <f t="shared" si="59"/>
        <v>30</v>
      </c>
      <c r="Y354" t="str">
        <f t="shared" si="60"/>
        <v>Aug</v>
      </c>
    </row>
    <row r="355" spans="1:25" x14ac:dyDescent="0.25">
      <c r="A355" t="s">
        <v>427</v>
      </c>
      <c r="B355" t="s">
        <v>81</v>
      </c>
      <c r="C355" t="s">
        <v>47</v>
      </c>
      <c r="D355" t="s">
        <v>48</v>
      </c>
      <c r="E355" s="2">
        <v>45390</v>
      </c>
      <c r="F355" s="2">
        <v>45395</v>
      </c>
      <c r="G355" t="s">
        <v>33</v>
      </c>
      <c r="H355" t="s">
        <v>34</v>
      </c>
      <c r="I355" t="s">
        <v>35</v>
      </c>
      <c r="J355" t="s">
        <v>28</v>
      </c>
      <c r="K355">
        <v>8212.5499999999993</v>
      </c>
      <c r="L355">
        <v>2432</v>
      </c>
      <c r="M355">
        <v>778</v>
      </c>
      <c r="N355">
        <v>62711.87</v>
      </c>
      <c r="O355">
        <v>778</v>
      </c>
      <c r="P355">
        <f t="shared" si="51"/>
        <v>31.990131578947366</v>
      </c>
      <c r="Q355">
        <f t="shared" si="52"/>
        <v>3.3768708881578946</v>
      </c>
      <c r="R355">
        <f t="shared" si="53"/>
        <v>10.555976863753212</v>
      </c>
      <c r="S355">
        <f t="shared" si="54"/>
        <v>663.61020633055523</v>
      </c>
      <c r="T355">
        <f t="shared" si="55"/>
        <v>80.606516709511567</v>
      </c>
      <c r="U355">
        <f t="shared" si="56"/>
        <v>7.6361020633055521</v>
      </c>
      <c r="V355">
        <f t="shared" si="57"/>
        <v>31.990131578947366</v>
      </c>
      <c r="W355">
        <f t="shared" si="58"/>
        <v>54499.320000000007</v>
      </c>
      <c r="X355">
        <f t="shared" si="59"/>
        <v>5</v>
      </c>
      <c r="Y355" t="str">
        <f t="shared" si="60"/>
        <v>Apr</v>
      </c>
    </row>
    <row r="356" spans="1:25" x14ac:dyDescent="0.25">
      <c r="A356" t="s">
        <v>428</v>
      </c>
      <c r="B356" t="s">
        <v>16</v>
      </c>
      <c r="C356" t="s">
        <v>31</v>
      </c>
      <c r="D356" t="s">
        <v>32</v>
      </c>
      <c r="E356" s="2">
        <v>45399</v>
      </c>
      <c r="F356" s="2">
        <v>45423</v>
      </c>
      <c r="G356" t="s">
        <v>38</v>
      </c>
      <c r="H356" t="s">
        <v>39</v>
      </c>
      <c r="I356" t="s">
        <v>63</v>
      </c>
      <c r="J356" t="s">
        <v>44</v>
      </c>
      <c r="K356">
        <v>5898.14</v>
      </c>
      <c r="L356">
        <v>1444</v>
      </c>
      <c r="M356">
        <v>195</v>
      </c>
      <c r="N356">
        <v>14254.13</v>
      </c>
      <c r="O356">
        <v>195</v>
      </c>
      <c r="P356">
        <f t="shared" si="51"/>
        <v>13.504155124653739</v>
      </c>
      <c r="Q356">
        <f t="shared" si="52"/>
        <v>4.0845844875346264</v>
      </c>
      <c r="R356">
        <f t="shared" si="53"/>
        <v>30.246871794871797</v>
      </c>
      <c r="S356">
        <f t="shared" si="54"/>
        <v>141.67161172844317</v>
      </c>
      <c r="T356">
        <f t="shared" si="55"/>
        <v>73.098102564102561</v>
      </c>
      <c r="U356">
        <f t="shared" si="56"/>
        <v>2.4167161172844316</v>
      </c>
      <c r="V356">
        <f t="shared" si="57"/>
        <v>13.504155124653739</v>
      </c>
      <c r="W356">
        <f t="shared" si="58"/>
        <v>8355.989999999998</v>
      </c>
      <c r="X356">
        <f t="shared" si="59"/>
        <v>24</v>
      </c>
      <c r="Y356" t="str">
        <f t="shared" si="60"/>
        <v>Apr</v>
      </c>
    </row>
    <row r="357" spans="1:25" x14ac:dyDescent="0.25">
      <c r="A357" t="s">
        <v>429</v>
      </c>
      <c r="B357" t="s">
        <v>123</v>
      </c>
      <c r="C357" t="s">
        <v>31</v>
      </c>
      <c r="D357" t="s">
        <v>32</v>
      </c>
      <c r="E357" s="2">
        <v>45523</v>
      </c>
      <c r="F357" s="2">
        <v>45549</v>
      </c>
      <c r="G357" t="s">
        <v>38</v>
      </c>
      <c r="H357" t="s">
        <v>39</v>
      </c>
      <c r="I357" t="s">
        <v>21</v>
      </c>
      <c r="J357" t="s">
        <v>44</v>
      </c>
      <c r="K357">
        <v>7985.02</v>
      </c>
      <c r="L357">
        <v>579</v>
      </c>
      <c r="M357">
        <v>138</v>
      </c>
      <c r="N357">
        <v>16280.35</v>
      </c>
      <c r="O357">
        <v>138</v>
      </c>
      <c r="P357">
        <f t="shared" si="51"/>
        <v>23.834196891191709</v>
      </c>
      <c r="Q357">
        <f t="shared" si="52"/>
        <v>13.791053540587219</v>
      </c>
      <c r="R357">
        <f t="shared" si="53"/>
        <v>57.862463768115944</v>
      </c>
      <c r="S357">
        <f t="shared" si="54"/>
        <v>103.88615181928161</v>
      </c>
      <c r="T357">
        <f t="shared" si="55"/>
        <v>117.97355072463769</v>
      </c>
      <c r="U357">
        <f t="shared" si="56"/>
        <v>2.038861518192816</v>
      </c>
      <c r="V357">
        <f t="shared" si="57"/>
        <v>23.834196891191709</v>
      </c>
      <c r="W357">
        <f t="shared" si="58"/>
        <v>8295.33</v>
      </c>
      <c r="X357">
        <f t="shared" si="59"/>
        <v>26</v>
      </c>
      <c r="Y357" t="str">
        <f t="shared" si="60"/>
        <v>Aug</v>
      </c>
    </row>
    <row r="358" spans="1:25" x14ac:dyDescent="0.25">
      <c r="A358" t="s">
        <v>430</v>
      </c>
      <c r="B358" t="s">
        <v>16</v>
      </c>
      <c r="C358" t="s">
        <v>53</v>
      </c>
      <c r="D358" t="s">
        <v>53</v>
      </c>
      <c r="E358" s="2">
        <v>45509</v>
      </c>
      <c r="F358" s="2">
        <v>45524</v>
      </c>
      <c r="G358" t="s">
        <v>55</v>
      </c>
      <c r="H358" t="s">
        <v>56</v>
      </c>
      <c r="I358" t="s">
        <v>21</v>
      </c>
      <c r="J358" t="s">
        <v>22</v>
      </c>
      <c r="K358">
        <v>3065.57</v>
      </c>
      <c r="L358">
        <v>2197</v>
      </c>
      <c r="M358">
        <v>708</v>
      </c>
      <c r="N358">
        <v>36505.879999999997</v>
      </c>
      <c r="O358">
        <v>708</v>
      </c>
      <c r="P358">
        <f t="shared" si="51"/>
        <v>32.225762403277194</v>
      </c>
      <c r="Q358">
        <f t="shared" si="52"/>
        <v>1.3953436504324079</v>
      </c>
      <c r="R358">
        <f t="shared" si="53"/>
        <v>4.3299011299435026</v>
      </c>
      <c r="S358">
        <f t="shared" si="54"/>
        <v>1090.8349833799259</v>
      </c>
      <c r="T358">
        <f t="shared" si="55"/>
        <v>51.561977401129937</v>
      </c>
      <c r="U358">
        <f t="shared" si="56"/>
        <v>11.90834983379926</v>
      </c>
      <c r="V358">
        <f t="shared" si="57"/>
        <v>32.225762403277194</v>
      </c>
      <c r="W358">
        <f t="shared" si="58"/>
        <v>33440.31</v>
      </c>
      <c r="X358">
        <f t="shared" si="59"/>
        <v>15</v>
      </c>
      <c r="Y358" t="str">
        <f t="shared" si="60"/>
        <v>Aug</v>
      </c>
    </row>
    <row r="359" spans="1:25" x14ac:dyDescent="0.25">
      <c r="A359" t="s">
        <v>431</v>
      </c>
      <c r="B359" t="s">
        <v>104</v>
      </c>
      <c r="C359" t="s">
        <v>53</v>
      </c>
      <c r="D359" t="s">
        <v>53</v>
      </c>
      <c r="E359" s="2">
        <v>45395</v>
      </c>
      <c r="F359" s="2">
        <v>45425</v>
      </c>
      <c r="G359" t="s">
        <v>38</v>
      </c>
      <c r="H359" t="s">
        <v>39</v>
      </c>
      <c r="I359" t="s">
        <v>27</v>
      </c>
      <c r="J359" t="s">
        <v>22</v>
      </c>
      <c r="K359">
        <v>5132.09</v>
      </c>
      <c r="L359">
        <v>2431</v>
      </c>
      <c r="M359">
        <v>495</v>
      </c>
      <c r="N359">
        <v>39384.050000000003</v>
      </c>
      <c r="O359">
        <v>495</v>
      </c>
      <c r="P359">
        <f t="shared" si="51"/>
        <v>20.361990950226243</v>
      </c>
      <c r="Q359">
        <f t="shared" si="52"/>
        <v>2.1111024269847798</v>
      </c>
      <c r="R359">
        <f t="shared" si="53"/>
        <v>10.367858585858587</v>
      </c>
      <c r="S359">
        <f t="shared" si="54"/>
        <v>667.40762535341366</v>
      </c>
      <c r="T359">
        <f t="shared" si="55"/>
        <v>79.563737373737382</v>
      </c>
      <c r="U359">
        <f t="shared" si="56"/>
        <v>7.6740762535341354</v>
      </c>
      <c r="V359">
        <f t="shared" si="57"/>
        <v>20.361990950226243</v>
      </c>
      <c r="W359">
        <f t="shared" si="58"/>
        <v>34251.960000000006</v>
      </c>
      <c r="X359">
        <f t="shared" si="59"/>
        <v>30</v>
      </c>
      <c r="Y359" t="str">
        <f t="shared" si="60"/>
        <v>Apr</v>
      </c>
    </row>
    <row r="360" spans="1:25" x14ac:dyDescent="0.25">
      <c r="A360" t="s">
        <v>432</v>
      </c>
      <c r="B360" t="s">
        <v>74</v>
      </c>
      <c r="C360" t="s">
        <v>17</v>
      </c>
      <c r="D360" t="s">
        <v>18</v>
      </c>
      <c r="E360" s="2">
        <v>45299</v>
      </c>
      <c r="F360" s="2">
        <v>45320</v>
      </c>
      <c r="G360" t="s">
        <v>25</v>
      </c>
      <c r="H360" t="s">
        <v>26</v>
      </c>
      <c r="I360" t="s">
        <v>27</v>
      </c>
      <c r="J360" t="s">
        <v>22</v>
      </c>
      <c r="K360">
        <v>1848.09</v>
      </c>
      <c r="L360">
        <v>602</v>
      </c>
      <c r="M360">
        <v>74</v>
      </c>
      <c r="N360">
        <v>9952.26</v>
      </c>
      <c r="O360">
        <v>74</v>
      </c>
      <c r="P360">
        <f t="shared" si="51"/>
        <v>12.29235880398671</v>
      </c>
      <c r="Q360">
        <f t="shared" si="52"/>
        <v>3.0699169435215947</v>
      </c>
      <c r="R360">
        <f t="shared" si="53"/>
        <v>24.97418918918919</v>
      </c>
      <c r="S360">
        <f t="shared" si="54"/>
        <v>438.51598136454396</v>
      </c>
      <c r="T360">
        <f t="shared" si="55"/>
        <v>134.49</v>
      </c>
      <c r="U360">
        <f t="shared" si="56"/>
        <v>5.3851598136454397</v>
      </c>
      <c r="V360">
        <f t="shared" si="57"/>
        <v>12.29235880398671</v>
      </c>
      <c r="W360">
        <f t="shared" si="58"/>
        <v>8104.17</v>
      </c>
      <c r="X360">
        <f t="shared" si="59"/>
        <v>21</v>
      </c>
      <c r="Y360" t="str">
        <f t="shared" si="60"/>
        <v>Jan</v>
      </c>
    </row>
    <row r="361" spans="1:25" x14ac:dyDescent="0.25">
      <c r="A361" t="s">
        <v>433</v>
      </c>
      <c r="B361" t="s">
        <v>58</v>
      </c>
      <c r="C361" t="s">
        <v>17</v>
      </c>
      <c r="D361" t="s">
        <v>18</v>
      </c>
      <c r="E361" s="2">
        <v>45393</v>
      </c>
      <c r="F361" s="2">
        <v>45409</v>
      </c>
      <c r="G361" t="s">
        <v>19</v>
      </c>
      <c r="H361" t="s">
        <v>20</v>
      </c>
      <c r="I361" t="s">
        <v>21</v>
      </c>
      <c r="J361" t="s">
        <v>22</v>
      </c>
      <c r="K361">
        <v>9183.4500000000007</v>
      </c>
      <c r="L361">
        <v>553</v>
      </c>
      <c r="M361">
        <v>123</v>
      </c>
      <c r="N361">
        <v>13470.29</v>
      </c>
      <c r="O361">
        <v>123</v>
      </c>
      <c r="P361">
        <f t="shared" si="51"/>
        <v>22.242314647377938</v>
      </c>
      <c r="Q361">
        <f t="shared" si="52"/>
        <v>16.606600361663656</v>
      </c>
      <c r="R361">
        <f t="shared" si="53"/>
        <v>74.662195121951228</v>
      </c>
      <c r="S361">
        <f t="shared" si="54"/>
        <v>46.680060325912372</v>
      </c>
      <c r="T361">
        <f t="shared" si="55"/>
        <v>109.51455284552846</v>
      </c>
      <c r="U361">
        <f t="shared" si="56"/>
        <v>1.4668006032591236</v>
      </c>
      <c r="V361">
        <f t="shared" si="57"/>
        <v>22.242314647377938</v>
      </c>
      <c r="W361">
        <f t="shared" si="58"/>
        <v>4286.84</v>
      </c>
      <c r="X361">
        <f t="shared" si="59"/>
        <v>16</v>
      </c>
      <c r="Y361" t="str">
        <f t="shared" si="60"/>
        <v>Apr</v>
      </c>
    </row>
    <row r="362" spans="1:25" x14ac:dyDescent="0.25">
      <c r="A362" t="s">
        <v>434</v>
      </c>
      <c r="B362" t="s">
        <v>104</v>
      </c>
      <c r="C362" t="s">
        <v>65</v>
      </c>
      <c r="D362" t="s">
        <v>32</v>
      </c>
      <c r="E362" s="2">
        <v>45639</v>
      </c>
      <c r="F362" s="2">
        <v>45644</v>
      </c>
      <c r="G362" t="s">
        <v>49</v>
      </c>
      <c r="H362" t="s">
        <v>50</v>
      </c>
      <c r="I362" t="s">
        <v>27</v>
      </c>
      <c r="J362" t="s">
        <v>44</v>
      </c>
      <c r="K362">
        <v>2357.6</v>
      </c>
      <c r="L362">
        <v>2090</v>
      </c>
      <c r="M362">
        <v>354</v>
      </c>
      <c r="N362">
        <v>47067.26</v>
      </c>
      <c r="O362">
        <v>354</v>
      </c>
      <c r="P362">
        <f t="shared" si="51"/>
        <v>16.937799043062203</v>
      </c>
      <c r="Q362">
        <f t="shared" si="52"/>
        <v>1.1280382775119617</v>
      </c>
      <c r="R362">
        <f t="shared" si="53"/>
        <v>6.6598870056497175</v>
      </c>
      <c r="S362">
        <f t="shared" si="54"/>
        <v>1896.4056667797763</v>
      </c>
      <c r="T362">
        <f t="shared" si="55"/>
        <v>132.95836158192091</v>
      </c>
      <c r="U362">
        <f t="shared" si="56"/>
        <v>19.964056667797763</v>
      </c>
      <c r="V362">
        <f t="shared" si="57"/>
        <v>16.937799043062203</v>
      </c>
      <c r="W362">
        <f t="shared" si="58"/>
        <v>44709.66</v>
      </c>
      <c r="X362">
        <f t="shared" si="59"/>
        <v>5</v>
      </c>
      <c r="Y362" t="str">
        <f t="shared" si="60"/>
        <v>Dec</v>
      </c>
    </row>
    <row r="363" spans="1:25" x14ac:dyDescent="0.25">
      <c r="A363" t="s">
        <v>435</v>
      </c>
      <c r="B363" t="s">
        <v>74</v>
      </c>
      <c r="C363" t="s">
        <v>31</v>
      </c>
      <c r="D363" t="s">
        <v>32</v>
      </c>
      <c r="E363" s="2">
        <v>45573</v>
      </c>
      <c r="F363" s="2">
        <v>45582</v>
      </c>
      <c r="G363" t="s">
        <v>69</v>
      </c>
      <c r="H363" t="s">
        <v>70</v>
      </c>
      <c r="I363" t="s">
        <v>59</v>
      </c>
      <c r="J363" t="s">
        <v>44</v>
      </c>
      <c r="K363">
        <v>676.09</v>
      </c>
      <c r="L363">
        <v>1522</v>
      </c>
      <c r="M363">
        <v>429</v>
      </c>
      <c r="N363">
        <v>19607.38</v>
      </c>
      <c r="O363">
        <v>429</v>
      </c>
      <c r="P363">
        <f t="shared" si="51"/>
        <v>28.186596583442842</v>
      </c>
      <c r="Q363">
        <f t="shared" si="52"/>
        <v>0.44421156373193171</v>
      </c>
      <c r="R363">
        <f t="shared" si="53"/>
        <v>1.5759673659673661</v>
      </c>
      <c r="S363">
        <f t="shared" si="54"/>
        <v>2800.1138901625523</v>
      </c>
      <c r="T363">
        <f t="shared" si="55"/>
        <v>45.70484848484849</v>
      </c>
      <c r="U363">
        <f t="shared" si="56"/>
        <v>29.001138901625524</v>
      </c>
      <c r="V363">
        <f t="shared" si="57"/>
        <v>28.186596583442842</v>
      </c>
      <c r="W363">
        <f t="shared" si="58"/>
        <v>18931.29</v>
      </c>
      <c r="X363">
        <f t="shared" si="59"/>
        <v>9</v>
      </c>
      <c r="Y363" t="str">
        <f t="shared" si="60"/>
        <v>Oct</v>
      </c>
    </row>
    <row r="364" spans="1:25" x14ac:dyDescent="0.25">
      <c r="A364" t="s">
        <v>436</v>
      </c>
      <c r="B364" t="s">
        <v>46</v>
      </c>
      <c r="C364" t="s">
        <v>17</v>
      </c>
      <c r="D364" t="s">
        <v>18</v>
      </c>
      <c r="E364" s="2">
        <v>45590</v>
      </c>
      <c r="F364" s="2">
        <v>45604</v>
      </c>
      <c r="G364" t="s">
        <v>55</v>
      </c>
      <c r="H364" t="s">
        <v>56</v>
      </c>
      <c r="I364" t="s">
        <v>59</v>
      </c>
      <c r="J364" t="s">
        <v>22</v>
      </c>
      <c r="K364">
        <v>19411.509999999998</v>
      </c>
      <c r="L364">
        <v>2384</v>
      </c>
      <c r="M364">
        <v>288</v>
      </c>
      <c r="N364">
        <v>11180.05</v>
      </c>
      <c r="O364">
        <v>288</v>
      </c>
      <c r="P364">
        <f t="shared" si="51"/>
        <v>12.080536912751679</v>
      </c>
      <c r="Q364">
        <f t="shared" si="52"/>
        <v>8.1424119127516779</v>
      </c>
      <c r="R364">
        <f t="shared" si="53"/>
        <v>67.401076388888882</v>
      </c>
      <c r="S364">
        <f t="shared" si="54"/>
        <v>-42.405047314711737</v>
      </c>
      <c r="T364">
        <f t="shared" si="55"/>
        <v>38.819618055555551</v>
      </c>
      <c r="U364">
        <f t="shared" si="56"/>
        <v>0.5759495268528827</v>
      </c>
      <c r="V364">
        <f t="shared" si="57"/>
        <v>12.080536912751679</v>
      </c>
      <c r="W364">
        <f t="shared" si="58"/>
        <v>-8231.4599999999991</v>
      </c>
      <c r="X364">
        <f t="shared" si="59"/>
        <v>14</v>
      </c>
      <c r="Y364" t="str">
        <f t="shared" si="60"/>
        <v>Oct</v>
      </c>
    </row>
    <row r="365" spans="1:25" x14ac:dyDescent="0.25">
      <c r="A365" t="s">
        <v>437</v>
      </c>
      <c r="B365" t="s">
        <v>67</v>
      </c>
      <c r="C365" t="s">
        <v>47</v>
      </c>
      <c r="D365" t="s">
        <v>48</v>
      </c>
      <c r="E365" s="2">
        <v>45569</v>
      </c>
      <c r="F365" s="2">
        <v>45586</v>
      </c>
      <c r="G365" t="s">
        <v>33</v>
      </c>
      <c r="H365" t="s">
        <v>34</v>
      </c>
      <c r="I365" t="s">
        <v>27</v>
      </c>
      <c r="J365" t="s">
        <v>28</v>
      </c>
      <c r="K365">
        <v>3810.28</v>
      </c>
      <c r="L365">
        <v>2043</v>
      </c>
      <c r="M365">
        <v>377</v>
      </c>
      <c r="N365">
        <v>41593.22</v>
      </c>
      <c r="O365">
        <v>377</v>
      </c>
      <c r="P365">
        <f t="shared" si="51"/>
        <v>18.453255017131671</v>
      </c>
      <c r="Q365">
        <f t="shared" si="52"/>
        <v>1.8650416054821342</v>
      </c>
      <c r="R365">
        <f t="shared" si="53"/>
        <v>10.10684350132626</v>
      </c>
      <c r="S365">
        <f t="shared" si="54"/>
        <v>991.60534133974409</v>
      </c>
      <c r="T365">
        <f t="shared" si="55"/>
        <v>110.32684350132627</v>
      </c>
      <c r="U365">
        <f t="shared" si="56"/>
        <v>10.916053413397441</v>
      </c>
      <c r="V365">
        <f t="shared" si="57"/>
        <v>18.453255017131671</v>
      </c>
      <c r="W365">
        <f t="shared" si="58"/>
        <v>37782.94</v>
      </c>
      <c r="X365">
        <f t="shared" si="59"/>
        <v>17</v>
      </c>
      <c r="Y365" t="str">
        <f t="shared" si="60"/>
        <v>Oct</v>
      </c>
    </row>
    <row r="366" spans="1:25" x14ac:dyDescent="0.25">
      <c r="A366" t="s">
        <v>438</v>
      </c>
      <c r="B366" t="s">
        <v>52</v>
      </c>
      <c r="C366" t="s">
        <v>65</v>
      </c>
      <c r="D366" t="s">
        <v>32</v>
      </c>
      <c r="E366" s="2">
        <v>45457</v>
      </c>
      <c r="F366" s="2">
        <v>45482</v>
      </c>
      <c r="G366" t="s">
        <v>33</v>
      </c>
      <c r="H366" t="s">
        <v>34</v>
      </c>
      <c r="I366" t="s">
        <v>59</v>
      </c>
      <c r="J366" t="s">
        <v>44</v>
      </c>
      <c r="K366">
        <v>3342.25</v>
      </c>
      <c r="L366">
        <v>2230</v>
      </c>
      <c r="M366">
        <v>277</v>
      </c>
      <c r="N366">
        <v>28823.9</v>
      </c>
      <c r="O366">
        <v>277</v>
      </c>
      <c r="P366">
        <f t="shared" si="51"/>
        <v>12.421524663677131</v>
      </c>
      <c r="Q366">
        <f t="shared" si="52"/>
        <v>1.4987668161434977</v>
      </c>
      <c r="R366">
        <f t="shared" si="53"/>
        <v>12.065884476534295</v>
      </c>
      <c r="S366">
        <f t="shared" si="54"/>
        <v>762.41005310793628</v>
      </c>
      <c r="T366">
        <f t="shared" si="55"/>
        <v>104.05740072202167</v>
      </c>
      <c r="U366">
        <f t="shared" si="56"/>
        <v>8.6241005310793639</v>
      </c>
      <c r="V366">
        <f t="shared" si="57"/>
        <v>12.421524663677131</v>
      </c>
      <c r="W366">
        <f t="shared" si="58"/>
        <v>25481.65</v>
      </c>
      <c r="X366">
        <f t="shared" si="59"/>
        <v>25</v>
      </c>
      <c r="Y366" t="str">
        <f t="shared" si="60"/>
        <v>Jun</v>
      </c>
    </row>
    <row r="367" spans="1:25" x14ac:dyDescent="0.25">
      <c r="A367" t="s">
        <v>439</v>
      </c>
      <c r="B367" t="s">
        <v>74</v>
      </c>
      <c r="C367" t="s">
        <v>53</v>
      </c>
      <c r="D367" t="s">
        <v>53</v>
      </c>
      <c r="E367" s="2">
        <v>45425</v>
      </c>
      <c r="F367" s="2">
        <v>45433</v>
      </c>
      <c r="G367" t="s">
        <v>38</v>
      </c>
      <c r="H367" t="s">
        <v>39</v>
      </c>
      <c r="I367" t="s">
        <v>21</v>
      </c>
      <c r="J367" t="s">
        <v>22</v>
      </c>
      <c r="K367">
        <v>14282.16</v>
      </c>
      <c r="L367">
        <v>625</v>
      </c>
      <c r="M367">
        <v>98</v>
      </c>
      <c r="N367">
        <v>7401.26</v>
      </c>
      <c r="O367">
        <v>98</v>
      </c>
      <c r="P367">
        <f t="shared" si="51"/>
        <v>15.68</v>
      </c>
      <c r="Q367">
        <f t="shared" si="52"/>
        <v>22.851455999999999</v>
      </c>
      <c r="R367">
        <f t="shared" si="53"/>
        <v>145.73632653061225</v>
      </c>
      <c r="S367">
        <f t="shared" si="54"/>
        <v>-48.178286757745326</v>
      </c>
      <c r="T367">
        <f t="shared" si="55"/>
        <v>75.523061224489794</v>
      </c>
      <c r="U367">
        <f t="shared" si="56"/>
        <v>0.51821713242254674</v>
      </c>
      <c r="V367">
        <f t="shared" si="57"/>
        <v>15.68</v>
      </c>
      <c r="W367">
        <f t="shared" si="58"/>
        <v>-6880.9</v>
      </c>
      <c r="X367">
        <f t="shared" si="59"/>
        <v>8</v>
      </c>
      <c r="Y367" t="str">
        <f t="shared" si="60"/>
        <v>May</v>
      </c>
    </row>
    <row r="368" spans="1:25" x14ac:dyDescent="0.25">
      <c r="A368" t="s">
        <v>440</v>
      </c>
      <c r="B368" t="s">
        <v>90</v>
      </c>
      <c r="C368" t="s">
        <v>31</v>
      </c>
      <c r="D368" t="s">
        <v>32</v>
      </c>
      <c r="E368" s="2">
        <v>45461</v>
      </c>
      <c r="F368" s="2">
        <v>45480</v>
      </c>
      <c r="G368" t="s">
        <v>49</v>
      </c>
      <c r="H368" t="s">
        <v>50</v>
      </c>
      <c r="I368" t="s">
        <v>63</v>
      </c>
      <c r="J368" t="s">
        <v>44</v>
      </c>
      <c r="K368">
        <v>12307.99</v>
      </c>
      <c r="L368">
        <v>2070</v>
      </c>
      <c r="M368">
        <v>434</v>
      </c>
      <c r="N368">
        <v>53735.64</v>
      </c>
      <c r="O368">
        <v>434</v>
      </c>
      <c r="P368">
        <f t="shared" si="51"/>
        <v>20.966183574879228</v>
      </c>
      <c r="Q368">
        <f t="shared" si="52"/>
        <v>5.9458888888888888</v>
      </c>
      <c r="R368">
        <f t="shared" si="53"/>
        <v>28.35942396313364</v>
      </c>
      <c r="S368">
        <f t="shared" si="54"/>
        <v>336.59151494273237</v>
      </c>
      <c r="T368">
        <f t="shared" si="55"/>
        <v>123.81483870967742</v>
      </c>
      <c r="U368">
        <f t="shared" si="56"/>
        <v>4.3659151494273232</v>
      </c>
      <c r="V368">
        <f t="shared" si="57"/>
        <v>20.966183574879228</v>
      </c>
      <c r="W368">
        <f t="shared" si="58"/>
        <v>41427.65</v>
      </c>
      <c r="X368">
        <f t="shared" si="59"/>
        <v>19</v>
      </c>
      <c r="Y368" t="str">
        <f t="shared" si="60"/>
        <v>Jun</v>
      </c>
    </row>
    <row r="369" spans="1:25" x14ac:dyDescent="0.25">
      <c r="A369" t="s">
        <v>441</v>
      </c>
      <c r="B369" t="s">
        <v>16</v>
      </c>
      <c r="C369" t="s">
        <v>47</v>
      </c>
      <c r="D369" t="s">
        <v>48</v>
      </c>
      <c r="E369" s="2">
        <v>45525</v>
      </c>
      <c r="F369" s="2">
        <v>45549</v>
      </c>
      <c r="G369" t="s">
        <v>33</v>
      </c>
      <c r="H369" t="s">
        <v>34</v>
      </c>
      <c r="I369" t="s">
        <v>63</v>
      </c>
      <c r="J369" t="s">
        <v>28</v>
      </c>
      <c r="K369">
        <v>14255.02</v>
      </c>
      <c r="L369">
        <v>1897</v>
      </c>
      <c r="M369">
        <v>427</v>
      </c>
      <c r="N369">
        <v>57300.22</v>
      </c>
      <c r="O369">
        <v>427</v>
      </c>
      <c r="P369">
        <f t="shared" si="51"/>
        <v>22.509225092250922</v>
      </c>
      <c r="Q369">
        <f t="shared" si="52"/>
        <v>7.514507116499737</v>
      </c>
      <c r="R369">
        <f t="shared" si="53"/>
        <v>33.384121779859484</v>
      </c>
      <c r="S369">
        <f t="shared" si="54"/>
        <v>301.96520243394957</v>
      </c>
      <c r="T369">
        <f t="shared" si="55"/>
        <v>134.19255269320843</v>
      </c>
      <c r="U369">
        <f t="shared" si="56"/>
        <v>4.0196520243394955</v>
      </c>
      <c r="V369">
        <f t="shared" si="57"/>
        <v>22.509225092250922</v>
      </c>
      <c r="W369">
        <f t="shared" si="58"/>
        <v>43045.2</v>
      </c>
      <c r="X369">
        <f t="shared" si="59"/>
        <v>24</v>
      </c>
      <c r="Y369" t="str">
        <f t="shared" si="60"/>
        <v>Aug</v>
      </c>
    </row>
    <row r="370" spans="1:25" x14ac:dyDescent="0.25">
      <c r="A370" t="s">
        <v>442</v>
      </c>
      <c r="B370" t="s">
        <v>123</v>
      </c>
      <c r="C370" t="s">
        <v>31</v>
      </c>
      <c r="D370" t="s">
        <v>32</v>
      </c>
      <c r="E370" s="2">
        <v>45433</v>
      </c>
      <c r="F370" s="2">
        <v>45454</v>
      </c>
      <c r="G370" t="s">
        <v>19</v>
      </c>
      <c r="H370" t="s">
        <v>20</v>
      </c>
      <c r="I370" t="s">
        <v>63</v>
      </c>
      <c r="J370" t="s">
        <v>22</v>
      </c>
      <c r="K370">
        <v>4513.8999999999996</v>
      </c>
      <c r="L370">
        <v>1006</v>
      </c>
      <c r="M370">
        <v>60</v>
      </c>
      <c r="N370">
        <v>8904.19</v>
      </c>
      <c r="O370">
        <v>60</v>
      </c>
      <c r="P370">
        <f t="shared" si="51"/>
        <v>5.964214711729622</v>
      </c>
      <c r="Q370">
        <f t="shared" si="52"/>
        <v>4.486978131212723</v>
      </c>
      <c r="R370">
        <f t="shared" si="53"/>
        <v>75.231666666666655</v>
      </c>
      <c r="S370">
        <f t="shared" si="54"/>
        <v>97.261569817674314</v>
      </c>
      <c r="T370">
        <f t="shared" si="55"/>
        <v>148.40316666666666</v>
      </c>
      <c r="U370">
        <f t="shared" si="56"/>
        <v>1.9726156981767433</v>
      </c>
      <c r="V370">
        <f t="shared" si="57"/>
        <v>5.964214711729622</v>
      </c>
      <c r="W370">
        <f t="shared" si="58"/>
        <v>4390.2900000000009</v>
      </c>
      <c r="X370">
        <f t="shared" si="59"/>
        <v>21</v>
      </c>
      <c r="Y370" t="str">
        <f t="shared" si="60"/>
        <v>May</v>
      </c>
    </row>
    <row r="371" spans="1:25" x14ac:dyDescent="0.25">
      <c r="A371" t="s">
        <v>443</v>
      </c>
      <c r="B371" t="s">
        <v>74</v>
      </c>
      <c r="C371" t="s">
        <v>47</v>
      </c>
      <c r="D371" t="s">
        <v>48</v>
      </c>
      <c r="E371" s="2">
        <v>45616</v>
      </c>
      <c r="F371" s="2">
        <v>45631</v>
      </c>
      <c r="G371" t="s">
        <v>55</v>
      </c>
      <c r="H371" t="s">
        <v>56</v>
      </c>
      <c r="I371" t="s">
        <v>21</v>
      </c>
      <c r="J371" t="s">
        <v>28</v>
      </c>
      <c r="K371">
        <v>2897.93</v>
      </c>
      <c r="L371">
        <v>1366</v>
      </c>
      <c r="M371">
        <v>452</v>
      </c>
      <c r="N371">
        <v>15693.99</v>
      </c>
      <c r="O371">
        <v>452</v>
      </c>
      <c r="P371">
        <f t="shared" si="51"/>
        <v>33.089311859443633</v>
      </c>
      <c r="Q371">
        <f t="shared" si="52"/>
        <v>2.1214714494875548</v>
      </c>
      <c r="R371">
        <f t="shared" si="53"/>
        <v>6.4113495575221231</v>
      </c>
      <c r="S371">
        <f t="shared" si="54"/>
        <v>441.55862978056757</v>
      </c>
      <c r="T371">
        <f t="shared" si="55"/>
        <v>34.721216814159291</v>
      </c>
      <c r="U371">
        <f t="shared" si="56"/>
        <v>5.4155862978056755</v>
      </c>
      <c r="V371">
        <f t="shared" si="57"/>
        <v>33.089311859443633</v>
      </c>
      <c r="W371">
        <f t="shared" si="58"/>
        <v>12796.06</v>
      </c>
      <c r="X371">
        <f t="shared" si="59"/>
        <v>15</v>
      </c>
      <c r="Y371" t="str">
        <f t="shared" si="60"/>
        <v>Nov</v>
      </c>
    </row>
    <row r="372" spans="1:25" x14ac:dyDescent="0.25">
      <c r="A372" t="s">
        <v>444</v>
      </c>
      <c r="B372" t="s">
        <v>16</v>
      </c>
      <c r="C372" t="s">
        <v>53</v>
      </c>
      <c r="D372" t="s">
        <v>53</v>
      </c>
      <c r="E372" s="2">
        <v>45319</v>
      </c>
      <c r="F372" s="2">
        <v>45325</v>
      </c>
      <c r="G372" t="s">
        <v>49</v>
      </c>
      <c r="H372" t="s">
        <v>50</v>
      </c>
      <c r="I372" t="s">
        <v>27</v>
      </c>
      <c r="J372" t="s">
        <v>44</v>
      </c>
      <c r="K372">
        <v>2881.14</v>
      </c>
      <c r="L372">
        <v>247</v>
      </c>
      <c r="M372">
        <v>25</v>
      </c>
      <c r="N372">
        <v>1015.67</v>
      </c>
      <c r="O372">
        <v>25</v>
      </c>
      <c r="P372">
        <f t="shared" si="51"/>
        <v>10.121457489878543</v>
      </c>
      <c r="Q372">
        <f t="shared" si="52"/>
        <v>11.664534412955465</v>
      </c>
      <c r="R372">
        <f t="shared" si="53"/>
        <v>115.2456</v>
      </c>
      <c r="S372">
        <f t="shared" si="54"/>
        <v>-64.747634616853048</v>
      </c>
      <c r="T372">
        <f t="shared" si="55"/>
        <v>40.626799999999996</v>
      </c>
      <c r="U372">
        <f t="shared" si="56"/>
        <v>0.3525236538314695</v>
      </c>
      <c r="V372">
        <f t="shared" si="57"/>
        <v>10.121457489878543</v>
      </c>
      <c r="W372">
        <f t="shared" si="58"/>
        <v>-1865.4699999999998</v>
      </c>
      <c r="X372">
        <f t="shared" si="59"/>
        <v>6</v>
      </c>
      <c r="Y372" t="str">
        <f t="shared" si="60"/>
        <v>Jan</v>
      </c>
    </row>
    <row r="373" spans="1:25" x14ac:dyDescent="0.25">
      <c r="A373" t="s">
        <v>445</v>
      </c>
      <c r="B373" t="s">
        <v>123</v>
      </c>
      <c r="C373" t="s">
        <v>53</v>
      </c>
      <c r="D373" t="s">
        <v>53</v>
      </c>
      <c r="E373" s="2">
        <v>45373</v>
      </c>
      <c r="F373" s="2">
        <v>45399</v>
      </c>
      <c r="G373" t="s">
        <v>55</v>
      </c>
      <c r="H373" t="s">
        <v>56</v>
      </c>
      <c r="I373" t="s">
        <v>27</v>
      </c>
      <c r="J373" t="s">
        <v>22</v>
      </c>
      <c r="K373">
        <v>2514.52</v>
      </c>
      <c r="L373">
        <v>1279</v>
      </c>
      <c r="M373">
        <v>328</v>
      </c>
      <c r="N373">
        <v>25480.84</v>
      </c>
      <c r="O373">
        <v>328</v>
      </c>
      <c r="P373">
        <f t="shared" si="51"/>
        <v>25.645035183737296</v>
      </c>
      <c r="Q373">
        <f t="shared" si="52"/>
        <v>1.9660046911649727</v>
      </c>
      <c r="R373">
        <f t="shared" si="53"/>
        <v>7.6662195121951218</v>
      </c>
      <c r="S373">
        <f t="shared" si="54"/>
        <v>913.34807438397775</v>
      </c>
      <c r="T373">
        <f t="shared" si="55"/>
        <v>77.685487804878051</v>
      </c>
      <c r="U373">
        <f t="shared" si="56"/>
        <v>10.133480743839778</v>
      </c>
      <c r="V373">
        <f t="shared" si="57"/>
        <v>25.645035183737296</v>
      </c>
      <c r="W373">
        <f t="shared" si="58"/>
        <v>22966.32</v>
      </c>
      <c r="X373">
        <f t="shared" si="59"/>
        <v>26</v>
      </c>
      <c r="Y373" t="str">
        <f t="shared" si="60"/>
        <v>Mar</v>
      </c>
    </row>
    <row r="374" spans="1:25" x14ac:dyDescent="0.25">
      <c r="A374" t="s">
        <v>446</v>
      </c>
      <c r="B374" t="s">
        <v>61</v>
      </c>
      <c r="C374" t="s">
        <v>17</v>
      </c>
      <c r="D374" t="s">
        <v>18</v>
      </c>
      <c r="E374" s="2">
        <v>45520</v>
      </c>
      <c r="F374" s="2">
        <v>45549</v>
      </c>
      <c r="G374" t="s">
        <v>38</v>
      </c>
      <c r="H374" t="s">
        <v>39</v>
      </c>
      <c r="I374" t="s">
        <v>63</v>
      </c>
      <c r="J374" t="s">
        <v>22</v>
      </c>
      <c r="K374">
        <v>9857.99</v>
      </c>
      <c r="L374">
        <v>1324</v>
      </c>
      <c r="M374">
        <v>68</v>
      </c>
      <c r="N374">
        <v>9806.7800000000007</v>
      </c>
      <c r="O374">
        <v>68</v>
      </c>
      <c r="P374">
        <f t="shared" si="51"/>
        <v>5.1359516616314203</v>
      </c>
      <c r="Q374">
        <f t="shared" si="52"/>
        <v>7.4456117824773411</v>
      </c>
      <c r="R374">
        <f t="shared" si="53"/>
        <v>144.97044117647059</v>
      </c>
      <c r="S374">
        <f t="shared" si="54"/>
        <v>-0.5194770942149376</v>
      </c>
      <c r="T374">
        <f t="shared" si="55"/>
        <v>144.21735294117647</v>
      </c>
      <c r="U374">
        <f t="shared" si="56"/>
        <v>0.99480522905785063</v>
      </c>
      <c r="V374">
        <f t="shared" si="57"/>
        <v>5.1359516616314203</v>
      </c>
      <c r="W374">
        <f t="shared" si="58"/>
        <v>-51.209999999999127</v>
      </c>
      <c r="X374">
        <f t="shared" si="59"/>
        <v>29</v>
      </c>
      <c r="Y374" t="str">
        <f t="shared" si="60"/>
        <v>Aug</v>
      </c>
    </row>
    <row r="375" spans="1:25" x14ac:dyDescent="0.25">
      <c r="A375" t="s">
        <v>447</v>
      </c>
      <c r="B375" t="s">
        <v>24</v>
      </c>
      <c r="C375" t="s">
        <v>47</v>
      </c>
      <c r="D375" t="s">
        <v>48</v>
      </c>
      <c r="E375" s="2">
        <v>45602</v>
      </c>
      <c r="F375" s="2">
        <v>45623</v>
      </c>
      <c r="G375" t="s">
        <v>33</v>
      </c>
      <c r="H375" t="s">
        <v>34</v>
      </c>
      <c r="I375" t="s">
        <v>63</v>
      </c>
      <c r="J375" t="s">
        <v>44</v>
      </c>
      <c r="K375">
        <v>12962.84</v>
      </c>
      <c r="L375">
        <v>1258</v>
      </c>
      <c r="M375">
        <v>281</v>
      </c>
      <c r="N375">
        <v>17002.45</v>
      </c>
      <c r="O375">
        <v>281</v>
      </c>
      <c r="P375">
        <f t="shared" si="51"/>
        <v>22.337042925278219</v>
      </c>
      <c r="Q375">
        <f t="shared" si="52"/>
        <v>10.304324324324325</v>
      </c>
      <c r="R375">
        <f t="shared" si="53"/>
        <v>46.131103202846973</v>
      </c>
      <c r="S375">
        <f t="shared" si="54"/>
        <v>31.163001317612505</v>
      </c>
      <c r="T375">
        <f t="shared" si="55"/>
        <v>60.506939501779364</v>
      </c>
      <c r="U375">
        <f t="shared" si="56"/>
        <v>1.3116300131761249</v>
      </c>
      <c r="V375">
        <f t="shared" si="57"/>
        <v>22.337042925278219</v>
      </c>
      <c r="W375">
        <f t="shared" si="58"/>
        <v>4039.6100000000006</v>
      </c>
      <c r="X375">
        <f t="shared" si="59"/>
        <v>21</v>
      </c>
      <c r="Y375" t="str">
        <f t="shared" si="60"/>
        <v>Nov</v>
      </c>
    </row>
    <row r="376" spans="1:25" x14ac:dyDescent="0.25">
      <c r="A376" t="s">
        <v>448</v>
      </c>
      <c r="B376" t="s">
        <v>123</v>
      </c>
      <c r="C376" t="s">
        <v>17</v>
      </c>
      <c r="D376" t="s">
        <v>18</v>
      </c>
      <c r="E376" s="2">
        <v>45455</v>
      </c>
      <c r="F376" s="2">
        <v>45464</v>
      </c>
      <c r="G376" t="s">
        <v>49</v>
      </c>
      <c r="H376" t="s">
        <v>50</v>
      </c>
      <c r="I376" t="s">
        <v>27</v>
      </c>
      <c r="J376" t="s">
        <v>28</v>
      </c>
      <c r="K376">
        <v>10673.74</v>
      </c>
      <c r="L376">
        <v>968</v>
      </c>
      <c r="M376">
        <v>242</v>
      </c>
      <c r="N376">
        <v>11315.47</v>
      </c>
      <c r="O376">
        <v>242</v>
      </c>
      <c r="P376">
        <f t="shared" si="51"/>
        <v>25</v>
      </c>
      <c r="Q376">
        <f t="shared" si="52"/>
        <v>11.026590909090908</v>
      </c>
      <c r="R376">
        <f t="shared" si="53"/>
        <v>44.106363636363632</v>
      </c>
      <c r="S376">
        <f t="shared" si="54"/>
        <v>6.0122318887287829</v>
      </c>
      <c r="T376">
        <f t="shared" si="55"/>
        <v>46.758140495867764</v>
      </c>
      <c r="U376">
        <f t="shared" si="56"/>
        <v>1.0601223188872879</v>
      </c>
      <c r="V376">
        <f t="shared" si="57"/>
        <v>25</v>
      </c>
      <c r="W376">
        <f t="shared" si="58"/>
        <v>641.72999999999956</v>
      </c>
      <c r="X376">
        <f t="shared" si="59"/>
        <v>9</v>
      </c>
      <c r="Y376" t="str">
        <f t="shared" si="60"/>
        <v>Jun</v>
      </c>
    </row>
    <row r="377" spans="1:25" x14ac:dyDescent="0.25">
      <c r="A377" t="s">
        <v>449</v>
      </c>
      <c r="B377" t="s">
        <v>128</v>
      </c>
      <c r="C377" t="s">
        <v>42</v>
      </c>
      <c r="D377" t="s">
        <v>43</v>
      </c>
      <c r="E377" s="2">
        <v>45647</v>
      </c>
      <c r="F377" s="2">
        <v>45664</v>
      </c>
      <c r="G377" t="s">
        <v>69</v>
      </c>
      <c r="H377" t="s">
        <v>70</v>
      </c>
      <c r="I377" t="s">
        <v>27</v>
      </c>
      <c r="J377" t="s">
        <v>28</v>
      </c>
      <c r="K377">
        <v>1084.49</v>
      </c>
      <c r="L377">
        <v>357</v>
      </c>
      <c r="M377">
        <v>93</v>
      </c>
      <c r="N377">
        <v>5042.68</v>
      </c>
      <c r="O377">
        <v>93</v>
      </c>
      <c r="P377">
        <f t="shared" si="51"/>
        <v>26.05042016806723</v>
      </c>
      <c r="Q377">
        <f t="shared" si="52"/>
        <v>3.0377871148459383</v>
      </c>
      <c r="R377">
        <f t="shared" si="53"/>
        <v>11.661182795698926</v>
      </c>
      <c r="S377">
        <f t="shared" si="54"/>
        <v>364.98169646561985</v>
      </c>
      <c r="T377">
        <f t="shared" si="55"/>
        <v>54.222365591397853</v>
      </c>
      <c r="U377">
        <f t="shared" si="56"/>
        <v>4.649816964656198</v>
      </c>
      <c r="V377">
        <f t="shared" si="57"/>
        <v>26.05042016806723</v>
      </c>
      <c r="W377">
        <f t="shared" si="58"/>
        <v>3958.1900000000005</v>
      </c>
      <c r="X377">
        <f t="shared" si="59"/>
        <v>17</v>
      </c>
      <c r="Y377" t="str">
        <f t="shared" si="60"/>
        <v>Dec</v>
      </c>
    </row>
    <row r="378" spans="1:25" x14ac:dyDescent="0.25">
      <c r="A378" t="s">
        <v>450</v>
      </c>
      <c r="B378" t="s">
        <v>41</v>
      </c>
      <c r="C378" t="s">
        <v>42</v>
      </c>
      <c r="D378" t="s">
        <v>43</v>
      </c>
      <c r="E378" s="2">
        <v>45550</v>
      </c>
      <c r="F378" s="2">
        <v>45565</v>
      </c>
      <c r="G378" t="s">
        <v>69</v>
      </c>
      <c r="H378" t="s">
        <v>70</v>
      </c>
      <c r="I378" t="s">
        <v>27</v>
      </c>
      <c r="J378" t="s">
        <v>28</v>
      </c>
      <c r="K378">
        <v>13631.93</v>
      </c>
      <c r="L378">
        <v>2083</v>
      </c>
      <c r="M378">
        <v>221</v>
      </c>
      <c r="N378">
        <v>26011.599999999999</v>
      </c>
      <c r="O378">
        <v>221</v>
      </c>
      <c r="P378">
        <f t="shared" si="51"/>
        <v>10.609697551608258</v>
      </c>
      <c r="Q378">
        <f t="shared" si="52"/>
        <v>6.5443734997599616</v>
      </c>
      <c r="R378">
        <f t="shared" si="53"/>
        <v>61.682941176470592</v>
      </c>
      <c r="S378">
        <f t="shared" si="54"/>
        <v>90.813773251476476</v>
      </c>
      <c r="T378">
        <f t="shared" si="55"/>
        <v>117.6995475113122</v>
      </c>
      <c r="U378">
        <f t="shared" si="56"/>
        <v>1.9081377325147648</v>
      </c>
      <c r="V378">
        <f t="shared" si="57"/>
        <v>10.609697551608258</v>
      </c>
      <c r="W378">
        <f t="shared" si="58"/>
        <v>12379.669999999998</v>
      </c>
      <c r="X378">
        <f t="shared" si="59"/>
        <v>15</v>
      </c>
      <c r="Y378" t="str">
        <f t="shared" si="60"/>
        <v>Sep</v>
      </c>
    </row>
    <row r="379" spans="1:25" x14ac:dyDescent="0.25">
      <c r="A379" t="s">
        <v>451</v>
      </c>
      <c r="B379" t="s">
        <v>76</v>
      </c>
      <c r="C379" t="s">
        <v>53</v>
      </c>
      <c r="D379" t="s">
        <v>53</v>
      </c>
      <c r="E379" s="2">
        <v>45395</v>
      </c>
      <c r="F379" s="2">
        <v>45407</v>
      </c>
      <c r="G379" t="s">
        <v>25</v>
      </c>
      <c r="H379" t="s">
        <v>26</v>
      </c>
      <c r="I379" t="s">
        <v>35</v>
      </c>
      <c r="J379" t="s">
        <v>44</v>
      </c>
      <c r="K379">
        <v>3545.19</v>
      </c>
      <c r="L379">
        <v>1431</v>
      </c>
      <c r="M379">
        <v>444</v>
      </c>
      <c r="N379">
        <v>22758.54</v>
      </c>
      <c r="O379">
        <v>444</v>
      </c>
      <c r="P379">
        <f t="shared" si="51"/>
        <v>31.027253668763105</v>
      </c>
      <c r="Q379">
        <f t="shared" si="52"/>
        <v>2.477421383647799</v>
      </c>
      <c r="R379">
        <f t="shared" si="53"/>
        <v>7.9846621621621621</v>
      </c>
      <c r="S379">
        <f t="shared" si="54"/>
        <v>541.95543821346678</v>
      </c>
      <c r="T379">
        <f t="shared" si="55"/>
        <v>51.257972972972972</v>
      </c>
      <c r="U379">
        <f t="shared" si="56"/>
        <v>6.4195543821346668</v>
      </c>
      <c r="V379">
        <f t="shared" si="57"/>
        <v>31.027253668763105</v>
      </c>
      <c r="W379">
        <f t="shared" si="58"/>
        <v>19213.350000000002</v>
      </c>
      <c r="X379">
        <f t="shared" si="59"/>
        <v>12</v>
      </c>
      <c r="Y379" t="str">
        <f t="shared" si="60"/>
        <v>Apr</v>
      </c>
    </row>
    <row r="380" spans="1:25" x14ac:dyDescent="0.25">
      <c r="A380" t="s">
        <v>452</v>
      </c>
      <c r="B380" t="s">
        <v>61</v>
      </c>
      <c r="C380" t="s">
        <v>42</v>
      </c>
      <c r="D380" t="s">
        <v>43</v>
      </c>
      <c r="E380" s="2">
        <v>45605</v>
      </c>
      <c r="F380" s="2">
        <v>45616</v>
      </c>
      <c r="G380" t="s">
        <v>55</v>
      </c>
      <c r="H380" t="s">
        <v>56</v>
      </c>
      <c r="I380" t="s">
        <v>35</v>
      </c>
      <c r="J380" t="s">
        <v>22</v>
      </c>
      <c r="K380">
        <v>14006.21</v>
      </c>
      <c r="L380">
        <v>2408</v>
      </c>
      <c r="M380">
        <v>827</v>
      </c>
      <c r="N380">
        <v>61955.21</v>
      </c>
      <c r="O380">
        <v>827</v>
      </c>
      <c r="P380">
        <f t="shared" si="51"/>
        <v>34.343853820598007</v>
      </c>
      <c r="Q380">
        <f t="shared" si="52"/>
        <v>5.8165323920265779</v>
      </c>
      <c r="R380">
        <f t="shared" si="53"/>
        <v>16.936166868198306</v>
      </c>
      <c r="S380">
        <f t="shared" si="54"/>
        <v>342.34100445445273</v>
      </c>
      <c r="T380">
        <f t="shared" si="55"/>
        <v>74.915610640870611</v>
      </c>
      <c r="U380">
        <f t="shared" si="56"/>
        <v>4.4234100445445277</v>
      </c>
      <c r="V380">
        <f t="shared" si="57"/>
        <v>34.343853820598007</v>
      </c>
      <c r="W380">
        <f t="shared" si="58"/>
        <v>47949</v>
      </c>
      <c r="X380">
        <f t="shared" si="59"/>
        <v>11</v>
      </c>
      <c r="Y380" t="str">
        <f t="shared" si="60"/>
        <v>Nov</v>
      </c>
    </row>
    <row r="381" spans="1:25" x14ac:dyDescent="0.25">
      <c r="A381" t="s">
        <v>453</v>
      </c>
      <c r="B381" t="s">
        <v>141</v>
      </c>
      <c r="C381" t="s">
        <v>47</v>
      </c>
      <c r="D381" t="s">
        <v>48</v>
      </c>
      <c r="E381" s="2">
        <v>45474</v>
      </c>
      <c r="F381" s="2">
        <v>45504</v>
      </c>
      <c r="G381" t="s">
        <v>69</v>
      </c>
      <c r="H381" t="s">
        <v>70</v>
      </c>
      <c r="I381" t="s">
        <v>21</v>
      </c>
      <c r="J381" t="s">
        <v>22</v>
      </c>
      <c r="K381">
        <v>841.56</v>
      </c>
      <c r="L381">
        <v>352</v>
      </c>
      <c r="M381">
        <v>77</v>
      </c>
      <c r="N381">
        <v>2590.7800000000002</v>
      </c>
      <c r="O381">
        <v>77</v>
      </c>
      <c r="P381">
        <f t="shared" si="51"/>
        <v>21.875</v>
      </c>
      <c r="Q381">
        <f t="shared" si="52"/>
        <v>2.3907954545454544</v>
      </c>
      <c r="R381">
        <f t="shared" si="53"/>
        <v>10.929350649350649</v>
      </c>
      <c r="S381">
        <f t="shared" si="54"/>
        <v>207.85446076334432</v>
      </c>
      <c r="T381">
        <f t="shared" si="55"/>
        <v>33.646493506493506</v>
      </c>
      <c r="U381">
        <f t="shared" si="56"/>
        <v>3.0785446076334431</v>
      </c>
      <c r="V381">
        <f t="shared" si="57"/>
        <v>21.875</v>
      </c>
      <c r="W381">
        <f t="shared" si="58"/>
        <v>1749.2200000000003</v>
      </c>
      <c r="X381">
        <f t="shared" si="59"/>
        <v>30</v>
      </c>
      <c r="Y381" t="str">
        <f t="shared" si="60"/>
        <v>Jul</v>
      </c>
    </row>
    <row r="382" spans="1:25" x14ac:dyDescent="0.25">
      <c r="A382" t="s">
        <v>454</v>
      </c>
      <c r="B382" t="s">
        <v>37</v>
      </c>
      <c r="C382" t="s">
        <v>17</v>
      </c>
      <c r="D382" t="s">
        <v>18</v>
      </c>
      <c r="E382" s="2">
        <v>45493</v>
      </c>
      <c r="F382" s="2">
        <v>45504</v>
      </c>
      <c r="G382" t="s">
        <v>25</v>
      </c>
      <c r="H382" t="s">
        <v>26</v>
      </c>
      <c r="I382" t="s">
        <v>59</v>
      </c>
      <c r="J382" t="s">
        <v>28</v>
      </c>
      <c r="K382">
        <v>18653.5</v>
      </c>
      <c r="L382">
        <v>863</v>
      </c>
      <c r="M382">
        <v>280</v>
      </c>
      <c r="N382">
        <v>28580.48</v>
      </c>
      <c r="O382">
        <v>280</v>
      </c>
      <c r="P382">
        <f t="shared" si="51"/>
        <v>32.444959443800698</v>
      </c>
      <c r="Q382">
        <f t="shared" si="52"/>
        <v>21.614716106604867</v>
      </c>
      <c r="R382">
        <f t="shared" si="53"/>
        <v>66.619642857142864</v>
      </c>
      <c r="S382">
        <f t="shared" si="54"/>
        <v>53.217787546573028</v>
      </c>
      <c r="T382">
        <f t="shared" si="55"/>
        <v>102.07314285714286</v>
      </c>
      <c r="U382">
        <f t="shared" si="56"/>
        <v>1.5321778754657303</v>
      </c>
      <c r="V382">
        <f t="shared" si="57"/>
        <v>32.444959443800698</v>
      </c>
      <c r="W382">
        <f t="shared" si="58"/>
        <v>9926.98</v>
      </c>
      <c r="X382">
        <f t="shared" si="59"/>
        <v>11</v>
      </c>
      <c r="Y382" t="str">
        <f t="shared" si="60"/>
        <v>Jul</v>
      </c>
    </row>
    <row r="383" spans="1:25" x14ac:dyDescent="0.25">
      <c r="A383" t="s">
        <v>455</v>
      </c>
      <c r="B383" t="s">
        <v>96</v>
      </c>
      <c r="C383" t="s">
        <v>53</v>
      </c>
      <c r="D383" t="s">
        <v>53</v>
      </c>
      <c r="E383" s="2">
        <v>45512</v>
      </c>
      <c r="F383" s="2">
        <v>45533</v>
      </c>
      <c r="G383" t="s">
        <v>25</v>
      </c>
      <c r="H383" t="s">
        <v>26</v>
      </c>
      <c r="I383" t="s">
        <v>35</v>
      </c>
      <c r="J383" t="s">
        <v>28</v>
      </c>
      <c r="K383">
        <v>18847.07</v>
      </c>
      <c r="L383">
        <v>1727</v>
      </c>
      <c r="M383">
        <v>290</v>
      </c>
      <c r="N383">
        <v>31362.91</v>
      </c>
      <c r="O383">
        <v>290</v>
      </c>
      <c r="P383">
        <f t="shared" si="51"/>
        <v>16.79212507237985</v>
      </c>
      <c r="Q383">
        <f t="shared" si="52"/>
        <v>10.913184713375797</v>
      </c>
      <c r="R383">
        <f t="shared" si="53"/>
        <v>64.989896551724144</v>
      </c>
      <c r="S383">
        <f t="shared" si="54"/>
        <v>66.407351381408361</v>
      </c>
      <c r="T383">
        <f t="shared" si="55"/>
        <v>108.14796551724137</v>
      </c>
      <c r="U383">
        <f t="shared" si="56"/>
        <v>1.6640735138140836</v>
      </c>
      <c r="V383">
        <f t="shared" si="57"/>
        <v>16.79212507237985</v>
      </c>
      <c r="W383">
        <f t="shared" si="58"/>
        <v>12515.84</v>
      </c>
      <c r="X383">
        <f t="shared" si="59"/>
        <v>21</v>
      </c>
      <c r="Y383" t="str">
        <f t="shared" si="60"/>
        <v>Aug</v>
      </c>
    </row>
    <row r="384" spans="1:25" x14ac:dyDescent="0.25">
      <c r="A384" t="s">
        <v>456</v>
      </c>
      <c r="B384" t="s">
        <v>104</v>
      </c>
      <c r="C384" t="s">
        <v>31</v>
      </c>
      <c r="D384" t="s">
        <v>32</v>
      </c>
      <c r="E384" s="2">
        <v>45460</v>
      </c>
      <c r="F384" s="2">
        <v>45472</v>
      </c>
      <c r="G384" t="s">
        <v>49</v>
      </c>
      <c r="H384" t="s">
        <v>50</v>
      </c>
      <c r="I384" t="s">
        <v>35</v>
      </c>
      <c r="J384" t="s">
        <v>28</v>
      </c>
      <c r="K384">
        <v>2578.56</v>
      </c>
      <c r="L384">
        <v>1059</v>
      </c>
      <c r="M384">
        <v>245</v>
      </c>
      <c r="N384">
        <v>16702.48</v>
      </c>
      <c r="O384">
        <v>245</v>
      </c>
      <c r="P384">
        <f t="shared" si="51"/>
        <v>23.135033050047216</v>
      </c>
      <c r="Q384">
        <f t="shared" si="52"/>
        <v>2.4349008498583569</v>
      </c>
      <c r="R384">
        <f t="shared" si="53"/>
        <v>10.524734693877551</v>
      </c>
      <c r="S384">
        <f t="shared" si="54"/>
        <v>547.74447753785057</v>
      </c>
      <c r="T384">
        <f t="shared" si="55"/>
        <v>68.173387755102041</v>
      </c>
      <c r="U384">
        <f t="shared" si="56"/>
        <v>6.4774447753785056</v>
      </c>
      <c r="V384">
        <f t="shared" si="57"/>
        <v>23.135033050047216</v>
      </c>
      <c r="W384">
        <f t="shared" si="58"/>
        <v>14123.92</v>
      </c>
      <c r="X384">
        <f t="shared" si="59"/>
        <v>12</v>
      </c>
      <c r="Y384" t="str">
        <f t="shared" si="60"/>
        <v>Jun</v>
      </c>
    </row>
    <row r="385" spans="1:25" x14ac:dyDescent="0.25">
      <c r="A385" t="s">
        <v>457</v>
      </c>
      <c r="B385" t="s">
        <v>81</v>
      </c>
      <c r="C385" t="s">
        <v>65</v>
      </c>
      <c r="D385" t="s">
        <v>32</v>
      </c>
      <c r="E385" s="2">
        <v>45595</v>
      </c>
      <c r="F385" s="2">
        <v>45623</v>
      </c>
      <c r="G385" t="s">
        <v>33</v>
      </c>
      <c r="H385" t="s">
        <v>34</v>
      </c>
      <c r="I385" t="s">
        <v>59</v>
      </c>
      <c r="J385" t="s">
        <v>28</v>
      </c>
      <c r="K385">
        <v>17395.55</v>
      </c>
      <c r="L385">
        <v>1162</v>
      </c>
      <c r="M385">
        <v>361</v>
      </c>
      <c r="N385">
        <v>44722.94</v>
      </c>
      <c r="O385">
        <v>361</v>
      </c>
      <c r="P385">
        <f t="shared" si="51"/>
        <v>31.0671256454389</v>
      </c>
      <c r="Q385">
        <f t="shared" si="52"/>
        <v>14.970352839931152</v>
      </c>
      <c r="R385">
        <f t="shared" si="53"/>
        <v>48.187119113573402</v>
      </c>
      <c r="S385">
        <f t="shared" si="54"/>
        <v>157.09414189261048</v>
      </c>
      <c r="T385">
        <f t="shared" si="55"/>
        <v>123.88626038781165</v>
      </c>
      <c r="U385">
        <f t="shared" si="56"/>
        <v>2.5709414189261048</v>
      </c>
      <c r="V385">
        <f t="shared" si="57"/>
        <v>31.0671256454389</v>
      </c>
      <c r="W385">
        <f t="shared" si="58"/>
        <v>27327.390000000003</v>
      </c>
      <c r="X385">
        <f t="shared" si="59"/>
        <v>28</v>
      </c>
      <c r="Y385" t="str">
        <f t="shared" si="60"/>
        <v>Oct</v>
      </c>
    </row>
    <row r="386" spans="1:25" x14ac:dyDescent="0.25">
      <c r="A386" t="s">
        <v>458</v>
      </c>
      <c r="B386" t="s">
        <v>101</v>
      </c>
      <c r="C386" t="s">
        <v>31</v>
      </c>
      <c r="D386" t="s">
        <v>32</v>
      </c>
      <c r="E386" s="2">
        <v>45509</v>
      </c>
      <c r="F386" s="2">
        <v>45519</v>
      </c>
      <c r="G386" t="s">
        <v>19</v>
      </c>
      <c r="H386" t="s">
        <v>20</v>
      </c>
      <c r="I386" t="s">
        <v>35</v>
      </c>
      <c r="J386" t="s">
        <v>28</v>
      </c>
      <c r="K386">
        <v>11556.82</v>
      </c>
      <c r="L386">
        <v>538</v>
      </c>
      <c r="M386">
        <v>44</v>
      </c>
      <c r="N386">
        <v>4754.7</v>
      </c>
      <c r="O386">
        <v>44</v>
      </c>
      <c r="P386">
        <f t="shared" si="51"/>
        <v>8.1784386617100377</v>
      </c>
      <c r="Q386">
        <f t="shared" si="52"/>
        <v>21.481078066914499</v>
      </c>
      <c r="R386">
        <f t="shared" si="53"/>
        <v>262.65499999999997</v>
      </c>
      <c r="S386">
        <f t="shared" si="54"/>
        <v>-58.858059570020124</v>
      </c>
      <c r="T386">
        <f t="shared" si="55"/>
        <v>108.06136363636364</v>
      </c>
      <c r="U386">
        <f t="shared" si="56"/>
        <v>0.41141940429979873</v>
      </c>
      <c r="V386">
        <f t="shared" si="57"/>
        <v>8.1784386617100377</v>
      </c>
      <c r="W386">
        <f t="shared" si="58"/>
        <v>-6802.12</v>
      </c>
      <c r="X386">
        <f t="shared" si="59"/>
        <v>10</v>
      </c>
      <c r="Y386" t="str">
        <f t="shared" si="60"/>
        <v>Aug</v>
      </c>
    </row>
    <row r="387" spans="1:25" x14ac:dyDescent="0.25">
      <c r="A387" t="s">
        <v>459</v>
      </c>
      <c r="B387" t="s">
        <v>78</v>
      </c>
      <c r="C387" t="s">
        <v>47</v>
      </c>
      <c r="D387" t="s">
        <v>48</v>
      </c>
      <c r="E387" s="2">
        <v>45534</v>
      </c>
      <c r="F387" s="2">
        <v>45562</v>
      </c>
      <c r="G387" t="s">
        <v>69</v>
      </c>
      <c r="H387" t="s">
        <v>70</v>
      </c>
      <c r="I387" t="s">
        <v>63</v>
      </c>
      <c r="J387" t="s">
        <v>22</v>
      </c>
      <c r="K387">
        <v>15421.22</v>
      </c>
      <c r="L387">
        <v>1717</v>
      </c>
      <c r="M387">
        <v>429</v>
      </c>
      <c r="N387">
        <v>54457.91</v>
      </c>
      <c r="O387">
        <v>429</v>
      </c>
      <c r="P387">
        <f t="shared" ref="P387:P401" si="61">(M387/L387)*100</f>
        <v>24.985439720442631</v>
      </c>
      <c r="Q387">
        <f t="shared" ref="Q387:Q401" si="62">K387/L387</f>
        <v>8.9814909726266734</v>
      </c>
      <c r="R387">
        <f t="shared" ref="R387:R401" si="63">K387/O387</f>
        <v>35.946899766899769</v>
      </c>
      <c r="S387">
        <f t="shared" ref="S387:S401" si="64">((N387-K387)/K387)*100</f>
        <v>253.13619804399394</v>
      </c>
      <c r="T387">
        <f t="shared" ref="T387:T401" si="65">N387/O387</f>
        <v>126.94151515151516</v>
      </c>
      <c r="U387">
        <f t="shared" ref="U387:U401" si="66">N387/K387</f>
        <v>3.5313619804399394</v>
      </c>
      <c r="V387">
        <f t="shared" ref="V387:V401" si="67">(O387 / L387) * 100</f>
        <v>24.985439720442631</v>
      </c>
      <c r="W387">
        <f t="shared" ref="W387:W401" si="68">N387-K387</f>
        <v>39036.69</v>
      </c>
      <c r="X387">
        <f t="shared" ref="X387:X401" si="69">F387-E387</f>
        <v>28</v>
      </c>
      <c r="Y387" t="str">
        <f t="shared" ref="Y387:Y401" si="70" xml:space="preserve"> TEXT(E387, "mmm")</f>
        <v>Aug</v>
      </c>
    </row>
    <row r="388" spans="1:25" x14ac:dyDescent="0.25">
      <c r="A388" t="s">
        <v>460</v>
      </c>
      <c r="B388" t="s">
        <v>58</v>
      </c>
      <c r="C388" t="s">
        <v>65</v>
      </c>
      <c r="D388" t="s">
        <v>32</v>
      </c>
      <c r="E388" s="2">
        <v>45628</v>
      </c>
      <c r="F388" s="2">
        <v>45636</v>
      </c>
      <c r="G388" t="s">
        <v>49</v>
      </c>
      <c r="H388" t="s">
        <v>50</v>
      </c>
      <c r="I388" t="s">
        <v>63</v>
      </c>
      <c r="J388" t="s">
        <v>44</v>
      </c>
      <c r="K388">
        <v>15364.56</v>
      </c>
      <c r="L388">
        <v>1050</v>
      </c>
      <c r="M388">
        <v>152</v>
      </c>
      <c r="N388">
        <v>20408.75</v>
      </c>
      <c r="O388">
        <v>152</v>
      </c>
      <c r="P388">
        <f t="shared" si="61"/>
        <v>14.476190476190476</v>
      </c>
      <c r="Q388">
        <f t="shared" si="62"/>
        <v>14.632914285714286</v>
      </c>
      <c r="R388">
        <f t="shared" si="63"/>
        <v>101.08263157894737</v>
      </c>
      <c r="S388">
        <f t="shared" si="64"/>
        <v>32.83003223001505</v>
      </c>
      <c r="T388">
        <f t="shared" si="65"/>
        <v>134.26809210526315</v>
      </c>
      <c r="U388">
        <f t="shared" si="66"/>
        <v>1.3283003223001506</v>
      </c>
      <c r="V388">
        <f t="shared" si="67"/>
        <v>14.476190476190476</v>
      </c>
      <c r="W388">
        <f t="shared" si="68"/>
        <v>5044.1900000000005</v>
      </c>
      <c r="X388">
        <f t="shared" si="69"/>
        <v>8</v>
      </c>
      <c r="Y388" t="str">
        <f t="shared" si="70"/>
        <v>Dec</v>
      </c>
    </row>
    <row r="389" spans="1:25" x14ac:dyDescent="0.25">
      <c r="A389" t="s">
        <v>461</v>
      </c>
      <c r="B389" t="s">
        <v>96</v>
      </c>
      <c r="C389" t="s">
        <v>65</v>
      </c>
      <c r="D389" t="s">
        <v>32</v>
      </c>
      <c r="E389" s="2">
        <v>45368</v>
      </c>
      <c r="F389" s="2">
        <v>45389</v>
      </c>
      <c r="G389" t="s">
        <v>49</v>
      </c>
      <c r="H389" t="s">
        <v>50</v>
      </c>
      <c r="I389" t="s">
        <v>35</v>
      </c>
      <c r="J389" t="s">
        <v>44</v>
      </c>
      <c r="K389">
        <v>7825.61</v>
      </c>
      <c r="L389">
        <v>871</v>
      </c>
      <c r="M389">
        <v>213</v>
      </c>
      <c r="N389">
        <v>14783.42</v>
      </c>
      <c r="O389">
        <v>213</v>
      </c>
      <c r="P389">
        <f t="shared" si="61"/>
        <v>24.454649827784156</v>
      </c>
      <c r="Q389">
        <f t="shared" si="62"/>
        <v>8.9846268656716415</v>
      </c>
      <c r="R389">
        <f t="shared" si="63"/>
        <v>36.739953051643191</v>
      </c>
      <c r="S389">
        <f t="shared" si="64"/>
        <v>88.910768617398531</v>
      </c>
      <c r="T389">
        <f t="shared" si="65"/>
        <v>69.405727699530516</v>
      </c>
      <c r="U389">
        <f t="shared" si="66"/>
        <v>1.8891076861739853</v>
      </c>
      <c r="V389">
        <f t="shared" si="67"/>
        <v>24.454649827784156</v>
      </c>
      <c r="W389">
        <f t="shared" si="68"/>
        <v>6957.81</v>
      </c>
      <c r="X389">
        <f t="shared" si="69"/>
        <v>21</v>
      </c>
      <c r="Y389" t="str">
        <f t="shared" si="70"/>
        <v>Mar</v>
      </c>
    </row>
    <row r="390" spans="1:25" x14ac:dyDescent="0.25">
      <c r="A390" t="s">
        <v>462</v>
      </c>
      <c r="B390" t="s">
        <v>24</v>
      </c>
      <c r="C390" t="s">
        <v>47</v>
      </c>
      <c r="D390" t="s">
        <v>48</v>
      </c>
      <c r="E390" s="2">
        <v>45327</v>
      </c>
      <c r="F390" s="2">
        <v>45339</v>
      </c>
      <c r="G390" t="s">
        <v>69</v>
      </c>
      <c r="H390" t="s">
        <v>70</v>
      </c>
      <c r="I390" t="s">
        <v>59</v>
      </c>
      <c r="J390" t="s">
        <v>28</v>
      </c>
      <c r="K390">
        <v>12789.07</v>
      </c>
      <c r="L390">
        <v>760</v>
      </c>
      <c r="M390">
        <v>166</v>
      </c>
      <c r="N390">
        <v>12557.96</v>
      </c>
      <c r="O390">
        <v>166</v>
      </c>
      <c r="P390">
        <f t="shared" si="61"/>
        <v>21.842105263157897</v>
      </c>
      <c r="Q390">
        <f t="shared" si="62"/>
        <v>16.827723684210525</v>
      </c>
      <c r="R390">
        <f t="shared" si="63"/>
        <v>77.042590361445775</v>
      </c>
      <c r="S390">
        <f t="shared" si="64"/>
        <v>-1.8070899604115125</v>
      </c>
      <c r="T390">
        <f t="shared" si="65"/>
        <v>75.650361445783133</v>
      </c>
      <c r="U390">
        <f t="shared" si="66"/>
        <v>0.98192910039588488</v>
      </c>
      <c r="V390">
        <f t="shared" si="67"/>
        <v>21.842105263157897</v>
      </c>
      <c r="W390">
        <f t="shared" si="68"/>
        <v>-231.11000000000058</v>
      </c>
      <c r="X390">
        <f t="shared" si="69"/>
        <v>12</v>
      </c>
      <c r="Y390" t="str">
        <f t="shared" si="70"/>
        <v>Feb</v>
      </c>
    </row>
    <row r="391" spans="1:25" x14ac:dyDescent="0.25">
      <c r="A391" t="s">
        <v>463</v>
      </c>
      <c r="B391" t="s">
        <v>128</v>
      </c>
      <c r="C391" t="s">
        <v>17</v>
      </c>
      <c r="D391" t="s">
        <v>18</v>
      </c>
      <c r="E391" s="2">
        <v>45650</v>
      </c>
      <c r="F391" s="2">
        <v>45658</v>
      </c>
      <c r="G391" t="s">
        <v>69</v>
      </c>
      <c r="H391" t="s">
        <v>70</v>
      </c>
      <c r="I391" t="s">
        <v>59</v>
      </c>
      <c r="J391" t="s">
        <v>28</v>
      </c>
      <c r="K391">
        <v>11195.74</v>
      </c>
      <c r="L391">
        <v>1490</v>
      </c>
      <c r="M391">
        <v>180</v>
      </c>
      <c r="N391">
        <v>13462.24</v>
      </c>
      <c r="O391">
        <v>180</v>
      </c>
      <c r="P391">
        <f t="shared" si="61"/>
        <v>12.080536912751679</v>
      </c>
      <c r="Q391">
        <f t="shared" si="62"/>
        <v>7.5139194630872481</v>
      </c>
      <c r="R391">
        <f t="shared" si="63"/>
        <v>62.198555555555558</v>
      </c>
      <c r="S391">
        <f t="shared" si="64"/>
        <v>20.244307209706548</v>
      </c>
      <c r="T391">
        <f t="shared" si="65"/>
        <v>74.790222222222226</v>
      </c>
      <c r="U391">
        <f t="shared" si="66"/>
        <v>1.2024430720970656</v>
      </c>
      <c r="V391">
        <f t="shared" si="67"/>
        <v>12.080536912751679</v>
      </c>
      <c r="W391">
        <f t="shared" si="68"/>
        <v>2266.5</v>
      </c>
      <c r="X391">
        <f t="shared" si="69"/>
        <v>8</v>
      </c>
      <c r="Y391" t="str">
        <f t="shared" si="70"/>
        <v>Dec</v>
      </c>
    </row>
    <row r="392" spans="1:25" x14ac:dyDescent="0.25">
      <c r="A392" t="s">
        <v>464</v>
      </c>
      <c r="B392" t="s">
        <v>133</v>
      </c>
      <c r="C392" t="s">
        <v>42</v>
      </c>
      <c r="D392" t="s">
        <v>43</v>
      </c>
      <c r="E392" s="2">
        <v>45401</v>
      </c>
      <c r="F392" s="2">
        <v>45416</v>
      </c>
      <c r="G392" t="s">
        <v>55</v>
      </c>
      <c r="H392" t="s">
        <v>56</v>
      </c>
      <c r="I392" t="s">
        <v>59</v>
      </c>
      <c r="J392" t="s">
        <v>28</v>
      </c>
      <c r="K392">
        <v>4931.76</v>
      </c>
      <c r="L392">
        <v>2059</v>
      </c>
      <c r="M392">
        <v>465</v>
      </c>
      <c r="N392">
        <v>23349.200000000001</v>
      </c>
      <c r="O392">
        <v>465</v>
      </c>
      <c r="P392">
        <f t="shared" si="61"/>
        <v>22.583778533268578</v>
      </c>
      <c r="Q392">
        <f t="shared" si="62"/>
        <v>2.3952209810587664</v>
      </c>
      <c r="R392">
        <f t="shared" si="63"/>
        <v>10.605935483870969</v>
      </c>
      <c r="S392">
        <f t="shared" si="64"/>
        <v>373.44558534884101</v>
      </c>
      <c r="T392">
        <f t="shared" si="65"/>
        <v>50.213333333333338</v>
      </c>
      <c r="U392">
        <f t="shared" si="66"/>
        <v>4.7344558534884094</v>
      </c>
      <c r="V392">
        <f t="shared" si="67"/>
        <v>22.583778533268578</v>
      </c>
      <c r="W392">
        <f t="shared" si="68"/>
        <v>18417.440000000002</v>
      </c>
      <c r="X392">
        <f t="shared" si="69"/>
        <v>15</v>
      </c>
      <c r="Y392" t="str">
        <f t="shared" si="70"/>
        <v>Apr</v>
      </c>
    </row>
    <row r="393" spans="1:25" x14ac:dyDescent="0.25">
      <c r="A393" t="s">
        <v>465</v>
      </c>
      <c r="B393" t="s">
        <v>67</v>
      </c>
      <c r="C393" t="s">
        <v>53</v>
      </c>
      <c r="D393" t="s">
        <v>53</v>
      </c>
      <c r="E393" s="2">
        <v>45494</v>
      </c>
      <c r="F393" s="2">
        <v>45518</v>
      </c>
      <c r="G393" t="s">
        <v>55</v>
      </c>
      <c r="H393" t="s">
        <v>56</v>
      </c>
      <c r="I393" t="s">
        <v>27</v>
      </c>
      <c r="J393" t="s">
        <v>28</v>
      </c>
      <c r="K393">
        <v>13030.23</v>
      </c>
      <c r="L393">
        <v>1011</v>
      </c>
      <c r="M393">
        <v>191</v>
      </c>
      <c r="N393">
        <v>14434.69</v>
      </c>
      <c r="O393">
        <v>191</v>
      </c>
      <c r="P393">
        <f t="shared" si="61"/>
        <v>18.892185954500494</v>
      </c>
      <c r="Q393">
        <f t="shared" si="62"/>
        <v>12.888456973293769</v>
      </c>
      <c r="R393">
        <f t="shared" si="63"/>
        <v>68.22109947643979</v>
      </c>
      <c r="S393">
        <f t="shared" si="64"/>
        <v>10.778474363077253</v>
      </c>
      <c r="T393">
        <f t="shared" si="65"/>
        <v>75.574293193717281</v>
      </c>
      <c r="U393">
        <f t="shared" si="66"/>
        <v>1.1077847436307726</v>
      </c>
      <c r="V393">
        <f t="shared" si="67"/>
        <v>18.892185954500494</v>
      </c>
      <c r="W393">
        <f t="shared" si="68"/>
        <v>1404.4600000000009</v>
      </c>
      <c r="X393">
        <f t="shared" si="69"/>
        <v>24</v>
      </c>
      <c r="Y393" t="str">
        <f t="shared" si="70"/>
        <v>Jul</v>
      </c>
    </row>
    <row r="394" spans="1:25" x14ac:dyDescent="0.25">
      <c r="A394" t="s">
        <v>466</v>
      </c>
      <c r="B394" t="s">
        <v>96</v>
      </c>
      <c r="C394" t="s">
        <v>65</v>
      </c>
      <c r="D394" t="s">
        <v>32</v>
      </c>
      <c r="E394" s="2">
        <v>45575</v>
      </c>
      <c r="F394" s="2">
        <v>45601</v>
      </c>
      <c r="G394" t="s">
        <v>19</v>
      </c>
      <c r="H394" t="s">
        <v>20</v>
      </c>
      <c r="I394" t="s">
        <v>63</v>
      </c>
      <c r="J394" t="s">
        <v>44</v>
      </c>
      <c r="K394">
        <v>17335.009999999998</v>
      </c>
      <c r="L394">
        <v>1523</v>
      </c>
      <c r="M394">
        <v>295</v>
      </c>
      <c r="N394">
        <v>9757.73</v>
      </c>
      <c r="O394">
        <v>295</v>
      </c>
      <c r="P394">
        <f t="shared" si="61"/>
        <v>19.369665134602755</v>
      </c>
      <c r="Q394">
        <f t="shared" si="62"/>
        <v>11.382147078135258</v>
      </c>
      <c r="R394">
        <f t="shared" si="63"/>
        <v>58.762745762711859</v>
      </c>
      <c r="S394">
        <f t="shared" si="64"/>
        <v>-43.710848739054661</v>
      </c>
      <c r="T394">
        <f t="shared" si="65"/>
        <v>33.077050847457627</v>
      </c>
      <c r="U394">
        <f t="shared" si="66"/>
        <v>0.56289151260945336</v>
      </c>
      <c r="V394">
        <f t="shared" si="67"/>
        <v>19.369665134602755</v>
      </c>
      <c r="W394">
        <f t="shared" si="68"/>
        <v>-7577.2799999999988</v>
      </c>
      <c r="X394">
        <f t="shared" si="69"/>
        <v>26</v>
      </c>
      <c r="Y394" t="str">
        <f t="shared" si="70"/>
        <v>Oct</v>
      </c>
    </row>
    <row r="395" spans="1:25" x14ac:dyDescent="0.25">
      <c r="A395" t="s">
        <v>467</v>
      </c>
      <c r="B395" t="s">
        <v>72</v>
      </c>
      <c r="C395" t="s">
        <v>42</v>
      </c>
      <c r="D395" t="s">
        <v>43</v>
      </c>
      <c r="E395" s="2">
        <v>45654</v>
      </c>
      <c r="F395" s="2">
        <v>45667</v>
      </c>
      <c r="G395" t="s">
        <v>33</v>
      </c>
      <c r="H395" t="s">
        <v>34</v>
      </c>
      <c r="I395" t="s">
        <v>59</v>
      </c>
      <c r="J395" t="s">
        <v>22</v>
      </c>
      <c r="K395">
        <v>7154.33</v>
      </c>
      <c r="L395">
        <v>61</v>
      </c>
      <c r="M395">
        <v>5</v>
      </c>
      <c r="N395">
        <v>465.97</v>
      </c>
      <c r="O395">
        <v>5</v>
      </c>
      <c r="P395">
        <f t="shared" si="61"/>
        <v>8.1967213114754092</v>
      </c>
      <c r="Q395">
        <f t="shared" si="62"/>
        <v>117.28409836065573</v>
      </c>
      <c r="R395">
        <f t="shared" si="63"/>
        <v>1430.866</v>
      </c>
      <c r="S395">
        <f t="shared" si="64"/>
        <v>-93.486881371141678</v>
      </c>
      <c r="T395">
        <f t="shared" si="65"/>
        <v>93.194000000000003</v>
      </c>
      <c r="U395">
        <f t="shared" si="66"/>
        <v>6.5131186288583276E-2</v>
      </c>
      <c r="V395">
        <f t="shared" si="67"/>
        <v>8.1967213114754092</v>
      </c>
      <c r="W395">
        <f t="shared" si="68"/>
        <v>-6688.36</v>
      </c>
      <c r="X395">
        <f t="shared" si="69"/>
        <v>13</v>
      </c>
      <c r="Y395" t="str">
        <f t="shared" si="70"/>
        <v>Dec</v>
      </c>
    </row>
    <row r="396" spans="1:25" x14ac:dyDescent="0.25">
      <c r="A396" t="s">
        <v>468</v>
      </c>
      <c r="B396" t="s">
        <v>58</v>
      </c>
      <c r="C396" t="s">
        <v>53</v>
      </c>
      <c r="D396" t="s">
        <v>53</v>
      </c>
      <c r="E396" s="2">
        <v>45567</v>
      </c>
      <c r="F396" s="2">
        <v>45572</v>
      </c>
      <c r="G396" t="s">
        <v>69</v>
      </c>
      <c r="H396" t="s">
        <v>70</v>
      </c>
      <c r="I396" t="s">
        <v>27</v>
      </c>
      <c r="J396" t="s">
        <v>28</v>
      </c>
      <c r="K396">
        <v>5298.36</v>
      </c>
      <c r="L396">
        <v>1813</v>
      </c>
      <c r="M396">
        <v>421</v>
      </c>
      <c r="N396">
        <v>51271.9</v>
      </c>
      <c r="O396">
        <v>421</v>
      </c>
      <c r="P396">
        <f t="shared" si="61"/>
        <v>23.221180364037508</v>
      </c>
      <c r="Q396">
        <f t="shared" si="62"/>
        <v>2.9224269167126309</v>
      </c>
      <c r="R396">
        <f t="shared" si="63"/>
        <v>12.585178147268408</v>
      </c>
      <c r="S396">
        <f t="shared" si="64"/>
        <v>867.69377694229911</v>
      </c>
      <c r="T396">
        <f t="shared" si="65"/>
        <v>121.78598574821854</v>
      </c>
      <c r="U396">
        <f t="shared" si="66"/>
        <v>9.6769377694229917</v>
      </c>
      <c r="V396">
        <f t="shared" si="67"/>
        <v>23.221180364037508</v>
      </c>
      <c r="W396">
        <f t="shared" si="68"/>
        <v>45973.54</v>
      </c>
      <c r="X396">
        <f t="shared" si="69"/>
        <v>5</v>
      </c>
      <c r="Y396" t="str">
        <f t="shared" si="70"/>
        <v>Oct</v>
      </c>
    </row>
    <row r="397" spans="1:25" x14ac:dyDescent="0.25">
      <c r="A397" t="s">
        <v>469</v>
      </c>
      <c r="B397" t="s">
        <v>86</v>
      </c>
      <c r="C397" t="s">
        <v>42</v>
      </c>
      <c r="D397" t="s">
        <v>43</v>
      </c>
      <c r="E397" s="2">
        <v>45381</v>
      </c>
      <c r="F397" s="2">
        <v>45395</v>
      </c>
      <c r="G397" t="s">
        <v>69</v>
      </c>
      <c r="H397" t="s">
        <v>70</v>
      </c>
      <c r="I397" t="s">
        <v>59</v>
      </c>
      <c r="J397" t="s">
        <v>22</v>
      </c>
      <c r="K397">
        <v>16353.22</v>
      </c>
      <c r="L397">
        <v>2461</v>
      </c>
      <c r="M397">
        <v>828</v>
      </c>
      <c r="N397">
        <v>26651.59</v>
      </c>
      <c r="O397">
        <v>828</v>
      </c>
      <c r="P397">
        <f t="shared" si="61"/>
        <v>33.644859813084111</v>
      </c>
      <c r="Q397">
        <f t="shared" si="62"/>
        <v>6.6449492076391712</v>
      </c>
      <c r="R397">
        <f t="shared" si="63"/>
        <v>19.750265700483091</v>
      </c>
      <c r="S397">
        <f t="shared" si="64"/>
        <v>62.97457014581839</v>
      </c>
      <c r="T397">
        <f t="shared" si="65"/>
        <v>32.187910628019324</v>
      </c>
      <c r="U397">
        <f t="shared" si="66"/>
        <v>1.6297457014581838</v>
      </c>
      <c r="V397">
        <f t="shared" si="67"/>
        <v>33.644859813084111</v>
      </c>
      <c r="W397">
        <f t="shared" si="68"/>
        <v>10298.370000000001</v>
      </c>
      <c r="X397">
        <f t="shared" si="69"/>
        <v>14</v>
      </c>
      <c r="Y397" t="str">
        <f t="shared" si="70"/>
        <v>Mar</v>
      </c>
    </row>
    <row r="398" spans="1:25" x14ac:dyDescent="0.25">
      <c r="A398" t="s">
        <v>470</v>
      </c>
      <c r="B398" t="s">
        <v>46</v>
      </c>
      <c r="C398" t="s">
        <v>47</v>
      </c>
      <c r="D398" t="s">
        <v>48</v>
      </c>
      <c r="E398" s="2">
        <v>45650</v>
      </c>
      <c r="F398" s="2">
        <v>45659</v>
      </c>
      <c r="G398" t="s">
        <v>33</v>
      </c>
      <c r="H398" t="s">
        <v>34</v>
      </c>
      <c r="I398" t="s">
        <v>35</v>
      </c>
      <c r="J398" t="s">
        <v>22</v>
      </c>
      <c r="K398">
        <v>4317.67</v>
      </c>
      <c r="L398">
        <v>1064</v>
      </c>
      <c r="M398">
        <v>339</v>
      </c>
      <c r="N398">
        <v>13069.68</v>
      </c>
      <c r="O398">
        <v>339</v>
      </c>
      <c r="P398">
        <f t="shared" si="61"/>
        <v>31.860902255639097</v>
      </c>
      <c r="Q398">
        <f t="shared" si="62"/>
        <v>4.0579605263157896</v>
      </c>
      <c r="R398">
        <f t="shared" si="63"/>
        <v>12.736489675516225</v>
      </c>
      <c r="S398">
        <f t="shared" si="64"/>
        <v>202.70215185505145</v>
      </c>
      <c r="T398">
        <f t="shared" si="65"/>
        <v>38.553628318584074</v>
      </c>
      <c r="U398">
        <f t="shared" si="66"/>
        <v>3.0270215185505145</v>
      </c>
      <c r="V398">
        <f t="shared" si="67"/>
        <v>31.860902255639097</v>
      </c>
      <c r="W398">
        <f t="shared" si="68"/>
        <v>8752.01</v>
      </c>
      <c r="X398">
        <f t="shared" si="69"/>
        <v>9</v>
      </c>
      <c r="Y398" t="str">
        <f t="shared" si="70"/>
        <v>Dec</v>
      </c>
    </row>
    <row r="399" spans="1:25" x14ac:dyDescent="0.25">
      <c r="A399" t="s">
        <v>471</v>
      </c>
      <c r="B399" t="s">
        <v>72</v>
      </c>
      <c r="C399" t="s">
        <v>53</v>
      </c>
      <c r="D399" t="s">
        <v>53</v>
      </c>
      <c r="E399" s="2">
        <v>45652</v>
      </c>
      <c r="F399" s="2">
        <v>45669</v>
      </c>
      <c r="G399" t="s">
        <v>25</v>
      </c>
      <c r="H399" t="s">
        <v>26</v>
      </c>
      <c r="I399" t="s">
        <v>27</v>
      </c>
      <c r="J399" t="s">
        <v>28</v>
      </c>
      <c r="K399">
        <v>19115.87</v>
      </c>
      <c r="L399">
        <v>1877</v>
      </c>
      <c r="M399">
        <v>615</v>
      </c>
      <c r="N399">
        <v>22897.73</v>
      </c>
      <c r="O399">
        <v>615</v>
      </c>
      <c r="P399">
        <f t="shared" si="61"/>
        <v>32.765050612679808</v>
      </c>
      <c r="Q399">
        <f t="shared" si="62"/>
        <v>10.184267448055406</v>
      </c>
      <c r="R399">
        <f t="shared" si="63"/>
        <v>31.08271544715447</v>
      </c>
      <c r="S399">
        <f t="shared" si="64"/>
        <v>19.783875910434631</v>
      </c>
      <c r="T399">
        <f t="shared" si="65"/>
        <v>37.232081300813007</v>
      </c>
      <c r="U399">
        <f t="shared" si="66"/>
        <v>1.1978387591043462</v>
      </c>
      <c r="V399">
        <f t="shared" si="67"/>
        <v>32.765050612679808</v>
      </c>
      <c r="W399">
        <f t="shared" si="68"/>
        <v>3781.8600000000006</v>
      </c>
      <c r="X399">
        <f t="shared" si="69"/>
        <v>17</v>
      </c>
      <c r="Y399" t="str">
        <f t="shared" si="70"/>
        <v>Dec</v>
      </c>
    </row>
    <row r="400" spans="1:25" x14ac:dyDescent="0.25">
      <c r="A400" t="s">
        <v>472</v>
      </c>
      <c r="B400" t="s">
        <v>52</v>
      </c>
      <c r="C400" t="s">
        <v>65</v>
      </c>
      <c r="D400" t="s">
        <v>32</v>
      </c>
      <c r="E400" s="2">
        <v>45541</v>
      </c>
      <c r="F400" s="2">
        <v>45550</v>
      </c>
      <c r="G400" t="s">
        <v>69</v>
      </c>
      <c r="H400" t="s">
        <v>70</v>
      </c>
      <c r="I400" t="s">
        <v>35</v>
      </c>
      <c r="J400" t="s">
        <v>22</v>
      </c>
      <c r="K400">
        <v>18721.5</v>
      </c>
      <c r="L400">
        <v>519</v>
      </c>
      <c r="M400">
        <v>56</v>
      </c>
      <c r="N400">
        <v>2797.75</v>
      </c>
      <c r="O400">
        <v>56</v>
      </c>
      <c r="P400">
        <f t="shared" si="61"/>
        <v>10.789980732177264</v>
      </c>
      <c r="Q400">
        <f t="shared" si="62"/>
        <v>36.072254335260112</v>
      </c>
      <c r="R400">
        <f t="shared" si="63"/>
        <v>334.3125</v>
      </c>
      <c r="S400">
        <f t="shared" si="64"/>
        <v>-85.055951713270844</v>
      </c>
      <c r="T400">
        <f t="shared" si="65"/>
        <v>49.959821428571431</v>
      </c>
      <c r="U400">
        <f t="shared" si="66"/>
        <v>0.14944048286729161</v>
      </c>
      <c r="V400">
        <f t="shared" si="67"/>
        <v>10.789980732177264</v>
      </c>
      <c r="W400">
        <f t="shared" si="68"/>
        <v>-15923.75</v>
      </c>
      <c r="X400">
        <f t="shared" si="69"/>
        <v>9</v>
      </c>
      <c r="Y400" t="str">
        <f t="shared" si="70"/>
        <v>Sep</v>
      </c>
    </row>
    <row r="401" spans="1:25" x14ac:dyDescent="0.25">
      <c r="A401" t="s">
        <v>473</v>
      </c>
      <c r="B401" t="s">
        <v>78</v>
      </c>
      <c r="C401" t="s">
        <v>65</v>
      </c>
      <c r="D401" t="s">
        <v>32</v>
      </c>
      <c r="E401" s="2">
        <v>45409</v>
      </c>
      <c r="F401" s="2">
        <v>45420</v>
      </c>
      <c r="G401" t="s">
        <v>69</v>
      </c>
      <c r="H401" t="s">
        <v>70</v>
      </c>
      <c r="I401" t="s">
        <v>63</v>
      </c>
      <c r="J401" t="s">
        <v>44</v>
      </c>
      <c r="K401">
        <v>12538.36</v>
      </c>
      <c r="L401">
        <v>422</v>
      </c>
      <c r="M401">
        <v>57</v>
      </c>
      <c r="N401">
        <v>3811.86</v>
      </c>
      <c r="O401">
        <v>57</v>
      </c>
      <c r="P401">
        <f t="shared" si="61"/>
        <v>13.507109004739338</v>
      </c>
      <c r="Q401">
        <f t="shared" si="62"/>
        <v>29.711753554502373</v>
      </c>
      <c r="R401">
        <f t="shared" si="63"/>
        <v>219.97122807017544</v>
      </c>
      <c r="S401">
        <f t="shared" si="64"/>
        <v>-69.598416379813628</v>
      </c>
      <c r="T401">
        <f t="shared" si="65"/>
        <v>66.874736842105264</v>
      </c>
      <c r="U401">
        <f t="shared" si="66"/>
        <v>0.30401583620186373</v>
      </c>
      <c r="V401">
        <f t="shared" si="67"/>
        <v>13.507109004739338</v>
      </c>
      <c r="W401">
        <f t="shared" si="68"/>
        <v>-8726.5</v>
      </c>
      <c r="X401">
        <f t="shared" si="69"/>
        <v>11</v>
      </c>
      <c r="Y401" t="str">
        <f t="shared" si="70"/>
        <v>Apr</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31A-CC82-425F-91BF-C9254F5ACF09}">
  <dimension ref="A1:E55"/>
  <sheetViews>
    <sheetView zoomScale="54" zoomScaleNormal="54" workbookViewId="0">
      <selection activeCell="M47" sqref="M47"/>
    </sheetView>
  </sheetViews>
  <sheetFormatPr defaultRowHeight="15" x14ac:dyDescent="0.25"/>
  <cols>
    <col min="1" max="1" width="26.5703125" bestFit="1" customWidth="1"/>
    <col min="2" max="2" width="24" bestFit="1" customWidth="1"/>
    <col min="3" max="4" width="20" bestFit="1" customWidth="1"/>
    <col min="5" max="5" width="18.42578125" bestFit="1" customWidth="1"/>
    <col min="6" max="6" width="12" bestFit="1" customWidth="1"/>
    <col min="7" max="7" width="16.28515625" bestFit="1" customWidth="1"/>
    <col min="8" max="10" width="12" bestFit="1" customWidth="1"/>
    <col min="11" max="11" width="24.140625" bestFit="1" customWidth="1"/>
    <col min="12" max="12" width="34.5703125" bestFit="1" customWidth="1"/>
    <col min="13" max="13" width="36.5703125" bestFit="1" customWidth="1"/>
  </cols>
  <sheetData>
    <row r="1" spans="1:5" ht="69" x14ac:dyDescent="0.85">
      <c r="A1" s="8" t="s">
        <v>499</v>
      </c>
    </row>
    <row r="2" spans="1:5" x14ac:dyDescent="0.25">
      <c r="A2" s="4" t="s">
        <v>488</v>
      </c>
      <c r="B2" s="4" t="s">
        <v>498</v>
      </c>
    </row>
    <row r="3" spans="1:5" x14ac:dyDescent="0.25">
      <c r="A3" s="4" t="s">
        <v>483</v>
      </c>
      <c r="B3" t="s">
        <v>28</v>
      </c>
      <c r="C3" t="s">
        <v>22</v>
      </c>
      <c r="D3" t="s">
        <v>44</v>
      </c>
      <c r="E3" t="s">
        <v>484</v>
      </c>
    </row>
    <row r="4" spans="1:5" x14ac:dyDescent="0.25">
      <c r="A4" s="5" t="s">
        <v>35</v>
      </c>
      <c r="B4">
        <v>16378.301379310344</v>
      </c>
      <c r="C4">
        <v>27956.537500000006</v>
      </c>
      <c r="D4">
        <v>28320.176562500008</v>
      </c>
      <c r="E4">
        <v>23954.902962962959</v>
      </c>
    </row>
    <row r="5" spans="1:5" x14ac:dyDescent="0.25">
      <c r="A5" s="5" t="s">
        <v>59</v>
      </c>
      <c r="B5">
        <v>32872.208095238093</v>
      </c>
      <c r="C5">
        <v>25163.484999999997</v>
      </c>
      <c r="D5">
        <v>23572.628461538465</v>
      </c>
      <c r="E5">
        <v>26770.430533333332</v>
      </c>
    </row>
    <row r="6" spans="1:5" x14ac:dyDescent="0.25">
      <c r="A6" s="5" t="s">
        <v>21</v>
      </c>
      <c r="B6">
        <v>21424.709166666664</v>
      </c>
      <c r="C6">
        <v>28541.451999999994</v>
      </c>
      <c r="D6">
        <v>20531.798518518517</v>
      </c>
      <c r="E6">
        <v>24040.725581395345</v>
      </c>
    </row>
    <row r="7" spans="1:5" x14ac:dyDescent="0.25">
      <c r="A7" s="5" t="s">
        <v>63</v>
      </c>
      <c r="B7">
        <v>33249.735000000001</v>
      </c>
      <c r="C7">
        <v>18942.684615384613</v>
      </c>
      <c r="D7">
        <v>23236.289677419354</v>
      </c>
      <c r="E7">
        <v>23901.788219178092</v>
      </c>
    </row>
    <row r="8" spans="1:5" x14ac:dyDescent="0.25">
      <c r="A8" s="5" t="s">
        <v>27</v>
      </c>
      <c r="B8">
        <v>23798.768157894734</v>
      </c>
      <c r="C8">
        <v>17909.770000000004</v>
      </c>
      <c r="D8">
        <v>24287.026400000006</v>
      </c>
      <c r="E8">
        <v>22418.162235294119</v>
      </c>
    </row>
    <row r="9" spans="1:5" x14ac:dyDescent="0.25">
      <c r="A9" s="5" t="s">
        <v>484</v>
      </c>
      <c r="B9">
        <v>24342.414687500019</v>
      </c>
      <c r="C9">
        <v>24039.571679389304</v>
      </c>
      <c r="D9">
        <v>24120.519078014182</v>
      </c>
      <c r="E9">
        <v>24165.0154</v>
      </c>
    </row>
    <row r="25" spans="1:5" x14ac:dyDescent="0.25">
      <c r="A25" s="4" t="s">
        <v>492</v>
      </c>
      <c r="B25" s="4" t="s">
        <v>498</v>
      </c>
    </row>
    <row r="26" spans="1:5" x14ac:dyDescent="0.25">
      <c r="A26" s="4" t="s">
        <v>483</v>
      </c>
      <c r="B26" t="s">
        <v>28</v>
      </c>
      <c r="C26" t="s">
        <v>22</v>
      </c>
      <c r="D26" t="s">
        <v>44</v>
      </c>
      <c r="E26" t="s">
        <v>484</v>
      </c>
    </row>
    <row r="27" spans="1:5" x14ac:dyDescent="0.25">
      <c r="A27" s="5" t="s">
        <v>35</v>
      </c>
      <c r="B27">
        <v>17.309429874620655</v>
      </c>
      <c r="C27">
        <v>25.403052429199526</v>
      </c>
      <c r="D27">
        <v>20.855864904254172</v>
      </c>
      <c r="E27">
        <v>20.708915949186707</v>
      </c>
    </row>
    <row r="28" spans="1:5" x14ac:dyDescent="0.25">
      <c r="A28" s="5" t="s">
        <v>59</v>
      </c>
      <c r="B28">
        <v>22.433904090579293</v>
      </c>
      <c r="C28">
        <v>22.625875887863629</v>
      </c>
      <c r="D28">
        <v>21.565753206109314</v>
      </c>
      <c r="E28">
        <v>22.204614588282521</v>
      </c>
    </row>
    <row r="29" spans="1:5" x14ac:dyDescent="0.25">
      <c r="A29" s="5" t="s">
        <v>21</v>
      </c>
      <c r="B29">
        <v>22.049786484853716</v>
      </c>
      <c r="C29">
        <v>21.622397958138137</v>
      </c>
      <c r="D29">
        <v>19.876498471172159</v>
      </c>
      <c r="E29">
        <v>21.193537940615954</v>
      </c>
    </row>
    <row r="30" spans="1:5" x14ac:dyDescent="0.25">
      <c r="A30" s="5" t="s">
        <v>63</v>
      </c>
      <c r="B30">
        <v>21.899245293904137</v>
      </c>
      <c r="C30">
        <v>19.286623469004695</v>
      </c>
      <c r="D30">
        <v>20.804146940933059</v>
      </c>
      <c r="E30">
        <v>20.503680685828954</v>
      </c>
    </row>
    <row r="31" spans="1:5" x14ac:dyDescent="0.25">
      <c r="A31" s="5" t="s">
        <v>27</v>
      </c>
      <c r="B31">
        <v>21.14717703251269</v>
      </c>
      <c r="C31">
        <v>18.999776120358248</v>
      </c>
      <c r="D31">
        <v>18.741525464192772</v>
      </c>
      <c r="E31">
        <v>19.883834570449196</v>
      </c>
    </row>
    <row r="32" spans="1:5" x14ac:dyDescent="0.25">
      <c r="A32" s="5" t="s">
        <v>484</v>
      </c>
      <c r="B32">
        <v>20.752038905004706</v>
      </c>
      <c r="C32">
        <v>21.510051807793978</v>
      </c>
      <c r="D32">
        <v>20.412974544612538</v>
      </c>
      <c r="E32">
        <v>20.880767943629948</v>
      </c>
    </row>
    <row r="48" spans="1:2" x14ac:dyDescent="0.25">
      <c r="A48" s="4" t="s">
        <v>495</v>
      </c>
      <c r="B48" s="4" t="s">
        <v>498</v>
      </c>
    </row>
    <row r="49" spans="1:5" x14ac:dyDescent="0.25">
      <c r="A49" s="4" t="s">
        <v>483</v>
      </c>
      <c r="B49" t="s">
        <v>28</v>
      </c>
      <c r="C49" t="s">
        <v>22</v>
      </c>
      <c r="D49" t="s">
        <v>44</v>
      </c>
      <c r="E49" t="s">
        <v>484</v>
      </c>
    </row>
    <row r="50" spans="1:5" x14ac:dyDescent="0.25">
      <c r="A50" s="5" t="s">
        <v>35</v>
      </c>
      <c r="B50">
        <v>146.96712768266016</v>
      </c>
      <c r="C50">
        <v>58.178750866607075</v>
      </c>
      <c r="D50">
        <v>75.531308024953987</v>
      </c>
      <c r="E50">
        <v>96.82251329540513</v>
      </c>
    </row>
    <row r="51" spans="1:5" x14ac:dyDescent="0.25">
      <c r="A51" s="5" t="s">
        <v>59</v>
      </c>
      <c r="B51">
        <v>144.99321015448064</v>
      </c>
      <c r="C51">
        <v>112.95522297076113</v>
      </c>
      <c r="D51">
        <v>97.122171822058817</v>
      </c>
      <c r="E51">
        <v>116.43706831731912</v>
      </c>
    </row>
    <row r="52" spans="1:5" x14ac:dyDescent="0.25">
      <c r="A52" s="5" t="s">
        <v>21</v>
      </c>
      <c r="B52">
        <v>152.73506030117775</v>
      </c>
      <c r="C52">
        <v>70.941826608651141</v>
      </c>
      <c r="D52">
        <v>164.42182692576711</v>
      </c>
      <c r="E52">
        <v>123.11621750612518</v>
      </c>
    </row>
    <row r="53" spans="1:5" x14ac:dyDescent="0.25">
      <c r="A53" s="5" t="s">
        <v>63</v>
      </c>
      <c r="B53">
        <v>124.31685608318388</v>
      </c>
      <c r="C53">
        <v>242.92086761715674</v>
      </c>
      <c r="D53">
        <v>133.53482423413686</v>
      </c>
      <c r="E53">
        <v>170.47386036486654</v>
      </c>
    </row>
    <row r="54" spans="1:5" x14ac:dyDescent="0.25">
      <c r="A54" s="5" t="s">
        <v>27</v>
      </c>
      <c r="B54">
        <v>70.353464177468155</v>
      </c>
      <c r="C54">
        <v>132.71572146573553</v>
      </c>
      <c r="D54">
        <v>61.162448762756803</v>
      </c>
      <c r="E54">
        <v>83.791043883045759</v>
      </c>
    </row>
    <row r="55" spans="1:5" x14ac:dyDescent="0.25">
      <c r="A55" s="5" t="s">
        <v>484</v>
      </c>
      <c r="B55">
        <v>122.14880390112691</v>
      </c>
      <c r="C55">
        <v>122.48071467258399</v>
      </c>
      <c r="D55">
        <v>106.73906681911294</v>
      </c>
      <c r="E55">
        <v>116.82557235736914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C093-8622-4167-B514-D3FE08877D7F}">
  <dimension ref="A1:F29"/>
  <sheetViews>
    <sheetView zoomScale="70" zoomScaleNormal="70" workbookViewId="0">
      <selection activeCell="K29" sqref="K29"/>
    </sheetView>
  </sheetViews>
  <sheetFormatPr defaultRowHeight="15" x14ac:dyDescent="0.25"/>
  <cols>
    <col min="1" max="1" width="17.85546875" bestFit="1" customWidth="1"/>
    <col min="2" max="2" width="48.85546875" bestFit="1" customWidth="1"/>
    <col min="3" max="3" width="29.140625" bestFit="1" customWidth="1"/>
    <col min="4" max="4" width="22.28515625" bestFit="1" customWidth="1"/>
    <col min="5" max="5" width="17.85546875" bestFit="1" customWidth="1"/>
    <col min="6" max="6" width="22.42578125" bestFit="1" customWidth="1"/>
  </cols>
  <sheetData>
    <row r="1" spans="1:6" ht="60" x14ac:dyDescent="0.8">
      <c r="A1" s="7" t="s">
        <v>501</v>
      </c>
    </row>
    <row r="2" spans="1:6" x14ac:dyDescent="0.25">
      <c r="A2" s="4" t="s">
        <v>483</v>
      </c>
      <c r="B2" t="s">
        <v>491</v>
      </c>
      <c r="C2" t="s">
        <v>500</v>
      </c>
      <c r="E2" s="4" t="s">
        <v>483</v>
      </c>
      <c r="F2" t="s">
        <v>486</v>
      </c>
    </row>
    <row r="3" spans="1:6" x14ac:dyDescent="0.25">
      <c r="A3" s="5">
        <v>5</v>
      </c>
      <c r="B3">
        <v>996.39818804880144</v>
      </c>
      <c r="C3">
        <v>295.55</v>
      </c>
      <c r="E3" s="5">
        <v>5</v>
      </c>
      <c r="F3">
        <v>6513.4165000000012</v>
      </c>
    </row>
    <row r="4" spans="1:6" x14ac:dyDescent="0.25">
      <c r="A4" s="5">
        <v>6</v>
      </c>
      <c r="B4">
        <v>175.68854047471694</v>
      </c>
      <c r="C4">
        <v>248.21428571428572</v>
      </c>
      <c r="E4" s="5">
        <v>6</v>
      </c>
      <c r="F4">
        <v>12066.995714285715</v>
      </c>
    </row>
    <row r="5" spans="1:6" x14ac:dyDescent="0.25">
      <c r="A5" s="5">
        <v>7</v>
      </c>
      <c r="B5">
        <v>284.48057965841338</v>
      </c>
      <c r="C5">
        <v>273.77777777777777</v>
      </c>
      <c r="E5" s="5">
        <v>7</v>
      </c>
      <c r="F5">
        <v>11115.476666666667</v>
      </c>
    </row>
    <row r="6" spans="1:6" x14ac:dyDescent="0.25">
      <c r="A6" s="5">
        <v>8</v>
      </c>
      <c r="B6">
        <v>144.61327974097333</v>
      </c>
      <c r="C6">
        <v>199.44444444444446</v>
      </c>
      <c r="E6" s="5">
        <v>8</v>
      </c>
      <c r="F6">
        <v>10342.602777777776</v>
      </c>
    </row>
    <row r="7" spans="1:6" x14ac:dyDescent="0.25">
      <c r="A7" s="5">
        <v>9</v>
      </c>
      <c r="B7">
        <v>355.89009514092868</v>
      </c>
      <c r="C7">
        <v>313.66666666666669</v>
      </c>
      <c r="E7" s="5">
        <v>9</v>
      </c>
      <c r="F7">
        <v>10115.683809523809</v>
      </c>
    </row>
    <row r="8" spans="1:6" x14ac:dyDescent="0.25">
      <c r="A8" s="5">
        <v>10</v>
      </c>
      <c r="B8">
        <v>200.98890518171217</v>
      </c>
      <c r="C8">
        <v>214.21428571428572</v>
      </c>
      <c r="E8" s="5">
        <v>10</v>
      </c>
      <c r="F8">
        <v>10662.75142857143</v>
      </c>
    </row>
    <row r="9" spans="1:6" x14ac:dyDescent="0.25">
      <c r="A9" s="5">
        <v>11</v>
      </c>
      <c r="B9">
        <v>393.24668814272292</v>
      </c>
      <c r="C9">
        <v>327.76923076923077</v>
      </c>
      <c r="E9" s="5">
        <v>11</v>
      </c>
      <c r="F9">
        <v>11378.718461538463</v>
      </c>
    </row>
    <row r="10" spans="1:6" x14ac:dyDescent="0.25">
      <c r="A10" s="5">
        <v>12</v>
      </c>
      <c r="B10">
        <v>245.67505754447276</v>
      </c>
      <c r="C10">
        <v>271.47058823529414</v>
      </c>
      <c r="E10" s="5">
        <v>12</v>
      </c>
      <c r="F10">
        <v>9482.6664705882358</v>
      </c>
    </row>
    <row r="11" spans="1:6" x14ac:dyDescent="0.25">
      <c r="A11" s="5">
        <v>13</v>
      </c>
      <c r="B11">
        <v>247.86372529098671</v>
      </c>
      <c r="C11">
        <v>209.93333333333334</v>
      </c>
      <c r="E11" s="5">
        <v>13</v>
      </c>
      <c r="F11">
        <v>9610.1059999999998</v>
      </c>
    </row>
    <row r="12" spans="1:6" x14ac:dyDescent="0.25">
      <c r="A12" s="5">
        <v>14</v>
      </c>
      <c r="B12">
        <v>88.926247960856742</v>
      </c>
      <c r="C12">
        <v>272.28571428571428</v>
      </c>
      <c r="E12" s="5">
        <v>14</v>
      </c>
      <c r="F12">
        <v>12702.687857142857</v>
      </c>
    </row>
    <row r="13" spans="1:6" x14ac:dyDescent="0.25">
      <c r="A13" s="5">
        <v>15</v>
      </c>
      <c r="B13">
        <v>549.88321238287017</v>
      </c>
      <c r="C13">
        <v>311.92592592592592</v>
      </c>
      <c r="E13" s="5">
        <v>15</v>
      </c>
      <c r="F13">
        <v>7678.2011111111124</v>
      </c>
    </row>
    <row r="14" spans="1:6" x14ac:dyDescent="0.25">
      <c r="A14" s="5">
        <v>16</v>
      </c>
      <c r="B14">
        <v>228.78939400258204</v>
      </c>
      <c r="C14">
        <v>199.45454545454547</v>
      </c>
      <c r="E14" s="5">
        <v>16</v>
      </c>
      <c r="F14">
        <v>11670.455454545456</v>
      </c>
    </row>
    <row r="15" spans="1:6" x14ac:dyDescent="0.25">
      <c r="A15" s="5">
        <v>17</v>
      </c>
      <c r="B15">
        <v>711.67736178530652</v>
      </c>
      <c r="C15">
        <v>386.75</v>
      </c>
      <c r="E15" s="5">
        <v>17</v>
      </c>
      <c r="F15">
        <v>11225.353749999998</v>
      </c>
    </row>
    <row r="16" spans="1:6" x14ac:dyDescent="0.25">
      <c r="A16" s="5">
        <v>18</v>
      </c>
      <c r="B16">
        <v>246.68845954296066</v>
      </c>
      <c r="C16">
        <v>218.18181818181819</v>
      </c>
      <c r="E16" s="5">
        <v>18</v>
      </c>
      <c r="F16">
        <v>10652.606363636365</v>
      </c>
    </row>
    <row r="17" spans="1:6" x14ac:dyDescent="0.25">
      <c r="A17" s="5">
        <v>19</v>
      </c>
      <c r="B17">
        <v>288.08126027993069</v>
      </c>
      <c r="C17">
        <v>280</v>
      </c>
      <c r="E17" s="5">
        <v>19</v>
      </c>
      <c r="F17">
        <v>8742.6841666666678</v>
      </c>
    </row>
    <row r="18" spans="1:6" x14ac:dyDescent="0.25">
      <c r="A18" s="5">
        <v>20</v>
      </c>
      <c r="B18">
        <v>215.05732165545805</v>
      </c>
      <c r="C18">
        <v>164.08333333333334</v>
      </c>
      <c r="E18" s="5">
        <v>20</v>
      </c>
      <c r="F18">
        <v>11988.302499999998</v>
      </c>
    </row>
    <row r="19" spans="1:6" x14ac:dyDescent="0.25">
      <c r="A19" s="5">
        <v>21</v>
      </c>
      <c r="B19">
        <v>634.53945770418807</v>
      </c>
      <c r="C19">
        <v>253.41176470588235</v>
      </c>
      <c r="E19" s="5">
        <v>21</v>
      </c>
      <c r="F19">
        <v>8176.9576470588199</v>
      </c>
    </row>
    <row r="20" spans="1:6" x14ac:dyDescent="0.25">
      <c r="A20" s="5">
        <v>22</v>
      </c>
      <c r="B20">
        <v>540.08057886027893</v>
      </c>
      <c r="C20">
        <v>336.72727272727275</v>
      </c>
      <c r="E20" s="5">
        <v>22</v>
      </c>
      <c r="F20">
        <v>9909.6154545454538</v>
      </c>
    </row>
    <row r="21" spans="1:6" x14ac:dyDescent="0.25">
      <c r="A21" s="5">
        <v>23</v>
      </c>
      <c r="B21">
        <v>136.28632395077884</v>
      </c>
      <c r="C21">
        <v>201.75</v>
      </c>
      <c r="E21" s="5">
        <v>23</v>
      </c>
      <c r="F21">
        <v>9917.1566666666677</v>
      </c>
    </row>
    <row r="22" spans="1:6" x14ac:dyDescent="0.25">
      <c r="A22" s="5">
        <v>24</v>
      </c>
      <c r="B22">
        <v>333.35021267651916</v>
      </c>
      <c r="C22">
        <v>296.95</v>
      </c>
      <c r="E22" s="5">
        <v>24</v>
      </c>
      <c r="F22">
        <v>9322.0690000000013</v>
      </c>
    </row>
    <row r="23" spans="1:6" x14ac:dyDescent="0.25">
      <c r="A23" s="5">
        <v>25</v>
      </c>
      <c r="B23">
        <v>310.70775829250005</v>
      </c>
      <c r="C23">
        <v>251.85714285714286</v>
      </c>
      <c r="E23" s="5">
        <v>25</v>
      </c>
      <c r="F23">
        <v>10314.057142857142</v>
      </c>
    </row>
    <row r="24" spans="1:6" x14ac:dyDescent="0.25">
      <c r="A24" s="5">
        <v>26</v>
      </c>
      <c r="B24">
        <v>413.45139032090543</v>
      </c>
      <c r="C24">
        <v>280.21428571428572</v>
      </c>
      <c r="E24" s="5">
        <v>26</v>
      </c>
      <c r="F24">
        <v>7289.5564285714281</v>
      </c>
    </row>
    <row r="25" spans="1:6" x14ac:dyDescent="0.25">
      <c r="A25" s="5">
        <v>27</v>
      </c>
      <c r="B25">
        <v>302.33431266407143</v>
      </c>
      <c r="C25">
        <v>218.66666666666666</v>
      </c>
      <c r="E25" s="5">
        <v>27</v>
      </c>
      <c r="F25">
        <v>10298.230833333333</v>
      </c>
    </row>
    <row r="26" spans="1:6" x14ac:dyDescent="0.25">
      <c r="A26" s="5">
        <v>28</v>
      </c>
      <c r="B26">
        <v>119.12973743780169</v>
      </c>
      <c r="C26">
        <v>206.46153846153845</v>
      </c>
      <c r="E26" s="5">
        <v>28</v>
      </c>
      <c r="F26">
        <v>11453.372307692307</v>
      </c>
    </row>
    <row r="27" spans="1:6" x14ac:dyDescent="0.25">
      <c r="A27" s="5">
        <v>29</v>
      </c>
      <c r="B27">
        <v>443.68263811229224</v>
      </c>
      <c r="C27">
        <v>228.09090909090909</v>
      </c>
      <c r="E27" s="5">
        <v>29</v>
      </c>
      <c r="F27">
        <v>10830.615454545456</v>
      </c>
    </row>
    <row r="28" spans="1:6" x14ac:dyDescent="0.25">
      <c r="A28" s="5">
        <v>30</v>
      </c>
      <c r="B28">
        <v>258.31446693331935</v>
      </c>
      <c r="C28">
        <v>296.69565217391306</v>
      </c>
      <c r="E28" s="5">
        <v>30</v>
      </c>
      <c r="F28">
        <v>11005.79043478261</v>
      </c>
    </row>
    <row r="29" spans="1:6" x14ac:dyDescent="0.25">
      <c r="A29" s="5" t="s">
        <v>484</v>
      </c>
      <c r="B29">
        <v>358.29801276173566</v>
      </c>
      <c r="C29">
        <v>265.80500000000001</v>
      </c>
      <c r="E29" s="5" t="s">
        <v>484</v>
      </c>
      <c r="F29">
        <v>10010.436349999993</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BA51-E938-45EB-B527-C427EA46F901}">
  <dimension ref="A1:C44"/>
  <sheetViews>
    <sheetView zoomScale="64" zoomScaleNormal="64" workbookViewId="0">
      <selection activeCell="G19" sqref="G19"/>
    </sheetView>
  </sheetViews>
  <sheetFormatPr defaultRowHeight="15" x14ac:dyDescent="0.25"/>
  <cols>
    <col min="1" max="1" width="18.42578125" bestFit="1" customWidth="1"/>
    <col min="2" max="2" width="17.7109375" bestFit="1" customWidth="1"/>
    <col min="3" max="3" width="20.85546875" bestFit="1" customWidth="1"/>
  </cols>
  <sheetData>
    <row r="1" spans="1:3" ht="60" x14ac:dyDescent="0.8">
      <c r="A1" s="7" t="s">
        <v>514</v>
      </c>
    </row>
    <row r="2" spans="1:3" x14ac:dyDescent="0.25">
      <c r="A2" s="4" t="s">
        <v>483</v>
      </c>
      <c r="B2" t="s">
        <v>485</v>
      </c>
      <c r="C2" t="s">
        <v>487</v>
      </c>
    </row>
    <row r="3" spans="1:3" x14ac:dyDescent="0.25">
      <c r="A3" s="5" t="s">
        <v>502</v>
      </c>
      <c r="B3">
        <v>317930.62000000017</v>
      </c>
      <c r="C3">
        <v>709090.9700000002</v>
      </c>
    </row>
    <row r="4" spans="1:3" x14ac:dyDescent="0.25">
      <c r="A4" s="5" t="s">
        <v>503</v>
      </c>
      <c r="B4">
        <v>276543.96000000002</v>
      </c>
      <c r="C4">
        <v>489938.82</v>
      </c>
    </row>
    <row r="5" spans="1:3" x14ac:dyDescent="0.25">
      <c r="A5" s="5" t="s">
        <v>504</v>
      </c>
      <c r="B5">
        <v>435892.34000000008</v>
      </c>
      <c r="C5">
        <v>1218082.7899999998</v>
      </c>
    </row>
    <row r="6" spans="1:3" x14ac:dyDescent="0.25">
      <c r="A6" s="5" t="s">
        <v>505</v>
      </c>
      <c r="B6">
        <v>290106.01</v>
      </c>
      <c r="C6">
        <v>765055.75000000012</v>
      </c>
    </row>
    <row r="7" spans="1:3" x14ac:dyDescent="0.25">
      <c r="A7" s="5" t="s">
        <v>506</v>
      </c>
      <c r="B7">
        <v>209762.65000000002</v>
      </c>
      <c r="C7">
        <v>470102.47</v>
      </c>
    </row>
    <row r="8" spans="1:3" x14ac:dyDescent="0.25">
      <c r="A8" s="5" t="s">
        <v>507</v>
      </c>
      <c r="B8">
        <v>279796.01999999996</v>
      </c>
      <c r="C8">
        <v>662883.75999999989</v>
      </c>
    </row>
    <row r="9" spans="1:3" x14ac:dyDescent="0.25">
      <c r="A9" s="5" t="s">
        <v>508</v>
      </c>
      <c r="B9">
        <v>240168.88</v>
      </c>
      <c r="C9">
        <v>549658.19999999995</v>
      </c>
    </row>
    <row r="10" spans="1:3" x14ac:dyDescent="0.25">
      <c r="A10" s="5" t="s">
        <v>509</v>
      </c>
      <c r="B10">
        <v>456753.25000000012</v>
      </c>
      <c r="C10">
        <v>1002001.6099999999</v>
      </c>
    </row>
    <row r="11" spans="1:3" x14ac:dyDescent="0.25">
      <c r="A11" s="5" t="s">
        <v>510</v>
      </c>
      <c r="B11">
        <v>335632.48000000004</v>
      </c>
      <c r="C11">
        <v>726951.84999999986</v>
      </c>
    </row>
    <row r="12" spans="1:3" x14ac:dyDescent="0.25">
      <c r="A12" s="5" t="s">
        <v>511</v>
      </c>
      <c r="B12">
        <v>378353.06000000006</v>
      </c>
      <c r="C12">
        <v>1284912.7399999998</v>
      </c>
    </row>
    <row r="13" spans="1:3" x14ac:dyDescent="0.25">
      <c r="A13" s="5" t="s">
        <v>512</v>
      </c>
      <c r="B13">
        <v>439200.13000000012</v>
      </c>
      <c r="C13">
        <v>1241633.6400000001</v>
      </c>
    </row>
    <row r="14" spans="1:3" x14ac:dyDescent="0.25">
      <c r="A14" s="5" t="s">
        <v>513</v>
      </c>
      <c r="B14">
        <v>344035.13999999996</v>
      </c>
      <c r="C14">
        <v>545693.55999999994</v>
      </c>
    </row>
    <row r="15" spans="1:3" x14ac:dyDescent="0.25">
      <c r="A15" s="5" t="s">
        <v>484</v>
      </c>
      <c r="B15">
        <v>4004174.5400000005</v>
      </c>
      <c r="C15">
        <v>9666006.1600000001</v>
      </c>
    </row>
    <row r="31" spans="1:3" x14ac:dyDescent="0.25">
      <c r="A31" s="4" t="s">
        <v>483</v>
      </c>
      <c r="B31" t="s">
        <v>491</v>
      </c>
      <c r="C31" t="s">
        <v>492</v>
      </c>
    </row>
    <row r="32" spans="1:3" x14ac:dyDescent="0.25">
      <c r="A32" s="5" t="s">
        <v>502</v>
      </c>
      <c r="B32">
        <v>410.95943082151251</v>
      </c>
      <c r="C32">
        <v>20.149536705961939</v>
      </c>
    </row>
    <row r="33" spans="1:3" x14ac:dyDescent="0.25">
      <c r="A33" s="5" t="s">
        <v>503</v>
      </c>
      <c r="B33">
        <v>263.28013333239329</v>
      </c>
      <c r="C33">
        <v>19.547936047091618</v>
      </c>
    </row>
    <row r="34" spans="1:3" x14ac:dyDescent="0.25">
      <c r="A34" s="5" t="s">
        <v>504</v>
      </c>
      <c r="B34">
        <v>417.1959925265466</v>
      </c>
      <c r="C34">
        <v>22.459599656694294</v>
      </c>
    </row>
    <row r="35" spans="1:3" x14ac:dyDescent="0.25">
      <c r="A35" s="5" t="s">
        <v>505</v>
      </c>
      <c r="B35">
        <v>379.85205153266969</v>
      </c>
      <c r="C35">
        <v>20.661748061408922</v>
      </c>
    </row>
    <row r="36" spans="1:3" x14ac:dyDescent="0.25">
      <c r="A36" s="5" t="s">
        <v>506</v>
      </c>
      <c r="B36">
        <v>399.56479960065923</v>
      </c>
      <c r="C36">
        <v>20.832954959168639</v>
      </c>
    </row>
    <row r="37" spans="1:3" x14ac:dyDescent="0.25">
      <c r="A37" s="5" t="s">
        <v>507</v>
      </c>
      <c r="B37">
        <v>378.64311690437273</v>
      </c>
      <c r="C37">
        <v>20.057537508659863</v>
      </c>
    </row>
    <row r="38" spans="1:3" x14ac:dyDescent="0.25">
      <c r="A38" s="5" t="s">
        <v>508</v>
      </c>
      <c r="B38">
        <v>268.68785232722462</v>
      </c>
      <c r="C38">
        <v>19.432558432500361</v>
      </c>
    </row>
    <row r="39" spans="1:3" x14ac:dyDescent="0.25">
      <c r="A39" s="5" t="s">
        <v>509</v>
      </c>
      <c r="B39">
        <v>215.24178641645275</v>
      </c>
      <c r="C39">
        <v>20.175752107643167</v>
      </c>
    </row>
    <row r="40" spans="1:3" x14ac:dyDescent="0.25">
      <c r="A40" s="5" t="s">
        <v>510</v>
      </c>
      <c r="B40">
        <v>228.38605197515983</v>
      </c>
      <c r="C40">
        <v>19.284964734907454</v>
      </c>
    </row>
    <row r="41" spans="1:3" x14ac:dyDescent="0.25">
      <c r="A41" s="5" t="s">
        <v>511</v>
      </c>
      <c r="B41">
        <v>674.84234192496626</v>
      </c>
      <c r="C41">
        <v>24.194429965340955</v>
      </c>
    </row>
    <row r="42" spans="1:3" x14ac:dyDescent="0.25">
      <c r="A42" s="5" t="s">
        <v>512</v>
      </c>
      <c r="B42">
        <v>352.91960329665727</v>
      </c>
      <c r="C42">
        <v>21.422160050985244</v>
      </c>
    </row>
    <row r="43" spans="1:3" x14ac:dyDescent="0.25">
      <c r="A43" s="5" t="s">
        <v>513</v>
      </c>
      <c r="B43">
        <v>230.24611833765528</v>
      </c>
      <c r="C43">
        <v>20.357466009974601</v>
      </c>
    </row>
    <row r="44" spans="1:3" x14ac:dyDescent="0.25">
      <c r="A44" s="5" t="s">
        <v>484</v>
      </c>
      <c r="B44">
        <v>358.29801276173544</v>
      </c>
      <c r="C44">
        <v>20.880767943629962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DB96-E7D6-4666-A5F0-BC8160F43EAA}">
  <dimension ref="A1:E32"/>
  <sheetViews>
    <sheetView zoomScale="78" zoomScaleNormal="78" workbookViewId="0">
      <selection activeCell="G29" sqref="G29"/>
    </sheetView>
  </sheetViews>
  <sheetFormatPr defaultRowHeight="15" x14ac:dyDescent="0.25"/>
  <cols>
    <col min="1" max="1" width="20.28515625" customWidth="1"/>
    <col min="2" max="2" width="37.7109375" customWidth="1"/>
    <col min="3" max="3" width="37.85546875" customWidth="1"/>
    <col min="4" max="4" width="25.7109375" bestFit="1" customWidth="1"/>
    <col min="5" max="5" width="41.7109375" customWidth="1"/>
    <col min="6" max="6" width="27.140625" customWidth="1"/>
    <col min="7" max="7" width="16.7109375" bestFit="1" customWidth="1"/>
    <col min="8" max="8" width="19.140625" bestFit="1" customWidth="1"/>
    <col min="9" max="12" width="25.7109375" bestFit="1" customWidth="1"/>
    <col min="13" max="35" width="38.28515625" bestFit="1" customWidth="1"/>
    <col min="36" max="36" width="21.85546875" bestFit="1" customWidth="1"/>
    <col min="37" max="37" width="24.140625" bestFit="1" customWidth="1"/>
    <col min="38" max="38" width="33.42578125" bestFit="1" customWidth="1"/>
    <col min="39" max="39" width="43.28515625" bestFit="1" customWidth="1"/>
    <col min="40" max="40" width="34.5703125" bestFit="1" customWidth="1"/>
    <col min="41" max="41" width="30.7109375" bestFit="1" customWidth="1"/>
    <col min="42" max="47" width="38.28515625" bestFit="1" customWidth="1"/>
    <col min="48" max="48" width="26.7109375" bestFit="1" customWidth="1"/>
    <col min="49" max="49" width="29" bestFit="1" customWidth="1"/>
    <col min="50" max="50" width="38.42578125" bestFit="1" customWidth="1"/>
    <col min="51" max="51" width="48.140625" bestFit="1" customWidth="1"/>
    <col min="52" max="52" width="39.42578125" bestFit="1" customWidth="1"/>
    <col min="53" max="53" width="35.5703125" bestFit="1" customWidth="1"/>
    <col min="54" max="59" width="38.28515625" bestFit="1" customWidth="1"/>
    <col min="60" max="60" width="30.140625" bestFit="1" customWidth="1"/>
    <col min="61" max="61" width="32.42578125" bestFit="1" customWidth="1"/>
    <col min="62" max="62" width="41.7109375" bestFit="1" customWidth="1"/>
    <col min="63" max="63" width="51.5703125" bestFit="1" customWidth="1"/>
    <col min="64" max="64" width="42.85546875" bestFit="1" customWidth="1"/>
    <col min="65" max="65" width="39" bestFit="1" customWidth="1"/>
    <col min="66" max="71" width="38.28515625" bestFit="1" customWidth="1"/>
    <col min="72" max="72" width="24.5703125" bestFit="1" customWidth="1"/>
    <col min="73" max="73" width="27" bestFit="1" customWidth="1"/>
    <col min="74" max="74" width="36.28515625" bestFit="1" customWidth="1"/>
    <col min="75" max="75" width="46" bestFit="1" customWidth="1"/>
    <col min="76" max="76" width="37.28515625" bestFit="1" customWidth="1"/>
    <col min="77" max="77" width="33.42578125" bestFit="1" customWidth="1"/>
    <col min="78" max="78" width="21.85546875" bestFit="1" customWidth="1"/>
    <col min="79" max="79" width="24.140625" bestFit="1" customWidth="1"/>
    <col min="80" max="80" width="33.42578125" bestFit="1" customWidth="1"/>
    <col min="81" max="81" width="43.28515625" bestFit="1" customWidth="1"/>
    <col min="82" max="82" width="34.5703125" bestFit="1" customWidth="1"/>
    <col min="83" max="83" width="30.7109375" bestFit="1" customWidth="1"/>
  </cols>
  <sheetData>
    <row r="1" spans="1:5" ht="23.25" x14ac:dyDescent="0.35">
      <c r="A1" s="6" t="s">
        <v>494</v>
      </c>
    </row>
    <row r="2" spans="1:5" x14ac:dyDescent="0.25">
      <c r="A2" s="4" t="s">
        <v>483</v>
      </c>
      <c r="B2" t="s">
        <v>486</v>
      </c>
      <c r="C2" t="s">
        <v>488</v>
      </c>
      <c r="D2" t="s">
        <v>493</v>
      </c>
      <c r="E2" t="s">
        <v>489</v>
      </c>
    </row>
    <row r="3" spans="1:5" x14ac:dyDescent="0.25">
      <c r="A3" s="5" t="s">
        <v>53</v>
      </c>
      <c r="B3">
        <v>10400.4019047619</v>
      </c>
      <c r="C3">
        <v>22548.696031746029</v>
      </c>
      <c r="D3">
        <v>12148.294126984125</v>
      </c>
      <c r="E3">
        <v>23259.790424786843</v>
      </c>
    </row>
    <row r="4" spans="1:5" x14ac:dyDescent="0.25">
      <c r="A4" s="5" t="s">
        <v>42</v>
      </c>
      <c r="B4">
        <v>9971.2800000000007</v>
      </c>
      <c r="C4">
        <v>25136.175517241387</v>
      </c>
      <c r="D4">
        <v>15164.895517241383</v>
      </c>
      <c r="E4">
        <v>24458.448107868906</v>
      </c>
    </row>
    <row r="5" spans="1:5" x14ac:dyDescent="0.25">
      <c r="A5" s="5" t="s">
        <v>17</v>
      </c>
      <c r="B5">
        <v>9372.5098611111098</v>
      </c>
      <c r="C5">
        <v>25472.177916666667</v>
      </c>
      <c r="D5">
        <v>16099.668055555558</v>
      </c>
      <c r="E5">
        <v>27921.123949604073</v>
      </c>
    </row>
    <row r="6" spans="1:5" x14ac:dyDescent="0.25">
      <c r="A6" s="5" t="s">
        <v>65</v>
      </c>
      <c r="B6">
        <v>10895.599868421052</v>
      </c>
      <c r="C6">
        <v>25327.602105263166</v>
      </c>
      <c r="D6">
        <v>14432.002236842101</v>
      </c>
      <c r="E6">
        <v>19321.650796423608</v>
      </c>
    </row>
    <row r="7" spans="1:5" x14ac:dyDescent="0.25">
      <c r="A7" s="5" t="s">
        <v>31</v>
      </c>
      <c r="B7">
        <v>9844.6911111111112</v>
      </c>
      <c r="C7">
        <v>22019.211746031735</v>
      </c>
      <c r="D7">
        <v>12174.520634920633</v>
      </c>
      <c r="E7">
        <v>22066.218532634288</v>
      </c>
    </row>
    <row r="8" spans="1:5" x14ac:dyDescent="0.25">
      <c r="A8" s="5" t="s">
        <v>47</v>
      </c>
      <c r="B8">
        <v>9522.2520588235275</v>
      </c>
      <c r="C8">
        <v>24138.753235294116</v>
      </c>
      <c r="D8">
        <v>14616.501176470591</v>
      </c>
      <c r="E8">
        <v>26291.973293376555</v>
      </c>
    </row>
    <row r="9" spans="1:5" x14ac:dyDescent="0.25">
      <c r="A9" s="5" t="s">
        <v>484</v>
      </c>
      <c r="B9">
        <v>10010.436349999985</v>
      </c>
      <c r="C9">
        <v>24165.015400000018</v>
      </c>
      <c r="D9">
        <v>14154.579050000015</v>
      </c>
      <c r="E9">
        <v>143319.20510469427</v>
      </c>
    </row>
    <row r="25" spans="1:3" x14ac:dyDescent="0.25">
      <c r="A25" s="4" t="s">
        <v>483</v>
      </c>
      <c r="B25" t="s">
        <v>492</v>
      </c>
      <c r="C25" t="s">
        <v>490</v>
      </c>
    </row>
    <row r="26" spans="1:3" x14ac:dyDescent="0.25">
      <c r="A26" s="5" t="s">
        <v>53</v>
      </c>
      <c r="B26">
        <v>22.353347357893238</v>
      </c>
      <c r="C26">
        <v>16.376111654552549</v>
      </c>
    </row>
    <row r="27" spans="1:3" x14ac:dyDescent="0.25">
      <c r="A27" s="5" t="s">
        <v>42</v>
      </c>
      <c r="B27">
        <v>20.458530038667082</v>
      </c>
      <c r="C27">
        <v>22.343616436465656</v>
      </c>
    </row>
    <row r="28" spans="1:3" x14ac:dyDescent="0.25">
      <c r="A28" s="5" t="s">
        <v>17</v>
      </c>
      <c r="B28">
        <v>20.525155389203132</v>
      </c>
      <c r="C28">
        <v>11.827408335383923</v>
      </c>
    </row>
    <row r="29" spans="1:3" x14ac:dyDescent="0.25">
      <c r="A29" s="5" t="s">
        <v>65</v>
      </c>
      <c r="B29">
        <v>21.048852356924034</v>
      </c>
      <c r="C29">
        <v>13.495984204929073</v>
      </c>
    </row>
    <row r="30" spans="1:3" x14ac:dyDescent="0.25">
      <c r="A30" s="5" t="s">
        <v>31</v>
      </c>
      <c r="B30">
        <v>20.321052036888513</v>
      </c>
      <c r="C30">
        <v>21.445844542266297</v>
      </c>
    </row>
    <row r="31" spans="1:3" x14ac:dyDescent="0.25">
      <c r="A31" s="5" t="s">
        <v>47</v>
      </c>
      <c r="B31">
        <v>20.58384273807626</v>
      </c>
      <c r="C31">
        <v>17.486454073624426</v>
      </c>
    </row>
    <row r="32" spans="1:3" x14ac:dyDescent="0.25">
      <c r="A32" s="5" t="s">
        <v>484</v>
      </c>
      <c r="B32">
        <v>20.880767943629966</v>
      </c>
      <c r="C32">
        <v>16.862650176108275</v>
      </c>
    </row>
  </sheetData>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239D-5B70-4661-A29A-71FB002ACE03}">
  <dimension ref="A1:C30"/>
  <sheetViews>
    <sheetView zoomScale="70" zoomScaleNormal="70" workbookViewId="0">
      <selection activeCell="E43" sqref="E43"/>
    </sheetView>
  </sheetViews>
  <sheetFormatPr defaultRowHeight="15" x14ac:dyDescent="0.25"/>
  <cols>
    <col min="1" max="1" width="40.85546875" customWidth="1"/>
    <col min="2" max="2" width="37.42578125" customWidth="1"/>
    <col min="3" max="3" width="44.28515625" customWidth="1"/>
    <col min="4" max="4" width="38.28515625" bestFit="1" customWidth="1"/>
    <col min="5" max="5" width="35.140625" bestFit="1" customWidth="1"/>
  </cols>
  <sheetData>
    <row r="1" spans="1:3" ht="60" x14ac:dyDescent="0.8">
      <c r="A1" s="7" t="s">
        <v>496</v>
      </c>
    </row>
    <row r="2" spans="1:3" x14ac:dyDescent="0.25">
      <c r="A2" s="4" t="s">
        <v>483</v>
      </c>
      <c r="B2" t="s">
        <v>485</v>
      </c>
      <c r="C2" t="s">
        <v>487</v>
      </c>
    </row>
    <row r="3" spans="1:3" x14ac:dyDescent="0.25">
      <c r="A3" s="5" t="s">
        <v>53</v>
      </c>
      <c r="B3">
        <v>655225.31999999972</v>
      </c>
      <c r="C3">
        <v>1420567.8499999999</v>
      </c>
    </row>
    <row r="4" spans="1:3" x14ac:dyDescent="0.25">
      <c r="A4" s="5" t="s">
        <v>43</v>
      </c>
      <c r="B4">
        <v>578334.24</v>
      </c>
      <c r="C4">
        <v>1457898.1800000004</v>
      </c>
    </row>
    <row r="5" spans="1:3" x14ac:dyDescent="0.25">
      <c r="A5" s="5" t="s">
        <v>18</v>
      </c>
      <c r="B5">
        <v>674820.71</v>
      </c>
      <c r="C5">
        <v>1833996.81</v>
      </c>
    </row>
    <row r="6" spans="1:3" x14ac:dyDescent="0.25">
      <c r="A6" s="5" t="s">
        <v>32</v>
      </c>
      <c r="B6">
        <v>1448281.1300000008</v>
      </c>
      <c r="C6">
        <v>3312108.0999999987</v>
      </c>
    </row>
    <row r="7" spans="1:3" x14ac:dyDescent="0.25">
      <c r="A7" s="5" t="s">
        <v>48</v>
      </c>
      <c r="B7">
        <v>647513.1399999999</v>
      </c>
      <c r="C7">
        <v>1641435.22</v>
      </c>
    </row>
    <row r="8" spans="1:3" x14ac:dyDescent="0.25">
      <c r="A8" s="5" t="s">
        <v>484</v>
      </c>
      <c r="B8">
        <v>4004174.54</v>
      </c>
      <c r="C8">
        <v>9666006.1599999983</v>
      </c>
    </row>
    <row r="24" spans="1:3" x14ac:dyDescent="0.25">
      <c r="A24" s="4" t="s">
        <v>483</v>
      </c>
      <c r="B24" t="s">
        <v>495</v>
      </c>
      <c r="C24" t="s">
        <v>491</v>
      </c>
    </row>
    <row r="25" spans="1:3" x14ac:dyDescent="0.25">
      <c r="A25" s="5" t="s">
        <v>53</v>
      </c>
      <c r="B25">
        <v>104.55730661880368</v>
      </c>
      <c r="C25">
        <v>369.20302261566417</v>
      </c>
    </row>
    <row r="26" spans="1:3" x14ac:dyDescent="0.25">
      <c r="A26" s="5" t="s">
        <v>43</v>
      </c>
      <c r="B26">
        <v>197.34461424111547</v>
      </c>
      <c r="C26">
        <v>421.69738117015356</v>
      </c>
    </row>
    <row r="27" spans="1:3" x14ac:dyDescent="0.25">
      <c r="A27" s="5" t="s">
        <v>18</v>
      </c>
      <c r="B27">
        <v>81.258699045708397</v>
      </c>
      <c r="C27">
        <v>387.79338818894547</v>
      </c>
    </row>
    <row r="28" spans="1:3" x14ac:dyDescent="0.25">
      <c r="A28" s="5" t="s">
        <v>32</v>
      </c>
      <c r="B28">
        <v>113.77171157204657</v>
      </c>
      <c r="C28">
        <v>297.75445560473304</v>
      </c>
    </row>
    <row r="29" spans="1:3" x14ac:dyDescent="0.25">
      <c r="A29" s="5" t="s">
        <v>48</v>
      </c>
      <c r="B29">
        <v>103.41524647313022</v>
      </c>
      <c r="C29">
        <v>386.64666607906702</v>
      </c>
    </row>
    <row r="30" spans="1:3" x14ac:dyDescent="0.25">
      <c r="A30" s="5" t="s">
        <v>484</v>
      </c>
      <c r="B30">
        <v>116.82557235736907</v>
      </c>
      <c r="C30">
        <v>358.29801276173566</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544EE-66B6-4014-B3B8-9C79DA10EFD5}">
  <dimension ref="A1:C34"/>
  <sheetViews>
    <sheetView topLeftCell="A31" zoomScale="73" zoomScaleNormal="73" workbookViewId="0">
      <selection activeCell="D13" sqref="D13"/>
    </sheetView>
  </sheetViews>
  <sheetFormatPr defaultRowHeight="15" x14ac:dyDescent="0.25"/>
  <cols>
    <col min="1" max="1" width="38.28515625" customWidth="1"/>
    <col min="2" max="2" width="33.28515625" customWidth="1"/>
    <col min="3" max="3" width="41.28515625" customWidth="1"/>
    <col min="4" max="4" width="28.42578125" bestFit="1" customWidth="1"/>
    <col min="5" max="5" width="38.28515625" bestFit="1" customWidth="1"/>
  </cols>
  <sheetData>
    <row r="1" spans="1:3" ht="60" x14ac:dyDescent="0.8">
      <c r="A1" s="7" t="s">
        <v>515</v>
      </c>
    </row>
    <row r="2" spans="1:3" x14ac:dyDescent="0.25">
      <c r="A2" s="4" t="s">
        <v>483</v>
      </c>
      <c r="B2" t="s">
        <v>485</v>
      </c>
      <c r="C2" t="s">
        <v>487</v>
      </c>
    </row>
    <row r="3" spans="1:3" x14ac:dyDescent="0.25">
      <c r="A3" s="5" t="s">
        <v>38</v>
      </c>
      <c r="B3">
        <v>601418.05000000016</v>
      </c>
      <c r="C3">
        <v>1229924.8099999998</v>
      </c>
    </row>
    <row r="4" spans="1:3" x14ac:dyDescent="0.25">
      <c r="A4" s="5" t="s">
        <v>55</v>
      </c>
      <c r="B4">
        <v>485143.43000000005</v>
      </c>
      <c r="C4">
        <v>1301506.68</v>
      </c>
    </row>
    <row r="5" spans="1:3" x14ac:dyDescent="0.25">
      <c r="A5" s="5" t="s">
        <v>49</v>
      </c>
      <c r="B5">
        <v>531030.89999999991</v>
      </c>
      <c r="C5">
        <v>1403149.7399999998</v>
      </c>
    </row>
    <row r="6" spans="1:3" x14ac:dyDescent="0.25">
      <c r="A6" s="5" t="s">
        <v>25</v>
      </c>
      <c r="B6">
        <v>612882.58000000007</v>
      </c>
      <c r="C6">
        <v>1211245.32</v>
      </c>
    </row>
    <row r="7" spans="1:3" x14ac:dyDescent="0.25">
      <c r="A7" s="5" t="s">
        <v>19</v>
      </c>
      <c r="B7">
        <v>603574.35</v>
      </c>
      <c r="C7">
        <v>1357357.1099999999</v>
      </c>
    </row>
    <row r="8" spans="1:3" x14ac:dyDescent="0.25">
      <c r="A8" s="5" t="s">
        <v>33</v>
      </c>
      <c r="B8">
        <v>630867.42000000004</v>
      </c>
      <c r="C8">
        <v>1841213.43</v>
      </c>
    </row>
    <row r="9" spans="1:3" x14ac:dyDescent="0.25">
      <c r="A9" s="5" t="s">
        <v>69</v>
      </c>
      <c r="B9">
        <v>539257.80999999994</v>
      </c>
      <c r="C9">
        <v>1321609.07</v>
      </c>
    </row>
    <row r="10" spans="1:3" x14ac:dyDescent="0.25">
      <c r="A10" s="5" t="s">
        <v>484</v>
      </c>
      <c r="B10">
        <v>4004174.54</v>
      </c>
      <c r="C10">
        <v>9666006.1600000001</v>
      </c>
    </row>
    <row r="26" spans="1:3" x14ac:dyDescent="0.25">
      <c r="A26" s="4" t="s">
        <v>483</v>
      </c>
      <c r="B26" t="s">
        <v>490</v>
      </c>
      <c r="C26" t="s">
        <v>491</v>
      </c>
    </row>
    <row r="27" spans="1:3" x14ac:dyDescent="0.25">
      <c r="A27" s="5" t="s">
        <v>38</v>
      </c>
      <c r="B27">
        <v>27.873976467582441</v>
      </c>
      <c r="C27">
        <v>277.96845273685869</v>
      </c>
    </row>
    <row r="28" spans="1:3" x14ac:dyDescent="0.25">
      <c r="A28" s="5" t="s">
        <v>55</v>
      </c>
      <c r="B28">
        <v>12.744909196659259</v>
      </c>
      <c r="C28">
        <v>398.66714953227364</v>
      </c>
    </row>
    <row r="29" spans="1:3" x14ac:dyDescent="0.25">
      <c r="A29" s="5" t="s">
        <v>49</v>
      </c>
      <c r="B29">
        <v>14.847503523811875</v>
      </c>
      <c r="C29">
        <v>396.0056613436048</v>
      </c>
    </row>
    <row r="30" spans="1:3" x14ac:dyDescent="0.25">
      <c r="A30" s="5" t="s">
        <v>25</v>
      </c>
      <c r="B30">
        <v>14.617744853778662</v>
      </c>
      <c r="C30">
        <v>332.40748366670965</v>
      </c>
    </row>
    <row r="31" spans="1:3" x14ac:dyDescent="0.25">
      <c r="A31" s="5" t="s">
        <v>19</v>
      </c>
      <c r="B31">
        <v>16.147896795887934</v>
      </c>
      <c r="C31">
        <v>321.66352711035859</v>
      </c>
    </row>
    <row r="32" spans="1:3" x14ac:dyDescent="0.25">
      <c r="A32" s="5" t="s">
        <v>33</v>
      </c>
      <c r="B32">
        <v>16.725873979073487</v>
      </c>
      <c r="C32">
        <v>325.57514628815005</v>
      </c>
    </row>
    <row r="33" spans="1:3" x14ac:dyDescent="0.25">
      <c r="A33" s="5" t="s">
        <v>69</v>
      </c>
      <c r="B33">
        <v>15.821413741872078</v>
      </c>
      <c r="C33">
        <v>467.78694349934119</v>
      </c>
    </row>
    <row r="34" spans="1:3" x14ac:dyDescent="0.25">
      <c r="A34" s="5" t="s">
        <v>484</v>
      </c>
      <c r="B34">
        <v>16.862650176108279</v>
      </c>
      <c r="C34">
        <v>358.29801276173538</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D7E74-29C7-4CF2-87BE-6E3E0A26CA5E}">
  <dimension ref="A1"/>
  <sheetViews>
    <sheetView tabSelected="1" zoomScale="60" zoomScaleNormal="60" workbookViewId="0">
      <selection activeCell="X9" sqref="X9"/>
    </sheetView>
  </sheetViews>
  <sheetFormatPr defaultRowHeight="15" x14ac:dyDescent="0.25"/>
  <cols>
    <col min="1" max="1" width="9.140625" customWidth="1"/>
    <col min="3" max="3" width="13.5703125" bestFit="1" customWidth="1"/>
    <col min="4" max="4" width="28.42578125" bestFit="1" customWidth="1"/>
    <col min="5" max="6" width="13.140625" bestFit="1" customWidth="1"/>
    <col min="7" max="7" width="18.7109375" bestFit="1" customWidth="1"/>
    <col min="8" max="10" width="7" bestFit="1" customWidth="1"/>
    <col min="11" max="11" width="7" customWidth="1"/>
    <col min="12" max="12" width="7" bestFit="1" customWidth="1"/>
    <col min="13" max="19" width="8" bestFit="1" customWidth="1"/>
    <col min="20" max="20" width="20.7109375" bestFit="1" customWidth="1"/>
    <col min="21" max="21" width="52.140625" bestFit="1" customWidth="1"/>
    <col min="22" max="22" width="44.28515625" bestFit="1" customWidth="1"/>
    <col min="23" max="23" width="36" bestFit="1" customWidth="1"/>
    <col min="24" max="24" width="20.85546875" bestFit="1" customWidth="1"/>
    <col min="25" max="25" width="18.5703125" bestFit="1" customWidth="1"/>
    <col min="26" max="26" width="26.140625" bestFit="1" customWidth="1"/>
    <col min="27" max="30" width="8" bestFit="1" customWidth="1"/>
    <col min="31" max="31" width="22.28515625" bestFit="1" customWidth="1"/>
    <col min="32" max="32" width="57" bestFit="1" customWidth="1"/>
    <col min="33" max="33" width="20.28515625" bestFit="1" customWidth="1"/>
    <col min="34" max="34" width="26" bestFit="1" customWidth="1"/>
    <col min="35" max="35" width="18.28515625" bestFit="1" customWidth="1"/>
    <col min="36" max="40" width="14.5703125" bestFit="1" customWidth="1"/>
    <col min="41" max="41" width="15" bestFit="1" customWidth="1"/>
    <col min="42" max="54" width="14.5703125" bestFit="1" customWidth="1"/>
    <col min="55" max="55" width="13.140625" bestFit="1" customWidth="1"/>
    <col min="56" max="60" width="14.5703125" bestFit="1" customWidth="1"/>
    <col min="61" max="61" width="16" bestFit="1" customWidth="1"/>
    <col min="62" max="62" width="8" bestFit="1" customWidth="1"/>
    <col min="63" max="63" width="7" bestFit="1" customWidth="1"/>
    <col min="64" max="76" width="8" bestFit="1" customWidth="1"/>
    <col min="77" max="77" width="7" bestFit="1" customWidth="1"/>
    <col min="78" max="94" width="8" bestFit="1" customWidth="1"/>
    <col min="95" max="95" width="7" bestFit="1" customWidth="1"/>
    <col min="96" max="99" width="8" bestFit="1" customWidth="1"/>
    <col min="100" max="100" width="7" bestFit="1" customWidth="1"/>
    <col min="101" max="117" width="8" bestFit="1" customWidth="1"/>
    <col min="118" max="120" width="7" bestFit="1" customWidth="1"/>
    <col min="121" max="161" width="8" bestFit="1" customWidth="1"/>
    <col min="162" max="162" width="5" bestFit="1" customWidth="1"/>
    <col min="163" max="172" width="8" bestFit="1" customWidth="1"/>
    <col min="173" max="173" width="7" bestFit="1" customWidth="1"/>
    <col min="174" max="176" width="8" bestFit="1" customWidth="1"/>
    <col min="177" max="177" width="7" bestFit="1" customWidth="1"/>
    <col min="178" max="179" width="8" bestFit="1" customWidth="1"/>
    <col min="180" max="180" width="7" bestFit="1" customWidth="1"/>
    <col min="181" max="205" width="8" bestFit="1" customWidth="1"/>
    <col min="206" max="212" width="9" bestFit="1" customWidth="1"/>
    <col min="213" max="213" width="8" bestFit="1" customWidth="1"/>
    <col min="214" max="215" width="9" bestFit="1" customWidth="1"/>
    <col min="216" max="217" width="8" bestFit="1" customWidth="1"/>
    <col min="218" max="228" width="9" bestFit="1" customWidth="1"/>
    <col min="229" max="229" width="8" bestFit="1" customWidth="1"/>
    <col min="230" max="230" width="9" bestFit="1" customWidth="1"/>
    <col min="231" max="231" width="8" bestFit="1" customWidth="1"/>
    <col min="232" max="243" width="9" bestFit="1" customWidth="1"/>
    <col min="244" max="244" width="8" bestFit="1" customWidth="1"/>
    <col min="245" max="250" width="9" bestFit="1" customWidth="1"/>
    <col min="251" max="251" width="8" bestFit="1" customWidth="1"/>
    <col min="252" max="253" width="9" bestFit="1" customWidth="1"/>
    <col min="254" max="254" width="8" bestFit="1" customWidth="1"/>
    <col min="255" max="261" width="9" bestFit="1" customWidth="1"/>
    <col min="262" max="262" width="8" bestFit="1" customWidth="1"/>
    <col min="263" max="279" width="9" bestFit="1" customWidth="1"/>
    <col min="280" max="280" width="8" bestFit="1" customWidth="1"/>
    <col min="281" max="310" width="9" bestFit="1" customWidth="1"/>
    <col min="311" max="311" width="8" bestFit="1" customWidth="1"/>
    <col min="312" max="327" width="9" bestFit="1" customWidth="1"/>
    <col min="328" max="328" width="8" bestFit="1" customWidth="1"/>
    <col min="329" max="348" width="9" bestFit="1" customWidth="1"/>
    <col min="349" max="349" width="6" bestFit="1" customWidth="1"/>
    <col min="350" max="363" width="9" bestFit="1" customWidth="1"/>
    <col min="364" max="364" width="8" bestFit="1" customWidth="1"/>
    <col min="365" max="370" width="9" bestFit="1" customWidth="1"/>
    <col min="371" max="371" width="8" bestFit="1" customWidth="1"/>
    <col min="372" max="376" width="9" bestFit="1" customWidth="1"/>
    <col min="377" max="378" width="8" bestFit="1" customWidth="1"/>
    <col min="379" max="386" width="9" bestFit="1" customWidth="1"/>
    <col min="387" max="387" width="8" bestFit="1" customWidth="1"/>
    <col min="388" max="402" width="9" bestFit="1" customWidth="1"/>
    <col min="403" max="403" width="8" bestFit="1" customWidth="1"/>
    <col min="404" max="405" width="9" bestFit="1" customWidth="1"/>
    <col min="406" max="406" width="11.28515625" bestFit="1" customWidth="1"/>
  </cols>
  <sheetData>
    <row r="1" spans="1:1" ht="61.5" x14ac:dyDescent="0.9">
      <c r="A1" s="9" t="s">
        <v>516</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Demographic Insights</vt:lpstr>
      <vt:lpstr>Duration Impact</vt:lpstr>
      <vt:lpstr>Time Series Trends</vt:lpstr>
      <vt:lpstr>Campaing Type Analysis</vt:lpstr>
      <vt:lpstr>Platform vs Spend &amp; Return</vt:lpstr>
      <vt:lpstr> Country-Level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Nazmul Hasan</cp:lastModifiedBy>
  <dcterms:created xsi:type="dcterms:W3CDTF">2025-05-02T06:01:04Z</dcterms:created>
  <dcterms:modified xsi:type="dcterms:W3CDTF">2025-05-06T02:59:28Z</dcterms:modified>
</cp:coreProperties>
</file>