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JupyterNotebookFile\GHclone\Implementasi_koros_dan_Chat_bot\"/>
    </mc:Choice>
  </mc:AlternateContent>
  <xr:revisionPtr revIDLastSave="0" documentId="13_ncr:1_{1CCAEE0B-F6D0-4F63-B79A-5E647F1DF619}" xr6:coauthVersionLast="47" xr6:coauthVersionMax="47" xr10:uidLastSave="{00000000-0000-0000-0000-000000000000}"/>
  <bookViews>
    <workbookView xWindow="-108" yWindow="-108" windowWidth="23256" windowHeight="12576" xr2:uid="{5C390C29-334A-4327-9E7F-D5D0E6277F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50" i="1" l="1"/>
  <c r="Y250" i="1"/>
  <c r="Z248" i="1"/>
  <c r="Y248" i="1"/>
  <c r="Z249" i="1"/>
  <c r="Y249" i="1"/>
  <c r="Z251" i="1"/>
  <c r="Y251" i="1"/>
  <c r="Z252" i="1"/>
  <c r="Y252" i="1"/>
  <c r="Z220" i="1"/>
  <c r="Y220" i="1"/>
  <c r="Z176" i="1"/>
  <c r="Y176" i="1"/>
  <c r="Z60" i="1"/>
  <c r="Y60" i="1"/>
  <c r="Z7" i="1"/>
  <c r="Y7" i="1"/>
  <c r="Z25" i="1"/>
  <c r="Y25" i="1"/>
  <c r="Z104" i="1"/>
  <c r="Y104" i="1"/>
  <c r="Z99" i="1"/>
  <c r="Y99" i="1"/>
  <c r="Z81" i="1"/>
  <c r="Y81" i="1"/>
  <c r="Z84" i="1"/>
  <c r="Y84" i="1"/>
  <c r="Z193" i="1"/>
  <c r="Y193" i="1"/>
  <c r="Z100" i="1"/>
  <c r="Y100" i="1"/>
  <c r="Z218" i="1"/>
  <c r="Y218" i="1"/>
  <c r="Z117" i="1"/>
  <c r="Y117" i="1"/>
  <c r="Z209" i="1"/>
  <c r="Y209" i="1"/>
  <c r="Z219" i="1"/>
  <c r="Y219" i="1"/>
  <c r="Z72" i="1"/>
  <c r="Y72" i="1"/>
  <c r="Z242" i="1"/>
  <c r="Y242" i="1"/>
  <c r="Z142" i="1"/>
  <c r="Y142" i="1"/>
  <c r="Z27" i="1"/>
  <c r="Y27" i="1"/>
  <c r="Z241" i="1"/>
  <c r="Y241" i="1"/>
  <c r="Z116" i="1"/>
  <c r="Y116" i="1"/>
  <c r="Z12" i="1"/>
  <c r="Y12" i="1"/>
  <c r="Z190" i="1"/>
  <c r="Y190" i="1"/>
  <c r="Z79" i="1"/>
  <c r="Y79" i="1"/>
  <c r="Z153" i="1"/>
  <c r="Y153" i="1"/>
  <c r="Z43" i="1"/>
  <c r="Y43" i="1"/>
  <c r="Z102" i="1"/>
  <c r="Y102" i="1"/>
  <c r="Z167" i="1"/>
  <c r="Y167" i="1"/>
  <c r="Z245" i="1"/>
  <c r="Y245" i="1"/>
  <c r="Z115" i="1"/>
  <c r="Y115" i="1"/>
  <c r="Z2" i="1"/>
  <c r="Y2" i="1"/>
  <c r="Z150" i="1"/>
  <c r="Y150" i="1"/>
  <c r="Z110" i="1"/>
  <c r="Y110" i="1"/>
  <c r="Z214" i="1"/>
  <c r="Y214" i="1"/>
  <c r="Z160" i="1"/>
  <c r="Y160" i="1"/>
  <c r="Z48" i="1"/>
  <c r="Y48" i="1"/>
  <c r="Z54" i="1"/>
  <c r="Y54" i="1"/>
  <c r="Z108" i="1"/>
  <c r="Y108" i="1"/>
  <c r="Z246" i="1"/>
  <c r="Y246" i="1"/>
  <c r="Z202" i="1"/>
  <c r="Y202" i="1"/>
  <c r="Z178" i="1"/>
  <c r="Y178" i="1"/>
  <c r="Z217" i="1"/>
  <c r="Y217" i="1"/>
  <c r="Z88" i="1"/>
  <c r="Y88" i="1"/>
  <c r="Z215" i="1"/>
  <c r="Y215" i="1"/>
  <c r="Z78" i="1"/>
  <c r="Y78" i="1"/>
  <c r="Z32" i="1"/>
  <c r="Y32" i="1"/>
  <c r="Z146" i="1"/>
  <c r="Y146" i="1"/>
  <c r="Z20" i="1"/>
  <c r="Y20" i="1"/>
  <c r="Z75" i="1"/>
  <c r="Y75" i="1"/>
  <c r="Z188" i="1"/>
  <c r="Y188" i="1"/>
  <c r="Z101" i="1"/>
  <c r="Y101" i="1"/>
  <c r="Z38" i="1"/>
  <c r="Y38" i="1"/>
  <c r="Z232" i="1"/>
  <c r="Y232" i="1"/>
  <c r="Z18" i="1"/>
  <c r="Y18" i="1"/>
  <c r="Z158" i="1"/>
  <c r="Y158" i="1"/>
  <c r="Z111" i="1"/>
  <c r="Y111" i="1"/>
  <c r="Z235" i="1"/>
  <c r="Y235" i="1"/>
  <c r="Z200" i="1"/>
  <c r="Y200" i="1"/>
  <c r="Z180" i="1"/>
  <c r="Y180" i="1"/>
  <c r="Z131" i="1"/>
  <c r="Y131" i="1"/>
  <c r="Z109" i="1"/>
  <c r="Y109" i="1"/>
  <c r="Z89" i="1"/>
  <c r="Y89" i="1"/>
  <c r="Z71" i="1"/>
  <c r="Y71" i="1"/>
  <c r="Z161" i="1"/>
  <c r="Y161" i="1"/>
  <c r="Z103" i="1"/>
  <c r="Y103" i="1"/>
  <c r="Z85" i="1"/>
  <c r="Y85" i="1"/>
  <c r="Z133" i="1"/>
  <c r="Y133" i="1"/>
  <c r="Z240" i="1"/>
  <c r="Y240" i="1"/>
  <c r="Z187" i="1"/>
  <c r="Y187" i="1"/>
  <c r="Z82" i="1"/>
  <c r="Y82" i="1"/>
  <c r="Z28" i="1"/>
  <c r="Y28" i="1"/>
  <c r="Z229" i="1"/>
  <c r="Y229" i="1"/>
  <c r="Z87" i="1"/>
  <c r="Y87" i="1"/>
  <c r="Z137" i="1"/>
  <c r="Y137" i="1"/>
  <c r="Z155" i="1"/>
  <c r="Y155" i="1"/>
  <c r="Z125" i="1"/>
  <c r="Y125" i="1"/>
  <c r="Z112" i="1"/>
  <c r="Y112" i="1"/>
  <c r="Z77" i="1"/>
  <c r="Y77" i="1"/>
  <c r="Z236" i="1"/>
  <c r="Y236" i="1"/>
  <c r="Z113" i="1"/>
  <c r="Y113" i="1"/>
  <c r="Z30" i="1"/>
  <c r="Y30" i="1"/>
  <c r="Z106" i="1"/>
  <c r="Y106" i="1"/>
  <c r="Z148" i="1"/>
  <c r="Y148" i="1"/>
  <c r="Z91" i="1"/>
  <c r="Y91" i="1"/>
  <c r="Z238" i="1"/>
  <c r="Y238" i="1"/>
  <c r="Z8" i="1"/>
  <c r="Y8" i="1"/>
  <c r="Z94" i="1"/>
  <c r="Y94" i="1"/>
  <c r="Z26" i="1"/>
  <c r="Y26" i="1"/>
  <c r="Z233" i="1"/>
  <c r="Y233" i="1"/>
  <c r="Z119" i="1"/>
  <c r="Y119" i="1"/>
  <c r="Z65" i="1"/>
  <c r="Y65" i="1"/>
  <c r="Z35" i="1"/>
  <c r="Y35" i="1"/>
  <c r="Z201" i="1"/>
  <c r="Y201" i="1"/>
  <c r="Z172" i="1"/>
  <c r="Y172" i="1"/>
  <c r="Z47" i="1"/>
  <c r="Y47" i="1"/>
  <c r="Z50" i="1"/>
  <c r="Y50" i="1"/>
  <c r="Z90" i="1"/>
  <c r="Y90" i="1"/>
  <c r="Z4" i="1"/>
  <c r="Y4" i="1"/>
  <c r="Z5" i="1"/>
  <c r="Y5" i="1"/>
  <c r="Z168" i="1"/>
  <c r="Y168" i="1"/>
  <c r="Z24" i="1"/>
  <c r="Y24" i="1"/>
  <c r="Z211" i="1"/>
  <c r="Y211" i="1"/>
  <c r="Z141" i="1"/>
  <c r="Y141" i="1"/>
  <c r="Z205" i="1"/>
  <c r="Y205" i="1"/>
  <c r="Z92" i="1"/>
  <c r="Y92" i="1"/>
  <c r="Z128" i="1"/>
  <c r="Y128" i="1"/>
  <c r="Z139" i="1"/>
  <c r="Y139" i="1"/>
  <c r="Z130" i="1"/>
  <c r="Y130" i="1"/>
  <c r="Z174" i="1"/>
  <c r="Y174" i="1"/>
  <c r="Z120" i="1"/>
  <c r="Y120" i="1"/>
  <c r="Z191" i="1"/>
  <c r="Y191" i="1"/>
  <c r="Z159" i="1"/>
  <c r="Y159" i="1"/>
  <c r="Z21" i="1"/>
  <c r="Y21" i="1"/>
  <c r="Z222" i="1"/>
  <c r="Y222" i="1"/>
  <c r="Z182" i="1"/>
  <c r="Y182" i="1"/>
  <c r="Z152" i="1"/>
  <c r="Y152" i="1"/>
  <c r="Z114" i="1"/>
  <c r="Y114" i="1"/>
  <c r="Z52" i="1"/>
  <c r="Y52" i="1"/>
  <c r="Z86" i="1"/>
  <c r="Y86" i="1"/>
  <c r="Z36" i="1"/>
  <c r="Y36" i="1"/>
  <c r="Z234" i="1"/>
  <c r="Y234" i="1"/>
  <c r="Z9" i="1"/>
  <c r="Y9" i="1"/>
  <c r="Z231" i="1"/>
  <c r="Y231" i="1"/>
  <c r="Z129" i="1"/>
  <c r="Y129" i="1"/>
  <c r="Z31" i="1"/>
  <c r="Y31" i="1"/>
  <c r="Z210" i="1"/>
  <c r="Y210" i="1"/>
  <c r="Z230" i="1"/>
  <c r="Y230" i="1"/>
  <c r="Z134" i="1"/>
  <c r="Y134" i="1"/>
  <c r="Z203" i="1"/>
  <c r="Y203" i="1"/>
  <c r="Z189" i="1"/>
  <c r="Y189" i="1"/>
  <c r="Z165" i="1"/>
  <c r="Y165" i="1"/>
  <c r="Z173" i="1"/>
  <c r="Y173" i="1"/>
  <c r="Z216" i="1"/>
  <c r="Y216" i="1"/>
  <c r="Z45" i="1"/>
  <c r="Y45" i="1"/>
  <c r="Z136" i="1"/>
  <c r="Y136" i="1"/>
  <c r="Z53" i="1"/>
  <c r="Y53" i="1"/>
  <c r="Z6" i="1"/>
  <c r="Y6" i="1"/>
  <c r="Z151" i="1"/>
  <c r="Y151" i="1"/>
  <c r="Z95" i="1"/>
  <c r="Y95" i="1"/>
  <c r="Z122" i="1"/>
  <c r="Y122" i="1"/>
  <c r="Z183" i="1"/>
  <c r="Y183" i="1"/>
  <c r="Z244" i="1"/>
  <c r="Y244" i="1"/>
  <c r="Z164" i="1"/>
  <c r="Y164" i="1"/>
  <c r="Z10" i="1"/>
  <c r="Y10" i="1"/>
  <c r="Z11" i="1"/>
  <c r="Y11" i="1"/>
  <c r="Z105" i="1"/>
  <c r="Y105" i="1"/>
  <c r="Z163" i="1"/>
  <c r="Y163" i="1"/>
  <c r="Z208" i="1"/>
  <c r="Y208" i="1"/>
  <c r="Z171" i="1"/>
  <c r="Y171" i="1"/>
  <c r="Z57" i="1"/>
  <c r="Y57" i="1"/>
  <c r="Z186" i="1"/>
  <c r="Y186" i="1"/>
  <c r="Z68" i="1"/>
  <c r="Y68" i="1"/>
  <c r="Z197" i="1"/>
  <c r="Y197" i="1"/>
  <c r="Z93" i="1"/>
  <c r="Y93" i="1"/>
  <c r="Z179" i="1"/>
  <c r="Y179" i="1"/>
  <c r="Z66" i="1"/>
  <c r="Y66" i="1"/>
  <c r="Z44" i="1"/>
  <c r="Y44" i="1"/>
  <c r="Z226" i="1"/>
  <c r="Y226" i="1"/>
  <c r="Z154" i="1"/>
  <c r="Y154" i="1"/>
  <c r="Z198" i="1"/>
  <c r="Y198" i="1"/>
  <c r="Z225" i="1"/>
  <c r="Y225" i="1"/>
  <c r="Z127" i="1"/>
  <c r="Y127" i="1"/>
  <c r="Z55" i="1"/>
  <c r="Y55" i="1"/>
  <c r="Z96" i="1"/>
  <c r="Y96" i="1"/>
  <c r="Z149" i="1"/>
  <c r="Y149" i="1"/>
  <c r="Z207" i="1"/>
  <c r="Y207" i="1"/>
  <c r="Z51" i="1"/>
  <c r="Y51" i="1"/>
  <c r="Z213" i="1"/>
  <c r="Y213" i="1"/>
  <c r="Z223" i="1"/>
  <c r="Y223" i="1"/>
  <c r="Z177" i="1"/>
  <c r="Y177" i="1"/>
  <c r="Z247" i="1"/>
  <c r="Y247" i="1"/>
  <c r="Z135" i="1"/>
  <c r="Y135" i="1"/>
  <c r="Z107" i="1"/>
  <c r="Y107" i="1"/>
  <c r="Z123" i="1"/>
  <c r="Y123" i="1"/>
  <c r="Z194" i="1"/>
  <c r="Y194" i="1"/>
  <c r="Z144" i="1"/>
  <c r="Y144" i="1"/>
  <c r="Z196" i="1"/>
  <c r="Y196" i="1"/>
  <c r="Z118" i="1"/>
  <c r="Y118" i="1"/>
  <c r="Z169" i="1"/>
  <c r="Y169" i="1"/>
  <c r="Z212" i="1"/>
  <c r="Y212" i="1"/>
  <c r="Z3" i="1"/>
  <c r="Y3" i="1"/>
  <c r="Z76" i="1"/>
  <c r="Y76" i="1"/>
  <c r="Z175" i="1"/>
  <c r="Y175" i="1"/>
  <c r="Z228" i="1"/>
  <c r="Y228" i="1"/>
  <c r="Z227" i="1"/>
  <c r="Y227" i="1"/>
  <c r="Z37" i="1"/>
  <c r="Y37" i="1"/>
  <c r="Z143" i="1"/>
  <c r="Y143" i="1"/>
  <c r="Z239" i="1"/>
  <c r="Y239" i="1"/>
  <c r="Z140" i="1"/>
  <c r="Y140" i="1"/>
  <c r="Z83" i="1"/>
  <c r="Y83" i="1"/>
  <c r="Z16" i="1"/>
  <c r="Y16" i="1"/>
  <c r="Z156" i="1"/>
  <c r="Y156" i="1"/>
  <c r="Z237" i="1"/>
  <c r="Y237" i="1"/>
  <c r="Z64" i="1"/>
  <c r="Y64" i="1"/>
  <c r="Z195" i="1"/>
  <c r="Y195" i="1"/>
  <c r="Z42" i="1"/>
  <c r="Y42" i="1"/>
  <c r="Z132" i="1"/>
  <c r="Y132" i="1"/>
  <c r="AC132" i="1" s="1"/>
  <c r="Z46" i="1"/>
  <c r="Y46" i="1"/>
  <c r="Z49" i="1"/>
  <c r="Y49" i="1"/>
  <c r="Z33" i="1"/>
  <c r="Y33" i="1"/>
  <c r="Z157" i="1"/>
  <c r="Y157" i="1"/>
  <c r="Z73" i="1"/>
  <c r="Y73" i="1"/>
  <c r="Z59" i="1"/>
  <c r="Y59" i="1"/>
  <c r="Z17" i="1"/>
  <c r="Y17" i="1"/>
  <c r="Z199" i="1"/>
  <c r="Y199" i="1"/>
  <c r="Z29" i="1"/>
  <c r="Y29" i="1"/>
  <c r="Z126" i="1"/>
  <c r="Y126" i="1"/>
  <c r="Z145" i="1"/>
  <c r="Y145" i="1"/>
  <c r="Z63" i="1"/>
  <c r="Y63" i="1"/>
  <c r="Z14" i="1"/>
  <c r="Y14" i="1"/>
  <c r="Z34" i="1"/>
  <c r="Y34" i="1"/>
  <c r="Z70" i="1"/>
  <c r="Y70" i="1"/>
  <c r="Z74" i="1"/>
  <c r="Y74" i="1"/>
  <c r="Z138" i="1"/>
  <c r="Y138" i="1"/>
  <c r="Z61" i="1"/>
  <c r="Y61" i="1"/>
  <c r="Z170" i="1"/>
  <c r="Y170" i="1"/>
  <c r="Z98" i="1"/>
  <c r="Y98" i="1"/>
  <c r="Z147" i="1"/>
  <c r="Y147" i="1"/>
  <c r="Z56" i="1"/>
  <c r="Y56" i="1"/>
  <c r="Z13" i="1"/>
  <c r="Y13" i="1"/>
  <c r="Z58" i="1"/>
  <c r="Y58" i="1"/>
  <c r="Z62" i="1"/>
  <c r="Y62" i="1"/>
  <c r="Z204" i="1"/>
  <c r="Y204" i="1"/>
  <c r="Z192" i="1"/>
  <c r="Y192" i="1"/>
  <c r="Z39" i="1"/>
  <c r="Y39" i="1"/>
  <c r="Z162" i="1"/>
  <c r="Y162" i="1"/>
  <c r="Z181" i="1"/>
  <c r="Y181" i="1"/>
  <c r="Z185" i="1"/>
  <c r="Y185" i="1"/>
  <c r="Z184" i="1"/>
  <c r="Y184" i="1"/>
  <c r="Z224" i="1"/>
  <c r="Y224" i="1"/>
  <c r="Z80" i="1"/>
  <c r="Y80" i="1"/>
  <c r="Z40" i="1"/>
  <c r="Y40" i="1"/>
  <c r="Z97" i="1"/>
  <c r="Y97" i="1"/>
  <c r="AF15" i="1"/>
  <c r="Z23" i="1"/>
  <c r="Y23" i="1"/>
  <c r="Z41" i="1"/>
  <c r="Y41" i="1"/>
  <c r="Z69" i="1"/>
  <c r="Y69" i="1"/>
  <c r="Z124" i="1"/>
  <c r="Y124" i="1"/>
  <c r="Z121" i="1"/>
  <c r="Y121" i="1"/>
  <c r="Z22" i="1"/>
  <c r="Y22" i="1"/>
  <c r="Z19" i="1"/>
  <c r="Y19" i="1"/>
  <c r="Z67" i="1"/>
  <c r="Y67" i="1"/>
  <c r="Z166" i="1"/>
  <c r="Y166" i="1"/>
  <c r="Z221" i="1"/>
  <c r="Y221" i="1"/>
  <c r="Z243" i="1"/>
  <c r="Y243" i="1"/>
  <c r="Z206" i="1"/>
  <c r="Y206" i="1"/>
  <c r="AB34" i="1" l="1"/>
  <c r="AB29" i="1"/>
  <c r="AC64" i="1"/>
  <c r="AA83" i="1"/>
  <c r="AC3" i="1"/>
  <c r="AC223" i="1"/>
  <c r="AC225" i="1"/>
  <c r="AC154" i="1"/>
  <c r="AC179" i="1"/>
  <c r="AA197" i="1"/>
  <c r="AC11" i="1"/>
  <c r="AC45" i="1"/>
  <c r="AC189" i="1"/>
  <c r="AB152" i="1"/>
  <c r="AC240" i="1"/>
  <c r="AC161" i="1"/>
  <c r="AB111" i="1"/>
  <c r="AC38" i="1"/>
  <c r="AC146" i="1"/>
  <c r="AC246" i="1"/>
  <c r="AC241" i="1"/>
  <c r="AC7" i="1"/>
  <c r="AB252" i="1"/>
  <c r="AB250" i="1"/>
  <c r="AC166" i="1"/>
  <c r="AA121" i="1"/>
  <c r="AC23" i="1"/>
  <c r="AC37" i="1"/>
  <c r="AC123" i="1"/>
  <c r="AC177" i="1"/>
  <c r="AC207" i="1"/>
  <c r="AC226" i="1"/>
  <c r="AB93" i="1"/>
  <c r="AC10" i="1"/>
  <c r="AC122" i="1"/>
  <c r="AC151" i="1"/>
  <c r="AC216" i="1"/>
  <c r="AC165" i="1"/>
  <c r="AC31" i="1"/>
  <c r="AC174" i="1"/>
  <c r="AC201" i="1"/>
  <c r="AB94" i="1"/>
  <c r="AB148" i="1"/>
  <c r="AA28" i="1"/>
  <c r="AC109" i="1"/>
  <c r="AA180" i="1"/>
  <c r="AC232" i="1"/>
  <c r="AB101" i="1"/>
  <c r="AC202" i="1"/>
  <c r="AC48" i="1"/>
  <c r="AC150" i="1"/>
  <c r="AB167" i="1"/>
  <c r="AC153" i="1"/>
  <c r="AC116" i="1"/>
  <c r="AC32" i="1"/>
  <c r="AC59" i="1"/>
  <c r="AB59" i="1"/>
  <c r="AA237" i="1"/>
  <c r="AB37" i="1"/>
  <c r="AB84" i="1"/>
  <c r="AC29" i="1"/>
  <c r="AC184" i="1"/>
  <c r="AC61" i="1"/>
  <c r="AA34" i="1"/>
  <c r="AB73" i="1"/>
  <c r="AA42" i="1"/>
  <c r="AA37" i="1"/>
  <c r="AD37" i="1" s="1"/>
  <c r="AC175" i="1"/>
  <c r="AA164" i="1"/>
  <c r="AA136" i="1"/>
  <c r="AC168" i="1"/>
  <c r="AB43" i="1"/>
  <c r="AA251" i="1"/>
  <c r="AC34" i="1"/>
  <c r="AA105" i="1"/>
  <c r="AB221" i="1"/>
  <c r="AB22" i="1"/>
  <c r="AB41" i="1"/>
  <c r="AC192" i="1"/>
  <c r="AA58" i="1"/>
  <c r="AC222" i="1"/>
  <c r="AC82" i="1"/>
  <c r="AA89" i="1"/>
  <c r="AC200" i="1"/>
  <c r="AC101" i="1"/>
  <c r="AC84" i="1"/>
  <c r="AC248" i="1"/>
  <c r="AC204" i="1"/>
  <c r="AA162" i="1"/>
  <c r="AC63" i="1"/>
  <c r="AA59" i="1"/>
  <c r="AB33" i="1"/>
  <c r="AB174" i="1"/>
  <c r="AB103" i="1"/>
  <c r="AC108" i="1"/>
  <c r="AB115" i="1"/>
  <c r="AB40" i="1"/>
  <c r="AC199" i="1"/>
  <c r="AA210" i="1"/>
  <c r="AA101" i="1"/>
  <c r="AB66" i="1"/>
  <c r="AC191" i="1"/>
  <c r="AB50" i="1"/>
  <c r="AC103" i="1"/>
  <c r="AA169" i="1"/>
  <c r="AB55" i="1"/>
  <c r="AB31" i="1"/>
  <c r="AA103" i="1"/>
  <c r="AA249" i="1"/>
  <c r="AA31" i="1"/>
  <c r="AA234" i="1"/>
  <c r="AC46" i="1"/>
  <c r="AB195" i="1"/>
  <c r="AC227" i="1"/>
  <c r="AB4" i="1"/>
  <c r="AA172" i="1"/>
  <c r="AA119" i="1"/>
  <c r="AC148" i="1"/>
  <c r="AB155" i="1"/>
  <c r="AB197" i="1"/>
  <c r="AB105" i="1"/>
  <c r="AC152" i="1"/>
  <c r="AA174" i="1"/>
  <c r="AC252" i="1"/>
  <c r="AC251" i="1"/>
  <c r="AA248" i="1"/>
  <c r="AB249" i="1"/>
  <c r="AA250" i="1"/>
  <c r="AA252" i="1"/>
  <c r="AB251" i="1"/>
  <c r="AB248" i="1"/>
  <c r="AC249" i="1"/>
  <c r="AC250" i="1"/>
  <c r="AC188" i="1"/>
  <c r="AC215" i="1"/>
  <c r="AC54" i="1"/>
  <c r="AB142" i="1"/>
  <c r="AA209" i="1"/>
  <c r="AA193" i="1"/>
  <c r="AA99" i="1"/>
  <c r="AA97" i="1"/>
  <c r="AB165" i="1"/>
  <c r="AC195" i="1"/>
  <c r="AB154" i="1"/>
  <c r="AA68" i="1"/>
  <c r="AC183" i="1"/>
  <c r="AA165" i="1"/>
  <c r="AB234" i="1"/>
  <c r="AA222" i="1"/>
  <c r="AB191" i="1"/>
  <c r="AB92" i="1"/>
  <c r="AC106" i="1"/>
  <c r="AC77" i="1"/>
  <c r="AC155" i="1"/>
  <c r="AB89" i="1"/>
  <c r="AB180" i="1"/>
  <c r="AC111" i="1"/>
  <c r="AA184" i="1"/>
  <c r="AC33" i="1"/>
  <c r="AA6" i="1"/>
  <c r="AB230" i="1"/>
  <c r="AC234" i="1"/>
  <c r="AA205" i="1"/>
  <c r="AA168" i="1"/>
  <c r="AC90" i="1"/>
  <c r="AC238" i="1"/>
  <c r="AA137" i="1"/>
  <c r="AA82" i="1"/>
  <c r="AC89" i="1"/>
  <c r="AC180" i="1"/>
  <c r="AC158" i="1"/>
  <c r="AC75" i="1"/>
  <c r="AA84" i="1"/>
  <c r="AC147" i="1"/>
  <c r="AC40" i="1"/>
  <c r="AB184" i="1"/>
  <c r="AB162" i="1"/>
  <c r="AC107" i="1"/>
  <c r="AB163" i="1"/>
  <c r="AC231" i="1"/>
  <c r="AB36" i="1"/>
  <c r="AC80" i="1"/>
  <c r="AC162" i="1"/>
  <c r="AA144" i="1"/>
  <c r="AC44" i="1"/>
  <c r="AB168" i="1"/>
  <c r="AC26" i="1"/>
  <c r="AB113" i="1"/>
  <c r="AB87" i="1"/>
  <c r="AB82" i="1"/>
  <c r="AC217" i="1"/>
  <c r="AB72" i="1"/>
  <c r="AA218" i="1"/>
  <c r="AA25" i="1"/>
  <c r="AA191" i="1"/>
  <c r="AA206" i="1"/>
  <c r="AA67" i="1"/>
  <c r="AB124" i="1"/>
  <c r="AC185" i="1"/>
  <c r="AB39" i="1"/>
  <c r="AC62" i="1"/>
  <c r="AB14" i="1"/>
  <c r="AA29" i="1"/>
  <c r="AC49" i="1"/>
  <c r="AB175" i="1"/>
  <c r="AC203" i="1"/>
  <c r="AB220" i="1"/>
  <c r="AA52" i="1"/>
  <c r="AC8" i="1"/>
  <c r="AA195" i="1"/>
  <c r="AC156" i="1"/>
  <c r="AA247" i="1"/>
  <c r="AA51" i="1"/>
  <c r="AA66" i="1"/>
  <c r="AB211" i="1"/>
  <c r="AA155" i="1"/>
  <c r="AB232" i="1"/>
  <c r="AC78" i="1"/>
  <c r="AC214" i="1"/>
  <c r="AB27" i="1"/>
  <c r="AA7" i="1"/>
  <c r="AC211" i="1"/>
  <c r="AA85" i="1"/>
  <c r="AC85" i="1"/>
  <c r="AB85" i="1"/>
  <c r="AA117" i="1"/>
  <c r="AB117" i="1"/>
  <c r="AC117" i="1"/>
  <c r="AB159" i="1"/>
  <c r="AA159" i="1"/>
  <c r="AB12" i="1"/>
  <c r="AC12" i="1"/>
  <c r="AC208" i="1"/>
  <c r="AB208" i="1"/>
  <c r="AC173" i="1"/>
  <c r="AB173" i="1"/>
  <c r="AB181" i="1"/>
  <c r="AA181" i="1"/>
  <c r="AC181" i="1"/>
  <c r="AB157" i="1"/>
  <c r="AC42" i="1"/>
  <c r="AB42" i="1"/>
  <c r="AD42" i="1" s="1"/>
  <c r="AA212" i="1"/>
  <c r="AB212" i="1"/>
  <c r="AC212" i="1"/>
  <c r="AA135" i="1"/>
  <c r="AC135" i="1"/>
  <c r="AB135" i="1"/>
  <c r="AB96" i="1"/>
  <c r="AC6" i="1"/>
  <c r="AB235" i="1"/>
  <c r="AA235" i="1"/>
  <c r="AC235" i="1"/>
  <c r="AC182" i="1"/>
  <c r="AB182" i="1"/>
  <c r="AA16" i="1"/>
  <c r="AA208" i="1"/>
  <c r="AA173" i="1"/>
  <c r="AC186" i="1"/>
  <c r="AB186" i="1"/>
  <c r="AB97" i="1"/>
  <c r="AC97" i="1"/>
  <c r="AA126" i="1"/>
  <c r="AB126" i="1"/>
  <c r="AB228" i="1"/>
  <c r="AA228" i="1"/>
  <c r="AC228" i="1"/>
  <c r="AA186" i="1"/>
  <c r="AD186" i="1" s="1"/>
  <c r="AA92" i="1"/>
  <c r="AC92" i="1"/>
  <c r="AA71" i="1"/>
  <c r="AC71" i="1"/>
  <c r="AB71" i="1"/>
  <c r="AA138" i="1"/>
  <c r="AC138" i="1"/>
  <c r="AB138" i="1"/>
  <c r="AC198" i="1"/>
  <c r="AA198" i="1"/>
  <c r="AB198" i="1"/>
  <c r="AC9" i="1"/>
  <c r="AA9" i="1"/>
  <c r="AB9" i="1"/>
  <c r="AB46" i="1"/>
  <c r="AA182" i="1"/>
  <c r="AA70" i="1"/>
  <c r="AB70" i="1"/>
  <c r="AC70" i="1"/>
  <c r="AA196" i="1"/>
  <c r="AC196" i="1"/>
  <c r="AB196" i="1"/>
  <c r="AA224" i="1"/>
  <c r="AC224" i="1"/>
  <c r="AB224" i="1"/>
  <c r="AC149" i="1"/>
  <c r="AA131" i="1"/>
  <c r="AC131" i="1"/>
  <c r="AB131" i="1"/>
  <c r="AB18" i="1"/>
  <c r="AA18" i="1"/>
  <c r="AC18" i="1"/>
  <c r="AA242" i="1"/>
  <c r="AC242" i="1"/>
  <c r="AA194" i="1"/>
  <c r="AC39" i="1"/>
  <c r="AA203" i="1"/>
  <c r="AC36" i="1"/>
  <c r="AC91" i="1"/>
  <c r="AA38" i="1"/>
  <c r="AA75" i="1"/>
  <c r="AB25" i="1"/>
  <c r="AA80" i="1"/>
  <c r="AA39" i="1"/>
  <c r="AA74" i="1"/>
  <c r="AC14" i="1"/>
  <c r="AA17" i="1"/>
  <c r="AA132" i="1"/>
  <c r="AA143" i="1"/>
  <c r="AA123" i="1"/>
  <c r="AA223" i="1"/>
  <c r="AB44" i="1"/>
  <c r="AC68" i="1"/>
  <c r="AC163" i="1"/>
  <c r="AA216" i="1"/>
  <c r="AB203" i="1"/>
  <c r="AA24" i="1"/>
  <c r="AA50" i="1"/>
  <c r="AC94" i="1"/>
  <c r="AC113" i="1"/>
  <c r="AB137" i="1"/>
  <c r="AB28" i="1"/>
  <c r="AA200" i="1"/>
  <c r="AA158" i="1"/>
  <c r="AB38" i="1"/>
  <c r="AB75" i="1"/>
  <c r="AA116" i="1"/>
  <c r="AA142" i="1"/>
  <c r="AB193" i="1"/>
  <c r="AC25" i="1"/>
  <c r="AA185" i="1"/>
  <c r="AA227" i="1"/>
  <c r="AB123" i="1"/>
  <c r="AB223" i="1"/>
  <c r="AA207" i="1"/>
  <c r="AA93" i="1"/>
  <c r="AA151" i="1"/>
  <c r="AB216" i="1"/>
  <c r="AA189" i="1"/>
  <c r="AA231" i="1"/>
  <c r="AA4" i="1"/>
  <c r="AC50" i="1"/>
  <c r="AB236" i="1"/>
  <c r="AC137" i="1"/>
  <c r="AC28" i="1"/>
  <c r="AA161" i="1"/>
  <c r="AA109" i="1"/>
  <c r="AB200" i="1"/>
  <c r="AB158" i="1"/>
  <c r="AA188" i="1"/>
  <c r="AC142" i="1"/>
  <c r="AC193" i="1"/>
  <c r="AC126" i="1"/>
  <c r="AA96" i="1"/>
  <c r="AC159" i="1"/>
  <c r="AA11" i="1"/>
  <c r="AC114" i="1"/>
  <c r="AB80" i="1"/>
  <c r="AB132" i="1"/>
  <c r="AA225" i="1"/>
  <c r="AA40" i="1"/>
  <c r="AB185" i="1"/>
  <c r="AC56" i="1"/>
  <c r="AB74" i="1"/>
  <c r="AC73" i="1"/>
  <c r="AA33" i="1"/>
  <c r="AB227" i="1"/>
  <c r="AA175" i="1"/>
  <c r="AB3" i="1"/>
  <c r="AB207" i="1"/>
  <c r="AB225" i="1"/>
  <c r="AB189" i="1"/>
  <c r="AB231" i="1"/>
  <c r="AB161" i="1"/>
  <c r="AB109" i="1"/>
  <c r="AA111" i="1"/>
  <c r="AA232" i="1"/>
  <c r="AB188" i="1"/>
  <c r="AA43" i="1"/>
  <c r="AB218" i="1"/>
  <c r="AC99" i="1"/>
  <c r="AA12" i="1"/>
  <c r="AC76" i="1"/>
  <c r="AC127" i="1"/>
  <c r="AC30" i="1"/>
  <c r="AA153" i="1"/>
  <c r="AA27" i="1"/>
  <c r="AA73" i="1"/>
  <c r="AA3" i="1"/>
  <c r="AC96" i="1"/>
  <c r="AB243" i="1"/>
  <c r="AA19" i="1"/>
  <c r="AA69" i="1"/>
  <c r="AC74" i="1"/>
  <c r="AA145" i="1"/>
  <c r="AA118" i="1"/>
  <c r="AA213" i="1"/>
  <c r="AA154" i="1"/>
  <c r="AB68" i="1"/>
  <c r="AB171" i="1"/>
  <c r="AA141" i="1"/>
  <c r="AC47" i="1"/>
  <c r="AB35" i="1"/>
  <c r="AB238" i="1"/>
  <c r="AC236" i="1"/>
  <c r="AA133" i="1"/>
  <c r="AC43" i="1"/>
  <c r="AA241" i="1"/>
  <c r="AC218" i="1"/>
  <c r="AA104" i="1"/>
  <c r="AB7" i="1"/>
  <c r="AB244" i="1"/>
  <c r="AC244" i="1"/>
  <c r="AA244" i="1"/>
  <c r="AB53" i="1"/>
  <c r="AA53" i="1"/>
  <c r="AA243" i="1"/>
  <c r="AA166" i="1"/>
  <c r="AA22" i="1"/>
  <c r="AB13" i="1"/>
  <c r="AA13" i="1"/>
  <c r="AB170" i="1"/>
  <c r="AA170" i="1"/>
  <c r="AA46" i="1"/>
  <c r="AD46" i="1" s="1"/>
  <c r="AC130" i="1"/>
  <c r="AB130" i="1"/>
  <c r="AA130" i="1"/>
  <c r="AA187" i="1"/>
  <c r="AC187" i="1"/>
  <c r="AB2" i="1"/>
  <c r="AA2" i="1"/>
  <c r="AC2" i="1"/>
  <c r="AB206" i="1"/>
  <c r="AB166" i="1"/>
  <c r="AB19" i="1"/>
  <c r="AA124" i="1"/>
  <c r="AA23" i="1"/>
  <c r="AA177" i="1"/>
  <c r="AC53" i="1"/>
  <c r="AA120" i="1"/>
  <c r="AC120" i="1"/>
  <c r="AB120" i="1"/>
  <c r="AB24" i="1"/>
  <c r="AB133" i="1"/>
  <c r="AA176" i="1"/>
  <c r="AC176" i="1"/>
  <c r="AC243" i="1"/>
  <c r="AC19" i="1"/>
  <c r="AB121" i="1"/>
  <c r="AD121" i="1" s="1"/>
  <c r="AB69" i="1"/>
  <c r="AB23" i="1"/>
  <c r="AA192" i="1"/>
  <c r="AB98" i="1"/>
  <c r="AA98" i="1"/>
  <c r="AB145" i="1"/>
  <c r="AA157" i="1"/>
  <c r="AB16" i="1"/>
  <c r="AB118" i="1"/>
  <c r="AA107" i="1"/>
  <c r="AB177" i="1"/>
  <c r="AA171" i="1"/>
  <c r="AA114" i="1"/>
  <c r="AA139" i="1"/>
  <c r="AC139" i="1"/>
  <c r="AB139" i="1"/>
  <c r="AC24" i="1"/>
  <c r="AB187" i="1"/>
  <c r="AC121" i="1"/>
  <c r="AC124" i="1"/>
  <c r="AC69" i="1"/>
  <c r="AC41" i="1"/>
  <c r="AB192" i="1"/>
  <c r="AA204" i="1"/>
  <c r="AA62" i="1"/>
  <c r="AB63" i="1"/>
  <c r="AC145" i="1"/>
  <c r="AA199" i="1"/>
  <c r="AC17" i="1"/>
  <c r="AC157" i="1"/>
  <c r="AA49" i="1"/>
  <c r="AB76" i="1"/>
  <c r="AC169" i="1"/>
  <c r="AB169" i="1"/>
  <c r="AC118" i="1"/>
  <c r="AB107" i="1"/>
  <c r="AC247" i="1"/>
  <c r="AB247" i="1"/>
  <c r="AB149" i="1"/>
  <c r="AA55" i="1"/>
  <c r="AC55" i="1"/>
  <c r="AA44" i="1"/>
  <c r="AB179" i="1"/>
  <c r="AA179" i="1"/>
  <c r="AA163" i="1"/>
  <c r="AA183" i="1"/>
  <c r="AB95" i="1"/>
  <c r="AC95" i="1"/>
  <c r="AA95" i="1"/>
  <c r="AB114" i="1"/>
  <c r="AB21" i="1"/>
  <c r="AC21" i="1"/>
  <c r="AA21" i="1"/>
  <c r="AA112" i="1"/>
  <c r="AC112" i="1"/>
  <c r="AB176" i="1"/>
  <c r="AC194" i="1"/>
  <c r="AB194" i="1"/>
  <c r="AC51" i="1"/>
  <c r="AB51" i="1"/>
  <c r="AB129" i="1"/>
  <c r="AA129" i="1"/>
  <c r="AA221" i="1"/>
  <c r="AC239" i="1"/>
  <c r="AB239" i="1"/>
  <c r="AB10" i="1"/>
  <c r="AA10" i="1"/>
  <c r="AB67" i="1"/>
  <c r="AA41" i="1"/>
  <c r="AC58" i="1"/>
  <c r="AB58" i="1"/>
  <c r="AB64" i="1"/>
  <c r="AA64" i="1"/>
  <c r="AB127" i="1"/>
  <c r="AA5" i="1"/>
  <c r="AC5" i="1"/>
  <c r="AB5" i="1"/>
  <c r="AA47" i="1"/>
  <c r="AC206" i="1"/>
  <c r="AC221" i="1"/>
  <c r="AC67" i="1"/>
  <c r="AC22" i="1"/>
  <c r="AC13" i="1"/>
  <c r="AC170" i="1"/>
  <c r="AA63" i="1"/>
  <c r="AB17" i="1"/>
  <c r="AA76" i="1"/>
  <c r="AA149" i="1"/>
  <c r="AC133" i="1"/>
  <c r="AA219" i="1"/>
  <c r="AC219" i="1"/>
  <c r="AB204" i="1"/>
  <c r="AB62" i="1"/>
  <c r="AB147" i="1"/>
  <c r="AA147" i="1"/>
  <c r="AC98" i="1"/>
  <c r="AA14" i="1"/>
  <c r="AB199" i="1"/>
  <c r="AB49" i="1"/>
  <c r="AA156" i="1"/>
  <c r="AC140" i="1"/>
  <c r="AB140" i="1"/>
  <c r="AA140" i="1"/>
  <c r="AB143" i="1"/>
  <c r="AB144" i="1"/>
  <c r="AB213" i="1"/>
  <c r="AC93" i="1"/>
  <c r="AA45" i="1"/>
  <c r="AC65" i="1"/>
  <c r="AB65" i="1"/>
  <c r="AA65" i="1"/>
  <c r="AB178" i="1"/>
  <c r="AA178" i="1"/>
  <c r="AC178" i="1"/>
  <c r="AB141" i="1"/>
  <c r="AC129" i="1"/>
  <c r="AC141" i="1"/>
  <c r="AA87" i="1"/>
  <c r="AC87" i="1"/>
  <c r="AA239" i="1"/>
  <c r="AB156" i="1"/>
  <c r="AC143" i="1"/>
  <c r="AC144" i="1"/>
  <c r="AC213" i="1"/>
  <c r="AC57" i="1"/>
  <c r="AB45" i="1"/>
  <c r="AB134" i="1"/>
  <c r="AC134" i="1"/>
  <c r="AA134" i="1"/>
  <c r="AC128" i="1"/>
  <c r="AB128" i="1"/>
  <c r="AA128" i="1"/>
  <c r="AC233" i="1"/>
  <c r="AB233" i="1"/>
  <c r="AA233" i="1"/>
  <c r="AB112" i="1"/>
  <c r="AB160" i="1"/>
  <c r="AA160" i="1"/>
  <c r="AC160" i="1"/>
  <c r="AC210" i="1"/>
  <c r="AB210" i="1"/>
  <c r="AD210" i="1" s="1"/>
  <c r="AB56" i="1"/>
  <c r="AA56" i="1"/>
  <c r="AB61" i="1"/>
  <c r="AA61" i="1"/>
  <c r="AC237" i="1"/>
  <c r="AB237" i="1"/>
  <c r="AD237" i="1" s="1"/>
  <c r="AB57" i="1"/>
  <c r="AA57" i="1"/>
  <c r="AC52" i="1"/>
  <c r="AB52" i="1"/>
  <c r="AB91" i="1"/>
  <c r="AA245" i="1"/>
  <c r="AC245" i="1"/>
  <c r="AB245" i="1"/>
  <c r="AC83" i="1"/>
  <c r="AB83" i="1"/>
  <c r="AB226" i="1"/>
  <c r="AA226" i="1"/>
  <c r="AA230" i="1"/>
  <c r="AC230" i="1"/>
  <c r="AA229" i="1"/>
  <c r="AB229" i="1"/>
  <c r="AC229" i="1"/>
  <c r="AB88" i="1"/>
  <c r="AA88" i="1"/>
  <c r="AC16" i="1"/>
  <c r="AC66" i="1"/>
  <c r="AC105" i="1"/>
  <c r="AB122" i="1"/>
  <c r="AA122" i="1"/>
  <c r="AC86" i="1"/>
  <c r="AB86" i="1"/>
  <c r="AA86" i="1"/>
  <c r="AA152" i="1"/>
  <c r="AC205" i="1"/>
  <c r="AB205" i="1"/>
  <c r="AB172" i="1"/>
  <c r="AC172" i="1"/>
  <c r="AB26" i="1"/>
  <c r="AA125" i="1"/>
  <c r="AB125" i="1"/>
  <c r="AC125" i="1"/>
  <c r="AB146" i="1"/>
  <c r="AA146" i="1"/>
  <c r="AB78" i="1"/>
  <c r="AA78" i="1"/>
  <c r="AA100" i="1"/>
  <c r="AC100" i="1"/>
  <c r="AB100" i="1"/>
  <c r="AC171" i="1"/>
  <c r="AB164" i="1"/>
  <c r="AC164" i="1"/>
  <c r="AB151" i="1"/>
  <c r="AB136" i="1"/>
  <c r="AC136" i="1"/>
  <c r="AC88" i="1"/>
  <c r="AB110" i="1"/>
  <c r="AA110" i="1"/>
  <c r="AC110" i="1"/>
  <c r="AA72" i="1"/>
  <c r="AC72" i="1"/>
  <c r="AA190" i="1"/>
  <c r="AC190" i="1"/>
  <c r="AB90" i="1"/>
  <c r="AA90" i="1"/>
  <c r="AA240" i="1"/>
  <c r="AB240" i="1"/>
  <c r="AC20" i="1"/>
  <c r="AB20" i="1"/>
  <c r="AA20" i="1"/>
  <c r="AB54" i="1"/>
  <c r="AA54" i="1"/>
  <c r="AA81" i="1"/>
  <c r="AC81" i="1"/>
  <c r="AB81" i="1"/>
  <c r="AA127" i="1"/>
  <c r="AC197" i="1"/>
  <c r="AB11" i="1"/>
  <c r="AB183" i="1"/>
  <c r="AB6" i="1"/>
  <c r="AA36" i="1"/>
  <c r="AB222" i="1"/>
  <c r="AA211" i="1"/>
  <c r="AB201" i="1"/>
  <c r="AA201" i="1"/>
  <c r="AB30" i="1"/>
  <c r="AB246" i="1"/>
  <c r="AA246" i="1"/>
  <c r="AB79" i="1"/>
  <c r="AA79" i="1"/>
  <c r="AC79" i="1"/>
  <c r="AA60" i="1"/>
  <c r="AC60" i="1"/>
  <c r="AB60" i="1"/>
  <c r="AC4" i="1"/>
  <c r="AB47" i="1"/>
  <c r="AA35" i="1"/>
  <c r="AC35" i="1"/>
  <c r="AB106" i="1"/>
  <c r="AB116" i="1"/>
  <c r="AB99" i="1"/>
  <c r="AB32" i="1"/>
  <c r="AA32" i="1"/>
  <c r="AB215" i="1"/>
  <c r="AA215" i="1"/>
  <c r="AB217" i="1"/>
  <c r="AA217" i="1"/>
  <c r="AB202" i="1"/>
  <c r="AA202" i="1"/>
  <c r="AB108" i="1"/>
  <c r="AA108" i="1"/>
  <c r="AB48" i="1"/>
  <c r="AA48" i="1"/>
  <c r="AB214" i="1"/>
  <c r="AA214" i="1"/>
  <c r="AB150" i="1"/>
  <c r="AA150" i="1"/>
  <c r="AA102" i="1"/>
  <c r="AC102" i="1"/>
  <c r="AC119" i="1"/>
  <c r="AB119" i="1"/>
  <c r="AB8" i="1"/>
  <c r="AB77" i="1"/>
  <c r="AA115" i="1"/>
  <c r="AC115" i="1"/>
  <c r="AB153" i="1"/>
  <c r="AC27" i="1"/>
  <c r="AB242" i="1"/>
  <c r="AC220" i="1"/>
  <c r="AA220" i="1"/>
  <c r="AB102" i="1"/>
  <c r="AB241" i="1"/>
  <c r="AB209" i="1"/>
  <c r="AB104" i="1"/>
  <c r="AA167" i="1"/>
  <c r="AC167" i="1"/>
  <c r="AB190" i="1"/>
  <c r="AB219" i="1"/>
  <c r="AC209" i="1"/>
  <c r="AC104" i="1"/>
  <c r="AA26" i="1"/>
  <c r="AA94" i="1"/>
  <c r="AA8" i="1"/>
  <c r="AA238" i="1"/>
  <c r="AA91" i="1"/>
  <c r="AA148" i="1"/>
  <c r="AA106" i="1"/>
  <c r="AD106" i="1" s="1"/>
  <c r="AA30" i="1"/>
  <c r="AA113" i="1"/>
  <c r="AA236" i="1"/>
  <c r="AA77" i="1"/>
  <c r="AD22" i="1" l="1"/>
  <c r="AD61" i="1"/>
  <c r="AD31" i="1"/>
  <c r="AF31" i="1" s="1"/>
  <c r="AD101" i="1"/>
  <c r="AF101" i="1" s="1"/>
  <c r="AD136" i="1"/>
  <c r="AD103" i="1"/>
  <c r="AF103" i="1" s="1"/>
  <c r="AD165" i="1"/>
  <c r="AF165" i="1" s="1"/>
  <c r="AD174" i="1"/>
  <c r="AF174" i="1" s="1"/>
  <c r="AD152" i="1"/>
  <c r="AF152" i="1" s="1"/>
  <c r="AD94" i="1"/>
  <c r="AF94" i="1" s="1"/>
  <c r="AD83" i="1"/>
  <c r="AF83" i="1" s="1"/>
  <c r="AD29" i="1"/>
  <c r="AF29" i="1" s="1"/>
  <c r="AD250" i="1"/>
  <c r="AD197" i="1"/>
  <c r="AF197" i="1" s="1"/>
  <c r="AD34" i="1"/>
  <c r="AF34" i="1" s="1"/>
  <c r="AD111" i="1"/>
  <c r="AF111" i="1" s="1"/>
  <c r="AD252" i="1"/>
  <c r="AD40" i="1"/>
  <c r="AF40" i="1" s="1"/>
  <c r="AD89" i="1"/>
  <c r="AF89" i="1" s="1"/>
  <c r="AD6" i="1"/>
  <c r="AF6" i="1" s="1"/>
  <c r="AD154" i="1"/>
  <c r="AF154" i="1" s="1"/>
  <c r="AD148" i="1"/>
  <c r="AF148" i="1" s="1"/>
  <c r="AD220" i="1"/>
  <c r="AF220" i="1" s="1"/>
  <c r="AD172" i="1"/>
  <c r="AF172" i="1" s="1"/>
  <c r="AD93" i="1"/>
  <c r="AF93" i="1" s="1"/>
  <c r="AD84" i="1"/>
  <c r="AF84" i="1" s="1"/>
  <c r="AD105" i="1"/>
  <c r="AF105" i="1" s="1"/>
  <c r="AD247" i="1"/>
  <c r="AF247" i="1" s="1"/>
  <c r="AD66" i="1"/>
  <c r="AF66" i="1" s="1"/>
  <c r="AD249" i="1"/>
  <c r="AD143" i="1"/>
  <c r="AF143" i="1" s="1"/>
  <c r="AD133" i="1"/>
  <c r="AF133" i="1" s="1"/>
  <c r="AD167" i="1"/>
  <c r="AF167" i="1" s="1"/>
  <c r="AD214" i="1"/>
  <c r="AF214" i="1" s="1"/>
  <c r="AD217" i="1"/>
  <c r="AF217" i="1" s="1"/>
  <c r="AD4" i="1"/>
  <c r="AF4" i="1" s="1"/>
  <c r="AD251" i="1"/>
  <c r="AD119" i="1"/>
  <c r="AF119" i="1" s="1"/>
  <c r="AF37" i="1"/>
  <c r="AD63" i="1"/>
  <c r="AF63" i="1" s="1"/>
  <c r="AD41" i="1"/>
  <c r="AF41" i="1" s="1"/>
  <c r="AD28" i="1"/>
  <c r="AF28" i="1" s="1"/>
  <c r="AD123" i="1"/>
  <c r="AF123" i="1" s="1"/>
  <c r="AD209" i="1"/>
  <c r="AF209" i="1" s="1"/>
  <c r="AD35" i="1"/>
  <c r="AF35" i="1" s="1"/>
  <c r="AD51" i="1"/>
  <c r="AF51" i="1" s="1"/>
  <c r="AD55" i="1"/>
  <c r="AF55" i="1" s="1"/>
  <c r="AD162" i="1"/>
  <c r="AF162" i="1" s="1"/>
  <c r="AD115" i="1"/>
  <c r="AF115" i="1" s="1"/>
  <c r="AD58" i="1"/>
  <c r="AF58" i="1" s="1"/>
  <c r="AD232" i="1"/>
  <c r="AF232" i="1" s="1"/>
  <c r="AD191" i="1"/>
  <c r="AF191" i="1" s="1"/>
  <c r="AD180" i="1"/>
  <c r="AF180" i="1" s="1"/>
  <c r="AD59" i="1"/>
  <c r="AF59" i="1" s="1"/>
  <c r="AD195" i="1"/>
  <c r="AF195" i="1" s="1"/>
  <c r="AD145" i="1"/>
  <c r="AF145" i="1" s="1"/>
  <c r="AD234" i="1"/>
  <c r="AF234" i="1" s="1"/>
  <c r="AD193" i="1"/>
  <c r="AF193" i="1" s="1"/>
  <c r="AD88" i="1"/>
  <c r="AF88" i="1" s="1"/>
  <c r="AD3" i="1"/>
  <c r="AF3" i="1" s="1"/>
  <c r="AD39" i="1"/>
  <c r="AF39" i="1" s="1"/>
  <c r="AD151" i="1"/>
  <c r="AF151" i="1" s="1"/>
  <c r="AD221" i="1"/>
  <c r="AF221" i="1" s="1"/>
  <c r="AD33" i="1"/>
  <c r="AF33" i="1" s="1"/>
  <c r="AD142" i="1"/>
  <c r="AF142" i="1" s="1"/>
  <c r="AD164" i="1"/>
  <c r="AF164" i="1" s="1"/>
  <c r="AD230" i="1"/>
  <c r="AF230" i="1" s="1"/>
  <c r="AD16" i="1"/>
  <c r="AF16" i="1" s="1"/>
  <c r="AD243" i="1"/>
  <c r="AF243" i="1" s="1"/>
  <c r="AD92" i="1"/>
  <c r="AF92" i="1" s="1"/>
  <c r="AD178" i="1"/>
  <c r="AF178" i="1" s="1"/>
  <c r="AD157" i="1"/>
  <c r="AF157" i="1" s="1"/>
  <c r="AD52" i="1"/>
  <c r="AF52" i="1" s="1"/>
  <c r="AD25" i="1"/>
  <c r="AF25" i="1" s="1"/>
  <c r="AD68" i="1"/>
  <c r="AF68" i="1" s="1"/>
  <c r="AD91" i="1"/>
  <c r="AF91" i="1" s="1"/>
  <c r="AD211" i="1"/>
  <c r="AF211" i="1" s="1"/>
  <c r="AD144" i="1"/>
  <c r="AF144" i="1" s="1"/>
  <c r="AD73" i="1"/>
  <c r="AF73" i="1" s="1"/>
  <c r="AD218" i="1"/>
  <c r="AF218" i="1" s="1"/>
  <c r="AD70" i="1"/>
  <c r="AF70" i="1" s="1"/>
  <c r="AD82" i="1"/>
  <c r="AF82" i="1" s="1"/>
  <c r="AD155" i="1"/>
  <c r="AF155" i="1" s="1"/>
  <c r="AD72" i="1"/>
  <c r="AF72" i="1" s="1"/>
  <c r="AD163" i="1"/>
  <c r="AF163" i="1" s="1"/>
  <c r="AD43" i="1"/>
  <c r="AF43" i="1" s="1"/>
  <c r="AD182" i="1"/>
  <c r="AF182" i="1" s="1"/>
  <c r="AD184" i="1"/>
  <c r="AF184" i="1" s="1"/>
  <c r="AD13" i="1"/>
  <c r="AF13" i="1" s="1"/>
  <c r="AD231" i="1"/>
  <c r="AF231" i="1" s="1"/>
  <c r="AD235" i="1"/>
  <c r="AF235" i="1" s="1"/>
  <c r="AD168" i="1"/>
  <c r="AF168" i="1" s="1"/>
  <c r="AD205" i="1"/>
  <c r="AF205" i="1" s="1"/>
  <c r="AD71" i="1"/>
  <c r="AF71" i="1" s="1"/>
  <c r="AD173" i="1"/>
  <c r="AF173" i="1" s="1"/>
  <c r="AD27" i="1"/>
  <c r="AF27" i="1" s="1"/>
  <c r="AD207" i="1"/>
  <c r="AF207" i="1" s="1"/>
  <c r="AD127" i="1"/>
  <c r="AF127" i="1" s="1"/>
  <c r="AD137" i="1"/>
  <c r="AF137" i="1" s="1"/>
  <c r="AD169" i="1"/>
  <c r="AF169" i="1" s="1"/>
  <c r="AD124" i="1"/>
  <c r="AF124" i="1" s="1"/>
  <c r="AD141" i="1"/>
  <c r="AF141" i="1" s="1"/>
  <c r="AD238" i="1"/>
  <c r="AF238" i="1" s="1"/>
  <c r="AD87" i="1"/>
  <c r="AF87" i="1" s="1"/>
  <c r="AD14" i="1"/>
  <c r="AF14" i="1" s="1"/>
  <c r="AD10" i="1"/>
  <c r="AF10" i="1" s="1"/>
  <c r="AD118" i="1"/>
  <c r="AF118" i="1" s="1"/>
  <c r="AD24" i="1"/>
  <c r="AF24" i="1" s="1"/>
  <c r="AD225" i="1"/>
  <c r="AF225" i="1" s="1"/>
  <c r="AD50" i="1"/>
  <c r="AF50" i="1" s="1"/>
  <c r="AD122" i="1"/>
  <c r="AF122" i="1" s="1"/>
  <c r="AD206" i="1"/>
  <c r="AF206" i="1" s="1"/>
  <c r="AD159" i="1"/>
  <c r="AF159" i="1" s="1"/>
  <c r="AD248" i="1"/>
  <c r="AD100" i="1"/>
  <c r="AF100" i="1" s="1"/>
  <c r="AD78" i="1"/>
  <c r="AD67" i="1"/>
  <c r="AF67" i="1" s="1"/>
  <c r="AD179" i="1"/>
  <c r="AF179" i="1" s="1"/>
  <c r="AD171" i="1"/>
  <c r="AF171" i="1" s="1"/>
  <c r="AD98" i="1"/>
  <c r="AF98" i="1" s="1"/>
  <c r="AD177" i="1"/>
  <c r="AF177" i="1" s="1"/>
  <c r="AD2" i="1"/>
  <c r="AF2" i="1" s="1"/>
  <c r="AD75" i="1"/>
  <c r="AF75" i="1" s="1"/>
  <c r="AD18" i="1"/>
  <c r="AD80" i="1"/>
  <c r="AD9" i="1"/>
  <c r="AF9" i="1" s="1"/>
  <c r="AD170" i="1"/>
  <c r="AF170" i="1" s="1"/>
  <c r="AD108" i="1"/>
  <c r="AF108" i="1" s="1"/>
  <c r="AD32" i="1"/>
  <c r="AF32" i="1" s="1"/>
  <c r="AD246" i="1"/>
  <c r="AF246" i="1" s="1"/>
  <c r="AD222" i="1"/>
  <c r="AF222" i="1" s="1"/>
  <c r="AD160" i="1"/>
  <c r="AF160" i="1" s="1"/>
  <c r="AD128" i="1"/>
  <c r="AF128" i="1" s="1"/>
  <c r="AD65" i="1"/>
  <c r="AF65" i="1" s="1"/>
  <c r="AD213" i="1"/>
  <c r="AF213" i="1" s="1"/>
  <c r="AD175" i="1"/>
  <c r="AD109" i="1"/>
  <c r="AF109" i="1" s="1"/>
  <c r="AD189" i="1"/>
  <c r="AF189" i="1" s="1"/>
  <c r="AD185" i="1"/>
  <c r="AD38" i="1"/>
  <c r="AD36" i="1"/>
  <c r="AF36" i="1" s="1"/>
  <c r="AD200" i="1"/>
  <c r="AD97" i="1"/>
  <c r="AD85" i="1"/>
  <c r="AF85" i="1" s="1"/>
  <c r="AD241" i="1"/>
  <c r="AF241" i="1" s="1"/>
  <c r="AD104" i="1"/>
  <c r="AF104" i="1" s="1"/>
  <c r="AD113" i="1"/>
  <c r="AF113" i="1" s="1"/>
  <c r="AD150" i="1"/>
  <c r="AD202" i="1"/>
  <c r="AD99" i="1"/>
  <c r="AF99" i="1" s="1"/>
  <c r="AD7" i="1"/>
  <c r="AD138" i="1"/>
  <c r="AD181" i="1"/>
  <c r="AF42" i="1"/>
  <c r="AD188" i="1"/>
  <c r="AD223" i="1"/>
  <c r="AD44" i="1"/>
  <c r="AF44" i="1" s="1"/>
  <c r="AD242" i="1"/>
  <c r="AF242" i="1" s="1"/>
  <c r="AD20" i="1"/>
  <c r="AF20" i="1" s="1"/>
  <c r="AD90" i="1"/>
  <c r="AF90" i="1" s="1"/>
  <c r="AD146" i="1"/>
  <c r="AF146" i="1" s="1"/>
  <c r="AD57" i="1"/>
  <c r="AF57" i="1" s="1"/>
  <c r="AD56" i="1"/>
  <c r="AF56" i="1" s="1"/>
  <c r="AD227" i="1"/>
  <c r="AD228" i="1"/>
  <c r="AD208" i="1"/>
  <c r="AD212" i="1"/>
  <c r="AD240" i="1"/>
  <c r="AF240" i="1" s="1"/>
  <c r="AD5" i="1"/>
  <c r="AF5" i="1" s="1"/>
  <c r="AD204" i="1"/>
  <c r="AF204" i="1" s="1"/>
  <c r="AD158" i="1"/>
  <c r="AD236" i="1"/>
  <c r="AF236" i="1" s="1"/>
  <c r="AD102" i="1"/>
  <c r="AF102" i="1" s="1"/>
  <c r="AD49" i="1"/>
  <c r="AF49" i="1" s="1"/>
  <c r="AD19" i="1"/>
  <c r="AF19" i="1" s="1"/>
  <c r="AD161" i="1"/>
  <c r="AD216" i="1"/>
  <c r="AD198" i="1"/>
  <c r="AD126" i="1"/>
  <c r="AD96" i="1"/>
  <c r="AD239" i="1"/>
  <c r="AF239" i="1" s="1"/>
  <c r="AD194" i="1"/>
  <c r="AD112" i="1"/>
  <c r="AF112" i="1" s="1"/>
  <c r="AD187" i="1"/>
  <c r="AF187" i="1" s="1"/>
  <c r="AD132" i="1"/>
  <c r="AD131" i="1"/>
  <c r="AF131" i="1" s="1"/>
  <c r="AD224" i="1"/>
  <c r="AD135" i="1"/>
  <c r="AD11" i="1"/>
  <c r="AF11" i="1" s="1"/>
  <c r="AD77" i="1"/>
  <c r="AF77" i="1" s="1"/>
  <c r="AD8" i="1"/>
  <c r="AF8" i="1" s="1"/>
  <c r="AD153" i="1"/>
  <c r="AF153" i="1" s="1"/>
  <c r="AD76" i="1"/>
  <c r="AF76" i="1" s="1"/>
  <c r="AD183" i="1"/>
  <c r="AD69" i="1"/>
  <c r="AF69" i="1" s="1"/>
  <c r="AD117" i="1"/>
  <c r="AD30" i="1"/>
  <c r="AF30" i="1" s="1"/>
  <c r="AD116" i="1"/>
  <c r="AF116" i="1" s="1"/>
  <c r="AD125" i="1"/>
  <c r="AF125" i="1" s="1"/>
  <c r="AD156" i="1"/>
  <c r="AF156" i="1" s="1"/>
  <c r="AD17" i="1"/>
  <c r="AF17" i="1" s="1"/>
  <c r="AD64" i="1"/>
  <c r="AF64" i="1" s="1"/>
  <c r="AD129" i="1"/>
  <c r="AF129" i="1" s="1"/>
  <c r="AD21" i="1"/>
  <c r="AF21" i="1" s="1"/>
  <c r="AD130" i="1"/>
  <c r="AF130" i="1" s="1"/>
  <c r="AD244" i="1"/>
  <c r="AF244" i="1" s="1"/>
  <c r="AD74" i="1"/>
  <c r="AD203" i="1"/>
  <c r="AD196" i="1"/>
  <c r="AD12" i="1"/>
  <c r="AF186" i="1"/>
  <c r="AF237" i="1"/>
  <c r="AF121" i="1"/>
  <c r="AF136" i="1"/>
  <c r="AD45" i="1"/>
  <c r="AD53" i="1"/>
  <c r="AF61" i="1"/>
  <c r="AD81" i="1"/>
  <c r="AD47" i="1"/>
  <c r="AD199" i="1"/>
  <c r="AD114" i="1"/>
  <c r="AF210" i="1"/>
  <c r="AD26" i="1"/>
  <c r="AD120" i="1"/>
  <c r="AF106" i="1"/>
  <c r="AD219" i="1"/>
  <c r="AF22" i="1"/>
  <c r="AD229" i="1"/>
  <c r="AD139" i="1"/>
  <c r="AD60" i="1"/>
  <c r="AD190" i="1"/>
  <c r="AD79" i="1"/>
  <c r="AD110" i="1"/>
  <c r="AD86" i="1"/>
  <c r="AD245" i="1"/>
  <c r="AD95" i="1"/>
  <c r="AD176" i="1"/>
  <c r="AF176" i="1" s="1"/>
  <c r="AD166" i="1"/>
  <c r="AD48" i="1"/>
  <c r="AD215" i="1"/>
  <c r="AD201" i="1"/>
  <c r="AD54" i="1"/>
  <c r="AD233" i="1"/>
  <c r="AD134" i="1"/>
  <c r="AD140" i="1"/>
  <c r="AD147" i="1"/>
  <c r="AD149" i="1"/>
  <c r="AD62" i="1"/>
  <c r="AD107" i="1"/>
  <c r="AD192" i="1"/>
  <c r="AD23" i="1"/>
  <c r="AF46" i="1"/>
  <c r="AD226" i="1"/>
  <c r="AF38" i="1" l="1"/>
  <c r="AF181" i="1"/>
  <c r="AF185" i="1"/>
  <c r="AF80" i="1"/>
  <c r="AF18" i="1"/>
  <c r="AF202" i="1"/>
  <c r="AF150" i="1"/>
  <c r="AF78" i="1"/>
  <c r="AF138" i="1"/>
  <c r="AF7" i="1"/>
  <c r="AF97" i="1"/>
  <c r="AF183" i="1"/>
  <c r="AF200" i="1"/>
  <c r="AF175" i="1"/>
  <c r="AF194" i="1"/>
  <c r="AF117" i="1"/>
  <c r="AF216" i="1"/>
  <c r="AF158" i="1"/>
  <c r="AF188" i="1"/>
  <c r="AF203" i="1"/>
  <c r="AF212" i="1"/>
  <c r="AF223" i="1"/>
  <c r="AF74" i="1"/>
  <c r="AF208" i="1"/>
  <c r="AF12" i="1"/>
  <c r="AF135" i="1"/>
  <c r="AF224" i="1"/>
  <c r="AF132" i="1"/>
  <c r="AF96" i="1"/>
  <c r="AF228" i="1"/>
  <c r="AF126" i="1"/>
  <c r="AF227" i="1"/>
  <c r="AF196" i="1"/>
  <c r="AF161" i="1"/>
  <c r="AF198" i="1"/>
  <c r="AF60" i="1"/>
  <c r="AF120" i="1"/>
  <c r="AF134" i="1"/>
  <c r="AF54" i="1"/>
  <c r="AF215" i="1"/>
  <c r="AF229" i="1"/>
  <c r="AF23" i="1"/>
  <c r="AF149" i="1"/>
  <c r="AF233" i="1"/>
  <c r="AF48" i="1"/>
  <c r="AF245" i="1"/>
  <c r="AF219" i="1"/>
  <c r="AF147" i="1"/>
  <c r="AF86" i="1"/>
  <c r="AF107" i="1"/>
  <c r="AF140" i="1"/>
  <c r="AF201" i="1"/>
  <c r="AF95" i="1"/>
  <c r="AF110" i="1"/>
  <c r="AF190" i="1"/>
  <c r="AF139" i="1"/>
  <c r="AF114" i="1"/>
  <c r="AF45" i="1"/>
  <c r="AF47" i="1"/>
  <c r="AF226" i="1"/>
  <c r="AF53" i="1"/>
  <c r="AF62" i="1"/>
  <c r="AF199" i="1"/>
  <c r="AF81" i="1"/>
  <c r="AF79" i="1"/>
  <c r="AF26" i="1"/>
  <c r="AF192" i="1"/>
  <c r="AF166" i="1"/>
</calcChain>
</file>

<file path=xl/sharedStrings.xml><?xml version="1.0" encoding="utf-8"?>
<sst xmlns="http://schemas.openxmlformats.org/spreadsheetml/2006/main" count="1788" uniqueCount="1768">
  <si>
    <t>Oxyphenbutazone</t>
  </si>
  <si>
    <t>https://pubchem.ncbi.nlm.nih.gov/compound/4641</t>
  </si>
  <si>
    <t>4-butyl-1-(4-hydroxyphenyl)-2-phenylpyrazolidine-3,5-dione</t>
  </si>
  <si>
    <t>129-20-4</t>
  </si>
  <si>
    <t>C19H20N2O3</t>
  </si>
  <si>
    <t>CCCCC1C(=O)N(N(C1=O)C2=CC=C(C=C2)O)C3=CC=CC=C3</t>
  </si>
  <si>
    <t>InChI=1S/C19H20N2O3/c1-2-3-9-17-18(23)20(14-7-5-4-6-8-14)21(19(17)24)15-10-12-16(22)13-11-15/h4-8,10-13,17,22H,2-3,9H2,1H3</t>
  </si>
  <si>
    <t>Urea</t>
  </si>
  <si>
    <t>https://pubchem.ncbi.nlm.nih.gov/compound/1176</t>
  </si>
  <si>
    <t>urea</t>
  </si>
  <si>
    <t>57-13-6</t>
  </si>
  <si>
    <t>CH4N2O</t>
  </si>
  <si>
    <t>C(=O)(N)N</t>
  </si>
  <si>
    <t>InChI=1S/CH4N2O/c2-1(3)4/h(H4,2,3,4)</t>
  </si>
  <si>
    <t>http://microelectrochemalexbaeza.com/wp-content/uploads/2015/05/pKaFarmacos-BD_BEUFE.pdf</t>
  </si>
  <si>
    <t>Saccharin</t>
  </si>
  <si>
    <t>https://pubchem.ncbi.nlm.nih.gov/compound/5143</t>
  </si>
  <si>
    <t>1,1-dioxo-1,2-benzothiazol-3-one</t>
  </si>
  <si>
    <t>81-07-2</t>
  </si>
  <si>
    <t>C7H5NO3S</t>
  </si>
  <si>
    <t>C1=CC=C2C(=C1)C(=O)NS2(=O)=O</t>
  </si>
  <si>
    <t>InChI=1S/C7H5NO3S/c9-7-5-3-1-2-4-6(5)12(10,11)8-7/h1-4H,(H,8,9)</t>
  </si>
  <si>
    <t>Levodopa</t>
  </si>
  <si>
    <t>https://pubchem.ncbi.nlm.nih.gov/compound/6047</t>
  </si>
  <si>
    <t>(2S)-2-amino-3-(3,4-dihydroxyphenyl)propanoic acid</t>
  </si>
  <si>
    <t>59-92-7</t>
  </si>
  <si>
    <t>C9H11NO4</t>
  </si>
  <si>
    <t>C1=CC(=C(C=C1CC(C(=O)O)N)O)O</t>
  </si>
  <si>
    <t>InChI=1S/C9H11NO4/c10-6(9(13)14)3-5-1-2-7(11)8(12)4-5/h1-2,4,6,11-12H,3,10H2,(H,13,14)/t6-/m0/s1</t>
  </si>
  <si>
    <t>Cyclopentamine</t>
  </si>
  <si>
    <t>https://www.drugbank.ca/drugs/DB08999</t>
  </si>
  <si>
    <t xml:space="preserve">(1-cyclopentylpropan-2-yl)(methyl)amine
</t>
  </si>
  <si>
    <t>102-45-4</t>
  </si>
  <si>
    <t>C9H19N</t>
  </si>
  <si>
    <t>CC(CC1CCCC1)NC</t>
  </si>
  <si>
    <t>InChI=1S/C9H19N/c1-8(10-2)7-9-5-3-4-6-9/h8-10H,3-7H2,1-2H3</t>
  </si>
  <si>
    <t>Aminosalicylic Acid</t>
  </si>
  <si>
    <t>http://www.hmdb.ca/metabolites/HMDB0014378</t>
  </si>
  <si>
    <t>4-amino-2-hydroxybenzoic acid</t>
  </si>
  <si>
    <t>65-49-6</t>
  </si>
  <si>
    <t>C7H7NO3</t>
  </si>
  <si>
    <t>NC1=CC(O)=C(C=C1)C(O)=O</t>
  </si>
  <si>
    <t xml:space="preserve">InChI=1S/C7H7NO3/c8-4-1-2-5(7(10)11)6(9)3-4/h1-3,9H,8H2,(H,10,11)
</t>
  </si>
  <si>
    <t>Amoxicillin</t>
  </si>
  <si>
    <t>https://www.drugbank.ca/drugs/DB01351</t>
  </si>
  <si>
    <t>(2S,5R,6R)-6-[(2R)-2-amino-2-(4-hydroxyphenyl)acetamido]-3,3-dimethyl-7-oxo-4-thia-1-azabicyclo[3.2.0]heptane-2-carboxylic acid</t>
  </si>
  <si>
    <t xml:space="preserve">57-43-2
</t>
  </si>
  <si>
    <t>C16H19N3O5S</t>
  </si>
  <si>
    <t>CC1(C(N2C(S1)C(C2=O)NC(=O)C(C3=CC=C(C=C3)O)N)C(=O)O)C</t>
  </si>
  <si>
    <t>InChI=1S/C16H19N3O5S/c1-16(2)11(15(23)24)19-13(22)10(14(19)25-16)18-12(21)9(17)7-3-5-8(20)6-4-7/h3-6,9-11,14,20H,17H2,1-2H3,(H,18,21)(H,23,24)/t9-,10-,11+,14-/m1/s1</t>
  </si>
  <si>
    <t>Phenacetin</t>
  </si>
  <si>
    <t>https://www.drugbank.ca/drugs/DB03783</t>
  </si>
  <si>
    <t>N-(4-ethoxyphenyl)acetamide</t>
  </si>
  <si>
    <t>62-44-2</t>
  </si>
  <si>
    <t>C10H13NO2</t>
  </si>
  <si>
    <t>CCOC1=CC=C(C=C1)NC(=O)C</t>
  </si>
  <si>
    <t>InChI=1S/C10H13NO2/c1-3-13-10-6-4-9(5-7-10)11-8(2)12/h4-7H,3H2,1-2H3,(H,11,12)</t>
  </si>
  <si>
    <t>Pheneticillin</t>
  </si>
  <si>
    <t>https://pubchem.ncbi.nlm.nih.gov/compound/272833</t>
  </si>
  <si>
    <t>(2S,5R,6R)-3,3-dimethyl-7-oxo-6-(2-phenoxypropanoylamino)-4-thia-1-azabicyclo[3.2.0]heptane-2-carboxylic acid</t>
  </si>
  <si>
    <t>147-55-7</t>
  </si>
  <si>
    <t>C17H20N2O5S</t>
  </si>
  <si>
    <t>CC(C(=O)NC1C2N(C1=O)C(C(S2)(C)C)C(=O)O)OC3=CC=CC=C3</t>
  </si>
  <si>
    <t>InChI=1S/C17H20N2O5S/c1-9(24-10-7-5-4-6-8-10)13(20)18-11-14(21)19-12(16(22)23)17(2,3)25-15(11)19/h4-9,11-12,15H,1-3H3,(H,18,20)(H,22,23)/t9?,11-,12+,15-/m1/s1</t>
  </si>
  <si>
    <t>Cycloserine</t>
  </si>
  <si>
    <t>https://www.drugbank.ca/drugs/DB00260</t>
  </si>
  <si>
    <t xml:space="preserve">(4R)-4-amino-1,2-oxazolidin-3-one
</t>
  </si>
  <si>
    <t>68-41-7</t>
  </si>
  <si>
    <t>C3H6N2O2</t>
  </si>
  <si>
    <t>C1C(C(=O)NO1)N</t>
  </si>
  <si>
    <t xml:space="preserve">InChI=1S/C3H6N2O2/c4-2-1-7-5-3(2)6/h2H,1,4H2,(H,5,6)/t2-/m1/s1
</t>
  </si>
  <si>
    <t>Benzylpenicillin</t>
  </si>
  <si>
    <t>https://www.drugbank.ca/drugs/DB01053</t>
  </si>
  <si>
    <t>(2S,5R,6R)-3,3-dimethyl-7-oxo-6-(2-phenylacetamido)-4-thia-1-azabicyclo[3.2.0]heptane-2-carboxylic acid</t>
  </si>
  <si>
    <t>61-33-6</t>
  </si>
  <si>
    <t>C16H18N2O4S</t>
  </si>
  <si>
    <t>CC1(C(N2C(S1)C(C2=O)NC(=O)CC3=CC=CC=C3)C(=O)O)C</t>
  </si>
  <si>
    <t>InChI=1S/C16H18N2O4S/c1-16(2)12(15(21)22)18-13(20)11(14(18)23-16)17-10(19)8-9-6-4-3-5-7-9/h3-7,11-12,14H,8H2,1-2H3,(H,17,19)(H,21,22)/t11-,12+,14-/m1/s1</t>
  </si>
  <si>
    <t>Ampicillin</t>
  </si>
  <si>
    <t>http://www.hmdb.ca/metabolites/HMDB0014559</t>
  </si>
  <si>
    <t>(2S,5R,6R)-6-[(2R)-2-amino-2-phenylacetamido]-3,3-dimethyl-7-oxo-4-thia-1-azabicyclo[3.2.0]heptane-2-carboxylic acid</t>
  </si>
  <si>
    <t xml:space="preserve">        69-53-4</t>
  </si>
  <si>
    <t>C16H19N3O4S</t>
  </si>
  <si>
    <t>CC1(C(N2C(S1)C(C2=O)NC(=O)C(C3=CC=CC=C3)N)C(=O)O)C</t>
  </si>
  <si>
    <t>InChI=1S/C16H19N3O4S/c1-16(2)11(15(22)23)19-13(21)10(14(19)24-16)18-12(20)9(17)8-6-4-3-5-7-8/h3-7,9-11,14H,17H2,1-2H3,(H,18,20)(H,22,23)/t9-,10-,11+,14-/m1/s1</t>
  </si>
  <si>
    <t>Aminophylline</t>
  </si>
  <si>
    <t>dihydrostreptomycin</t>
  </si>
  <si>
    <t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</si>
  <si>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</si>
  <si>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>128-46-1</t>
  </si>
  <si>
    <t>C21H41N7O12</t>
  </si>
  <si>
    <t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</si>
  <si>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</si>
  <si>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Benzocaine </t>
  </si>
  <si>
    <t>http://www.hmdb.ca/metabolites/HMDB0004992</t>
  </si>
  <si>
    <t>ethyl 4-aminobenzoate</t>
  </si>
  <si>
    <t>94-09-7</t>
  </si>
  <si>
    <t>C9H11NO2</t>
  </si>
  <si>
    <t>CCOC(=O)C1=CC=C(N)C=C1</t>
  </si>
  <si>
    <t>InChI=1S/C9H11NO2/c1-2-12-9(11)7-3-5-8(10)6-4-7/h3-6H,2,10H2,1H3</t>
  </si>
  <si>
    <t>Dapsone</t>
  </si>
  <si>
    <t>https://pubchem.ncbi.nlm.nih.gov/compound/2955</t>
  </si>
  <si>
    <t xml:space="preserve">4-(4-aminophenyl)sulfonylaniline
</t>
  </si>
  <si>
    <t>80-08-0</t>
  </si>
  <si>
    <t>C12H12N2O2S</t>
  </si>
  <si>
    <t>C1=CC(=CC=C1N)S(=O)(=O)C2=CC=C(C=C2)N</t>
  </si>
  <si>
    <t xml:space="preserve">InChI=1S/C12H12N2O2S/c13-9-1-5-11(6-2-9)17(15,16)12-7-3-10(14)4-8-12/h1-8H,13-14H2
</t>
  </si>
  <si>
    <t>Sulfaguanidine</t>
  </si>
  <si>
    <t>https://pubchem.ncbi.nlm.nih.gov/compound/5324</t>
  </si>
  <si>
    <t>2-(4-aminophenyl)sulfonylguanidine</t>
  </si>
  <si>
    <t>57-67-0</t>
  </si>
  <si>
    <t>C7H10N4O2S</t>
  </si>
  <si>
    <t>C1=CC(=CC=C1N)S(=O)(=O)N=C(N)N</t>
  </si>
  <si>
    <t>InChI=1S/C7H10N4O2S/c8-5-1-3-6(4-2-5)14(12,13)11-7(9)10/h1-4H,8H2,(H4,9,10,11)</t>
  </si>
  <si>
    <t>https://pubchem.ncbi.nlm.nih.gov/compound/4101</t>
  </si>
  <si>
    <t>1,3,5,7-tetrazatricyclo[3.3.1.13,7]decane</t>
  </si>
  <si>
    <t>100-97-0</t>
  </si>
  <si>
    <t>C6H12N4</t>
  </si>
  <si>
    <t>C1N2CN3CN1CN(C2)C3</t>
  </si>
  <si>
    <t>InChI=1S/C6H12N4/c1-7-2-9-4-8(1)5-10(3-7)6-9/h1-6H2</t>
  </si>
  <si>
    <t>Methicillin</t>
  </si>
  <si>
    <t>https://pubchem.ncbi.nlm.nih.gov/compound/6087</t>
  </si>
  <si>
    <t>(2S,5R,6R)-6-[(2,6-dimethoxybenzoyl)amino]-3,3-dimethyl-7-oxo-4-thia-1-azabicyclo[3.2.0]heptane-2-carboxylic acid</t>
  </si>
  <si>
    <t>61-32-5</t>
  </si>
  <si>
    <t>C17H20N2O6S</t>
  </si>
  <si>
    <t>CC1(C(N2C(S1)C(C2=O)NC(=O)C3=C(C=CC=C3OC)OC)C(=O)O)C</t>
  </si>
  <si>
    <t>InChI=1S/C17H20N2O6S/c1-17(2)12(16(22)23)19-14(21)11(15(19)26-17)18-13(20)10-8(24-3)6-5-7-9(10)25-4/h5-7,11-12,15H,1-4H3,(H,18,20)(H,22,23)/t11-,12+,15-/m1/s1</t>
  </si>
  <si>
    <t>Methaqualone</t>
  </si>
  <si>
    <t>https://pubchem.ncbi.nlm.nih.gov/compound/6292</t>
  </si>
  <si>
    <t>2-methyl-3-(2-methylphenyl)quinazolin-4-one</t>
  </si>
  <si>
    <t>72-44-6</t>
  </si>
  <si>
    <t>C16H14N2O</t>
  </si>
  <si>
    <t>CC1=CC=CC=C1N2C(=NC3=CC=CC=C3C2=O)C</t>
  </si>
  <si>
    <t>InChI=1S/C16H14N2O/c1-11-7-3-6-10-15(11)18-12(2)17-14-9-5-4-8-13(14)16(18)19/h3-10H,1-2H3</t>
  </si>
  <si>
    <t>Isoniazid</t>
  </si>
  <si>
    <t>https://pubchem.ncbi.nlm.nih.gov/compound/3767</t>
  </si>
  <si>
    <t>pyridine-4-carbohydrazide</t>
  </si>
  <si>
    <t>54-85-3</t>
  </si>
  <si>
    <t>C6H7N3O</t>
  </si>
  <si>
    <t>C1=CN=CC=C1C(=O)NN</t>
  </si>
  <si>
    <t>InChI=1S/C6H7N3O/c7-9-6(10)5-1-3-8-4-2-5/h1-4H,7H2,(H,9,10)</t>
  </si>
  <si>
    <t>Benzilic Acid</t>
  </si>
  <si>
    <t>https://pubchem.ncbi.nlm.nih.gov/compound/6463</t>
  </si>
  <si>
    <t>2-hydroxy-2,2-diphenylacetic acid</t>
  </si>
  <si>
    <t>76-93-7</t>
  </si>
  <si>
    <t>C14H12O3</t>
  </si>
  <si>
    <t>C1=CC=C(C=C1)C(C2=CC=CC=C2)(C(=O)O)O</t>
  </si>
  <si>
    <t>InChI=1S/C14H12O3/c15-13(16)14(17,11-7-3-1-4-8-11)12-9-5-2-6-10-12/h1-10,17H,(H,15,16</t>
  </si>
  <si>
    <t>Metronidazole</t>
  </si>
  <si>
    <t>https://pubchem.ncbi.nlm.nih.gov/compound/4173</t>
  </si>
  <si>
    <t>2-(2-methyl-5-nitroimidazol-1-yl)ethanol</t>
  </si>
  <si>
    <t>443-48-1</t>
  </si>
  <si>
    <t>C6H9N3O3</t>
  </si>
  <si>
    <t>CC1=NC=C(N1CCO)[N+](=O)[O-]</t>
  </si>
  <si>
    <t>InChI=1S/C6H9N3O3/c1-5-7-4-6(9(11)12)8(5)2-3-10/h4,10H,2-3H2,1H3</t>
  </si>
  <si>
    <t>Oxacillin</t>
  </si>
  <si>
    <t>https://pubchem.ncbi.nlm.nih.gov/compound/6196</t>
  </si>
  <si>
    <t>(2S,5R,6R)-3,3-dimethyl-6-[(5-methyl-3-phenyl-1,2-oxazole-4-carbonyl)amino]-7-oxo-4-thia-1-azabicyclo[3.2.0]heptane-2-carboxylic acid</t>
  </si>
  <si>
    <t>66-79-5</t>
  </si>
  <si>
    <t>C19H19N3O5S</t>
  </si>
  <si>
    <t>CC1=C(C(=NO1)C2=CC=CC=C2)C(=O)NC3C4N(C3=O)C(C(S4)(C)C)C(=O)O</t>
  </si>
  <si>
    <t>InChI=1S/C19H19N3O5S/c1-9-11(12(21-27-9)10-7-5-4-6-8-10)15(23)20-13-16(24)22-14(18(25)26)19(2,3)28-17(13)22/h4-8,13-14,17H,1-3H3,(H,20,23)(H,25,26)/t13-,14+,17-/m1/s1</t>
  </si>
  <si>
    <t>Cephapirin</t>
  </si>
  <si>
    <t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</si>
  <si>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</si>
  <si>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</si>
  <si>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>C17H17N3O6S2</t>
  </si>
  <si>
    <t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</si>
  <si>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</si>
  <si>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>Cephalexin</t>
  </si>
  <si>
    <t>http://www.hmdb.ca/metabolites/HMDB0014707</t>
  </si>
  <si>
    <t>(6R,7R)-7-[(2R)-2-amino-2-phenylacetamido]-3-methyl-8-oxo-5-thia-1-azabicyclo[4.2.0]oct-2-ene-2-carboxylic acid</t>
  </si>
  <si>
    <t>15686-71-2</t>
  </si>
  <si>
    <t>C16H17N3O4S</t>
  </si>
  <si>
    <t>CC1=C(N2C(C(C2=O)NC(=O)C(C3=CC=CC=C3)N)SC1)C(=O)O</t>
  </si>
  <si>
    <t>InChI=1S/C16H17N3O4S/c1-8-7-24-15-11(14(21)19(15)12(8)16(22)23)18-13(20)10(17)9-5-3-2-4-6-9/h2-6,10-11,15H,7,17H2,1H3,(H,18,20)(H,22,23)/t10-,11-,15-/m1/s1</t>
  </si>
  <si>
    <t>Aminobenzoic acid</t>
  </si>
  <si>
    <t>https://www.drugbank.ca/drugs/DB02362</t>
  </si>
  <si>
    <t>4-aminobenzoic acid</t>
  </si>
  <si>
    <t>150-13-0</t>
  </si>
  <si>
    <t>C7H7NO2</t>
  </si>
  <si>
    <t>NC1=CC=C(C=C1)C(O)=O</t>
  </si>
  <si>
    <t xml:space="preserve">InChI=1S/C7H7NO2/c8-6-3-1-5(2-4-6)7(9)10/h1-4H,8H2,(H,9,10)
</t>
  </si>
  <si>
    <t>Carbenicillin</t>
  </si>
  <si>
    <t>https://pubchem.ncbi.nlm.nih.gov/compound/20824#section=Molecular-Formula</t>
  </si>
  <si>
    <t>(2S,5R,6R)-6-[(2-carboxy-2-phenylacetyl)amino]-3,3-dimethyl-7-oxo-4-thia-1-azabicyclo[3.2.0]heptane-2-carboxylic acid</t>
  </si>
  <si>
    <t>4697-36-3</t>
  </si>
  <si>
    <t>C17H18N2O6S</t>
  </si>
  <si>
    <t>CC1(C(N2C(S1)C(C2=O)NC(=O)C(C3=CC=CC=C3)C(=O)O)C(=O)O)C</t>
  </si>
  <si>
    <t>InChI=1S/C17H18N2O6S/c1-17(2)11(16(24)25)19-13(21)10(14(19)26-17)18-12(20)9(15(22)23)8-6-4-3-5-7-8/h3-7,9-11,14H,1-2H3,(H,18,20)(H,22,23)(H,24,25)/t9?,10-,11+,14-/m1/s1</t>
  </si>
  <si>
    <t>Guanethidine</t>
  </si>
  <si>
    <t>https://pubchem.ncbi.nlm.nih.gov/compound/3518</t>
  </si>
  <si>
    <t>2-[2-(azocan-1-yl)ethyl]guanidine</t>
  </si>
  <si>
    <t>55-65-2</t>
  </si>
  <si>
    <t>C10H22N4</t>
  </si>
  <si>
    <t>C1CCCN(CCC1)CCN=C(N)N</t>
  </si>
  <si>
    <t>InChI=1S/C10H22N4/c11-10(12)13-6-9-14-7-4-2-1-3-5-8-14/h1-9H2,(H4,11,12,13)</t>
  </si>
  <si>
    <t>Dinoprost</t>
  </si>
  <si>
    <t>https://pubchem.ncbi.nlm.nih.gov/compound/5280363</t>
  </si>
  <si>
    <t xml:space="preserve">(Z)-7-[(1R,2R,3R,5S)-3,5-dihydroxy-2-[(E,3S)-3-hydroxyoct-1-enyl]cyclopentyl]hept-5-enoic acid
</t>
  </si>
  <si>
    <t>0551-11-1</t>
  </si>
  <si>
    <t>C20H34O5</t>
  </si>
  <si>
    <t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</si>
  <si>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</si>
  <si>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>Lincomycin</t>
  </si>
  <si>
    <t>https://pubchem.ncbi.nlm.nih.gov/compound/3000540</t>
  </si>
  <si>
    <t>(2S,4R)-N-[(1R,2R)-2-hydroxy-1-[(2R,3R,4S,5R,6R)-3,4,5-trihydroxy-6-methylsulfanyloxan-2-yl]propyl]-1-methyl-4-propylpyrrolidine-2-carboxamide</t>
  </si>
  <si>
    <t>154-21-2</t>
  </si>
  <si>
    <t>C18H34N2O6S</t>
  </si>
  <si>
    <t>CCCC1CC(N(C1)C)C(=O)NC(C2C(C(C(C(O2)SC)O)O)O)C(C)O</t>
  </si>
  <si>
    <t>InChI=1S/C18H34N2O6S/c1-5-6-10-7-11(20(3)8-10)17(25)19-12(9(2)21)16-14(23)13(22)15(24)18(26-16)27-4/h9-16,18,21-24H,5-8H2,1-4H3,(H,19,25)/t9-,10-,11+,12-,13+,14-,15-,16-,18-/m1/s1</t>
  </si>
  <si>
    <t xml:space="preserve">Cephalothin </t>
  </si>
  <si>
    <t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</si>
  <si>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</si>
  <si>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</si>
  <si>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</si>
  <si>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>CC(=O)OCC1=C(N2C(C(C2=O)NC(=O)CC3=CC=CS3)SC1)C(=O)O</t>
  </si>
  <si>
    <t>InChI=1S/C16H16N2O6S2/c1-8(19)24-6-9-7-26-15-12(14(21)18(15)13(9)16(22)23)17-11(20)5-10-3-2-4-25-10/h2-4,12,15H,5-7H2,1H3,(H,17,20)(H,22,23)/t12-,15-/m1/s1</t>
  </si>
  <si>
    <t>Fenoprofen</t>
  </si>
  <si>
    <t>https://pubchem.ncbi.nlm.nih.gov/compound/3342</t>
  </si>
  <si>
    <t>2-(3-phenoxyphenyl)propanoic acid</t>
  </si>
  <si>
    <t>29679-58-1</t>
  </si>
  <si>
    <t>C15H14O3</t>
  </si>
  <si>
    <t>CC(C1=CC(=CC=C1)OC2=CC=CC=C2)C(=O)O</t>
  </si>
  <si>
    <t>InChI=1S/C15H14O3/c1-11(15(16)17)12-6-5-9-14(10-12)18-13-7-3-2-4-8-13/h2-11H,1H3,(H,16,17)</t>
  </si>
  <si>
    <t>Citric acid</t>
  </si>
  <si>
    <t>https://pubchem.ncbi.nlm.nih.gov/compound/311</t>
  </si>
  <si>
    <t xml:space="preserve">2-hydroxypropane-1,2,3-tricarboxylic acid
</t>
  </si>
  <si>
    <t>77-92-9</t>
  </si>
  <si>
    <t>C6H8O7</t>
  </si>
  <si>
    <t>C(C(=O)O)C(CC(=O)O)(C(=O)O)O</t>
  </si>
  <si>
    <t xml:space="preserve">InChI=1S/C6H8O7/c7-3(8)1-6(13,5(11)12)2-4(9)10/h13H,1-2H2,(H,7,8)(H,9,10)(H,11,12)
</t>
  </si>
  <si>
    <t xml:space="preserve">Cimetidine </t>
  </si>
  <si>
    <t>https://pubchem.ncbi.nlm.nih.gov/compound/2756#section=Names-and-Identifiers</t>
  </si>
  <si>
    <t>1-cyano-2-methyl-3-[2-[(5-methyl-1H-imidazol-4-yl)methylsulfanyl]ethyl]guanidine</t>
  </si>
  <si>
    <t>51481-61-9</t>
  </si>
  <si>
    <t>C10H16N6S</t>
  </si>
  <si>
    <t>CC1=C(N=CN1)CSCCNC(=NC)NC#N</t>
  </si>
  <si>
    <t>InChI=1S/C10H16N6S/c1-8-9(16-7-15-8)5-17-4-3-13-10(12-2)14-6-11/h7H,3-5H2,1-2H3,(H,15,16)(H2,12,13,14)</t>
  </si>
  <si>
    <t xml:space="preserve">Aspirine </t>
  </si>
  <si>
    <t>https://pubchem.ncbi.nlm.nih.gov/compound/2244#section=Names-and-Identifiers</t>
  </si>
  <si>
    <t>2-acetyloxybenzoic acid</t>
  </si>
  <si>
    <t>50-78-2</t>
  </si>
  <si>
    <t>C9H8O4</t>
  </si>
  <si>
    <t>CC(=O)OC1=CC=CC=C1C(=O)O</t>
  </si>
  <si>
    <t xml:space="preserve">InChI=1S/C9H8O4/c1-6(10)13-8-5-3-2-4-7(8)9(11)12/h2-5H,1H3,(H,11,12)
</t>
  </si>
  <si>
    <t>Aminocaproic acid</t>
  </si>
  <si>
    <t>https://www.drugbank.ca/drugs/DB00513</t>
  </si>
  <si>
    <t>6-aminohexanoic acid</t>
  </si>
  <si>
    <t>60-32-2</t>
  </si>
  <si>
    <t>C6H13NO2</t>
  </si>
  <si>
    <t>NCCCCCC(O)=O</t>
  </si>
  <si>
    <t>InChI=1S/C6H13NO2/c7-5-3-1-2-4-6(8)9/h1-5,7H2,(H,8,9)</t>
  </si>
  <si>
    <t>Cefazolin</t>
  </si>
  <si>
    <t>https://pubchem.ncbi.nlm.nih.gov/compound/33255</t>
  </si>
  <si>
    <t xml:space="preserve">(6R,7R)-3-[(5-methyl-1,3,4-thiadiazol-2-yl)sulfanylmethyl]-8-oxo-7-[[2-(tetrazol-1-yl)acetyl]amino]-5-thia-1-azabicyclo[4.2.0]oct-2-ene-2-carboxylic acid
</t>
  </si>
  <si>
    <t>25953-19-9</t>
  </si>
  <si>
    <t>C14H14N8O4S3</t>
  </si>
  <si>
    <t>CC1=NN=C(S1)SCC2=C(N3C(C(C3=O)NC(=O)CN4C=NN=N4)SC2)C(=O)O</t>
  </si>
  <si>
    <t>InChI=1S/C14H14N8O4S3/c1-6-17-18-14(29-6)28-4-7-3-27-12-9(11(24)22(12)10(7)13(25)26)16-8(23)2-21-5-15-19-20-21/h5,9,12H,2-4H2,1H3,(H,16,23)(H,25,26)/t9-,12-/m1/s1</t>
  </si>
  <si>
    <t>D-Glucuronic acid</t>
  </si>
  <si>
    <t>https://hmdb.ca/metabolites/HMDB0000127</t>
  </si>
  <si>
    <t>(2S,3S,4S,5R,6S)-3,4,5,6-tetrahydroxyoxane-2-carboxylic acid</t>
  </si>
  <si>
    <t>C6H10O7</t>
  </si>
  <si>
    <t>C1(C(C(OC(C1O)O)C(=O)O)O)O</t>
  </si>
  <si>
    <t>InChI=1S/C6H10O7/c7-1-2(8)4(5(10)11)13-6(12)3(1)9/h1-4,6-9,12H,(H,10,11)/t1-,2-,3+,4-,6?/m0/s1</t>
  </si>
  <si>
    <t xml:space="preserve">Phenylbutazone </t>
  </si>
  <si>
    <t>https://pubchem.ncbi.nlm.nih.gov/compound/4781</t>
  </si>
  <si>
    <t>4-butyl-1,2-diphenylpyrazolidine-3,5-dione</t>
  </si>
  <si>
    <t>50-33-9</t>
  </si>
  <si>
    <t>C19H20N2O2</t>
  </si>
  <si>
    <t>CCCCC1C(=O)N(N(C1=O)C2=CC=CC=C2)C3=CC=CC=C3</t>
  </si>
  <si>
    <t>InChI=1S/C19H20N2O2/c1-2-3-14-17-18(22)20(15-10-6-4-7-11-15)21(19(17)23)16-12-8-5-9-13-16/h4-13,17H,2-3,14H2,1H3</t>
  </si>
  <si>
    <t>Antipyrine</t>
  </si>
  <si>
    <t>http://www.hmdb.ca/metabolites/HMDB0015503</t>
  </si>
  <si>
    <t>1,5-dimethyl-2-phenyl-2,3-dihydro-1H-pyrazol-3-one</t>
  </si>
  <si>
    <t>60-80-0</t>
  </si>
  <si>
    <t xml:space="preserve">	C11H12N2O</t>
  </si>
  <si>
    <t>CN1N(C(=O)C=C1C)C1=CC=CC=C1</t>
  </si>
  <si>
    <t xml:space="preserve">InChI=1S/C11H12N2O/c1-9-8-11(14)13(12(9)2)10-6-4-3-5-7-10/h3-8H,1-2H3
</t>
  </si>
  <si>
    <t>Nicotinamide</t>
  </si>
  <si>
    <t>https://pubchem.ncbi.nlm.nih.gov/compound/936</t>
  </si>
  <si>
    <t>pyridine-3-carboxamide</t>
  </si>
  <si>
    <t>98-92-0</t>
  </si>
  <si>
    <t>C6H6N2O</t>
  </si>
  <si>
    <t>C1=CC(=CN=C1)C(=O)N</t>
  </si>
  <si>
    <t>InChI=1S/C6H6N2O/c7-6(9)5-2-1-3-8-4-5/h1-4H,(H2,7,9)</t>
  </si>
  <si>
    <t>4-Aminohippuric acid</t>
  </si>
  <si>
    <t>http://www.hmdb.ca/metabolites/HMDB0001867</t>
  </si>
  <si>
    <t>2-[(4-aminophenyl)formamido]acetic acid</t>
  </si>
  <si>
    <t>61-78-9</t>
  </si>
  <si>
    <t>C9H10N2O3</t>
  </si>
  <si>
    <t>NC1=CC=C(C=C1)C(=O)NCC(O)=O</t>
  </si>
  <si>
    <t>InChI=1S/C9H10N2O3/c10-7-3-1-6(2-4-7)9(14)11-5-8(12)13/h1-4H,5,10H2,(H,11,14)(H,12,13)</t>
  </si>
  <si>
    <t>Cephaloglycin</t>
  </si>
  <si>
    <t>http://www.hmdb.ca/metabolites/HMDB0014827</t>
  </si>
  <si>
    <t>(6R,7R)-3-[(acetyloxy)methyl]-7-[(2R)-2-amino-2-phenylacetamido]-8-oxo-5-thia-1-azabicyclo[4.2.0]oct-2-ene-2-carboxylic acid</t>
  </si>
  <si>
    <t>C18H19N3O6S</t>
  </si>
  <si>
    <t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</si>
  <si>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</si>
  <si>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>Cytarabine</t>
  </si>
  <si>
    <t>https://pubchem.ncbi.nlm.nih.gov/compound/Cytarabine</t>
  </si>
  <si>
    <t xml:space="preserve">4-amino-1-[(2R,3S,4S,5R)-3,4-dihydroxy-5-(hydroxymethyl)oxolan-2-yl]pyrimidin-2-one
</t>
  </si>
  <si>
    <t xml:space="preserve">147-94-4
</t>
  </si>
  <si>
    <t xml:space="preserve">	C9H13N3O5</t>
  </si>
  <si>
    <t>C1=CN(C(=O)N=C1N)C2C(C(C(O2)CO)O)O</t>
  </si>
  <si>
    <t>InChI=1S/C9H13N3O5/c10-5-1-2-12(9(16)11-5)8-7(15)6(14)4(3-13)17-8/h1-2,4,6-8,13-15H,3H2,(H2,10,11,16)/t4-,6-,7+,8-/m1/s1</t>
  </si>
  <si>
    <t>Imidazole</t>
  </si>
  <si>
    <t>https://pubchem.ncbi.nlm.nih.gov/compound/795</t>
  </si>
  <si>
    <t>1H-imidazole</t>
  </si>
  <si>
    <t>288-32-4</t>
  </si>
  <si>
    <t>C3H4N2</t>
  </si>
  <si>
    <t>C1=CN=CN1</t>
  </si>
  <si>
    <t>InChI=1S/C3H4N2/c1-2-5-3-4-1/h1-3H,(H,4,5)</t>
  </si>
  <si>
    <t>Ascorbic Acid</t>
  </si>
  <si>
    <t>https://www.drugbank.ca/drugs/DB00126</t>
  </si>
  <si>
    <t>(5R)-5-[(1S)-1,2-dihydroxyethyl]-3,4-dihydroxy-2,5-dihydrofuran-2-one</t>
  </si>
  <si>
    <t>50-81-7</t>
  </si>
  <si>
    <t>C6H8O6</t>
  </si>
  <si>
    <t>C(C(C1C(=C(C(=O)O1)O)O)O)O</t>
  </si>
  <si>
    <t xml:space="preserve">InChI=1S/C6H8O6/c7-1-2(8)5-3(9)4(10)6(11)12-5/h2,5,7-10H,1H2/t2-,5+/m0/s1
</t>
  </si>
  <si>
    <t>Ethyl biscoumacetate</t>
  </si>
  <si>
    <t>https://www.drugbank.ca/drugs/DB08794</t>
  </si>
  <si>
    <t xml:space="preserve">ethyl 2,2-bis(4-hydroxy-2-oxo-2H-chromen-3-yl)acetate
</t>
  </si>
  <si>
    <t>548-00-5</t>
  </si>
  <si>
    <t>C22H16O8</t>
  </si>
  <si>
    <t>CCOC(=O)C(C1=C(O)C2=CC=CC=C2OC1=O)C1=C(O)C2=CC=CC=C2OC1=O</t>
  </si>
  <si>
    <t xml:space="preserve">InChI=1S/C22H16O8/c1-2-28-20(25)15(16-18(23)11-7-3-5-9-13(11)29-21(16)26)17-19(24)12-8-4-6-10-14(12)30-22(17)27/h3-10,15,23-24H,2H2,1H3
</t>
  </si>
  <si>
    <t>Benzquinamide</t>
  </si>
  <si>
    <t>http://www.hmdb.ca/metabolites/HMDB0014905</t>
  </si>
  <si>
    <t xml:space="preserve">3-(diethylcarbamoyl)-9,10-dimethoxy-1H,2H,3H,4H,6H,7H,11bH-pyrido[2,1-a]isoquinolin-2-yl acetate
</t>
  </si>
  <si>
    <t>63-12-7</t>
  </si>
  <si>
    <t xml:space="preserve">C22H32N2O5
</t>
  </si>
  <si>
    <t>CCN(CC)C(=O)C1CN2CCC3=CC(OC)=C(OC)C=C3C2CC1OC(C)=O</t>
  </si>
  <si>
    <t xml:space="preserve">InChI=1S/C22H32N2O5/c1-6-23(7-2)22(26)17-13-24-9-8-15-10-20(27-4)21(28-5)11-16(15)18(24)12-19(17)29-14(3)25/h10-11,17-19H,6-9,12-13H2,1-5H3
</t>
  </si>
  <si>
    <t>Phenyramidol</t>
  </si>
  <si>
    <t>https://pubchem.ncbi.nlm.nih.gov/compound/9470</t>
  </si>
  <si>
    <t>1-phenyl-2-(pyridin-2-ylamino)ethanol</t>
  </si>
  <si>
    <t>553-69-5</t>
  </si>
  <si>
    <t>C13H14N2O</t>
  </si>
  <si>
    <t>C1=CC=C(C=C1)C(CNC2=CC=CC=N2)O</t>
  </si>
  <si>
    <t>InChI=1S/C13H14N2O/c16-12(11-6-2-1-3-7-11)10-15-13-8-4-5-9-14-13/h1-9,12,16H,10H2,(H,14,15)</t>
  </si>
  <si>
    <t>1,92</t>
  </si>
  <si>
    <t>-2,4</t>
  </si>
  <si>
    <t>23,71</t>
  </si>
  <si>
    <t xml:space="preserve">Benzoic acid </t>
  </si>
  <si>
    <t>http://www.hmdb.ca/metabolites/HMDB0001870</t>
  </si>
  <si>
    <t>benzoic acid</t>
  </si>
  <si>
    <t>65-85-0</t>
  </si>
  <si>
    <t>C7H6O2</t>
  </si>
  <si>
    <t>OC(=O)C1=CC=CC=C1</t>
  </si>
  <si>
    <t>InChI=1S/C7H6O2/c8-7(9)6-4-2-1-3-5-6/h1-5H,(H,8,9)</t>
  </si>
  <si>
    <t>Nafcillin</t>
  </si>
  <si>
    <t>https://pubchem.ncbi.nlm.nih.gov/compound/8982</t>
  </si>
  <si>
    <t>(2S,5R,6R)-6-[(2-ethoxynaphthalene-1-carbonyl)amino]-3,3-dimethyl-7-oxo-4-thia-1-azabicyclo[3.2.0]heptane-2-carboxylic acid</t>
  </si>
  <si>
    <t>147-52-4</t>
  </si>
  <si>
    <t>C21H22N2O5S</t>
  </si>
  <si>
    <t>CCOC1=C(C2=CC=CC=C2C=C1)C(=O)NC3C4N(C3=O)C(C(S4)(C)C)C(=O)O</t>
  </si>
  <si>
    <t>InChI=1S/C21H22N2O5S/c1-4-28-13-10-9-11-7-5-6-8-12(11)14(13)17(24)22-15-18(25)23-16(20(26)27)21(2,3)29-19(15)23/h5-10,15-16,19H,4H2,1-3H3,(H,22,24)(H,26,27)/t15-,16+,19-/m1/s1</t>
  </si>
  <si>
    <t>Cephradine</t>
  </si>
  <si>
    <t>https://pubchem.ncbi.nlm.nih.gov/compound/38103#section=Names-and-Identifiers</t>
  </si>
  <si>
    <t>(6R,7R)-7-[[(2R)-2-amino-2-cyclohexa-1,4-dien-1-ylacetyl]amino]-3-methyl-8-oxo-5-thia-1-azabicyclo[4.2.0]oct-2-ene-2-carboxylic acid</t>
  </si>
  <si>
    <t>38821-53-3</t>
  </si>
  <si>
    <t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</si>
  <si>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</si>
  <si>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>Triethylamine</t>
  </si>
  <si>
    <t>https://pubchem.ncbi.nlm.nih.gov/compound/8471#section=Names-and-Identifiers</t>
  </si>
  <si>
    <t>N , N -dietiletanamina</t>
  </si>
  <si>
    <t>121-44-8</t>
  </si>
  <si>
    <t>C 6 H 15 N</t>
  </si>
  <si>
    <t>CCN(CC)CC</t>
  </si>
  <si>
    <t>InChI = 1S / C6H15N / c1-4-7 (5-2) 6-3 / h4-6H2,1-3H3</t>
  </si>
  <si>
    <t>101,19</t>
  </si>
  <si>
    <t>Ibuprofen</t>
  </si>
  <si>
    <t>https://pubchem.ncbi.nlm.nih.gov/compound/3672</t>
  </si>
  <si>
    <t>2-[4-(2-methylpropyl)phenyl]propanoic acid</t>
  </si>
  <si>
    <t>15687-27-1</t>
  </si>
  <si>
    <t>C13H18O2</t>
  </si>
  <si>
    <t>CC(C)CC1=CC=C(C=C1)C(C)C(=O)O</t>
  </si>
  <si>
    <t>InChI=1S/C13H18O2/c1-9(2)8-11-4-6-12(7-5-11)10(3)13(14)15/h4-7,9-10H,8H2,1-3H3,(H,14,15)</t>
  </si>
  <si>
    <t>https://www.drugbank.ca/drugs/DB01223</t>
  </si>
  <si>
    <t>bis(1,3-dimethyl-2,3,6,7-tetrahydro-1H-purine-2,6-dione); ethane-1,2-diamine</t>
  </si>
  <si>
    <t>317-34-0</t>
  </si>
  <si>
    <t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</si>
  <si>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</si>
  <si>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</si>
  <si>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>Dehydrocholic acid</t>
  </si>
  <si>
    <t>https://pubchem.ncbi.nlm.nih.gov/compound/6674</t>
  </si>
  <si>
    <t xml:space="preserve">(4R)-4-[(5S,8R,9S,10S,13R,14S,17R)-10,13-dimethyl-3,7,12-trioxo-1,2,4,5,6,8,9,11,14,15,16,17-dodecahydrocyclopenta[a]phenanthren-17-yl]pentanoic acid
</t>
  </si>
  <si>
    <t>81-23-2</t>
  </si>
  <si>
    <t>C24H34O5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</si>
  <si>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</si>
  <si>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</si>
  <si>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Phenoxypropazine</t>
  </si>
  <si>
    <t>https://pubchem.ncbi.nlm.nih.gov/compound/71467</t>
  </si>
  <si>
    <t>1-phenoxypropan-2-ylhydrazine</t>
  </si>
  <si>
    <t>3818-37-9</t>
  </si>
  <si>
    <t>C9H14N2O</t>
  </si>
  <si>
    <t>CC(COC1=CC=CC=C1)NN</t>
  </si>
  <si>
    <t>InChI=1S/C9H14N2O/c1-8(11-10)7-12-9-5-3-2-4-6-9/h2-6,8,11H,7,10H2,1H3</t>
  </si>
  <si>
    <t>Trimethoprim</t>
  </si>
  <si>
    <t>https://pubchem.ncbi.nlm.nih.gov/compound/5578</t>
  </si>
  <si>
    <t>5-[(3,4,5-trimethoxyphenyl)methyl]pyrimidine-2,4-diamine</t>
  </si>
  <si>
    <t>738-70-5</t>
  </si>
  <si>
    <t>C14H18N4O3</t>
  </si>
  <si>
    <t>COC1=CC(=CC(=C1OC)OC)CC2=CN=C(N=C2N)N</t>
  </si>
  <si>
    <t>InChI=1S/C14H18N4O3/c1-19-10-5-8(6-11(20-2)12(10)21-3)4-9-7-17-14(16)18-13(9)15/h5-7H,4H2,1-3H3,(H4,15,16,17,18)</t>
  </si>
  <si>
    <t>Gentamicina</t>
  </si>
  <si>
    <t>https://pubchem.ncbi.nlm.nih.gov/compound/3467</t>
  </si>
  <si>
    <t>2-[4,6-diamino-3-[3-amino-6-[1-(methylamino)ethyl]oxan-2-yl]oxy-2-hydroxycyclohexyl]oxy-5-methyl-4-(methylamino)oxane-3,5-diol</t>
  </si>
  <si>
    <t>1403-66-3</t>
  </si>
  <si>
    <t>C21H43N5O7</t>
  </si>
  <si>
    <t>CC(C1CCC(C(O1)OC2C(CC(C(C2O)OC3C(C(C(CO3)(C)O)NC)O)N)N)N)NC</t>
  </si>
  <si>
    <t>InChI=1S/C21H43N5O7/c1-9(25-3)13-6-5-10(22)19(31-13)32-16-11(23)7-12(24)17(14(16)27)33-20-15(28)18(26-4)21(2,29)8-30-20/h9-20,25-29H,5-8,22-24H2,1-4H3</t>
  </si>
  <si>
    <t>barbituric acid</t>
  </si>
  <si>
    <t>https://pubchem.ncbi.nlm.nih.gov/compound/6211#section=Names-and-Identifiers</t>
  </si>
  <si>
    <t>1,3-diazinane-2,4,6-trione</t>
  </si>
  <si>
    <t>67-52-7</t>
  </si>
  <si>
    <t>C4H4N2O3</t>
  </si>
  <si>
    <t>C1C(=O)NC(=O)NC1=O</t>
  </si>
  <si>
    <t xml:space="preserve">InChI=1S/C4H4N2O3/c7-2-1-3(8)6-4(9)5-2/h1H2,(H2,5,6,7,8,9)
</t>
  </si>
  <si>
    <t>Sulfamethizole</t>
  </si>
  <si>
    <t>https://pubchem.ncbi.nlm.nih.gov/compound/5328</t>
  </si>
  <si>
    <t>4-amino-N-(5-methyl-1,3,4-thiadiazol-2-yl)benzenesulfonamide</t>
  </si>
  <si>
    <t>144-82-1</t>
  </si>
  <si>
    <t>C9H10N4O2S2</t>
  </si>
  <si>
    <t>CC1=NN=C(S1)NS(=O)(=O)C2=CC=C(C=C2)N</t>
  </si>
  <si>
    <t>InChI=1S/C9H10N4O2S2/c1-6-11-12-9(16-6)13-17(14,15)8-4-2-7(10)3-5-8/h2-5H,10H2,1H3,(H,12,13)</t>
  </si>
  <si>
    <t>Sulfamethoxazole</t>
  </si>
  <si>
    <t>https://pubchem.ncbi.nlm.nih.gov/compound/5329</t>
  </si>
  <si>
    <t>4-amino-N-(5-methyl-1,2-oxazol-3-yl)benzenesulfonamide</t>
  </si>
  <si>
    <t>723-46-6</t>
  </si>
  <si>
    <t>C10H11N3O3S</t>
  </si>
  <si>
    <t>CC1=CC(=NO1)NS(=O)(=O)C2=CC=C(C=C2)N</t>
  </si>
  <si>
    <t>InChI=1S/C10H11N3O3S/c1-7-6-10(12-16-7)13-17(14,15)9-4-2-8(11)3-5-9/h2-6H,11H2,1H3,(H,12,13)</t>
  </si>
  <si>
    <t>Mepivacaine</t>
  </si>
  <si>
    <t>https://www.drugbank.ca/drugs/DB00961</t>
  </si>
  <si>
    <t>N-(2,6-dimethylphenyl)-1-methylpiperidine-2-carboxamide</t>
  </si>
  <si>
    <t>96-88-8</t>
  </si>
  <si>
    <t>C15H22N2O</t>
  </si>
  <si>
    <t>CC1=C(C(=CC=C1)C)NC(=O)C2CCCCN2C</t>
  </si>
  <si>
    <t>InChI=1S/C15H22N2O/c1-11-7-6-8-12(2)14(11)16-15(18)13-9-4-5-10-17(13)3/h6-8,13H,4-5,9-10H2,1-3H3,(H,16,18)</t>
  </si>
  <si>
    <t>Codeine</t>
  </si>
  <si>
    <t>http://www.hmdb.ca/metabolites/HMDB0004995</t>
  </si>
  <si>
    <t>(4R,4aR,7S,7aR,12bS)-9-methoxy-3-methyl-2,4,4a,7,7a,13-hexahydro-1H-4,12-methanobenzofuro[3,2-e]isoquinolin-7-ol</t>
  </si>
  <si>
    <t>76-57-3</t>
  </si>
  <si>
    <t>C18H21NO3</t>
  </si>
  <si>
    <t>CN1CCC23C4C1CC5=C2C(=C(C=C5)OC)OC3C(C=C4)O</t>
  </si>
  <si>
    <t>InChI=1S/C18H21NO3/c1-19-8-7-18-11-4-5-13(20)17(18)22-16-14(21-2)6-3-10(15(16)18)9-12(11)19/h3-6,11-13,17,20H,7-9H2,1-2H3/t11-,12+,13-,17-,18-/m0/s1</t>
  </si>
  <si>
    <t>Acenocoumarol</t>
  </si>
  <si>
    <t>https://pubchem.ncbi.nlm.nih.gov/compound/54676537#section=IUPAC-Name</t>
  </si>
  <si>
    <t>4-hidroxi-3-[1(4-nitrofenil)-3-oxobutil] crome-2-ona</t>
  </si>
  <si>
    <t>152-72-7</t>
  </si>
  <si>
    <t>C 19 H 15 N O 6</t>
  </si>
  <si>
    <t>CC(=O)CC(C1=CC=C(C=C1)[N+](=O)[O-])C2=C(C3=CC=CC=C3OC2=O)O</t>
  </si>
  <si>
    <t>InChI=1S/C19H15NO6/c1-11(21)10-15(12-6-8-13(9-7-12)20(24)25)17-18(22)14-4-2-3-5-16(14)26-19(17)23/h2-9,15,22H,10H2,1H3</t>
  </si>
  <si>
    <t>Prilocaine</t>
  </si>
  <si>
    <t>https://pubchem.ncbi.nlm.nih.gov/compound/4906</t>
  </si>
  <si>
    <t>N-(2-methylphenyl)-2-(propylamino)propanamide</t>
  </si>
  <si>
    <t>721-50-6</t>
  </si>
  <si>
    <t>C13H20N2O</t>
  </si>
  <si>
    <t>CCCNC(C)C(=O)NC1=CC=CC=C1C</t>
  </si>
  <si>
    <t>InChI=1S/C13H20N2O/c1-4-9-14-11(3)13(16)15-12-8-6-5-7-10(12)2/h5-8,11,14H,4,9H2,1-3H3,(H,15,16)</t>
  </si>
  <si>
    <t>Lidocaine</t>
  </si>
  <si>
    <t>https://www.drugbank.ca/drugs/DB00281</t>
  </si>
  <si>
    <t>2-(diethylamino)-N-(2,6-dimethylphenyl)acetamide</t>
  </si>
  <si>
    <t>137-58-6</t>
  </si>
  <si>
    <t>C14H22N2O</t>
  </si>
  <si>
    <t>CCN(CC)CC(=O)NC1=C(C)C=CC=C1C</t>
  </si>
  <si>
    <t>InChI=1S/C14H22N2O/c1-5-16(6-2)10-13(17)15-14-11(3)8-7-9-12(14)4/h7-9H,5-6,10H2,1-4H3,(H,15,17)</t>
  </si>
  <si>
    <t>Etidocaine</t>
  </si>
  <si>
    <t>https://pubchem.ncbi.nlm.nih.gov/compound/37497</t>
  </si>
  <si>
    <t>N - (2,6-dimetilfenil) -2- [etil (propil) amino] butanamida</t>
  </si>
  <si>
    <t>36637-18-0</t>
  </si>
  <si>
    <t>C 17 H 28 N 2 O</t>
  </si>
  <si>
    <t xml:space="preserve">CCCN(CC)C(CC)C(=O)NC1=C(C=CC=C1C)C
</t>
  </si>
  <si>
    <t>InChI = 1S / C17H28N2O / c1-6-12-19 (8-3) 15 (7-2) 17 (20) 18-16-13 (4) 10-9-11-14 (16) 5 / h9- 11,15H, 6-8,12H2,1-5H3, (H, 18,20)</t>
  </si>
  <si>
    <t>32,3</t>
  </si>
  <si>
    <t>Nalorphine</t>
  </si>
  <si>
    <t>https://pubchem.ncbi.nlm.nih.gov/compound/5284595</t>
  </si>
  <si>
    <t>(4R,4aR,7S,7aR,12bS)-3-prop-2-enyl-2,4,4a,7,7a,13-hexahydro-1H-4,12-methanobenzofuro[3,2-e]isoquinoline-7,9-diol</t>
  </si>
  <si>
    <t>62-67-9</t>
  </si>
  <si>
    <t>C19H21NO3</t>
  </si>
  <si>
    <t>C=CCN1CCC23C4C1CC5=C2C(=C(C=C5)O)OC3C(C=C4)O</t>
  </si>
  <si>
    <t>InChI=1S/C19H21NO3/c1-2-8-20-9-7-19-12-4-6-15(22)18(19)23-17-14(21)5-3-11(16(17)19)10-13(12)20/h2-6,12-13,15,18,21-22H,1,7-10H2/t12-,13+,15-,18-,19-/m0/s1</t>
  </si>
  <si>
    <t>Gluconic acid</t>
  </si>
  <si>
    <t>https://hmdb.ca/metabolites/HMDB0000625</t>
  </si>
  <si>
    <t>(2 R , 3 S , 4 R , 5 R ) Ácido -2,3,4,5,6-pentahidroxihexanoico</t>
  </si>
  <si>
    <t>133-42-6</t>
  </si>
  <si>
    <t>C 6 H 12 O 7</t>
  </si>
  <si>
    <t xml:space="preserve">C(C(C(C(C(C(=O)O)O)O)O)O)O
</t>
  </si>
  <si>
    <t>InChI = 1S / C6H12O7 / c7-1-2 (8) 3 (9) 4 (10) 5 (11) 6 (12) 13 / h2-5,7-11H, 1H2, (H, 12,13) ​​/ t2-, 3-, 4 +, 5- / m1 / s1</t>
  </si>
  <si>
    <t>196,16</t>
  </si>
  <si>
    <t>Molindone</t>
  </si>
  <si>
    <t>https://pubchem.ncbi.nlm.nih.gov/compound/23897</t>
  </si>
  <si>
    <t>3-ethyl-2-methyl-5-(morpholin-4-ylmethyl)-1,5,6,7-tetrahydroindol-4-one</t>
  </si>
  <si>
    <t>7416-34-4</t>
  </si>
  <si>
    <t>C16H24N2O2</t>
  </si>
  <si>
    <t>CCC1=C(NC2=C1C(=O)C(CC2)CN3CCOCC3)C</t>
  </si>
  <si>
    <t>InChI=1S/C16H24N2O2/c1-3-13-11(2)17-14-5-4-12(16(19)15(13)14)10-18-6-8-20-9-7-18/h12,17H,3-10H2,1-2H3</t>
  </si>
  <si>
    <t>Phendimetrazine</t>
  </si>
  <si>
    <t>https://pubchem.ncbi.nlm.nih.gov/compound/30487</t>
  </si>
  <si>
    <t>(2S,3S)-3,4-dimethyl-2-phenylmorpholine</t>
  </si>
  <si>
    <t>0634-03-07</t>
  </si>
  <si>
    <t>C12H17NO</t>
  </si>
  <si>
    <t>CC1C(OCCN1C)C2=CC=CC=C2</t>
  </si>
  <si>
    <t>InChI=1S/C12H17NO/c1-10-12(14-9-8-13(10)2)11-6-4-3-5-7-11/h3-7,10,12H,8-9H2,1-2H3/t10-,12+/m0/s1</t>
  </si>
  <si>
    <t>Epinefrina</t>
  </si>
  <si>
    <t>https://pubchem.ncbi.nlm.nih.gov/compound/5816</t>
  </si>
  <si>
    <t xml:space="preserve">4 - [(1 R ) -1-hidroxi-2- (metilamino) etil] benceno-1,2-diol
</t>
  </si>
  <si>
    <t>51-43-4</t>
  </si>
  <si>
    <t>C 9 H 13 N O 3</t>
  </si>
  <si>
    <t>CNCC(C1=CC(=C(C=C1)O)O)O</t>
  </si>
  <si>
    <t>InChI=1S/C9H13NO3/c1-10-5-9(13)6-2-3-7(11)8(12)4-6/h2-4,9-13H,5H2,1H3/t9-/m0/s1</t>
  </si>
  <si>
    <t>Phenmetrazine</t>
  </si>
  <si>
    <t>https://pubchem.ncbi.nlm.nih.gov/compound/4762</t>
  </si>
  <si>
    <t>3-methyl-2-phenylmorpholine</t>
  </si>
  <si>
    <t>134-49-6</t>
  </si>
  <si>
    <t>C11H15NO</t>
  </si>
  <si>
    <t>CC1C(OCCN1)C2=CC=CC=C2</t>
  </si>
  <si>
    <t>InChI=1S/C11H15NO/c1-9-11(13-8-7-12-9)10-5-3-2-4-6-10/h2-6,9,11-12H,7-8H2,1H3</t>
  </si>
  <si>
    <t>Warfarin</t>
  </si>
  <si>
    <t>https://pubchem.ncbi.nlm.nih.gov/compound/54678486</t>
  </si>
  <si>
    <t>4-hydroxy-3-(3-oxo-1-phenylbutyl)chromen-2-one</t>
  </si>
  <si>
    <t>81-81-2</t>
  </si>
  <si>
    <t>C19H16O4</t>
  </si>
  <si>
    <t>CC(=O)CC(C1=CC=CC=C1)C2=C(C3=CC=CC=C3OC2=O)O</t>
  </si>
  <si>
    <t>InChI=1S/C19H16O4/c1-12(20)11-15(13-7-3-2-4-8-13)17-18(21)14-9-5-6-10-16(14)23-19(17)22/h2-10,15,21H,11H2,1H3</t>
  </si>
  <si>
    <t>Metaproterenol</t>
  </si>
  <si>
    <t>https://pubchem.ncbi.nlm.nih.gov/compound/4086</t>
  </si>
  <si>
    <t>5-[1-hydroxy-2-(propan-2-ylamino)ethyl]benzene-1,3-diol</t>
  </si>
  <si>
    <t>0586-06-01</t>
  </si>
  <si>
    <t>C11H17NO3</t>
  </si>
  <si>
    <t>CC(C)NCC(C1=CC(=CC(=C1)O)O)O</t>
  </si>
  <si>
    <t>InChI=1S/C11H17NO3/c1-7(2)12-6-11(15)8-3-9(13)5-10(14)4-8/h3-5,7,11-15H,6H2,1-2H3</t>
  </si>
  <si>
    <t>Succinylsulfathiazole</t>
  </si>
  <si>
    <t>https://pubchem.ncbi.nlm.nih.gov/compound/5315</t>
  </si>
  <si>
    <t>4-oxo-4-[4-(1,3-thiazol-2-ylsulfamoyl)anilino]butanoic acid</t>
  </si>
  <si>
    <t>116-43-8</t>
  </si>
  <si>
    <t>C13H13N3O5S2</t>
  </si>
  <si>
    <t>C1=CC(=CC=C1NC(=O)CCC(=O)O)S(=O)(=O)NC2=NC=CS2</t>
  </si>
  <si>
    <t>InChI=1S/C13H13N3O5S2/c17-11(5-6-12(18)19)15-9-1-3-10(4-2-9)23(20,21)16-13-14-7-8-22-13/h1-4,7-8H,5-6H2,(H,14,16)(H,15,17)(H,18,19)</t>
  </si>
  <si>
    <t>Procarbazine</t>
  </si>
  <si>
    <t>https://pubchem.ncbi.nlm.nih.gov/compound/4915</t>
  </si>
  <si>
    <t>4-[(2-methylhydrazinyl)methyl]-N-propan-2-ylbenzamide</t>
  </si>
  <si>
    <t>671-16-9</t>
  </si>
  <si>
    <t>C12H19N3O</t>
  </si>
  <si>
    <t>CC(C)NC(=O)C1=CC=C(C=C1)CNNC</t>
  </si>
  <si>
    <t>InChI=1S/C12H19N3O/c1-9(2)15-12(16)11-6-4-10(5-7-11)8-14-13-3/h4-7,9,13-14H,8H2,1-3H3,(H,15,16)</t>
  </si>
  <si>
    <t>Bupivacaine</t>
  </si>
  <si>
    <t>https://pubchem.ncbi.nlm.nih.gov/compound/2474</t>
  </si>
  <si>
    <t>1-butyl-N-(2,6-dimethylphenyl)piperidine-2-carboxamide</t>
  </si>
  <si>
    <t>38396-39-3</t>
  </si>
  <si>
    <t>C18H28N2O</t>
  </si>
  <si>
    <t>CCCCN1CCCCC1C(=O)NC1=C(C)C=CC=C1C</t>
  </si>
  <si>
    <t xml:space="preserve">InChI=1S/C18H28N2O/c1-4-5-12-20-13-7-6-11-16(20)18(21)19-17-14(2)9-8-10-15(17)3/h8-10,16H,4-7,11-13H2,1-3H3,(H,19,21)
</t>
  </si>
  <si>
    <t>Oxymorphone</t>
  </si>
  <si>
    <t>https://pubchem.ncbi.nlm.nih.gov/compound/5284604</t>
  </si>
  <si>
    <t>(4R,4aS,7aR,12bS)-4a,9-dihydroxy-3-methyl-2,4,5,6,7a,13-hexahydro-1H-4,12-methanobenzofuro[3,2-e]isoquinolin-7-one</t>
  </si>
  <si>
    <t>76-41-5</t>
  </si>
  <si>
    <t>C17H19NO4</t>
  </si>
  <si>
    <t>CN1CCC23C4C(=O)CCC2(C1CC5=C3C(=C(C=C5)O)O4)O</t>
  </si>
  <si>
    <t>InChI=1S/C17H19NO4/c1-18-7-6-16-13-9-2-3-10(19)14(13)22-15(16)11(20)4-5-17(16,21)12(18)8-9/h2-3,12,15,19,21H,4-8H2,1H3/t12-,15+,16+,17-/m1/s1</t>
  </si>
  <si>
    <t>Diamorphine</t>
  </si>
  <si>
    <t>https://pubchem.ncbi.nlm.nih.gov/compound/5462328</t>
  </si>
  <si>
    <t>(1S,5R,13R,14S,17R)-10-(acetyloxy)-4-methyl-12-oxa-4-azapentacyclo[9.6.1.0^{1,13}.0^{5,17}.0^{7,18}]octadeca-7(18),8,10,15-tetraen-14-yl acetate</t>
  </si>
  <si>
    <t>561-27-3</t>
  </si>
  <si>
    <t>C21H23NO5</t>
  </si>
  <si>
    <t xml:space="preserve">CC(=O)OC1C=CC2C3CC4=C5C2(C1OC5=C(C=C4)OC(=O)C)CCN3C
</t>
  </si>
  <si>
    <t>InChI = 1S / C21H23NO5 / c1-11 (23) 25-16-6-4-13-10-15-14-5-7-17 (26-12 (2) 24) 20-21 (14,8- 9-22 (15) 3) 18 (13) 19 (16) 27-20 / h4-7,14-15,17,20H, 8-10H2,1-3H3 / t14-, 15 +, 17-, 20 -, 21- / m0 / s1</t>
  </si>
  <si>
    <t>1,58</t>
  </si>
  <si>
    <t xml:space="preserve">Dihydroergotamine </t>
  </si>
  <si>
    <t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</si>
  <si>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</si>
  <si>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>0511-12-6</t>
  </si>
  <si>
    <t>C33H37N5O5</t>
  </si>
  <si>
    <t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</si>
  <si>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</si>
  <si>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>Carbachol</t>
  </si>
  <si>
    <t>http://www.hmdb.ca/metabolites/HMDB0014555</t>
  </si>
  <si>
    <t>2-(trimethylazaniumyl)ethyl carbamate</t>
  </si>
  <si>
    <t>51-83-2</t>
  </si>
  <si>
    <t>C6H15N2O2</t>
  </si>
  <si>
    <t>C[N+](C)(C)CCOC(N)=O</t>
  </si>
  <si>
    <t xml:space="preserve">InChI=1S/C6H14N2O2/c1-8(2,3)4-5-10-6(7)9/h4-5H2,1-3H3,(H-,7,9)/p+1
</t>
  </si>
  <si>
    <t xml:space="preserve">Phenylephrine </t>
  </si>
  <si>
    <t>https://pubchem.ncbi.nlm.nih.gov/compound/6041</t>
  </si>
  <si>
    <t>3-[(1R)-1-hydroxy-2-(methylamino)ethyl]phenol</t>
  </si>
  <si>
    <t>59-42-7</t>
  </si>
  <si>
    <t>C9H13NO2</t>
  </si>
  <si>
    <t>CNCC(C1=CC(=CC=C1)O)O</t>
  </si>
  <si>
    <t>InChI=1S/C9H13NO2/c1-10-6-9(12)7-3-2-4-8(11)5-7/h2-5,9-12H,6H2,1H3/t9-/m0/s1</t>
  </si>
  <si>
    <t>Sulfamerazina</t>
  </si>
  <si>
    <t>https://pubchem.ncbi.nlm.nih.gov/compound/5325</t>
  </si>
  <si>
    <t>4-amino-N-(4-methylpyrimidin-2-yl)benzenesulfonamide</t>
  </si>
  <si>
    <t>127-79-7</t>
  </si>
  <si>
    <t>C11H12N4O2S</t>
  </si>
  <si>
    <t>CC1=NC(=NC=C1)NS(=O)(=O)C2=CC=C(C=C2)N</t>
  </si>
  <si>
    <t>InChI=1S/C11H12N4O2S/c1-8-6-7-13-11(14-8)15-18(16,17)10-4-2-9(12)3-5-10/h2-7H,12H2,1H3,(H,13,14,15)</t>
  </si>
  <si>
    <t>Naproxen</t>
  </si>
  <si>
    <t>https://pubchem.ncbi.nlm.nih.gov/compound/156391</t>
  </si>
  <si>
    <t>(2S)-2-(6-methoxynaphthalen-2-yl)propanoic acid</t>
  </si>
  <si>
    <t>22204-53-1</t>
  </si>
  <si>
    <t>C14H14O3</t>
  </si>
  <si>
    <t>CC(C1=CC2=C(C=C1)C=C(C=C2)OC)C(=O)O</t>
  </si>
  <si>
    <t>InChI=1S/C14H14O3/c1-9(14(15)16)10-3-4-12-8-13(17-2)6-5-11(12)7-10/h3-9H,1-2H3,(H,15,16)/t9-/m0/s1</t>
  </si>
  <si>
    <t>Hydromorphone</t>
  </si>
  <si>
    <t>https://pubchem.ncbi.nlm.nih.gov/compound/5284570</t>
  </si>
  <si>
    <t>(4R,4aR,7aR,12bS)-9-hydroxy-3-methyl-1,2,4,4a,5,6,7a,13-octahydro-4,12-methanobenzofuro[3,2-e]isoquinolin-7-one</t>
  </si>
  <si>
    <t>466-99-9</t>
  </si>
  <si>
    <t>C17H19NO3</t>
  </si>
  <si>
    <t>CN1CCC23C4C1CC5=C2C(=C(C=C5)O)OC3C(=O)CC4</t>
  </si>
  <si>
    <t>InChI=1S/C17H19NO3/c1-18-7-6-17-10-3-5-13(20)16(17)21-15-12(19)4-2-9(14(15)17)8-11(10)18/h2,4,10-11,16,19H,3,5-8H2,1H3/t10-,11+,16-,17-/m0/s1</t>
  </si>
  <si>
    <t>Sulfameter</t>
  </si>
  <si>
    <t>https://pubchem.ncbi.nlm.nih.gov/compound/5326</t>
  </si>
  <si>
    <t>4-amino-N-(5-methoxypyrimidin-2-yl)benzenesulfonamide</t>
  </si>
  <si>
    <t>0651-06-09</t>
  </si>
  <si>
    <t>C11H12N4O3S</t>
  </si>
  <si>
    <t>COC1=CN=C(N=C1)NS(=O)(=O)C2=CC=C(C=C2)N</t>
  </si>
  <si>
    <t>InChI=1S/C11H12N4O3S/c1-18-9-6-13-11(14-7-9)15-19(16,17)10-4-2-8(12)3-5-10/h2-7H,12H2,1H3,(H,13,14,15)</t>
  </si>
  <si>
    <t>Benzfetamine</t>
  </si>
  <si>
    <t>http://www.hmdb.ca/metabolites/HMDB0015003</t>
  </si>
  <si>
    <t>benzyl(methyl)[(2S)-1-phenylpropan-2-yl]amine</t>
  </si>
  <si>
    <t>0156-08-01</t>
  </si>
  <si>
    <t>C17H21N</t>
  </si>
  <si>
    <t>C1=CC=C(C=C1)CNC(=O)CN2C=CN=C2[N+](=O)[O-]</t>
  </si>
  <si>
    <t>Cyclobarbital</t>
  </si>
  <si>
    <t>https://pubchem.ncbi.nlm.nih.gov/compound/5838</t>
  </si>
  <si>
    <t>5-(cyclohexen-1-yl)-5-ethyl-1,3-diazinane-2,4,6-trione</t>
  </si>
  <si>
    <t>52-31-3</t>
  </si>
  <si>
    <t>C12H16N2O3</t>
  </si>
  <si>
    <t>CCC1(C(=O)NC(=O)NC1=O)C2=CCCCC2</t>
  </si>
  <si>
    <t>InChI=1S/C12H16N2O3/c1-2-12(8-6-4-3-5-7-8)9(15)13-11(17)14-10(12)16/h6H,2-5,7H2,1H3,(H2,13,14,15,16,17)</t>
  </si>
  <si>
    <t>Methamphetamine</t>
  </si>
  <si>
    <t>https://pubchem.ncbi.nlm.nih.gov/compound/10836</t>
  </si>
  <si>
    <t>(2S)-N-methyl-1-phenylpropan-2-amine</t>
  </si>
  <si>
    <t>537-46-2</t>
  </si>
  <si>
    <t>C10H15N</t>
  </si>
  <si>
    <t>CC(CC1=CC=CC=C1)NC</t>
  </si>
  <si>
    <t>InChI=1S/C10H15N/c1-9(11-2)8-10-6-4-3-5-7-10/h3-7,9,11H,8H2,1-2H3/t9-/m0/s1</t>
  </si>
  <si>
    <t>Dihydroergocornine</t>
  </si>
  <si>
    <t>https://pubchem.ncbi.nlm.nih.gov/compound/168871</t>
  </si>
  <si>
    <t xml:space="preserve">(6aR,9R,10aR)-N-[(1S,2S,4R,7S)-2-hydroxy-5,8-dioxo-4,7-di(propan-2-yl)-3-oxa-6,9-diazatricyclo[7.3.0.02,6]dodecan-4-yl]-7-methyl-6,6a,8,9,10,10a-hexahydro-4H-indolo[4,3-fg]quinoline-9-carboxamide
</t>
  </si>
  <si>
    <t>25447-65-8</t>
  </si>
  <si>
    <t>C31H41N5O5</t>
  </si>
  <si>
    <t>CC(C)C1C(=O)N2CCCC2C3(N1C(=O)C(O3)(C(C)C)NC(=O)C4CC5C(CC6=CNC7=CC=CC5=C67)N(C4)C)O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</si>
  <si>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</si>
  <si>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Naloxone</t>
  </si>
  <si>
    <t>https://pubchem.ncbi.nlm.nih.gov/compound/5284596</t>
  </si>
  <si>
    <t>(4R,4aS,7aR,12bS)-4a,9-dihydroxy-3-prop-2-enyl-2,4,5,6,7a,13-hexahydro-1H-4,12-methanobenzofuro[3,2-e]isoquinolin-7-one</t>
  </si>
  <si>
    <t>465-65-6</t>
  </si>
  <si>
    <t>C19H21NO4</t>
  </si>
  <si>
    <t>C=CCN1CCC23C4C(=O)CCC2(C1CC5=C3C(=C(C=C5)O)O4)O</t>
  </si>
  <si>
    <t>InChI=1S/C19H21NO4/c1-2-8-20-9-7-18-15-11-3-4-12(21)16(15)24-17(18)13(22)5-6-19(18,23)14(20)10-11/h2-4,14,17,21,23H,1,5-10H2/t14-,17+,18+,19-/m1/s1</t>
  </si>
  <si>
    <t>Cyclopentolate</t>
  </si>
  <si>
    <t>https://www.drugbank.ca/drugs/DB00979</t>
  </si>
  <si>
    <t>2-(dimethylamino)ethyl 2-(1-hydroxycyclopentyl)-2-phenylacetate</t>
  </si>
  <si>
    <t>512-15-2</t>
  </si>
  <si>
    <t>C17H25NO3</t>
  </si>
  <si>
    <t>CN(C)CCOC(=O)C(C1=CC=CC=C1)C2(CCCC2)O</t>
  </si>
  <si>
    <t>InChI=1S/C17H25NO3/c1-18(2)12-13-21-16(19)15(14-8-4-3-5-9-14)17(20)10-6-7-11-17/h3-5,8-9,15,20H,6-7,10-13H2,1-2H3</t>
  </si>
  <si>
    <t>Methylphenidate</t>
  </si>
  <si>
    <t>https://pubchem.ncbi.nlm.nih.gov/compound/4158</t>
  </si>
  <si>
    <t>methyl 2-phenyl-2-piperidin-2-ylacetate</t>
  </si>
  <si>
    <t>113-45-1</t>
  </si>
  <si>
    <t>C14H19NO2</t>
  </si>
  <si>
    <t>COC(=O)C(C1CCCCN1)C2=CC=CC=C2</t>
  </si>
  <si>
    <t>InChI=1S/C14H19NO2/c1-17-14(16)13(11-7-3-2-4-8-11)12-9-5-6-10-15-12/h2-4,7-8,12-13,15H,5-6,9-10H2,1H3</t>
  </si>
  <si>
    <t>Carbenoxolone</t>
  </si>
  <si>
    <t>https://pubchem.ncbi.nlm.nih.gov/compound/636403#section=Names-and-Identifiers</t>
  </si>
  <si>
    <t>(2S,4aS,6aR,6aS,6bR,8aR,10S,12aS,14bR)-10-(3-carboxypropanoyloxy)-2,4a,6a,6b,9,9,12a-heptamethyl-13-oxo-3,4,5,6,6a,7,8,8a,10,11,12,14b-dodecahydro-1H-picene-2-carboxylic acid</t>
  </si>
  <si>
    <t>5697-56-3</t>
  </si>
  <si>
    <t>C34H50O7</t>
  </si>
  <si>
    <t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</si>
  <si>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</si>
  <si>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Mecamylamine </t>
  </si>
  <si>
    <t>https://pubchem.ncbi.nlm.nih.gov/compound/4032</t>
  </si>
  <si>
    <t>N,2,3,3-tetramethylbicyclo[2.2.1]heptan-2-amine</t>
  </si>
  <si>
    <t>60-40-2</t>
  </si>
  <si>
    <t>C11H21N</t>
  </si>
  <si>
    <t>CC1(C2CCC(C2)C1(C)NC)C</t>
  </si>
  <si>
    <t>InChI=1S/C11H21N/c1-10(2)8-5-6-9(7-8)11(10,3)12-4/h8-9,12H,5-7H2,1-4H3</t>
  </si>
  <si>
    <t>Oxipurinol</t>
  </si>
  <si>
    <t>https://pubchem.ncbi.nlm.nih.gov/compound/135398752</t>
  </si>
  <si>
    <t>1,7-dihydropyrazolo[3,4-d]pyrimidine-4,6-dione</t>
  </si>
  <si>
    <t>2465-59-0</t>
  </si>
  <si>
    <t>C5H4N4O2</t>
  </si>
  <si>
    <t>C1=NNC2=C1C(=O)NC(=O)N2</t>
  </si>
  <si>
    <t>InChI=1S/C5H4N4O2/c10-4-2-1-6-9-3(2)7-5(11)8-4/h1H,(H3,6,7,8,9,10,11)</t>
  </si>
  <si>
    <t>Isoproterenol</t>
  </si>
  <si>
    <t>https://pubchem.ncbi.nlm.nih.gov/compound/3779</t>
  </si>
  <si>
    <t>4- [1-hidroxi-2- (propan-2-ilamino) etil] benceno-1,2-diol</t>
  </si>
  <si>
    <t>7683-59-2</t>
  </si>
  <si>
    <t>C 11 H 17 N O 3</t>
  </si>
  <si>
    <t xml:space="preserve">CC(C)NCC(C1=CC(=C(C=C1)O)O)O
</t>
  </si>
  <si>
    <t>InChI = 1S / C11H17NO3 / c1-7 (2) 12-6-11 (15) 8-3-4-9 (13) 10 (14) 5-8 / h3-5,7,11-15H, 6H2, 1-2H3</t>
  </si>
  <si>
    <t>211,26</t>
  </si>
  <si>
    <t>Ephedrine</t>
  </si>
  <si>
    <t>https://pubchem.ncbi.nlm.nih.gov/compound/9294</t>
  </si>
  <si>
    <t>(1R,2S)-2-(methylamino)-1-phenylpropan-1-ol</t>
  </si>
  <si>
    <t>299-42-3</t>
  </si>
  <si>
    <t>C10H15NO</t>
  </si>
  <si>
    <t>CC(C(C1=CC=CC=C1)O)NC</t>
  </si>
  <si>
    <t xml:space="preserve">InChI=1S/C10H15NO/c1-8(11-2)10(12)9-6-4-3-5-7-9/h3-8,10-12H,1-2H3/t8-,10-/m0/s1
</t>
  </si>
  <si>
    <t>Alprenolol</t>
  </si>
  <si>
    <t>https://www.drugbank.ca/drugs/DB00866</t>
  </si>
  <si>
    <t>1-[2-(prop-2-en-1-yl)phenoxy]-3-[(propan-2-yl)amino]propan-2-ol</t>
  </si>
  <si>
    <t>13655-52-2</t>
  </si>
  <si>
    <t>C15H23NO2</t>
  </si>
  <si>
    <t>CC(C)NCC(O)COC1=CC=CC=C1CC=C</t>
  </si>
  <si>
    <t>InChI=1S/C15H23NO2/c1-4-7-13-8-5-6-9-15(13)18-11-14(17)10-16-12(2)3/h4-6,8-9,12,14,16-17H,1,7,10-11H2,2-3H3</t>
  </si>
  <si>
    <t>Alphaprodine</t>
  </si>
  <si>
    <t>https://pubchem.ncbi.nlm.nih.gov/compound/6471#section=Names-and-Identifiers</t>
  </si>
  <si>
    <t>(1,3-dimethyl-4-phenylpiperidin-4-yl) propanoate</t>
  </si>
  <si>
    <t xml:space="preserve">77-20-3
</t>
  </si>
  <si>
    <t>C16H23NO2</t>
  </si>
  <si>
    <t>CCC(=O)OC1(CCN(CC1C)C)C2=CC=CC=C2</t>
  </si>
  <si>
    <t>InChI=1S/C16H23NO2/c1-4-15(18)19-16(14-8-6-5-7-9-14)10-11-17(3)12-13(16)2/h5-9,13H,4,10-12H2,1-3H3</t>
  </si>
  <si>
    <t>Isoxsuprine</t>
  </si>
  <si>
    <t>https://www.drugbank.ca/drugs/DB08941</t>
  </si>
  <si>
    <t>4 - [(1 S , 2 R ) -1-hidroxi-2 - [[(2 R ) -1-fenoxipropan-2-il] amino] propil] fenol</t>
  </si>
  <si>
    <t>395-28-8</t>
  </si>
  <si>
    <t>C 18 H 23 N O 3</t>
  </si>
  <si>
    <t xml:space="preserve">CC(COC1=CC=CC=C1)NC(C)C(C2=CC=C(C=C2)O)O
</t>
  </si>
  <si>
    <t>InChI = 1S / C18H23NO3 / c1-13 (12-22-17-6-4-3-5-7-17) 19-14 (2) 18 (21) 15-8-10-16 (20) 11- 9-15 / h3-11,13-14,18-21H, 12H2,1-2H3 / t13-, 14-, 18- / m1 / s1</t>
  </si>
  <si>
    <t>301,4</t>
  </si>
  <si>
    <t>Vinbarbital</t>
  </si>
  <si>
    <t>https://pubchem.ncbi.nlm.nih.gov/compound/5284636</t>
  </si>
  <si>
    <t>5-ethyl-5-[(E)-pent-2-en-2-yl]-1,3-diazinane-2,4,6-trione</t>
  </si>
  <si>
    <t>125-42-8</t>
  </si>
  <si>
    <t>C11H16N2O3</t>
  </si>
  <si>
    <t>CCC=C(C)C1(C(=O)NC(=O)NC1=O)CC</t>
  </si>
  <si>
    <t>InChI=1S/C11H16N2O3/c1-4-6-7(3)11(5-2)8(14)12-10(16)13-9(11)15/h6H,4-5H2,1-3H3,(H2,12,13,14,15,16)/b7-6+</t>
  </si>
  <si>
    <t>Methazolamide</t>
  </si>
  <si>
    <t>https://pubchem.ncbi.nlm.nih.gov/compound/4100</t>
  </si>
  <si>
    <t>N-(3-methyl-5-sulfamoyl-1,3,4-thiadiazol-2-ylidene)acetamide</t>
  </si>
  <si>
    <t>554-57-4</t>
  </si>
  <si>
    <t>C5H8N4O3S2</t>
  </si>
  <si>
    <t>CC(=O)N=C1N(N=C(S1)S(=O)(=O)N)C</t>
  </si>
  <si>
    <t>InChI=1S/C5H8N4O3S2/c1-3(10)7-4-9(2)8-5(13-4)14(6,11)12/h1-2H3,(H2,6,11,12)</t>
  </si>
  <si>
    <t>Phenazocine</t>
  </si>
  <si>
    <t>https://pubchem.ncbi.nlm.nih.gov/compound/14707</t>
  </si>
  <si>
    <t>1,13-dimethyl-10-(2-phenylethyl)-10-azatricyclo[7.3.1.02,7]trideca-2(7),3,5-trien-4-ol</t>
  </si>
  <si>
    <t>127-35-5</t>
  </si>
  <si>
    <t>C22H27NO</t>
  </si>
  <si>
    <t>CC1C2CC3=C(C1(CCN2CCC4=CC=CC=C4)C)C=C(C=C3)O</t>
  </si>
  <si>
    <t>InChI=1S/C22H27NO/c1-16-21-14-18-8-9-19(24)15-20(18)22(16,2)11-13-23(21)12-10-17-6-4-3-5-7-17/h3-9,15-16,21,24H,10-14H2,1-2H3</t>
  </si>
  <si>
    <t>Dihydroergocristine</t>
  </si>
  <si>
    <t>https://pubchem.ncbi.nlm.nih.gov/compound/107715</t>
  </si>
  <si>
    <t xml:space="preserve">(6aR,9R,10aR)-N-[(1S,2S,4R,7S)-7-benzyl-2-hydroxy-5,8-dioxo-4-propan-2-yl-3-oxa-6,9-diazatricyclo[7.3.0.02,6]dodecan-4-yl]-7-methyl-6,6a,8,9,10,10a-hexahydro-4H-indolo[4,3-fg]quinoline-9-carboxamide
</t>
  </si>
  <si>
    <t>17479-19-5</t>
  </si>
  <si>
    <t>C35H41N5O5</t>
  </si>
  <si>
    <t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</si>
  <si>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</si>
  <si>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>Hexobarbital</t>
  </si>
  <si>
    <t>https://pubchem.ncbi.nlm.nih.gov/compound/3608</t>
  </si>
  <si>
    <t>5-(cyclohexen-1-yl)-1,5-dimethyl-1,3-diazinane-2,4,6-trione</t>
  </si>
  <si>
    <t>56-29-1</t>
  </si>
  <si>
    <t>CC1(C(=O)NC(=O)N(C1=O)C)C2=CCCCC2</t>
  </si>
  <si>
    <t>InChI=1S/C12H16N2O3/c1-12(8-6-4-3-5-7-8)9(15)13-11(17)14(2)10(12)16/h6H,3-5,7H2,1-2H3,(H,13,15,17)</t>
  </si>
  <si>
    <t xml:space="preserve">Acetic acid </t>
  </si>
  <si>
    <t>https://www.drugbank.ca/drugs/DB03166</t>
  </si>
  <si>
    <t>acetic acid</t>
  </si>
  <si>
    <t>64-19-7</t>
  </si>
  <si>
    <t>C2H4O2</t>
  </si>
  <si>
    <t>CC(=O)O</t>
  </si>
  <si>
    <t>InChI=1S/C2H4O2/c1-2(3)4/h1H3,(H,3,4)</t>
  </si>
  <si>
    <t>Butylparaben</t>
  </si>
  <si>
    <t>https://www.drugbank.ca/drugs/DB14084</t>
  </si>
  <si>
    <t xml:space="preserve">butyl 4-hydroxybenzoate
</t>
  </si>
  <si>
    <t>94-26-8</t>
  </si>
  <si>
    <t>C11H14O3</t>
  </si>
  <si>
    <t>CCCCOC(=O)C1=CC=C(O)C=C1</t>
  </si>
  <si>
    <t xml:space="preserve">InChI=1S/C11H14O3/c1-2-3-8-14-11(13)9-4-6-10(12)7-5-9/h4-7,12H,2-3,8H2,1H3
</t>
  </si>
  <si>
    <t>Phenobarbital</t>
  </si>
  <si>
    <t>https://pubchem.ncbi.nlm.nih.gov/compound/4763</t>
  </si>
  <si>
    <t>5-ethyl-5-phenyl-1,3-diazinane-2,4,6-trione</t>
  </si>
  <si>
    <t>50-06-6</t>
  </si>
  <si>
    <t>C12H12N2O3</t>
  </si>
  <si>
    <t>CCC1(C(=O)NC(=O)NC1=O)C2=CC=CC=C2</t>
  </si>
  <si>
    <t>InChI=1S/C12H12N2O3/c1-2-12(8-6-4-3-5-7-8)9(15)13-11(17)14-10(12)16/h3-7H,2H2,1H3,(H2,13,14,15,16,17)</t>
  </si>
  <si>
    <t>Benzylamine</t>
  </si>
  <si>
    <t>http://www.hmdb.ca/metabolites/HMDB0033871</t>
  </si>
  <si>
    <t>phenylmethanamine</t>
  </si>
  <si>
    <t>100-46-9</t>
  </si>
  <si>
    <t>C7H9N</t>
  </si>
  <si>
    <t>NCC1=CC=CC=C1</t>
  </si>
  <si>
    <t xml:space="preserve">InChI=1S/C7H9N/c8-6-7-4-2-1-3-5-7/h1-5H,6,8H2
</t>
  </si>
  <si>
    <t>Pseudoephedrine</t>
  </si>
  <si>
    <t>https://pubchem.ncbi.nlm.nih.gov/compound/7028</t>
  </si>
  <si>
    <t>90-82-4</t>
  </si>
  <si>
    <t>InChI=1S/C10H15NO/c1-8(11-2)10(12)9-6-4-3-5-7-9/h3-8,10-12H,1-2H3/t8-,10+/m0/s1</t>
  </si>
  <si>
    <t>Mephentermine</t>
  </si>
  <si>
    <t>https://www.drugbank.ca/drugs/DB01365</t>
  </si>
  <si>
    <t>N,2-dimethyl-1-phenylpropan-2-amine</t>
  </si>
  <si>
    <t>100-92-5</t>
  </si>
  <si>
    <t>C11H17N</t>
  </si>
  <si>
    <t>CC(C)(CC1=CC=CC=C1)NC</t>
  </si>
  <si>
    <t>InChI=1S/C11H17N/c1-11(2,12-3)9-10-7-5-4-6-8-10/h4-8,12H,9H2,1-3H3</t>
  </si>
  <si>
    <t>Kanamycin</t>
  </si>
  <si>
    <t>https://pubchem.ncbi.nlm.nih.gov/compound/6032</t>
  </si>
  <si>
    <t>(2R,3S,4S,5R,6R)-2-(aminomethyl)-6-[(1R,2R,3S,4R,6S)-4,6-diamino-3-[(2S,3R,4S,5S,6R)-4-amino-3,5-dihydroxy-6-(hydroxymethyl)oxan-2-yl]oxy-2-hydroxycyclohexyl]oxyoxane-3,4,5-triol</t>
  </si>
  <si>
    <t>59-01-8</t>
  </si>
  <si>
    <t>C18H36N4O11</t>
  </si>
  <si>
    <t>C1C(C(C(C(C1N)OC2C(C(C(C(O2)CN)O)O)O)O)OC3C(C(C(C(O3)CO)O)N)O)N</t>
  </si>
  <si>
    <t>InChI=1S/C18H36N4O11/c19-2-6-10(25)12(27)13(28)18(30-6)33-16-5(21)1-4(20)15(14(16)29)32-17-11(26)8(22)9(24)7(3-23)31-17/h4-18,23-29H,1-3,19-22H2/t4-,5+,6-,7-,8+,9-,10-,11-,12+,13-,14-,15+,16-,17-,18-/m1/s1</t>
  </si>
  <si>
    <t>Metoprolol</t>
  </si>
  <si>
    <t>https://pubchem.ncbi.nlm.nih.gov/compound/4171</t>
  </si>
  <si>
    <t>1-[4-(2-methoxyethyl)phenoxy]-3-(propan-2-ylamino)propan-2-ol</t>
  </si>
  <si>
    <t>51384-51-1</t>
  </si>
  <si>
    <t>C15H25NO3</t>
  </si>
  <si>
    <t>CC(C)NCC(COC1=CC=C(C=C1)CCOC)O</t>
  </si>
  <si>
    <t>InChI=1S/C15H25NO3/c1-12(2)16-10-14(17)11-19-15-6-4-13(5-7-15)8-9-18-3/h4-7,12,14,16-17H,8-11H2,1-3H3</t>
  </si>
  <si>
    <t>Orphenadrine</t>
  </si>
  <si>
    <t>N,N-dimethyl-2-[(2-methylphenyl)-phenylmethoxy]ethanamine</t>
  </si>
  <si>
    <t>83-98-7</t>
  </si>
  <si>
    <t>C18H23NO</t>
  </si>
  <si>
    <t>CC1=CC=CC=C1C(C2=CC=CC=C2)OCCN(C)C</t>
  </si>
  <si>
    <t>InChI=1S/C18H23NO/c1-15-9-7-8-12-17(15)18(20-14-13-19(2)3)16-10-5-4-6-11-16/h4-12,18H,13-14H2,1-3H3</t>
  </si>
  <si>
    <t>Phenytoin</t>
  </si>
  <si>
    <t>https://pubchem.ncbi.nlm.nih.gov/compound/1775</t>
  </si>
  <si>
    <t>5,5-diphenylimidazolidine-2,4-dione</t>
  </si>
  <si>
    <t>57-41-0</t>
  </si>
  <si>
    <t>C15H12N2O2</t>
  </si>
  <si>
    <t>C1=CC=C(C=C1)C2(C(=O)NC(=O)N2)C3=CC=CC=C3</t>
  </si>
  <si>
    <t>InChI=1S/C15H12N2O2/c18-13-15(17-14(19)16-13,11-7-3-1-4-8-11)12-9-5-2-6-10-12/h1-10H,(H2,16,17,18,19)</t>
  </si>
  <si>
    <t>Sulfapyridine</t>
  </si>
  <si>
    <t>https://pubchem.ncbi.nlm.nih.gov/compound/5336</t>
  </si>
  <si>
    <t>4-amino-N-pyridin-2-ylbenzenesulfonamide</t>
  </si>
  <si>
    <t>144-83-2</t>
  </si>
  <si>
    <t>C11H11N3O2S</t>
  </si>
  <si>
    <t>C1=CC=NC(=C1)NS(=O)(=O)C2=CC=C(C=C2)N</t>
  </si>
  <si>
    <t>InChI=1S/C11H11N3O2S/c12-9-4-6-10(7-5-9)17(15,16)14-11-3-1-2-8-13-11/h1-8H,12H2,(H,13,14)</t>
  </si>
  <si>
    <t>Papaverine</t>
  </si>
  <si>
    <t>https://pubchem.ncbi.nlm.nih.gov/compound/4680</t>
  </si>
  <si>
    <t>1-[(3,4-dimethoxyphenyl)methyl]-6,7-dimethoxyisoquinoline</t>
  </si>
  <si>
    <t>58-74-2</t>
  </si>
  <si>
    <t>C20H21NO4</t>
  </si>
  <si>
    <t>COC1=C(C=C(C=C1)CC2=NC=CC3=CC(=C(C=C32)OC)OC)OC</t>
  </si>
  <si>
    <t>InChI=1S/C20H21NO4/c1-22-17-6-5-13(10-18(17)23-2)9-16-15-12-20(25-4)19(24-3)11-14(15)7-8-21-16/h5-8,10-12H,9H2,1-4H3</t>
  </si>
  <si>
    <t>Aprobarbital</t>
  </si>
  <si>
    <t>https://www.drugbank.ca/drugs/DB01352</t>
  </si>
  <si>
    <t xml:space="preserve">5-(prop-2-en-1-yl)-5-(propan-2-yl)-1,3-diazinane-2,4,6-trione
</t>
  </si>
  <si>
    <t>77-02-1</t>
  </si>
  <si>
    <t>C10H14N2O3</t>
  </si>
  <si>
    <t>CC(C)C1(C(=O)NC(=O)NC1=O)CC=C</t>
  </si>
  <si>
    <t xml:space="preserve">InChI=1S/C10H14N2O3/c1-4-5-10(6(2)3)7(13)11-9(15)12-8(10)14/h4,6H,1,5H2,2-3H3,(H2,11,12,13,14,15)
</t>
  </si>
  <si>
    <t>Phenylpropanolamine</t>
  </si>
  <si>
    <t>https://hmdb.ca/metabolites/HMDB0001942</t>
  </si>
  <si>
    <t>(1S,2R)-2-amino-1-phenylpropan-1-ol</t>
  </si>
  <si>
    <t>14838-15-4</t>
  </si>
  <si>
    <t>C9H13NO</t>
  </si>
  <si>
    <t>CC(C(C1=CC=CC=C1)O)N</t>
  </si>
  <si>
    <t>InChI=1S/C9H13NO/c1-7(10)9(11)8-5-3-2-4-6-8/h2-7,9,11H,10H2,1H3/t7-,9-/m1/s1</t>
  </si>
  <si>
    <t>Talbutal</t>
  </si>
  <si>
    <t>https://pubchem.ncbi.nlm.nih.gov/compound/8275</t>
  </si>
  <si>
    <t>5-butan-2-yl-5-prop-2-enyl-1,3-diazinane-2,4,6-trione</t>
  </si>
  <si>
    <t>115-44-6</t>
  </si>
  <si>
    <t>CCC(C)C1(C(=O)NC(=O)NC1=O)CC=C</t>
  </si>
  <si>
    <t>InChI=1S/C11H16N2O3/c1-4-6-11(7(3)5-2)8(14)12-10(16)13-9(11)15/h4,7H,1,5-6H2,2-3H3,(H2,12,13,14,15,16)</t>
  </si>
  <si>
    <t>Alphameprodine</t>
  </si>
  <si>
    <t>https://pubchem.ncbi.nlm.nih.gov/compound/61119#section=Names-and-Identifiers</t>
  </si>
  <si>
    <t xml:space="preserve">[(3S,4R)-3-ethyl-1-methyl-4-phenylpiperidin-4-yl] propanoate
</t>
  </si>
  <si>
    <t>468-51-9</t>
  </si>
  <si>
    <t>C17H25NO2</t>
  </si>
  <si>
    <t xml:space="preserve">CCC1CN(CCC1(C2=CC=CC=C2)OC(=O)CC)C
</t>
  </si>
  <si>
    <t>InChI=1S/C17H25NO2/c1-4-14-13-18(3)12-11-17(14,20-16(19)5-2)15-9-7-6-8-10-15/h6-10,14H,4-5,11-13H2,1-3H3/t14-,17+/m0/s1</t>
  </si>
  <si>
    <t>Theophylline</t>
  </si>
  <si>
    <t>https://pubchem.ncbi.nlm.nih.gov/compound/2153</t>
  </si>
  <si>
    <t>1,3-dimethyl-7H-purine-2,6-dione</t>
  </si>
  <si>
    <t>58-55-9</t>
  </si>
  <si>
    <t>C7H8N4O2</t>
  </si>
  <si>
    <t>CN1C2=C(C(=O)N(C1=O)C)NC=N2</t>
  </si>
  <si>
    <t>InChI=1S/C7H8N4O2/c1-10-5-4(8-3-9-5)6(12)11(2)7(10)13/h3H,1-2H3,(H,8,9)</t>
  </si>
  <si>
    <t>Barbital</t>
  </si>
  <si>
    <t>https://pubchem.ncbi.nlm.nih.gov/compound/2294#section=IUPAC-Name</t>
  </si>
  <si>
    <t>5,5-diethyl-1,3-diazinane-2,4,6-trione</t>
  </si>
  <si>
    <t>57-44-3</t>
  </si>
  <si>
    <t>C8H12N2O3</t>
  </si>
  <si>
    <t>CCC1(C(=O)NC(=O)NC1=O)CC</t>
  </si>
  <si>
    <t>InChI=1S/C8H12N2O3/c1-3-8(4-2)5(11)9-7(13)10-6(8)12/h3-4H2,1-2H3,(H2,9,10,11,12,13)</t>
  </si>
  <si>
    <t>Dextrometorfane</t>
  </si>
  <si>
    <t>https://pubchem.ncbi.nlm.nih.gov/compound/5360696</t>
  </si>
  <si>
    <t xml:space="preserve">(1S,9S,10S)-4-methoxy-17-methyl-17-azatetracyclo[7.5.3.0¹,¹⁰.0²,⁷]heptadeca-2(7),3,5-triene
</t>
  </si>
  <si>
    <t>125-71-3</t>
  </si>
  <si>
    <t>C18H25NO</t>
  </si>
  <si>
    <t>CN1CCC23CCCCC2C1CC4=C3C=C(C=C4)OC</t>
  </si>
  <si>
    <t>InChI=1S/C18H25NO/c1-19-10-9-18-8-4-3-5-15(18)17(19)11-13-6-7-14(20-2)12-16(13)18/h6-7,12,15,17H,3-5,8-11H2,1-2H3/t15-,17+,18+/m1/s1</t>
  </si>
  <si>
    <t>Butabarbital</t>
  </si>
  <si>
    <t>https://www.drugbank.ca/drugs/DB00237</t>
  </si>
  <si>
    <t>5-(butan-2-yl)-5-ethyl-1,3-diazinane-2,4,6-trione</t>
  </si>
  <si>
    <t>125-40-6</t>
  </si>
  <si>
    <t>C10H16N2O3</t>
  </si>
  <si>
    <t>CCC(C)C1(CC)C(=O)NC(=O)NC1=O</t>
  </si>
  <si>
    <t>InChI=1S/C10H16N2O3/c1-4-6(3)10(5-2)7(13)11-9(15)12-8(10)14/h6H,4-5H2,1-3H3,(H2,11,12,13,14,15)</t>
  </si>
  <si>
    <t>Ethinylestradiol</t>
  </si>
  <si>
    <t>https://pubchem.ncbi.nlm.nih.gov/compound/5991</t>
  </si>
  <si>
    <t>(1S,10R,11S,14R,15S)-14-ethynyl-15-methyltetracyclo[8.7.0.0^{2,7}.0^{11,15}]heptadeca-2(7),3,5-triene-5,14-diol</t>
  </si>
  <si>
    <t>57-63-6</t>
  </si>
  <si>
    <t>C20H24O2</t>
  </si>
  <si>
    <t xml:space="preserve">CC12CCC3C(C1CCC2(C#C)O)CCC4=C3C=CC(=C4)O
</t>
  </si>
  <si>
    <t>InChI = 1S / C20H24O2 / c1-3-20 (22) 11-9-18-17-6-4-13-12-14 (21) 5-7-15 (13) 16 (17) 8-10- 19 (18,20) 2 / h1,5,7,12,16-18,21-22H, 4,6,8-11H2,2H3 / t16-, 17-, 18 +, 19 +, 20 + / m1 / s1</t>
  </si>
  <si>
    <t>40,5</t>
  </si>
  <si>
    <t>Hydrocodone</t>
  </si>
  <si>
    <t>https://pubchem.ncbi.nlm.nih.gov/compound/5284569</t>
  </si>
  <si>
    <t>(4R,4aR,7aR,12bS)-9-methoxy-3-methyl-1,2,4,4a,5,6,7a,13-octahydro-4,12-methanobenzofuro[3,2-e]isoquinolin-7-one</t>
  </si>
  <si>
    <t>125-29-1</t>
  </si>
  <si>
    <t>CN1CCC23C4C1CC5=C2C(=C(C=C5)OC)OC3C(=O)CC4</t>
  </si>
  <si>
    <t>InChI=1S/C18H21NO3/c1-19-8-7-18-11-4-5-13(20)17(18)22-16-14(21-2)6-3-10(15(16)18)9-12(11)19/h3,6,11-12,17H,4-5,7-9H2,1-2H3/t11-,12+,17-,18-/m0/s1</t>
  </si>
  <si>
    <t>Metharbital</t>
  </si>
  <si>
    <t>https://pubchem.ncbi.nlm.nih.gov/compound/4099</t>
  </si>
  <si>
    <t>5,5-diethyl-1-methyl-1,3-diazinane-2,4,6-trione</t>
  </si>
  <si>
    <t>50-11-3</t>
  </si>
  <si>
    <t>C9H14N2O3</t>
  </si>
  <si>
    <t>CCC1(C(=O)NC(=O)N(C1=O)C)CC</t>
  </si>
  <si>
    <t>InChI=1S/C9H14N2O3/c1-4-9(5-2)6(12)10-8(14)11(3)7(9)13/h4-5H2,1-3H3,(H,10,12,14)</t>
  </si>
  <si>
    <t>Secobarbital</t>
  </si>
  <si>
    <t>https://pubchem.ncbi.nlm.nih.gov/compound/5193</t>
  </si>
  <si>
    <t>5-pentan-2-yl-5-prop-2-enyl-1,3-diazinane-2,4,6-trione</t>
  </si>
  <si>
    <t>76-73-3</t>
  </si>
  <si>
    <t>C12H18N2O3</t>
  </si>
  <si>
    <t>CCCC(C)C1(C(=O)NC(=O)NC1=O)CC=C</t>
  </si>
  <si>
    <t>InChI=1S/C12H18N2O3/c1-4-6-8(3)12(7-5-2)9(15)13-11(17)14-10(12)16/h5,8H,2,4,6-7H2,1,3H3,(H2,13,14,15,16,17)</t>
  </si>
  <si>
    <t>Amobarbital</t>
  </si>
  <si>
    <t>5-ethyl-5-(3-methylbutyl)-1,3-diazinane-2,4,6-trione</t>
  </si>
  <si>
    <t>57-43-2</t>
  </si>
  <si>
    <t>C11H18N2O3</t>
  </si>
  <si>
    <t>CCC1(CCC(C)C)C(=O)NC(=O)NC1=O</t>
  </si>
  <si>
    <t>InChI=1S/C11H18N2O3/c1-4-11(6-5-7(2)3)8(14)12-10(16)13-9(11)15/h7H,4-6H2,1-3H3,(H2,12,13,14,15,16)</t>
  </si>
  <si>
    <t>Indoprofen</t>
  </si>
  <si>
    <t>https://pubchem.ncbi.nlm.nih.gov/compound/3718</t>
  </si>
  <si>
    <t>2-[4-(3-oxo-1H-isoindol-2-yl)phenyl]propanoic acid</t>
  </si>
  <si>
    <t>31842-01-0</t>
  </si>
  <si>
    <t>C17H15NO3</t>
  </si>
  <si>
    <t>CC(C1=CC=C(C=C1)N2CC3=CC=CC=C3C2=O)C(=O)O</t>
  </si>
  <si>
    <t>InChI=1S/C17H15NO3/c1-11(17(20)21)12-6-8-14(9-7-12)18-10-13-4-2-3-5-15(13)16(18)19/h2-9,11H,10H2,1H3,(H,20,21)</t>
  </si>
  <si>
    <t>Methoxamine</t>
  </si>
  <si>
    <t>https://pubchem.ncbi.nlm.nih.gov/compound/6082</t>
  </si>
  <si>
    <t>2-amino-1-(2,5-dimethoxyphenyl)propan-1-ol</t>
  </si>
  <si>
    <t>390-28-3</t>
  </si>
  <si>
    <t>CC(C(C1=C(C=CC(=C1)OC)OC)O)N</t>
  </si>
  <si>
    <t>InChI=1S/C11H17NO3/c1-7(12)11(13)9-6-8(14-2)4-5-10(9)15-3/h4-7,11,13H,12H2,1-3H3</t>
  </si>
  <si>
    <t>Ethoxzolamide</t>
  </si>
  <si>
    <t>https://www.drugbank.ca/drugs/DB00311</t>
  </si>
  <si>
    <t>6-ethoxy-1,3-benzothiazole-2-sulfonamide</t>
  </si>
  <si>
    <t>452-35-7</t>
  </si>
  <si>
    <t>C9H10N2O3S2</t>
  </si>
  <si>
    <t>CCOC1=CC2=C(C=C1)N=C(S2)S(=O)(=O)N</t>
  </si>
  <si>
    <t>InChI=1S/C9H10N2O3S2/c1-2-14-6-3-4-7-8(5-6)15-9(11-7)16(10,12)13/h3-5H,2H2,1H3,(H2,10,12,13)</t>
  </si>
  <si>
    <t>Meperidine</t>
  </si>
  <si>
    <t>https://pubchem.ncbi.nlm.nih.gov/compound/4058</t>
  </si>
  <si>
    <t>ethyl 1-methyl-4-phenylpiperidine-4-carboxylate</t>
  </si>
  <si>
    <t>57-42-1</t>
  </si>
  <si>
    <t>C15H21NO2</t>
  </si>
  <si>
    <t>CCOC(=O)C1(CCN(CC1)C)C2=CC=CC=C2</t>
  </si>
  <si>
    <t>InChI=1S/C15H21NO2/c1-3-18-14(17)15(9-11-16(2)12-10-15)13-7-5-4-6-8-13/h4-8H,3,9-12H2,1-2H3</t>
  </si>
  <si>
    <t>Phenyltoloxamine</t>
  </si>
  <si>
    <t>https://pubchem.ncbi.nlm.nih.gov/compound/7077</t>
  </si>
  <si>
    <t>2-(2-benzylphenoxy)-N,N-dimethylethanamine</t>
  </si>
  <si>
    <t>92-12-6</t>
  </si>
  <si>
    <t>C17H21NO</t>
  </si>
  <si>
    <t>CN(C)CCOC1=CC=CC=C1CC2=CC=CC=C2</t>
  </si>
  <si>
    <t>InChI=1S/C17H21NO/c1-18(2)12-13-19-17-11-7-6-10-16(17)14-15-8-4-3-5-9-15/h3-11H,12-14H2,1-2H3</t>
  </si>
  <si>
    <t>Phentermine</t>
  </si>
  <si>
    <t>https://pubchem.ncbi.nlm.nih.gov/compound/4771</t>
  </si>
  <si>
    <t>2-methyl-1-phenylpropan-2-amine</t>
  </si>
  <si>
    <t>0122-09-08</t>
  </si>
  <si>
    <t>CC(C)(CC1=CC=CC=C1)N</t>
  </si>
  <si>
    <t>InChI=1S/C10H15N/c1-10(2,11)8-9-6-4-3-5-7-9/h3-7H,8,11H2,1-2H3</t>
  </si>
  <si>
    <t>Phenethylamine</t>
  </si>
  <si>
    <t>https://pubchem.ncbi.nlm.nih.gov/compound/1001</t>
  </si>
  <si>
    <t>2-phenylethanamine</t>
  </si>
  <si>
    <t>64-04-0</t>
  </si>
  <si>
    <t>C8H11N</t>
  </si>
  <si>
    <t>C1=CC=C(C=C1)CCN</t>
  </si>
  <si>
    <t>InChI=1S/C8H11N/c9-7-6-8-4-2-1-3-5-8/h1-5H,6-7,9H2</t>
  </si>
  <si>
    <t>Dihydrocodeine</t>
  </si>
  <si>
    <t>https://pubchem.ncbi.nlm.nih.gov/compound/5284543</t>
  </si>
  <si>
    <t>(4R,4aR,7S,7aR,12bS)-9-methoxy-3-methyl-2,4,4a,5,6,7,7a,13-octahydro-1H-4,12-methanobenzofuro[3,2-e]isoquinolin-7-ol</t>
  </si>
  <si>
    <t>125-28-0</t>
  </si>
  <si>
    <t>C18H23NO3</t>
  </si>
  <si>
    <t>CN1CCC23C4C1CC5=C2C(=C(C=C5)OC)OC3C(CC4)O</t>
  </si>
  <si>
    <t>InChI=1S/C18H23NO3/c1-19-8-7-18-11-4-5-13(20)17(18)22-16-14(21-2)6-3-10(15(16)18)9-12(11)19/h3,6,11-13,17,20H,4-5,7-9H2,1-2H3/t11-,12+,13-,17-,18-/m0/s1</t>
  </si>
  <si>
    <t>Oxycodone</t>
  </si>
  <si>
    <t>https://pubchem.ncbi.nlm.nih.gov/compound/5284603</t>
  </si>
  <si>
    <t>(4R,4aS,7aR,12bS)-4a-hydroxy-9-methoxy-3-methyl-2,4,5,6,7a,13-hexahydro-1H-4,12-methanobenzofuro[3,2-e]isoquinolin-7-one</t>
  </si>
  <si>
    <t>76-42-6</t>
  </si>
  <si>
    <t>C18H21NO4</t>
  </si>
  <si>
    <t>CN1CCC23C4C(=O)CCC2(C1CC5=C3C(=C(C=C5)OC)O4)O</t>
  </si>
  <si>
    <t>InChI=1S/C18H21NO4/c1-19-8-7-17-14-10-3-4-12(22-2)15(14)23-16(17)11(20)5-6-18(17,21)13(19)9-10/h3-4,13,16,21H,5-9H2,1-2H3/t13-,16+,17+,18-/m1/s1</t>
  </si>
  <si>
    <t>Phentolamine</t>
  </si>
  <si>
    <t>https://pubchem.ncbi.nlm.nih.gov/compound/5775</t>
  </si>
  <si>
    <t>3-[N-(4,5-dihydro-1H-imidazol-2-ylmethyl)-4-methylanilino]phenol</t>
  </si>
  <si>
    <t>50-60-2</t>
  </si>
  <si>
    <t>C17H19N3O</t>
  </si>
  <si>
    <t>CC1=CC=C(C=C1)N(CC2=NCCN2)C3=CC(=CC=C3)O</t>
  </si>
  <si>
    <t>InChI=1S/C17H19N3O/c1-13-5-7-14(8-6-13)20(12-17-18-9-10-19-17)15-3-2-4-16(21)11-15/h2-8,11,21H,9-10,12H2,1H3,(H,18,19)</t>
  </si>
  <si>
    <t>Pentazocine</t>
  </si>
  <si>
    <t>https://pubchem.ncbi.nlm.nih.gov/compound/441278</t>
  </si>
  <si>
    <t>(1R,9R,13R)-1,13-dimethyl-10-(3-methylbut-2-enyl)-10-azatricyclo[7.3.1.02,7]trideca-2(7),3,5-trien-4-ol</t>
  </si>
  <si>
    <t>359-83-1</t>
  </si>
  <si>
    <t>C19H27NO</t>
  </si>
  <si>
    <t>CC1C2CC3=C(C1(CCN2CC=C(C)C)C)C=C(C=C3)O</t>
  </si>
  <si>
    <t>InChI=1S/C19H27NO/c1-13(2)7-9-20-10-8-19(4)14(3)18(20)11-15-5-6-16(21)12-17(15)19/h5-7,12,14,18,21H,8-11H2,1-4H3/t14-,18+,19+/m0/s1</t>
  </si>
  <si>
    <t>Amphetamine</t>
  </si>
  <si>
    <t>https://pubchem.ncbi.nlm.nih.gov/compound/3007</t>
  </si>
  <si>
    <t>1-phenylpropan-2-amine</t>
  </si>
  <si>
    <t>300-62-9</t>
  </si>
  <si>
    <t xml:space="preserve">	C9H13N</t>
  </si>
  <si>
    <t>CC(N)CC1=CC=CC=C1</t>
  </si>
  <si>
    <t xml:space="preserve">InChI=1S/C9H13N/c1-8(10)7-9-5-3-2-4-6-9/h2-6,8H,7,10H2,1H3
</t>
  </si>
  <si>
    <t>Levorphanol</t>
  </si>
  <si>
    <t>https://hmdb.ca/metabolites/HMDB0014992</t>
  </si>
  <si>
    <t>(1R,9R,10R)-17-methyl-17-azatetracyclo[7.5.3.01,10.02,7]heptadeca-2(7),3,5-trien-4-ol</t>
  </si>
  <si>
    <t>77-07-6</t>
  </si>
  <si>
    <t>C17H23NO</t>
  </si>
  <si>
    <t>CN1CCC23CCCCC2C1CC4=C3C=C(C=C4)O</t>
  </si>
  <si>
    <t>InChI=1S/C17H23NO/c1-18-9-8-17-7-3-2-4-14(17)16(18)10-12-5-6-13(19)11-15(12)17/h5-6,11,14,16,19H,2-4,7-10H2,1H3/t14-,16+,17+/m0/s1</t>
  </si>
  <si>
    <t xml:space="preserve">Acetazolamide </t>
  </si>
  <si>
    <t>https://www.drugbank.ca/drugs/DB00819</t>
  </si>
  <si>
    <t>N-(5-sulfamoyl-1,3,4-thiadiazol-2-yl)acetamide</t>
  </si>
  <si>
    <t>59-66-5</t>
  </si>
  <si>
    <t>C4H6N4O3S2</t>
  </si>
  <si>
    <t>CC(=O)NC1=NN=C(S1)S(=O)(=O)N</t>
  </si>
  <si>
    <t>InChI=1S/C4H6N4O3S2/c1-2(9)6-3-7-8-4(12-3)13(5,10)11/h1H3,(H2,5,10,11)(H,6,7,9)</t>
  </si>
  <si>
    <t>Acetaminophen</t>
  </si>
  <si>
    <t>https://pubchem.ncbi.nlm.nih.gov/compound/1983</t>
  </si>
  <si>
    <t>N-(4-hydroxyphenyl)acetamide</t>
  </si>
  <si>
    <t>103-90-2</t>
  </si>
  <si>
    <t>C8H9NO2</t>
  </si>
  <si>
    <t>CC(=O)NC1=CC=C(C=C1)O</t>
  </si>
  <si>
    <t>InChI=1S/C8H9NO2/c1-6(10)9-7-2-4-8(11)5-3-7/h2-5,11H,1H3,(H,9,10)</t>
  </si>
  <si>
    <t>Diphenhydramine</t>
  </si>
  <si>
    <t>https://pubchem.ncbi.nlm.nih.gov/compound/3100</t>
  </si>
  <si>
    <t xml:space="preserve">2-benzhydryloxy-N,N-dimethylethanamine
</t>
  </si>
  <si>
    <t>58-73-1</t>
  </si>
  <si>
    <t>CN(C)CCOC(C1=CC=CC=C1)C2=CC=CC=C2</t>
  </si>
  <si>
    <t>InChI=1S/C17H21NO/c1-18(2)13-14-19-17(15-9-5-3-6-10-15)16-11-7-4-8-12-16/h3-12,17H,13-14H2,1-2H3</t>
  </si>
  <si>
    <t>Brucine</t>
  </si>
  <si>
    <t>https://pubchem.ncbi.nlm.nih.gov/compound/442021#section=Isomeric-SMILES</t>
  </si>
  <si>
    <t>(4aR,5aS,8aR,13aS,15aS,15bR)-10,11-dimethoxy-4a,5,5a,7,8,13a,15,15a,15b,16-decahydro-2H-4,6-methanoindolo[3,2,1-ij]oxepino[2,3,4-de]pyrrolo[2,3-h]quinolin-14-one</t>
  </si>
  <si>
    <t>357-57-3</t>
  </si>
  <si>
    <t>C23H26N2O4</t>
  </si>
  <si>
    <t>COC1=C(C=C2C(=C1)C34CCN5C3CC6C7C4N2C(=O)CC7OCC=C6C5)OC</t>
  </si>
  <si>
    <t>InChI=1S/C23H26N2O4/c1-27-16-8-14-15(9-17(16)28-2)25-20(26)10-18-21-13-7-19-23(14,22(21)25)4-5-24(19)11-12(13)3-6-29-18/h3,8-9,13,18-19,21-22H,4-7,10-11H2,1-2H3/t13-,18-,19-,21-,22-,23+/m0/s1</t>
  </si>
  <si>
    <t>Betahistine</t>
  </si>
  <si>
    <t>http://www.hmdb.ca/metabolites/HMDB0015644</t>
  </si>
  <si>
    <t>N-methyl-2-pyridin-2-ylethanamine</t>
  </si>
  <si>
    <t>5638-76-6</t>
  </si>
  <si>
    <t>C8H12N2</t>
  </si>
  <si>
    <t>CNCCC1=CC=CC=N1</t>
  </si>
  <si>
    <t xml:space="preserve">InChI=1S/C8H12N2/c1-9-7-5-8-4-2-3-6-10-8/h2-4,6,9H,5,7H2,1H3
</t>
  </si>
  <si>
    <t>Mefenamic acid</t>
  </si>
  <si>
    <t>https://pubchem.ncbi.nlm.nih.gov/compound/4044</t>
  </si>
  <si>
    <t>2-(2,3-dimethylanilino)benzoic acid</t>
  </si>
  <si>
    <t>61-68-7</t>
  </si>
  <si>
    <t>C15H15NO2</t>
  </si>
  <si>
    <t>CC1=C(C(=CC=C1)NC2=CC=CC=C2C(=O)O)C</t>
  </si>
  <si>
    <t>InChI=1S/C15H15NO2/c1-10-6-5-9-13(11(10)2)16-14-8-4-3-7-12(14)15(17)18/h3-9,16H,1-2H3,(H,17,18)</t>
  </si>
  <si>
    <t>Nitrofurantoin</t>
  </si>
  <si>
    <t>https://pubchem.ncbi.nlm.nih.gov/compound/6604200</t>
  </si>
  <si>
    <t>1-[(E)-(5-nitrofuran-2-yl)methylideneamino]imidazolidine-2,4-dione</t>
  </si>
  <si>
    <t>67-20-9</t>
  </si>
  <si>
    <t>C8H6N4O5</t>
  </si>
  <si>
    <t>C1C(=O)NC(=O)N1N=CC2=CC=C(O2)[N+](=O)[O-]</t>
  </si>
  <si>
    <t>InChI=1S/C8H6N4O5/c13-6-4-11(8(14)10-6)9-3-5-1-2-7(17-5)12(15)16/h1-3H,4H2,(H,10,13,14)/b9-3+</t>
  </si>
  <si>
    <t>Atropine</t>
  </si>
  <si>
    <t>https://pubchem.ncbi.nlm.nih.gov/compound/174174#section=IUPAC-Name</t>
  </si>
  <si>
    <t xml:space="preserve">[(1S,5R)-8-methyl-8-azabicyclo[3.2.1]octan-3-yl] 3-hydroxy-2-phenylpropanoate
</t>
  </si>
  <si>
    <t>51-55-8</t>
  </si>
  <si>
    <t>C17H23NO3</t>
  </si>
  <si>
    <t>CN1C2CCC1CC(C2)OC(=O)C(CO)C3=CC=CC=C3</t>
  </si>
  <si>
    <t>InChI=1S/C17H23NO3/c1-18-13-7-8-14(18)10-15(9-13)21-17(20)16(11-19)12-5-3-2-4-6-12/h2-6,13-16,19H,7-11H2,1H3/t13-,14+,15?,16?</t>
  </si>
  <si>
    <t>Cyclizine</t>
  </si>
  <si>
    <t>https://pubchem.ncbi.nlm.nih.gov/compound/6726</t>
  </si>
  <si>
    <t>1-benzhydryl-4-methylpiperazine</t>
  </si>
  <si>
    <t>82-92-8</t>
  </si>
  <si>
    <t>C18H22N2</t>
  </si>
  <si>
    <t>CN1CCN(CC1)C(C2=CC=CC=C2)C3=CC=CC=C3</t>
  </si>
  <si>
    <t>InChI=1S/C18H22N2/c1-19-12-14-20(15-13-19)18(16-8-4-2-5-9-16)17-10-6-3-7-11-17/h2-11,18H,12-15H2,1H3</t>
  </si>
  <si>
    <t>Ethoheptazine</t>
  </si>
  <si>
    <t>https://pubchem.ncbi.nlm.nih.gov/compound/6469</t>
  </si>
  <si>
    <t>ethyl 1-methyl-4-phenylazepane-4-carboxylate</t>
  </si>
  <si>
    <t>77-15-6</t>
  </si>
  <si>
    <t>CCOC(=O)C1(CCCN(CC1)C)C2=CC=CC=C2</t>
  </si>
  <si>
    <t>InChI=1S/C16H23NO2/c1-3-19-15(18)16(14-8-5-4-6-9-14)10-7-12-17(2)13-11-16/h4-6,8-9H,3,7,10-13H2,1-2H3</t>
  </si>
  <si>
    <t>Theobromine</t>
  </si>
  <si>
    <t>https://pubchem.ncbi.nlm.nih.gov/compound/5429</t>
  </si>
  <si>
    <t>3,7-dimethylpurine-2,6-dione</t>
  </si>
  <si>
    <t>83-67-0</t>
  </si>
  <si>
    <t>CN1C=NC2=C1C(=O)NC(=O)N2C</t>
  </si>
  <si>
    <t>InChI=1S/C7H8N4O2/c1-10-3-8-5-4(10)6(12)9-7(13)11(5)2/h3H,1-2H3,(H,9,12,13)</t>
  </si>
  <si>
    <t>Anileridine</t>
  </si>
  <si>
    <t>https://www.drugbank.ca/drugs/DB00913</t>
  </si>
  <si>
    <t>ethyl 1-[2-(4-aminophenyl)ethyl]-4-phenylpiperidine-4-carboxylate</t>
  </si>
  <si>
    <t>144-14-9</t>
  </si>
  <si>
    <t>C22H28N2O2</t>
  </si>
  <si>
    <t>CCOC(=O)C1(CCN(CCC2=CC=C(N)C=C2)CC1)C1=CC=CC=C1</t>
  </si>
  <si>
    <t xml:space="preserve">InChI=1S/C22H28N2O2/c1-2-26-21(25)22(19-6-4-3-5-7-19)13-16-24(17-14-22)15-12-18-8-10-20(23)11-9-18/h3-11H,2,12-17,23H2,1H3
</t>
  </si>
  <si>
    <t>Dihydroergocryptine</t>
  </si>
  <si>
    <t>https://pubchem.ncbi.nlm.nih.gov/compound/114948</t>
  </si>
  <si>
    <t>(6aR,9R,10aR)-N-[(1S,2S,4R,7S)-2-hydroxy-7-(2-methylpropyl)-5,8-dioxo-4-propan-2-yl-3-oxa-6,9-diazatricyclo[7.3.0.02,6]dodecan-4-yl]-7-methyl-6,6a,8,9,10,10a-hexahydro-4H-indolo[4,3-fg]quinoline-9-carboxamide</t>
  </si>
  <si>
    <t>25447-66-9</t>
  </si>
  <si>
    <t>C32H43N5O5</t>
  </si>
  <si>
    <t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</si>
  <si>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</si>
  <si>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Acetylmethadol </t>
  </si>
  <si>
    <t>https://www.drugbank.ca/drugs/DB01433</t>
  </si>
  <si>
    <t>Acetato de 6- (dimetilamino) -4,4-difenilheptan-3-ilo</t>
  </si>
  <si>
    <t>509-74-0</t>
  </si>
  <si>
    <t>C 23 H 31 NO 2</t>
  </si>
  <si>
    <t>CCC (OC (C) = O) C (CC (C) N (C) C) (C1 = CC = CC = C1) C1 = CC = CC = C1</t>
  </si>
  <si>
    <t>InChI = 1S / C23H31NO2 / c1-6-22 (26-19 (3) 25) 23 (17-18 (2) 24 (4) 5,20-13-9-7-10-14-20) 21- 15-11-8-12-16-21 / h7-16,18,22H, 6,17H2,1-5H3</t>
  </si>
  <si>
    <t>Trimethobenzamide</t>
  </si>
  <si>
    <t>https://pubchem.ncbi.nlm.nih.gov/compound/5577</t>
  </si>
  <si>
    <t>N-[[4-[2-(dimethylamino)ethoxy]phenyl]methyl]-3,4,5-trimethoxybenzamide</t>
  </si>
  <si>
    <t>138-56-7</t>
  </si>
  <si>
    <t>C21H28N2O5</t>
  </si>
  <si>
    <t>CN(C)CCOC1=CC=C(C=C1)CNC(=O)C2=CC(=C(C(=C2)OC)OC)OC</t>
  </si>
  <si>
    <t>InChI=1S/C21H28N2O5/c1-23(2)10-11-28-17-8-6-15(7-9-17)14-22-21(24)16-12-18(25-3)20(27-5)19(13-16)26-4/h6-9,12-13H,10-11,14H2,1-5H3,(H,22,24)</t>
  </si>
  <si>
    <t>Diphenoxylate</t>
  </si>
  <si>
    <t>https://pubchem.ncbi.nlm.nih.gov/compound/13505#section=Names-and-Identifiers</t>
  </si>
  <si>
    <t>ethyl1-(3-cyano-3,3-diphenylpropyl)-4-phenylpiperidine-4-carboxylate</t>
  </si>
  <si>
    <t>915-30-0</t>
  </si>
  <si>
    <t>C30H32N2O2</t>
  </si>
  <si>
    <t>CCOC(=O)C1(CCN(CC1)CCC(C#N)(C2=CC=CC=C2)C3=CC=CC=C3)C4=CC=CC=C4</t>
  </si>
  <si>
    <t>InChI=1S/C30H32N2O2/c1-2-34-28(33)29(25-12-6-3-7-13-25)18-21-32(22-19-29)23-20-30(24-31,26-14-8-4-9-15-26)27-16-10-5-11-17-27/h3-17H,2,18-23H2,1H3</t>
  </si>
  <si>
    <t>Guanoxan</t>
  </si>
  <si>
    <t>https://pubchem.ncbi.nlm.nih.gov/compound/16564</t>
  </si>
  <si>
    <t>2-(2,3-dihydro-1,4-benzodioxin-3-ylmethyl)guanidine</t>
  </si>
  <si>
    <t>2165-19-7</t>
  </si>
  <si>
    <t>C10H13N3O2</t>
  </si>
  <si>
    <t>C1C(OC2=CC=CC=C2O1)CN=C(N)N</t>
  </si>
  <si>
    <t>InChI=1S/C10H13N3O2/c11-10(12)13-5-7-6-14-8-3-1-2-4-9(8)15-7/h1-4,7H,5-6H2,(H4,11,12,13)</t>
  </si>
  <si>
    <t>Emetine</t>
  </si>
  <si>
    <t>https://pubchem.ncbi.nlm.nih.gov/compound/10219</t>
  </si>
  <si>
    <t>(2S,3R,11bS)-2-[[(1R)-6,7-dimethoxy-1,2,3,4-tetrahydroisoquinolin-1-yl]methyl]-3-ethyl-9,10-dimethoxy-2,3,4,6,7,11b-hexahydro-1H-benzo[a]quinolizine</t>
  </si>
  <si>
    <t>483-18-1</t>
  </si>
  <si>
    <t>C29H40N2O4</t>
  </si>
  <si>
    <t>CCC1CN2CCC3=CC(=C(C=C3C2CC1CC4C5=CC(=C(C=C5CCN4)OC)OC)OC)OC</t>
  </si>
  <si>
    <t>InChI=1S/C29H40N2O4/c1-6-18-17-31-10-8-20-14-27(33-3)29(35-5)16-23(20)25(31)12-21(18)11-24-22-15-28(34-4)26(32-2)13-19(22)7-9-30-24/h13-16,18,21,24-25,30H,6-12,17H2,1-5H3/t18-,21-,24+,25-/m0/s1
Computed by InChI 1.0.5 (PubChem release 2019.06.18)</t>
  </si>
  <si>
    <t>Apomorphine</t>
  </si>
  <si>
    <t>https://www.drugbank.ca/drugs/DB00714</t>
  </si>
  <si>
    <t>(9R)-10-methyl-10-azatetracyclo[7.7.1.0²,⁷.0¹³,¹⁷]heptadeca-1(16),2(7),3,5,13(17),14-hexaene-3,4-diol</t>
  </si>
  <si>
    <t>58-00-4</t>
  </si>
  <si>
    <t>C17H17NO2</t>
  </si>
  <si>
    <t>CN1CCC2=C3C1CC4=C(C3=CC=C2)C(=C(C=C4)O)O</t>
  </si>
  <si>
    <t>InChI=1S/C17H17NO2/c1-18-8-7-10-3-2-4-12-15(10)13(18)9-11-5-6-14(19)17(20)16(11)12/h2-6,13,19-20H,7-9H2,1H3/t13-/m1/s1</t>
  </si>
  <si>
    <t>Spectinomycin</t>
  </si>
  <si>
    <t>https://pubchem.ncbi.nlm.nih.gov/compound/15541</t>
  </si>
  <si>
    <t>(1 R , 3 S , 5 R , 8 R , 10 R , 11 S , 12 S , 13 R , 14 S ) -8,12,14-trihidroxi-5-metil-11,13-bis (metilamino) - 2,4,9-trioxatriciclo [8.4.0.0 3,8 ] tetradecan-7-ona</t>
  </si>
  <si>
    <t>1695-77-8</t>
  </si>
  <si>
    <t>C 14 H 24 N 2 O 7</t>
  </si>
  <si>
    <t>CN1C2CC(CC1C3C2O3)OC(=O)C(CO)C4=CC=CC=C4</t>
  </si>
  <si>
    <t>InChI = 1S / C14H24N2O7 / c1-5-4-6 (17) 14 (20) 13 (21-5) 22-12-10 (19) 7 (15-2) 9 (18) 8 (16-3) 11 (12) 23-14 / h5,7-13,15-16,18-20H, 4H2,1-3H3 / t5-, 7-, 8 +, 9 +, 10 +, 11-, 12-, 13 +, 14 + / m1 / s1</t>
  </si>
  <si>
    <t>Thiopental</t>
  </si>
  <si>
    <t>https://pubchem.ncbi.nlm.nih.gov/compound/3000715</t>
  </si>
  <si>
    <t>5-ethyl-5-pentan-2-yl-2-sulfanylidene-1,3-diazinane-4,6-dione</t>
  </si>
  <si>
    <t>76-75-5</t>
  </si>
  <si>
    <t>C11H18N2O2S</t>
  </si>
  <si>
    <t>CCCC(C)C1(C(=O)NC(=S)NC1=O)CC</t>
  </si>
  <si>
    <t>InChI=1S/C11H18N2O2S/c1-4-6-7(3)11(5-2)8(14)12-10(16)13-9(11)15/h7H,4-6H2,1-3H3,(H2,12,13,14,15,16)</t>
  </si>
  <si>
    <t>Colchicine</t>
  </si>
  <si>
    <t>https://pubchem.ncbi.nlm.nih.gov/compound/6167</t>
  </si>
  <si>
    <t xml:space="preserve">N-[(7S)-1,2,3,10-tetramethoxy-9-oxo-6,7-dihydro-5H-benzo[a]heptalen-7-yl]acetamide
</t>
  </si>
  <si>
    <t>64-86-8</t>
  </si>
  <si>
    <t>C22H25NO6</t>
  </si>
  <si>
    <t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</si>
  <si>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</si>
  <si>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>Scopolamine</t>
  </si>
  <si>
    <t>https://hmdb.ca/metabolites/HMDB0003573</t>
  </si>
  <si>
    <t>(9-methyl-3-oxa-9-azatricyclo[3.3.1.02,4]nonan-7-yl) 3-hydroxy-2-phenylpropanoate</t>
  </si>
  <si>
    <t>51-34-3</t>
  </si>
  <si>
    <t>C17H21NO4</t>
  </si>
  <si>
    <t>InChI=1S/C17H21NO4/c1-18-13-7-11(8-14(18)16-15(13)22-16)21-17(20)12(9-19)10-5-3-2-4-6-10/h2-6,11-16,19H,7-9H2,1H3</t>
  </si>
  <si>
    <t>Fenformina</t>
  </si>
  <si>
    <t>https://pubchem.ncbi.nlm.nih.gov/compound/8249</t>
  </si>
  <si>
    <t>1-(diaminomethylidene)-2-(2-phenylethyl)guanidine</t>
  </si>
  <si>
    <t>114-86-3</t>
  </si>
  <si>
    <t>C10H15N5</t>
  </si>
  <si>
    <t>C1=CC=C(C=C1)CCN=C(N)N=C(N)N</t>
  </si>
  <si>
    <t>InChI=1S/C10H15N5/c11-9(12)15-10(13)14-7-6-8-4-2-1-3-5-8/h1-5H,6-7H2,(H6,11,12,13,14,15)</t>
  </si>
  <si>
    <t>Histamine</t>
  </si>
  <si>
    <t>https://www.drugbank.ca/drugs/DB05381</t>
  </si>
  <si>
    <t>2-(1H-imidazol-4-yl)ethan-1-amine</t>
  </si>
  <si>
    <t>51-45-6</t>
  </si>
  <si>
    <t>C5H9N3</t>
  </si>
  <si>
    <t>NCCC1=CNC=N1</t>
  </si>
  <si>
    <t>InChI=1S/C5H9N3/c6-2-1-5-3-7-4-8-5/h3-4H,1-2,6H2,(H,7,8)</t>
  </si>
  <si>
    <t>Phenolphthalein</t>
  </si>
  <si>
    <t>https://pubchem.ncbi.nlm.nih.gov/compound/4764</t>
  </si>
  <si>
    <t>3,3-bis(4-hydroxyphenyl)-2-benzofuran-1-one</t>
  </si>
  <si>
    <t>77-09-8</t>
  </si>
  <si>
    <t>C20H14O4</t>
  </si>
  <si>
    <t>C1=CC=C2C(=C1)C(=O)OC2(C3=CC=C(C=C3)O)C4=CC=C(C=C4)O</t>
  </si>
  <si>
    <t>InChI=1S/C20H14O4/c21-15-9-5-13(6-10-15)20(14-7-11-16(22)12-8-14)18-4-2-1-3-17(18)19(23)24-20/h1-12,21-22H</t>
  </si>
  <si>
    <t>Dextromoramide</t>
  </si>
  <si>
    <t>https://www.drugbank.ca/drugs/DB01529</t>
  </si>
  <si>
    <t>(3S)-3-methyl-4-(morpholin-4-yl)-2,2-diphenyl-1-(pyrrolidin-1-yl)butan-1-one</t>
  </si>
  <si>
    <t>357-56-2</t>
  </si>
  <si>
    <t>C25H32N2O2</t>
  </si>
  <si>
    <t>CC(CN1CCOCC1)C(C2=CC=CC=C2)(C3=CC=CC=C3)C(=O)N4CCCC4</t>
  </si>
  <si>
    <t>InChI=1S/C25H32N2O2/c1-21(20-26-16-18-29-19-17-26)25(22-10-4-2-5-11-22,23-12-6-3-7-13-23)24(28)27-14-8-9-15-27/h2-7,10-13,21H,8-9,14-20H2,1H3/t21-/m1/s1</t>
  </si>
  <si>
    <t>Sulfanilamide</t>
  </si>
  <si>
    <t>https://pubchem.ncbi.nlm.nih.gov/compound/5333</t>
  </si>
  <si>
    <t>4-aminobenzenesulfonamide</t>
  </si>
  <si>
    <t>63-74-1</t>
  </si>
  <si>
    <t>C6H8N2O2S</t>
  </si>
  <si>
    <t>C1=CC(=CC=C1N)S(=O)(=O)N</t>
  </si>
  <si>
    <t>InChI=1S/C6H8N2O2S/c7-5-1-3-6(4-2-5)11(8,9)10/h1-4H,7H2,(H2,8,9,10)</t>
  </si>
  <si>
    <t xml:space="preserve">Antazoline </t>
  </si>
  <si>
    <t>http://www.hmdb.ca/metabolites/HMDB0015689</t>
  </si>
  <si>
    <t>N-benzyl-N-(4,5-dihydro-1H-imidazol-2-ylmethyl)aniline</t>
  </si>
  <si>
    <t>91-75-8</t>
  </si>
  <si>
    <t>C17H19N3</t>
  </si>
  <si>
    <t>C(N(CC1=CC=CC=C1)C1=CC=CC=C1)C1=NCCN1</t>
  </si>
  <si>
    <t xml:space="preserve">InChI=1S/C17H19N3/c1-3-7-15(8-4-1)13-20(14-17-18-11-12-19-17)16-9-5-2-6-10-16/h1-10H,11-14H2,(H,18,19)
</t>
  </si>
  <si>
    <t>Debrisoquine</t>
  </si>
  <si>
    <t>https://pubchem.ncbi.nlm.nih.gov/compound/2966</t>
  </si>
  <si>
    <t xml:space="preserve">3,4-dihydro-1H-isoquinoline-2-carboximidamide
</t>
  </si>
  <si>
    <t>1131-64-2</t>
  </si>
  <si>
    <t>C10H13N3</t>
  </si>
  <si>
    <t>C1CN(CC2=CC=CC=C21)C(=N)N</t>
  </si>
  <si>
    <t xml:space="preserve">InChI=1S/C10H13N3/c11-10(12)13-6-5-8-3-1-2-4-9(8)7-13/h1-4H,5-7H2,(H3,11,12)
</t>
  </si>
  <si>
    <t>Methyprylon</t>
  </si>
  <si>
    <t>https://pubchem.ncbi.nlm.nih.gov/compound/4162</t>
  </si>
  <si>
    <t>3,3-diethyl-5-methylpiperidine-2,4-dione</t>
  </si>
  <si>
    <t>125-64-4</t>
  </si>
  <si>
    <t>C10H17NO2</t>
  </si>
  <si>
    <t>CCC1(C(=O)C(CNC1=O)C)CC</t>
  </si>
  <si>
    <t>InChI=1S/C10H17NO2/c1-4-10(5-2)8(12)7(3)6-11-9(10)13/h7H,4-6H2,1-3H3,(H,11,13)</t>
  </si>
  <si>
    <t>Tripelennamine</t>
  </si>
  <si>
    <t>https://pubchem.ncbi.nlm.nih.gov/compound/5587</t>
  </si>
  <si>
    <t>N'-benzyl-N,N-dimethyl-N'-pyridin-2-ylethane-1,2-diamine</t>
  </si>
  <si>
    <t>91-81-6</t>
  </si>
  <si>
    <t>C16H21N3</t>
  </si>
  <si>
    <t>CN(C)CCN(CC1=CC=CC=C1)C2=CC=CC=N2</t>
  </si>
  <si>
    <t>InChI=1S/C16H21N3/c1-18(2)12-13-19(16-10-6-7-11-17-16)14-15-8-4-3-5-9-15/h3-11H,12-14H2,1-2H3</t>
  </si>
  <si>
    <t>Pheniramine</t>
  </si>
  <si>
    <t>https://pubchem.ncbi.nlm.nih.gov/compound/4761</t>
  </si>
  <si>
    <t>N,N-dimethyl-3-phenyl-3-pyridin-2-ylpropan-1-amine</t>
  </si>
  <si>
    <t>86-21-5</t>
  </si>
  <si>
    <t>C16H20N2</t>
  </si>
  <si>
    <t>CN(C)CCC(C1=CC=CC=C1)C2=CC=CC=N2</t>
  </si>
  <si>
    <t>InChI=1S/C16H20N2/c1-18(2)13-11-15(14-8-4-3-5-9-14)16-10-6-7-12-17-16/h3-10,12,15H,11,13H2,1-2H3</t>
  </si>
  <si>
    <t>Desipramine</t>
  </si>
  <si>
    <t>https://pubchem.ncbi.nlm.nih.gov/compound/2995</t>
  </si>
  <si>
    <t xml:space="preserve">3-(5,6-dihydrobenzo[b][1]benzazepin-11-yl)-N-methylpropan-1-amine
</t>
  </si>
  <si>
    <t>50-47-5</t>
  </si>
  <si>
    <t>CNCCCN1C2=CC=CC=C2CCC3=CC=CC=C31</t>
  </si>
  <si>
    <t>InChI=1S/C18H22N2/c1-19-13-6-14-20-17-9-4-2-7-15(17)11-12-16-8-3-5-10-18(16)20/h2-5,7-10,19H,6,11-14H2,1H3</t>
  </si>
  <si>
    <t>Doxylamine</t>
  </si>
  <si>
    <t>https://pubchem.ncbi.nlm.nih.gov/compound/3162</t>
  </si>
  <si>
    <t xml:space="preserve">N,N-dimethyl-2-(1-phenyl-1-pyridin-2-ylethoxy)ethanamine
</t>
  </si>
  <si>
    <t>469-21-6</t>
  </si>
  <si>
    <t>C17H22N2O</t>
  </si>
  <si>
    <t>CC(C1=CC=CC=C1)(C2=CC=CC=N2)OCCN(C)C</t>
  </si>
  <si>
    <t>InChI=1S/C17H22N2O/c1-17(20-14-13-19(2)3,15-9-5-4-6-10-15)16-11-7-8-12-18-16/h4-12H,13-14H2,1-3H3</t>
  </si>
  <si>
    <t>Isocarboxazid</t>
  </si>
  <si>
    <t>https://pubchem.ncbi.nlm.nih.gov/compound/3759</t>
  </si>
  <si>
    <t>N'-benzyl-5-methyl-1,2-oxazole-3-carbohydrazide</t>
  </si>
  <si>
    <t>59-63-2</t>
  </si>
  <si>
    <t>C12H13N3O2</t>
  </si>
  <si>
    <t>CC1=CC(=NO1)C(=O)NNCC2=CC=CC=C2</t>
  </si>
  <si>
    <t>InChI=1S/C12H13N3O2/c1-9-7-11(15-17-9)12(16)14-13-8-10-5-3-2-4-6-10/h2-7,13H,8H2,1H3,(H,14,16)</t>
  </si>
  <si>
    <t>Cinchonidine</t>
  </si>
  <si>
    <t>http://www.hmdb.ca/metabolites/HMDB0030282</t>
  </si>
  <si>
    <t>{5-ethenyl-1-azabicyclo[2.2.2]octan-2-yl}(quinolin-4-yl)methanol</t>
  </si>
  <si>
    <t>485-71-2</t>
  </si>
  <si>
    <t>C19H22N2O</t>
  </si>
  <si>
    <t>C=CC1CN2CCC1CC2C(C3=CC=NC4=CC=CC=C34)O</t>
  </si>
  <si>
    <t>InChI=1S/C19H22N2O/c1-2-13-12-21-10-8-14(13)11-18(21)19(22)16-7-9-20-17-6-4-3-5-15(16)17/h2-7,9,13-14,18-19,22H,1,8,10-12H2/t13-,14-,18-,19+/m0/s1</t>
  </si>
  <si>
    <t>Diethylamine</t>
  </si>
  <si>
    <t>https://pubchem.ncbi.nlm.nih.gov/compound/8021</t>
  </si>
  <si>
    <t>N-ethylethanamine</t>
  </si>
  <si>
    <t>109-89-7</t>
  </si>
  <si>
    <t>C4H11N</t>
  </si>
  <si>
    <t>CCNCC</t>
  </si>
  <si>
    <t>InChI=1S/C4H11N/c1-3-5-4-2/h5H,3-4H2,1-2H3</t>
  </si>
  <si>
    <t>Ergometrine</t>
  </si>
  <si>
    <t>https://www.drugbank.ca/drugs/DB01253</t>
  </si>
  <si>
    <t>(6aR,9R)-N-[(2S)-1-hydroxypropan-2-yl]-7-methyl-6,6a,8,9-tetrahydro-4H-indolo[4,3-fg]quinoline-9-carboxamide</t>
  </si>
  <si>
    <t>60-79-7</t>
  </si>
  <si>
    <t>C19H23N3O2</t>
  </si>
  <si>
    <t>CC(CO)NC(=O)C1CN(C2CC3=CNC4=CC=CC(=C34)C2=C1)C</t>
  </si>
  <si>
    <t>InChI=1S/C19H23N3O2/c1-11(10-23)21-19(24)13-6-15-14-4-3-5-16-18(14)12(8-20-16)7-17(15)22(2)9-13/h3-6,8,11,13,17,20,23H,7,9-10H2,1-2H3,(H,21,24)/t11-,13+,17+/m0/s1</t>
  </si>
  <si>
    <t>Phenindamine</t>
  </si>
  <si>
    <t>https://pubchem.ncbi.nlm.nih.gov/compound/11291</t>
  </si>
  <si>
    <t>2-methyl-9-phenyl-1,3,4,9-tetrahydroindeno[2,1-c]pyridine</t>
  </si>
  <si>
    <t>82-88-2</t>
  </si>
  <si>
    <t>C19H19N</t>
  </si>
  <si>
    <t>CN1CCC2=C(C1)C(C3=CC=CC=C23)C4=CC=CC=C4</t>
  </si>
  <si>
    <t>InChI=1S/C19H19N/c1-20-12-11-16-15-9-5-6-10-17(15)19(18(16)13-20)14-7-3-2-4-8-14/h2-10,19H,11-13H2,1H3</t>
  </si>
  <si>
    <t>Methapyrilene</t>
  </si>
  <si>
    <t>https://pubchem.ncbi.nlm.nih.gov/compound/4098</t>
  </si>
  <si>
    <t>N,N-dimethyl-N'-pyridin-2-yl-N'-(thiophen-2-ylmethyl)ethane-1,2-diamine</t>
  </si>
  <si>
    <t>91-80-5</t>
  </si>
  <si>
    <t>C14H19N3S</t>
  </si>
  <si>
    <t>CN(C)CCN(CC1=CC=CS1)C2=CC=CC=N2</t>
  </si>
  <si>
    <t>InChI=1S/C14H19N3S/c1-16(2)9-10-17(12-13-6-5-11-18-13)14-7-3-4-8-15-14/h3-8,11H,9-10,12H2,1-2H3</t>
  </si>
  <si>
    <t>Nitrazepam</t>
  </si>
  <si>
    <t>https://pubchem.ncbi.nlm.nih.gov/compound/4506</t>
  </si>
  <si>
    <t>7-nitro-5-phenyl-1,3-dihydro-1,4-benzodiazepin-2-one</t>
  </si>
  <si>
    <t>146-22-5</t>
  </si>
  <si>
    <t>C15H11N3O3</t>
  </si>
  <si>
    <t>C1C(=O)NC2=C(C=C(C=C2)[N+](=O)[O-])C(=N1)C3=CC=CC=C3</t>
  </si>
  <si>
    <t>InChI=1S/C15H11N3O3/c19-14-9-16-15(10-4-2-1-3-5-10)12-8-11(18(20)21)6-7-13(12)17-14/h1-8H,9H2,(H,17,19)</t>
  </si>
  <si>
    <t>Tetracaine</t>
  </si>
  <si>
    <t>https://pubchem.ncbi.nlm.nih.gov/compound/5411</t>
  </si>
  <si>
    <t>2-(dimethylamino)ethyl 4-(butylamino)benzoate</t>
  </si>
  <si>
    <t>94-24-6</t>
  </si>
  <si>
    <t>C15H24N2O2</t>
  </si>
  <si>
    <t>CCCCNC1=CC=C(C=C1)C(=O)OCCN(C)C</t>
  </si>
  <si>
    <t>InChI=1S/C15H24N2O2/c1-4-5-10-16-14-8-6-13(7-9-14)15(18)19-12-11-17(2)3/h6-9,16H,4-5,10-12H2,1-3H3</t>
  </si>
  <si>
    <t>Erythromycin</t>
  </si>
  <si>
    <t>https://pubchem.ncbi.nlm.nih.gov/compound/12560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</si>
  <si>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</si>
  <si>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0114-07-08</t>
  </si>
  <si>
    <t>C37H67NO13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</si>
  <si>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</si>
  <si>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</si>
  <si>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Imipramine</t>
  </si>
  <si>
    <t>https://pubchem.ncbi.nlm.nih.gov/compound/3696</t>
  </si>
  <si>
    <t>3-(5,6-dihydrobenzo[b][1]benzazepin-11-yl)-N,N-dimethylpropan-1-amine</t>
  </si>
  <si>
    <t>50-49-7</t>
  </si>
  <si>
    <t>C19H24N2</t>
  </si>
  <si>
    <t>CN(C)CCCN1C2=CC=CC=C2CCC3=CC=CC=C31</t>
  </si>
  <si>
    <t>InChI=1S/C19H24N2/c1-20(2)14-7-15-21-18-10-5-3-8-16(18)12-13-17-9-4-6-11-19(17)21/h3-6,8-11H,7,12-15H2,1-2H3</t>
  </si>
  <si>
    <t>Aminopterin</t>
  </si>
  <si>
    <t>http://www.hmdb.ca/metabolites/HMDB0001833</t>
  </si>
  <si>
    <t>2-[(4-{[(2,4-diaminopteridin-6-yl)methyl]amino}phenyl)formamido]pentanedioic acid</t>
  </si>
  <si>
    <t xml:space="preserve">	54-62-6</t>
  </si>
  <si>
    <t>C19H20N8O5</t>
  </si>
  <si>
    <t>NC1=NC2=C(N=C(CNC3=CC=C(C=C3)C(=O)NC(CCC(O)=O)C(O)=O)C=N2)C(N)=N1</t>
  </si>
  <si>
    <t>InChI=1S/C19H20N8O5/c20-15-14-16(27-19(21)26-15)23-8-11(24-14)7-22-10-3-1-9(2-4-10)17(30)25-12(18(31)32)5-6-13(28)29/h1-4,8,12,22H,5-7H2,(H,25,30)(H,28,29)(H,31,32)(H4,20,21,23,26,27)</t>
  </si>
  <si>
    <t>Thenyldiamine</t>
  </si>
  <si>
    <t>https://pubchem.ncbi.nlm.nih.gov/compound/7066</t>
  </si>
  <si>
    <t>N,N-dimethyl-N'-pyridin-2-yl-N'-(thiophen-3-ylmethyl)ethane-1,2-diamine</t>
  </si>
  <si>
    <t>91-79-2</t>
  </si>
  <si>
    <t>CN(C)CCN(CC1=CSC=C1)C2=CC=CC=N2</t>
  </si>
  <si>
    <t>InChI=1S/C14H19N3S/c1-16(2)8-9-17(11-13-6-10-18-12-13)14-5-3-4-7-15-14/h3-7,10,12H,8-9,11H2,1-2H3</t>
  </si>
  <si>
    <t>Bemegride</t>
  </si>
  <si>
    <t>https://www.drugbank.ca/drugs/DB13740</t>
  </si>
  <si>
    <t>4-ethyl-4-methylpiperidine-2,6-dione</t>
  </si>
  <si>
    <t>64-65-3</t>
  </si>
  <si>
    <t>C8H13NO2</t>
  </si>
  <si>
    <t>CCC1(C)CC(=O)NC(=O)C1</t>
  </si>
  <si>
    <t>InChI=1S/C8H13NO2/c1-3-8(2)4-6(10)9-7(11)5-8/h3-5H2,1-2H3,(H,9,10,11)</t>
  </si>
  <si>
    <t>Doxepine</t>
  </si>
  <si>
    <t>http://www.hmdb.ca/metabolites/HMDB0015273</t>
  </si>
  <si>
    <t xml:space="preserve">dimethyl(3-{9-oxatricyclo[9.4.0.0³,⁸]pentadeca-1(15),3,5,7,11,13-hexaen-2-ylidene}propyl)amine
</t>
  </si>
  <si>
    <t xml:space="preserve">1668-19-5
</t>
  </si>
  <si>
    <t>C19H21NO</t>
  </si>
  <si>
    <t>CN(C)CC/C=C/1\C2=CC=CC=C2COC3=CC=CC=C31</t>
  </si>
  <si>
    <t xml:space="preserve">InChI=1S/C19H21NO/c1-20(2)13-7-11-17-16-9-4-3-8-15(16)14-21-19-12-6-5-10-18(17)19/h3-6,8-12H,7,13-14H2,1-2H3/b17-11+
</t>
  </si>
  <si>
    <t>Metisergide</t>
  </si>
  <si>
    <t>https://www.drugbank.ca/drugs/DB00247</t>
  </si>
  <si>
    <t>(6aR,9R)-N-(1-hydroxybutan-2-yl)-4,7-dimethyl-6,6a,8,9-tetrahydroindolo[4,3-fg]quinoline-9-carboxamide</t>
  </si>
  <si>
    <t>361-37-5</t>
  </si>
  <si>
    <t>C21H27N3O2</t>
  </si>
  <si>
    <t>CCC(CO)NC(=O)C1CN(C2CC3=CN(C4=CC=CC(=C34)C2=C1)C)C</t>
  </si>
  <si>
    <t>InChI=1S/C21H27N3O2/c1-4-15(12-25)22-21(26)14-8-17-16-6-5-7-18-20(16)13(10-23(18)2)9-19(17)24(3)11-14/h5-8,10,14-15,19,25H,4,9,11-12H2,1-3H3,(H,22,26)/t14-,15?,19-/m1/s1</t>
  </si>
  <si>
    <t>Clindamycin</t>
  </si>
  <si>
    <t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</si>
  <si>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</si>
  <si>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>18323-44-9</t>
  </si>
  <si>
    <t>CN1C2CCC1C(C(C2)OC(=O)C3=CC=CC=C3)C(=O)OC</t>
  </si>
  <si>
    <t xml:space="preserve">InChI=1S/C17H21NO4/c1-18-12-8-9-13(18)15(17(20)21-2)14(10-12)22-16(19)11-6-4-3-5-7-11/h3-7,12-15H,8-10H2,1-2H3/t12-,13+,14-,15+/m0/s1
</t>
  </si>
  <si>
    <t>Amitriptyline</t>
  </si>
  <si>
    <t>https://www.drugbank.ca/drugs/DB00321</t>
  </si>
  <si>
    <t>N,N-dimethyl-3-(2-tricyclo[9.4.0.03,8]pentadeca-1(15),3,5,7,11,13-hexaenylidene)propan-1-amine</t>
  </si>
  <si>
    <t>50-48-6</t>
  </si>
  <si>
    <t>C20H23N</t>
  </si>
  <si>
    <t>CN(C)CCC=C1C2=CC=CC=C2CCC2=CC=CC=C12</t>
  </si>
  <si>
    <t xml:space="preserve">InChI=1S/C20H23N/c1-21(2)15-7-12-20-18-10-5-3-8-16(18)13-14-17-9-4-6-11-19(17)20/h3-6,8-12H,7,13-15H2,1-2H3
</t>
  </si>
  <si>
    <t>Glutethimide</t>
  </si>
  <si>
    <t>https://pubchem.ncbi.nlm.nih.gov/compound/3487</t>
  </si>
  <si>
    <t>3-ethyl-3-phenylpiperidine-2,6-dione</t>
  </si>
  <si>
    <t>77-21-4</t>
  </si>
  <si>
    <t>C13H15NO2</t>
  </si>
  <si>
    <t>CCC1(CCC(=O)NC1=O)C2=CC=CC=C2</t>
  </si>
  <si>
    <t>InChI=1S/C13H15NO2/c1-2-13(10-6-4-3-5-7-10)9-8-11(15)14-12(13)16/h3-7H,2,8-9H2,1H3,(H,14,15,16)</t>
  </si>
  <si>
    <t>Arecoline</t>
  </si>
  <si>
    <t>https://www.drugbank.ca/drugs/DB04365</t>
  </si>
  <si>
    <t>methyl 1-methyl-1,2,5,6-tetrahydropyridine-3-carboxylate</t>
  </si>
  <si>
    <t>63-75-2</t>
  </si>
  <si>
    <t>COC(=O)C1=CCCN(C)C1</t>
  </si>
  <si>
    <t xml:space="preserve">InChI=1S/C8H13NO2/c1-9-5-3-4-7(6-9)8(10)11-2/h4H,3,5-6H2,1-2H3
</t>
  </si>
  <si>
    <t>Dacarbazine</t>
  </si>
  <si>
    <t>https://pubchem.ncbi.nlm.nih.gov/compound/2942#section=Names-and-Identifiers</t>
  </si>
  <si>
    <t>4-(dimethylaminodiazenyl)-1H-imidazole-5-carboxamide</t>
  </si>
  <si>
    <t>C6H10N6O</t>
  </si>
  <si>
    <t>CN(C)N=NC1=C(NC=N1)C(=O)N</t>
  </si>
  <si>
    <t>InChI=1S/C6H10N6O/c1-12(2)11-10-6-4(5(7)13)8-3-9-6/h3H,1-2H3,(H2,7,13)(H,8,9)</t>
  </si>
  <si>
    <t>Propranolol</t>
  </si>
  <si>
    <t>https://pubchem.ncbi.nlm.nih.gov/compound/4946</t>
  </si>
  <si>
    <t>1-naphthalen-1-yloxy-3-(propan-2-ylamino)propan-2-ol</t>
  </si>
  <si>
    <t>525-66-6</t>
  </si>
  <si>
    <t>C16H21NO2</t>
  </si>
  <si>
    <t>CC(C)NCC(COC1=CC=CC2=CC=CC=C21)O</t>
  </si>
  <si>
    <t>InChI=1S/C16H21NO2/c1-12(2)17-10-14(18)11-19-16-9-5-7-13-6-3-4-8-15(13)16/h3-9,12,14,17-18H,10-11H2,1-2H3</t>
  </si>
  <si>
    <t>Diethanolamine</t>
  </si>
  <si>
    <t>https://pubchem.ncbi.nlm.nih.gov/compound/8113</t>
  </si>
  <si>
    <t>2-(2-hydroxyethylamino)ethanol</t>
  </si>
  <si>
    <t>111-42-2</t>
  </si>
  <si>
    <t>C4H11NO2</t>
  </si>
  <si>
    <t>C(CO)NCCO</t>
  </si>
  <si>
    <t xml:space="preserve">InChI=1S/C4H11NO2/c6-3-1-5-2-4-7/h5-7H,1-4H2
</t>
  </si>
  <si>
    <t>Quinidine</t>
  </si>
  <si>
    <t>https://pubchem.ncbi.nlm.nih.gov/compound/441074</t>
  </si>
  <si>
    <t>(S)-[(2R,4S,5R)-5-ethenyl-1-azabicyclo[2.2.2]octan-2-yl]-(6-methoxyquinolin-4-yl)methanol</t>
  </si>
  <si>
    <t>56-54-2</t>
  </si>
  <si>
    <t>C20H24N2O2</t>
  </si>
  <si>
    <t>COC1=CC2=C(C=CN=C2C=C1)C(C3CC4CCN3CC4C=C)O</t>
  </si>
  <si>
    <t>InChI=1S/C20H24N2O2/c1-3-13-12-22-9-7-14(13)10-19(22)20(23)16-6-8-21-18-5-4-15(24-2)11-17(16)18/h3-6,8,11,13-14,19-20,23H,1,7,9-10,12H2,2H3/t13-,14-,19+,20-/m0/s1</t>
  </si>
  <si>
    <t>Methadone</t>
  </si>
  <si>
    <t>https://pubchem.ncbi.nlm.nih.gov/compound/4095#section=Molecular-Formula</t>
  </si>
  <si>
    <t>6-(dimethylamino)-4,4-diphenylheptan-3-one</t>
  </si>
  <si>
    <t>76-99-3</t>
  </si>
  <si>
    <t>C21H27NO</t>
  </si>
  <si>
    <t>CCC(=O)C(CC(C)N(C)C)(C1=CC=CC=C1)C2=CC=CC=C2</t>
  </si>
  <si>
    <t>InChI=1S/C21H27NO/c1-5-20(23)21(16-17(2)22(3)4,18-12-8-6-9-13-18)19-14-10-7-11-15-19/h6-15,17H,5,16H2,1-4H3</t>
  </si>
  <si>
    <t>Novobiocin</t>
  </si>
  <si>
    <t>https://pubchem.ncbi.nlm.nih.gov/compound/54675769</t>
  </si>
  <si>
    <t>[(3R,4S,5R,6R)-5-hydroxy-6-[4-hydroxy-3-[[4-hydroxy-3-(3-methylbut-2-enyl)benzoyl]amino]-8-methyl-2-oxochromen-7-yl]oxy-3-methoxy-2,2-dimethyloxan-4-yl] carbamate</t>
  </si>
  <si>
    <t>303-81-1</t>
  </si>
  <si>
    <t>C31H36N2O11</t>
  </si>
  <si>
    <t>CC1=C(C=CC2=C1OC(=O)C(=C2O)NC(=O)C3=CC(=C(C=C3)O)CC=C(C)C)OC4C(C(C(C(O4)(C)C)OC)OC(=O)N)O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</si>
  <si>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</si>
  <si>
    <t>Viomycin</t>
  </si>
  <si>
    <t>https://pubchem.ncbi.nlm.nih.gov/compound/135398671</t>
  </si>
  <si>
    <t>(3S)-3,6-diamino-N-[(3S,6Z,9S,12S,15S)-3-[(4R,6S)-2-amino-6-hydroxy-1,4,5,6-tetrahydropyrimidin-4-yl]-6-[(carbamoylamino)methylidene]-9,12-bis(hydroxymethyl)-2,5,8,11,14-pentaoxo-1,4,7,10,13-pentazacyclohexadec-15-yl]hexanamide</t>
  </si>
  <si>
    <t>32988-50-4</t>
  </si>
  <si>
    <t>C 25 H 43 N 13 O 10</t>
  </si>
  <si>
    <t>C1C(N=C(NC1O)N)C2C(=O)NCC(C(=O)NC(C(=O)NC(C(=O)NC(=CNC(=O)N)C(=O)N2)CO)CO)NC(=O)CC(CCCN)N</t>
  </si>
  <si>
    <t>685,7</t>
  </si>
  <si>
    <t>Equilenin</t>
  </si>
  <si>
    <t>https://pubchem.ncbi.nlm.nih.gov/compound/444865</t>
  </si>
  <si>
    <t>(13 S , 14 S ) -3-hidroxi-13-metil-12,14,15,16-tetrahidro-11 H -ciclopenta [a] fenantren-17-ona</t>
  </si>
  <si>
    <t>0517-09-09</t>
  </si>
  <si>
    <t>C 18 H 18 O 2</t>
  </si>
  <si>
    <t>CC12CCC3 = C (C1CCC2 = O) C = CC4 = C3C = CC (= C4) O</t>
  </si>
  <si>
    <t>InChI = 1S / C18H18O2 / c1-18-9-8-14-13-5-3-12 (19) 10-11 (13) 2-4-15 (14) 16 (18) 6-7-17 ( 18) 20 / h2-5,10,16,19H, 6-9H2,1H3 / t16-, 18- / m0 / s1</t>
  </si>
  <si>
    <t>37,3</t>
  </si>
  <si>
    <t>Capreomycin</t>
  </si>
  <si>
    <t>https://pubchem.ncbi.nlm.nih.gov/compound/Capreomycin#section=Names-and-Identifiers</t>
  </si>
  <si>
    <t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</si>
  <si>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>11003-38-6</t>
  </si>
  <si>
    <t>C50H88N28O15</t>
  </si>
  <si>
    <t>CC1C(=O)NC(C(=O)NC(=CNC(=O)N)C(=O)NC(C(=O)NCC(C(=O)N1)N)C2CCNC(=N2)N)CNC(=O)CC(CCCN)N.C1CNC(=NC1C2C(=O)NCC(C(=O)NC(C(=O)NC(C(=O)NC(=CNC(=O)N)C(=O)N2)CNC(=O)CC(CCCN)N)CO)N)N</t>
  </si>
  <si>
    <t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</si>
  <si>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>Betanidine</t>
  </si>
  <si>
    <t>https://pubchem.ncbi.nlm.nih.gov/compound/2368#section=InChI-Key</t>
  </si>
  <si>
    <t>1-benzyl-2,3-dimethylguanidine</t>
  </si>
  <si>
    <t>55-73-2</t>
  </si>
  <si>
    <t>C10H15N3</t>
  </si>
  <si>
    <t>CNC(=NC)NCC1=CC=CC=C1</t>
  </si>
  <si>
    <t xml:space="preserve">InChI=1S/C18H16N2O8/c21-14-6-9-5-13(18(27)28)20(12(9)7-15(14)22)2-1-8-3-10(16(23)24)19-11(4-8)17(25)26/h1-3,6-7,11,13H,4-5H2,(H5,21,22,23,24,25,26,27,28)
</t>
  </si>
  <si>
    <t>Indoramin</t>
  </si>
  <si>
    <t>https://pubchem.ncbi.nlm.nih.gov/compound/33625</t>
  </si>
  <si>
    <t>N-[1-[2-(1H-indol-3-yl)ethyl]piperidin-4-yl]benzamide</t>
  </si>
  <si>
    <t>C22H25N3O</t>
  </si>
  <si>
    <t>C1CN(CCC1NC(=O)C2=CC=CC=C2)CCC3=CNC4=CC=CC=C43</t>
  </si>
  <si>
    <t>InChI=1S/C22H25N3O/c26-22(17-6-2-1-3-7-17)24-19-11-14-25(15-12-19)13-10-18-16-23-21-9-5-4-8-20(18)21/h1-9,16,19,23H,10-15H2,(H,24,26)</t>
  </si>
  <si>
    <t>Promazine</t>
  </si>
  <si>
    <t>https://pubchem.ncbi.nlm.nih.gov/compound/4926</t>
  </si>
  <si>
    <t>N,N-dimethyl-3-phenothiazin-10-ylpropan-1-amine</t>
  </si>
  <si>
    <t>58-40-2</t>
  </si>
  <si>
    <t>C17H20N2S</t>
  </si>
  <si>
    <t>CN(C)CCCN1C2=CC=CC=C2SC3=CC=CC=C31</t>
  </si>
  <si>
    <t>InChI=1S/C17H20N2S/c1-18(2)12-7-13-19-14-8-3-5-10-16(14)20-17-11-6-4-9-15(17)19/h3-6,8-11H,7,12-13H2,1-2H3</t>
  </si>
  <si>
    <t>Ergotamine</t>
  </si>
  <si>
    <t>https://pubchem.ncbi.nlm.nih.gov/compound/8223</t>
  </si>
  <si>
    <t>(6aR,9R)-N-[(1S,2S,4R,7S)-7-benzyl-2-hydroxy-4-methyl-5,8-dioxo-3-oxa-6,9-diazatricyclo[7.3.0.02,6]dodecan-4-yl]-7-methyl-6,6a,8,9-tetrahydro-4H-indolo[4,3-fg]quinoline-9-carboxamide</t>
  </si>
  <si>
    <t>113-15-5</t>
  </si>
  <si>
    <t>C33H35N5O5</t>
  </si>
  <si>
    <t>CC1(C(=O)N2C(C(=O)N3CCCC3C2(O1)O)CC4=CC=CC=C4)NC(=O)C5CN(C6CC7=CNC8=CC=CC(=C78)C6=C5)C</t>
  </si>
  <si>
    <t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</si>
  <si>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>Hexylcaine</t>
  </si>
  <si>
    <t>https://pubchem.ncbi.nlm.nih.gov/compound/10770</t>
  </si>
  <si>
    <t>1-(cyclohexylamino)propan-2-yl benzoate</t>
  </si>
  <si>
    <t>532-77-4</t>
  </si>
  <si>
    <t>CC(CNC1CCCCC1)OC(=O)C2=CC=CC=C2</t>
  </si>
  <si>
    <t>InChI=1S/C16H23NO2/c1-13(12-17-15-10-6-3-7-11-15)19-16(18)14-8-4-2-5-9-14/h2,4-5,8-9,13,15,17H,3,6-7,10-12H2,1H3</t>
  </si>
  <si>
    <t>Caffeine</t>
  </si>
  <si>
    <t>https://pubchem.ncbi.nlm.nih.gov/compound/2519#section=Names-and-Identifiers</t>
  </si>
  <si>
    <t>1,3,7-trimethylpurine-2,6-dione</t>
  </si>
  <si>
    <t>58-08-2</t>
  </si>
  <si>
    <t>C8H10N4O2</t>
  </si>
  <si>
    <t>CN1C=NC2=C1C(=O)N(C(=O)N2C)C</t>
  </si>
  <si>
    <t>InChI=1S/C8H10N4O2/c1-10-4-9-6-5(10)7(13)12(3)8(14)11(6)2/h4H,1-3H3</t>
  </si>
  <si>
    <t>18.96 </t>
  </si>
  <si>
    <t>Ethambutole</t>
  </si>
  <si>
    <t>https://pubchem.ncbi.nlm.nih.gov/compound/3279</t>
  </si>
  <si>
    <t>2- [2- (1-hidroxibutan-2-ilamino) etilamino] butan-1-ol</t>
  </si>
  <si>
    <t>74-55-5</t>
  </si>
  <si>
    <t>C 10 H 24 N 2 O 2</t>
  </si>
  <si>
    <t>CCC(CO)NCCNC(CC)CO</t>
  </si>
  <si>
    <t>InChI=1S/C10H24N2O2/c1-3-9(7-13)11-5-6-12-10(4-2)8-14/h9-14H,3-8H2,1-2H3</t>
  </si>
  <si>
    <t>Vincristine</t>
  </si>
  <si>
    <t>https://www.drugbank.ca/drugs/DB00541</t>
  </si>
  <si>
    <t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</si>
  <si>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>57-22-7</t>
  </si>
  <si>
    <t>C 46 H 56 N 4 O 10</t>
  </si>
  <si>
    <t>CCC1(CC2CC(C3=C(CCN(C2)C1)C4=CC=CC=C4N3)(C5=C(C=C6C(=C5)C78CCN9C7C(C=CC9)(C(C(C8N6C=O)(C(=O)OC)O)OC(=O)C)CC)OC)C(=O)OC)O</t>
  </si>
  <si>
    <t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</si>
  <si>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>Levomepromazine</t>
  </si>
  <si>
    <t>https://hmdb.ca/metabolites/HMDB0015474</t>
  </si>
  <si>
    <t>[(2R)-3-(2-methoxy-10H-phenothiazin-10-yl)-2-methylpropyl]dimethylamine</t>
  </si>
  <si>
    <t>60-99-1</t>
  </si>
  <si>
    <t>C19H24N2OS</t>
  </si>
  <si>
    <t>CC(CN1C2=CC=CC=C2SC3=C1C=C(C=C3)OC)CN(C)C</t>
  </si>
  <si>
    <t>InChI=1S/C19H24N2OS/c1-14(12-20(2)3)13-21-16-7-5-6-8-18(16)23-19-10-9-15(22-4)11-17(19)21/h5-11,14H,12-13H2,1-4H3/t14-/m1/s1</t>
  </si>
  <si>
    <t>Doxycycline</t>
  </si>
  <si>
    <t>https://pubchem.ncbi.nlm.nih.gov/compound/54671203</t>
  </si>
  <si>
    <t xml:space="preserve">(4S,4aR,5S,5aR,6R,12aR)-4-(dimethylamino)-1,5,10,11,12a-pentahydroxy-6-methyl-3,12-dioxo-4a,5,5a,6-tetrahydro-4H-tetracene-2-carboxamide
</t>
  </si>
  <si>
    <t>564-25-0</t>
  </si>
  <si>
    <t>C22H24N2O8</t>
  </si>
  <si>
    <t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</si>
  <si>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</si>
  <si>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>benznidazole</t>
  </si>
  <si>
    <t>https://www.drugbank.ca/drugs/DB11989</t>
  </si>
  <si>
    <t>N-benzyl-2-(2-nitro-1H-imidazol-1-yl)acetamide</t>
  </si>
  <si>
    <t xml:space="preserve">22994-85-0
</t>
  </si>
  <si>
    <t>C12H12N4O3</t>
  </si>
  <si>
    <t>InChI=1S/C12H12N4O3/c17-11(14-8-10-4-2-1-3-5-10)9-15-7-6-13-12(15)16(18)19/h1-7H,8-9H2,(H,14,17)</t>
  </si>
  <si>
    <t>Hydrocortisone</t>
  </si>
  <si>
    <t>https://pubchem.ncbi.nlm.nih.gov/compound/5754</t>
  </si>
  <si>
    <t>(8S,9S,10R,11S,13S,14S,17R)-11,17-dihydroxy-17-(2-hydroxyacetyl)-10,13-dimethyl-2,6,7,8,9,11,12,14,15,16-decahydro-1H-cyclopenta[a]phenanthren-3-one</t>
  </si>
  <si>
    <t>50-23-7</t>
  </si>
  <si>
    <t>C21H30O5</t>
  </si>
  <si>
    <t>CC12CCC(=O)C=C1CCC3C2C(CC4(C3CCC4(C(=O)CO)O)C)O</t>
  </si>
  <si>
    <t>InChI=1S/C21H30O5/c1-19-7-5-13(23)9-12(19)3-4-14-15-6-8-21(26,17(25)11-22)20(15,2)10-16(24)18(14)19/h9,14-16,18,22,24,26H,3-8,10-11H2,1-2H3/t14-,15-,16-,18+,19-,20-,21-/m0/s1</t>
  </si>
  <si>
    <t>Dantrolene</t>
  </si>
  <si>
    <t>https://pubchem.ncbi.nlm.nih.gov/compound/6914273#section=Names-and-Identifiers</t>
  </si>
  <si>
    <t>1-[(E)-[5-(4-nitrophenyl)furan-2-yl]methylideneamino]imidazolidine-2,4-dione</t>
  </si>
  <si>
    <t>7261-97-4</t>
  </si>
  <si>
    <t>C14H10N4O5</t>
  </si>
  <si>
    <t>C1C(=O)NC(=O)N1N=CC2=CC=C(O2)C3=CC=C(C=C3)[N+](=O)[O-]</t>
  </si>
  <si>
    <t xml:space="preserve">InChI=1S/C14H10N4O5/c19-13-8-17(14(20)16-13)15-7-11-5-6-12(23-11)9-1-3-10(4-2-9)18(21)22/h1-7H,8H2,(H,16,19,20)/b15-7+
</t>
  </si>
  <si>
    <t xml:space="preserve">Methotrexate </t>
  </si>
  <si>
    <t>https://pubchem.ncbi.nlm.nih.gov/compound/126941#section=Names-and-Identifiers</t>
  </si>
  <si>
    <t>(2S)-2-[[4-[(2,4-diaminopteridin-6-yl)methyl-methylamino]benzoyl]amino]pentanedioic acid</t>
  </si>
  <si>
    <t>59-05-2</t>
  </si>
  <si>
    <t>C20H22N8O5</t>
  </si>
  <si>
    <t>CN(CC1=CN=C2C(=N1)C(=NC(=N2)N)N)C3=CC=C(C=C3)C(=O)NC(CCC(=O)O)C(=O)O</t>
  </si>
  <si>
    <t>InChI=1S/C20H22N8O5/c1-28(9-11-8-23-17-15(24-11)16(21)26-20(22)27-17)12-4-2-10(3-5-12)18(31)25-13(19(32)33)6-7-14(29)30/h2-5,8,13H,6-7,9H2,1H3,(H,25,31)(H,29,30)(H,32,33)(H4,21,22,23,26,27)/t13-/m0/s1</t>
  </si>
  <si>
    <t>Amantadine</t>
  </si>
  <si>
    <t>https://www.drugbank.ca/drugs/DB00915</t>
  </si>
  <si>
    <t>adamantan-1-amine</t>
  </si>
  <si>
    <t>768-94-5</t>
  </si>
  <si>
    <t>C10H17N</t>
  </si>
  <si>
    <t>NC12CC3CC(CC(C3)C1)C2</t>
  </si>
  <si>
    <t>Ethanolamine</t>
  </si>
  <si>
    <t>https://pubchem.ncbi.nlm.nih.gov/compound/700</t>
  </si>
  <si>
    <t>2-aminoethanol</t>
  </si>
  <si>
    <t>141-43-5</t>
  </si>
  <si>
    <t>C2H7NO</t>
  </si>
  <si>
    <t>C(CO)N</t>
  </si>
  <si>
    <t>InChI=1S/C2H7NO/c3-1-2-4/h4H,1-3H2</t>
  </si>
  <si>
    <t>Tromethamine</t>
  </si>
  <si>
    <t>https://www.drugbank.ca/drugs/DB03754</t>
  </si>
  <si>
    <t>2-amino-2-(hydroxymethyl)propane-1,3-diol</t>
  </si>
  <si>
    <t>77-86-1</t>
  </si>
  <si>
    <t>C4H11NO3</t>
  </si>
  <si>
    <t>NC(CO)(CO)CO</t>
  </si>
  <si>
    <t>InChI=1S/C4H11NO3/c5-4(1-6,2-7)3-8/h6-8H,1-3,5H2</t>
  </si>
  <si>
    <t>Anisindione</t>
  </si>
  <si>
    <t>https://www.drugbank.ca/drugs/DB01125</t>
  </si>
  <si>
    <t>2-(4-methoxyphenyl)-2,3-dihydro-1H-indene-1,3-dione</t>
  </si>
  <si>
    <t>117-37-3</t>
  </si>
  <si>
    <t xml:space="preserve">C16H12O3
</t>
  </si>
  <si>
    <t>COC1=CC=C(C=C1)C1C(=O)C2=CC=CC=C2C1=O</t>
  </si>
  <si>
    <t xml:space="preserve">InChI=1S/C16H12O3/c1-19-11-8-6-10(7-9-11)14-15(17)12-4-2-3-5-13(12)16(14)18/h2-9,14H,1H3
</t>
  </si>
  <si>
    <t>Fluorouracile</t>
  </si>
  <si>
    <t>https://pubchem.ncbi.nlm.nih.gov/compound/131769926</t>
  </si>
  <si>
    <t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</si>
  <si>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>not available</t>
  </si>
  <si>
    <t>C43H67NO12</t>
  </si>
  <si>
    <t>CC1CC(C2C(CC(C(O2)(C(=O)C(=O)N3CCCCC3C(=O)OC(C(C(CC(=O)C(C=C(C1)C)CC=C)O)C)C(=CC4CCC(C(C4)OC)O)C)O)C)O)OC</t>
  </si>
  <si>
    <t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</si>
  <si>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>Tuaminoheptane</t>
  </si>
  <si>
    <t>https://www.drugbank.ca/drugs/DB13238</t>
  </si>
  <si>
    <t>heptan-2-amine</t>
  </si>
  <si>
    <t>123-82-0</t>
  </si>
  <si>
    <t>C7H17N</t>
  </si>
  <si>
    <t>CCCCCC(C)N</t>
  </si>
  <si>
    <t>InChI=1S/C7H17N/c1-3-4-5-6-7(2)8/h7H,3-6,8H2,1-2H3</t>
  </si>
  <si>
    <t>Cinchocaine</t>
  </si>
  <si>
    <t>https://pubchem.ncbi.nlm.nih.gov/compound/3025</t>
  </si>
  <si>
    <t>2-butoxy-N-[2-(diethylamino)ethyl]quinoline-4-carboxamide</t>
  </si>
  <si>
    <t>85-79-0</t>
  </si>
  <si>
    <t>C20H29N3O2</t>
  </si>
  <si>
    <t>CCCCOC1=NC2=CC=CC=C2C(=C1)C(=O)NCCN(CC)CC</t>
  </si>
  <si>
    <t>InChI=1S/C20H29N3O2/c1-4-7-14-25-19-15-17(16-10-8-9-11-18(16)22-19)20(24)21-12-13-23(5-2)6-3/h8-11,15H,4-7,12-14H2,1-3H3,(H,21,24)</t>
  </si>
  <si>
    <t>54,46</t>
  </si>
  <si>
    <t>Riboflavin</t>
  </si>
  <si>
    <t>https://pubchem.ncbi.nlm.nih.gov/compound/493570</t>
  </si>
  <si>
    <t>7,8-dimethyl-10-[(2S,3S,4R)-2,3,4,5-tetrahydroxypentyl]benzo[g]pteridine-2,4-dione</t>
  </si>
  <si>
    <t>83-88-5</t>
  </si>
  <si>
    <t>C17H20N4O6</t>
  </si>
  <si>
    <t>CC1=CC2=C(C=C1C)N(C3=NC(=O)NC(=O)C3=N2)CC(C(C(CO)O)O)O</t>
  </si>
  <si>
    <t>InChI=1S/C17H20N4O6/c1-7-3-9-10(4-8(7)2)21(5-11(23)14(25)12(24)6-22)15-13(18-9)16(26)20-17(27)19-15/h3-4,11-12,14,22-25H,5-6H2,1-2H3,(H,20,26,27)/t11-,12+,14-/m0/s1</t>
  </si>
  <si>
    <t>Oxytetracycline</t>
  </si>
  <si>
    <t>https://pubchem.ncbi.nlm.nih.gov/compound/54675779</t>
  </si>
  <si>
    <t>(4S,4aR,5S,5aR,6S,12aR)-4-(dimethylamino)-1,5,6,10,11,12a-hexahydroxy-6-methyl-3,12-dioxo-4,4a,5,5a-tetrahydrotetracene-2-carboxamide</t>
  </si>
  <si>
    <t>79-57-2</t>
  </si>
  <si>
    <t>C22H24N2O9</t>
  </si>
  <si>
    <t>CC1(C2C(C3C(C(=O)C(=C(C3(C(=O)C2=C(C4=C1C=CC=C4O)O)O)O)C(=O)N)N(C)C)O)O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</si>
  <si>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</si>
  <si>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Ethylamine</t>
  </si>
  <si>
    <t>https://pubchem.ncbi.nlm.nih.gov/compound/6341</t>
  </si>
  <si>
    <t>ethanamine</t>
  </si>
  <si>
    <t>75-04-7</t>
  </si>
  <si>
    <t>C2H7N</t>
  </si>
  <si>
    <t>CCN</t>
  </si>
  <si>
    <t>InChI=1S/C2H7N/c1-2-3/h2-3H2,1H3</t>
  </si>
  <si>
    <t>Reserpine</t>
  </si>
  <si>
    <t>https://pubchem.ncbi.nlm.nih.gov/compound/5770</t>
  </si>
  <si>
    <t>methyl (1R,15S,17R,18R,19S,20S)-6,18-dimethoxy-17-(3,4,5-trimethoxybenzoyl)oxy-1,3,11,12,14,15,16,17,18,19,20,21-dodecahydroyohimban-19-carboxylate</t>
  </si>
  <si>
    <t>50-55-5</t>
  </si>
  <si>
    <t>C33H40N2O9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</si>
  <si>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</si>
  <si>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</si>
  <si>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Disopiramide</t>
  </si>
  <si>
    <t>https://pubchem.ncbi.nlm.nih.gov/compound/3114</t>
  </si>
  <si>
    <t>4-[di(propan-2-yl)amino]-2-phenyl-2-pyridin-2-ylbutanamide</t>
  </si>
  <si>
    <t>C21H29N3O</t>
  </si>
  <si>
    <t>CC(C)N(CCC(C1=CC=CC=C1)(C2=CC=CC=N2)C(=O)N)C(C)C</t>
  </si>
  <si>
    <t xml:space="preserve">InChI=1S/C21H29N3O/c1-16(2)24(17(3)4)15-13-21(20(22)25,18-10-6-5-7-11-18)19-12-8-9-14-23-19/h5-12,14,16-17H,13,15H2,1-4H3,(H2,22,25)
</t>
  </si>
  <si>
    <t>Minocycline</t>
  </si>
  <si>
    <t>https://pubchem.ncbi.nlm.nih.gov/compound/54675783#section=Names-and-Identifiers</t>
  </si>
  <si>
    <t>(4S,4aS,5aR,12aR)-4,7-bis(dimethylamino)-1,10,11,12a-tetrahydroxy-3,12-dioxo-4a,5,5a,6-tetrahydro-4H-tetracene-2-carboxamide</t>
  </si>
  <si>
    <t>10118-90-8</t>
  </si>
  <si>
    <t>C23H27N3O7</t>
  </si>
  <si>
    <t>CN(C)C1C2CC3CC4=C(C=CC(=C4C(=C3C(=O)C2(C(=C(C1=O)C(=O)N)O)O)O)O)N(C)C</t>
  </si>
  <si>
    <t>InChI=1S/C23H27N3O7/c1-25(2)12-5-6-13(27)15-10(12)7-9-8-11-17(26(3)4)19(29)16(22(24)32)21(31)23(11,33)20(30)14(9)18(15)28/h5-6,9,11,17,27-28,31,33H,7-8H2,1-4H3,(H2,24,32)/t9-,11-,17-,23-/m0/s1</t>
  </si>
  <si>
    <t>Deserpidine</t>
  </si>
  <si>
    <t>https://pubchem.ncbi.nlm.nih.gov/compound/8550</t>
  </si>
  <si>
    <t xml:space="preserve">methyl (1R,15S,17R,18R,19S,20S)-18-methoxy-17-(3,4,5-trimethoxybenzoyloxy)-3,13-diazapentacyclo[11.8.0.0²,¹⁰.0⁴,⁹.0¹⁵,²⁰]henicosa-2(10),4,6,8-tetraene-19-carboxylate
</t>
  </si>
  <si>
    <t>0131-01-01</t>
  </si>
  <si>
    <t>C32H38N2O8</t>
  </si>
  <si>
    <t>COC1C(CC2CN3CCC4=C(C3CC2C1C(=O)OC)NC5=CC=CC=C45)OC(=O)C6=CC(=C(C(=C6)OC)OC)OC</t>
  </si>
  <si>
    <t>InChI=1S/C32H38N2O8/c1-37-24-12-17(13-25(38-2)29(24)39-3)31(35)42-26-14-18-16-34-11-10-20-19-8-6-7-9-22(19)33-28(20)23(34)15-21(18)27(30(26)40-4)32(36)41-5/h6-9,12-13,18,21,23,26-27,30,33H,10-11,14-16H2,1-5H3/t18-,21+,23-,26-,27+,30+/m1/s1</t>
  </si>
  <si>
    <t>Daunorubicin</t>
  </si>
  <si>
    <t>https://pubchem.ncbi.nlm.nih.gov/compound/30323</t>
  </si>
  <si>
    <t>(7S,9S)-9-acetyl-7-[(2R,4S,5S,6S)-4-amino-5-hydroxy-6-methyloxan-2-yl]oxy-6,9,11-trihydroxy-4-methoxy-8,10-dihydro-7H-tetracene-5,12-dione</t>
  </si>
  <si>
    <t>20830-81-3</t>
  </si>
  <si>
    <t>C27H29NO10</t>
  </si>
  <si>
    <t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</si>
  <si>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</si>
  <si>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>Dipyridamole</t>
  </si>
  <si>
    <t>https://pubchem.ncbi.nlm.nih.gov/compound/3108</t>
  </si>
  <si>
    <t xml:space="preserve">2-[[2-[bis(2-hydroxyethyl)amino]-4,8-di(piperidin-1-yl)pyrimido[5,4-d]pyrimidin-6-yl]-(2-hydroxyethyl)amino]ethanol
</t>
  </si>
  <si>
    <t>58-32-2</t>
  </si>
  <si>
    <t>C24H40N8O4</t>
  </si>
  <si>
    <t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</si>
  <si>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</si>
  <si>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>Doxorubicina</t>
  </si>
  <si>
    <t>https://pubchem.ncbi.nlm.nih.gov/compound/31703</t>
  </si>
  <si>
    <t>(7S,9S)-7-[(2R,4S,5S,6S)-4-amino-5-hydroxy-6-methyloxan-2-yl]oxy-6,9,11-trihydroxy-9-(2-hydroxyacetyl)-4-methoxy-8,10-dihydro-7H-tetracene-5,12-dione</t>
  </si>
  <si>
    <t>23214-92-8</t>
  </si>
  <si>
    <t>C27H29NO11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</si>
  <si>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</si>
  <si>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</si>
  <si>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Amphotericin B</t>
  </si>
  <si>
    <t>https://pubchem.ncbi.nlm.nih.gov/compound/Amphotericin%20B#section=Names-and-Identifiers</t>
  </si>
  <si>
    <t>33-(4-amino-3,5-dihydroxy-6-methyloxan-2-yl)oxy-1,3,5,6,9,11,17,37-octahydroxy-15,16,18-trimethyl-13-oxo-14,39-dioxabicyclo[33.3.1]nonatriaconta-19,21,23,25,27,29,31-heptaene-36-carboxylic acid</t>
  </si>
  <si>
    <t>1397-89-3</t>
  </si>
  <si>
    <t>C47H73NO17</t>
  </si>
  <si>
    <t>CC1C=CC=CC=CC=CC=CC=CC=CC(CC2C(C(CC(O2)(CC(CC(C(CCC(CC(CC(=O)OC(C(C1O)C)C)O)O)O)O)O)O)O)C(=O)O)OC3C(C(C(C(O3)C)O)N)O</t>
  </si>
  <si>
    <t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</si>
  <si>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>Acepromazine</t>
  </si>
  <si>
    <t>https://www.drugbank.ca/drugs/DB01614</t>
  </si>
  <si>
    <t>1-{10-[3-(dimethylamino)propyl]-10H-phenothiazin-2-yl}ethan-1-one</t>
  </si>
  <si>
    <t>61-00-7</t>
  </si>
  <si>
    <t>C19H22N2OS</t>
  </si>
  <si>
    <t>CN(C)CCCN1C2=CC=CC=C2SC2=C1C=C(C=C2)C(C)=O</t>
  </si>
  <si>
    <t>InChI=1S/C19H22N2OS/c1-14(22)15-9-10-19-17(13-15)21(12-6-11-20(2)3)16-7-4-5-8-18(16)23-19/h4-5,7-10,13H,6,11-12H2,1-3H3</t>
  </si>
  <si>
    <t>Cephaloridine</t>
  </si>
  <si>
    <t>https://pubchem.ncbi.nlm.nih.gov/compound/5773</t>
  </si>
  <si>
    <t>1-{[(6R,7R)-2-carboxylato-7-{[1-hydroxy-2-(thiophen-2-yl)ethylidene]amino}-8-oxo-5-thia-1-azabicyclo[4.2.0]oct-2-en-3-yl]methyl}pyridin-1-ium</t>
  </si>
  <si>
    <t>50-59-9</t>
  </si>
  <si>
    <t>C19H17N3O4S2</t>
  </si>
  <si>
    <t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</si>
  <si>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</si>
  <si>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>Mercaptopurine</t>
  </si>
  <si>
    <t>https://pubchem.ncbi.nlm.nih.gov/compound/667490</t>
  </si>
  <si>
    <t>3,7-dihydropurine-6-thione</t>
  </si>
  <si>
    <t>50-44-2</t>
  </si>
  <si>
    <t>C5H4N4S</t>
  </si>
  <si>
    <t>C1=NC2=C(N1)C(=S)N=CN2</t>
  </si>
  <si>
    <t>InChI=1S/C5H4N4S/c10-5-3-4(7-1-6-3)8-2-9-5/h1-2H,(H2,6,7,8,9,10)</t>
  </si>
  <si>
    <t>Rifampicin</t>
  </si>
  <si>
    <t>https://pubchem.ncbi.nlm.nih.gov/compound/135398735</t>
  </si>
  <si>
    <t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</si>
  <si>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>13292-46-1</t>
  </si>
  <si>
    <t>C 43 H 58 N 4 O 12</t>
  </si>
  <si>
    <t>CC1C=CC=C(C(=O)NC2=C(C(=C3C(=C2O)C(=C(C4=C3C(=O)C(O4)(OC=CC(C(C(C(C(C(C1O)C)O)C)OC(=O)C)C)OC)C)C)O)O)C=NN5CCN(CC5)C)C</t>
  </si>
  <si>
    <t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</si>
  <si>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>Common_name</t>
  </si>
  <si>
    <t>Ref</t>
  </si>
  <si>
    <t>IUPAC_name</t>
  </si>
  <si>
    <t>CAS_number</t>
  </si>
  <si>
    <t>Formula</t>
  </si>
  <si>
    <t>C</t>
  </si>
  <si>
    <t>H</t>
  </si>
  <si>
    <t>N</t>
  </si>
  <si>
    <t>O</t>
  </si>
  <si>
    <t>S</t>
  </si>
  <si>
    <t>P</t>
  </si>
  <si>
    <t>Canonical_smile</t>
  </si>
  <si>
    <t>InchI</t>
  </si>
  <si>
    <t>pKa</t>
  </si>
  <si>
    <t>Polarizability (Å3)</t>
  </si>
  <si>
    <t>Hydrogen Acceptor Count</t>
  </si>
  <si>
    <t>Hydrogen Donor Count</t>
  </si>
  <si>
    <t>HOMO-1 (eV)</t>
  </si>
  <si>
    <t>HOMO (eV)</t>
  </si>
  <si>
    <t>LUMO (eV)</t>
  </si>
  <si>
    <t>Ionization Energy I (eV)</t>
  </si>
  <si>
    <t>Electron Affinity A (eV)</t>
  </si>
  <si>
    <t>Sulfadiazine</t>
  </si>
  <si>
    <t>https://pubchem.ncbi.nlm.nih.gov/compound/5215</t>
  </si>
  <si>
    <t>4-amino-N-pyrimidin-2-ylbenzenesulfonamide</t>
  </si>
  <si>
    <t>68-35-9</t>
  </si>
  <si>
    <t>C10H10N4O2S</t>
  </si>
  <si>
    <t xml:space="preserve">C1=CN=C(N=C1)NS(=O)(=O)C2=CC=C(C=C2)N
</t>
  </si>
  <si>
    <t>InChI=1S/C10H10N4O2S/c11-8-2-4-9(5-3-8)17(15,16)14-10-12-6-1-7-13-10/h1-7H,11H2,(H,12,13,14)</t>
  </si>
  <si>
    <t>Methacycline</t>
  </si>
  <si>
    <t>https://pubchem.ncbi.nlm.nih.gov/compound/54675785</t>
  </si>
  <si>
    <t>(4S,4aR,5S,5aR,12aR)-4-(dimethylamino)-1,5,10,11,12a-pentahydroxy-6-methylidene-3,12-dioxo-4,4a,5,5a-tetrahydrotetracene-2-carboxamide</t>
  </si>
  <si>
    <t>914-00-1</t>
  </si>
  <si>
    <t>C22H22N2O8</t>
  </si>
  <si>
    <t>CN(C)C1C2C(C3C(=C)C4=C(C(=CC=C4)O)C(=C3C(=O)C2(C(=C(C1=O)C(=O)N)O)O)O)O</t>
  </si>
  <si>
    <t>InChI=1S/C22H22N2O8/c1-7-8-5-4-6-9(25)11(8)16(26)12-10(7)17(27)14-15(24(2)3)18(28)13(21(23)31)20(30)22(14,32)19(12)29/h4-6,10,14-15,17,25-27,30,32H,1H2,2-3H3,(H2,23,31)/t10-,14-,15+,17+,22+/m1/s1</t>
  </si>
  <si>
    <t>Glycine</t>
  </si>
  <si>
    <t>https://pubchem.ncbi.nlm.nih.gov/compound/750</t>
  </si>
  <si>
    <t>2-aminoacetic acid</t>
  </si>
  <si>
    <t>56-40-6</t>
  </si>
  <si>
    <t>C2H5NO2</t>
  </si>
  <si>
    <t>C(C(=O)O)N</t>
  </si>
  <si>
    <t>InChI=1S/C2H5NO2/c3-1-2(4)5/h1,3H2,(H,4,5)</t>
  </si>
  <si>
    <t>Ethosuximide</t>
  </si>
  <si>
    <t>https://pubchem.ncbi.nlm.nih.gov/compound/3291</t>
  </si>
  <si>
    <t>3-ethyl-3-methylpyrrolidine-2,5-dione</t>
  </si>
  <si>
    <t>77-67-8</t>
  </si>
  <si>
    <t>C7H11NO2</t>
  </si>
  <si>
    <t>CCC1(CC(=O)NC1=O)C</t>
  </si>
  <si>
    <t>InChI=1S/C7H11NO2/c1-3-7(2)4-5(9)8-6(7)10/h3-4H2,1-2H3,(H,8,9,10)</t>
  </si>
  <si>
    <t>Hexetidine</t>
  </si>
  <si>
    <t>https://pubchem.ncbi.nlm.nih.gov/compound/3607</t>
  </si>
  <si>
    <t>1,3-bis(2-ethylhexyl)-5-methyl-1,3-diazinan-5-amine</t>
  </si>
  <si>
    <t>141-94-6</t>
  </si>
  <si>
    <t>C21H45N3</t>
  </si>
  <si>
    <t>CCCCC(CC)CN1CC(CN(C1)CC(CC)CCCC)(C)N</t>
  </si>
  <si>
    <t>InChI=1S/C21H45N3/c1-6-10-12-19(8-3)14-23-16-21(5,22)17-24(18-23)15-20(9-4)13-11-7-2/h19-20H,6-18,22H2,1-5H3</t>
  </si>
  <si>
    <t>Electronegativity (eV)</t>
  </si>
  <si>
    <t>Hardness  (eV)</t>
  </si>
  <si>
    <t xml:space="preserve">Electrophilicity (eV)  </t>
  </si>
  <si>
    <t xml:space="preserve"> ΔN_Fe </t>
  </si>
  <si>
    <t>Molecular_weight MW (g/mol)</t>
  </si>
  <si>
    <t>Polar Surface Area (Å2)</t>
  </si>
  <si>
    <t>Log P</t>
  </si>
  <si>
    <t>Log S</t>
  </si>
  <si>
    <t>IE EXP (%)</t>
  </si>
  <si>
    <t>IE ARX (%)</t>
  </si>
  <si>
    <t>Methenamine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</si>
</sst>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5816" TargetMode="External"/><Relationship Id="rId299" Type="http://schemas.openxmlformats.org/officeDocument/2006/relationships/hyperlink" Target="https://pubchem.ncbi.nlm.nih.gov/compound/5326" TargetMode="External"/><Relationship Id="rId21" Type="http://schemas.openxmlformats.org/officeDocument/2006/relationships/hyperlink" Target="https://www.drugbank.ca/drugs/DB01351" TargetMode="External"/><Relationship Id="rId63" Type="http://schemas.openxmlformats.org/officeDocument/2006/relationships/hyperlink" Target="https://pubchem.ncbi.nlm.nih.gov/compound/5773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" TargetMode="External"/><Relationship Id="rId170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68" Type="http://schemas.openxmlformats.org/officeDocument/2006/relationships/hyperlink" Target="https://pubchem.ncbi.nlm.nih.gov/" TargetMode="External"/><Relationship Id="rId32" Type="http://schemas.openxmlformats.org/officeDocument/2006/relationships/hyperlink" Target="https://www.drugbank.ca/drugs/DB00126" TargetMode="External"/><Relationship Id="rId74" Type="http://schemas.openxmlformats.org/officeDocument/2006/relationships/hyperlink" Target="https://pubchem.ncbi.nlm.nih.gov/compound/2756" TargetMode="External"/><Relationship Id="rId128" Type="http://schemas.openxmlformats.org/officeDocument/2006/relationships/hyperlink" Target="https://pubchem.ncbi.nlm.nih.gov/compound/700" TargetMode="External"/><Relationship Id="rId335" Type="http://schemas.openxmlformats.org/officeDocument/2006/relationships/hyperlink" Target="https://pubchem.ncbi.nlm.nih.gov/compound/54678486" TargetMode="External"/><Relationship Id="rId5" Type="http://schemas.openxmlformats.org/officeDocument/2006/relationships/hyperlink" Target="https://www.drugbank.ca/drugs/DB00819" TargetMode="External"/><Relationship Id="rId181" Type="http://schemas.openxmlformats.org/officeDocument/2006/relationships/hyperlink" Target="https://pubchem.ncbi.nlm.nih.gov/compound/16564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compound/4926" TargetMode="External"/><Relationship Id="rId43" Type="http://schemas.openxmlformats.org/officeDocument/2006/relationships/hyperlink" Target="http://www.hmdb.ca/metabolites/HMDB0001870" TargetMode="External"/><Relationship Id="rId139" Type="http://schemas.openxmlformats.org/officeDocument/2006/relationships/hyperlink" Target="https://pubchem.ncbi.nlm.nih.gov/compound/30487" TargetMode="External"/><Relationship Id="rId290" Type="http://schemas.openxmlformats.org/officeDocument/2006/relationships/hyperlink" Target="https://pubchem.ncbi.nlm.nih.gov/" TargetMode="External"/><Relationship Id="rId304" Type="http://schemas.openxmlformats.org/officeDocument/2006/relationships/hyperlink" Target="https://pubchem.ncbi.nlm.nih.gov/" TargetMode="External"/><Relationship Id="rId346" Type="http://schemas.openxmlformats.org/officeDocument/2006/relationships/hyperlink" Target="https://pubchem.ncbi.nlm.nih.gov/compound/4101" TargetMode="External"/><Relationship Id="rId85" Type="http://schemas.openxmlformats.org/officeDocument/2006/relationships/hyperlink" Target="https://pubchem.ncbi.nlm.nih.gov/" TargetMode="External"/><Relationship Id="rId150" Type="http://schemas.openxmlformats.org/officeDocument/2006/relationships/hyperlink" Target="https://pubchem.ncbi.nlm.nih.gov/compound/7077" TargetMode="External"/><Relationship Id="rId192" Type="http://schemas.openxmlformats.org/officeDocument/2006/relationships/hyperlink" Target="https://www.drugbank.ca/drugs/DB05381" TargetMode="External"/><Relationship Id="rId206" Type="http://schemas.openxmlformats.org/officeDocument/2006/relationships/hyperlink" Target="https://pubchem.ncbi.nlm.nih.gov/compound/3779" TargetMode="External"/><Relationship Id="rId248" Type="http://schemas.openxmlformats.org/officeDocument/2006/relationships/hyperlink" Target="https://pubchem.ncbi.nlm.nih.gov/compound/4173" TargetMode="External"/><Relationship Id="rId12" Type="http://schemas.openxmlformats.org/officeDocument/2006/relationships/hyperlink" Target="https://www.drugbank.ca/drugs/DB00915" TargetMode="External"/><Relationship Id="rId108" Type="http://schemas.openxmlformats.org/officeDocument/2006/relationships/hyperlink" Target="https://pubchem.ncbi.nlm.nih.gov/compound/3108" TargetMode="External"/><Relationship Id="rId315" Type="http://schemas.openxmlformats.org/officeDocument/2006/relationships/hyperlink" Target="https://pubchem.ncbi.nlm.nih.gov/compound/2153" TargetMode="External"/><Relationship Id="rId54" Type="http://schemas.openxmlformats.org/officeDocument/2006/relationships/hyperlink" Target="https://pubchem.ncbi.nlm.nih.gov/" TargetMode="External"/><Relationship Id="rId96" Type="http://schemas.openxmlformats.org/officeDocument/2006/relationships/hyperlink" Target="https://pubchem.ncbi.nlm.nih.gov/compound/8113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compound/4044" TargetMode="External"/><Relationship Id="rId259" Type="http://schemas.openxmlformats.org/officeDocument/2006/relationships/hyperlink" Target="https://pubchem.ncbi.nlm.nih.gov/compound/4506" TargetMode="External"/><Relationship Id="rId23" Type="http://schemas.openxmlformats.org/officeDocument/2006/relationships/hyperlink" Target="https://pubchem.ncbi.nlm.nih.gov/compound/3007" TargetMode="External"/><Relationship Id="rId119" Type="http://schemas.openxmlformats.org/officeDocument/2006/relationships/hyperlink" Target="https://www.drugbank.ca/drugs/DB01253" TargetMode="External"/><Relationship Id="rId270" Type="http://schemas.openxmlformats.org/officeDocument/2006/relationships/hyperlink" Target="https://pubchem.ncbi.nlm.nih.gov/compound/135398752" TargetMode="External"/><Relationship Id="rId326" Type="http://schemas.openxmlformats.org/officeDocument/2006/relationships/hyperlink" Target="https://pubchem.ncbi.nlm.nih.gov/" TargetMode="External"/><Relationship Id="rId65" Type="http://schemas.openxmlformats.org/officeDocument/2006/relationships/hyperlink" Target="https://pubchem.ncbi.nlm.nih.gov/compound/30699" TargetMode="External"/><Relationship Id="rId130" Type="http://schemas.openxmlformats.org/officeDocument/2006/relationships/hyperlink" Target="https://pubchem.ncbi.nlm.nih.gov/compound/6341" TargetMode="External"/><Relationship Id="rId172" Type="http://schemas.openxmlformats.org/officeDocument/2006/relationships/hyperlink" Target="https://pubchem.ncbi.nlm.nih.gov/compound/3467" TargetMode="External"/><Relationship Id="rId228" Type="http://schemas.openxmlformats.org/officeDocument/2006/relationships/hyperlink" Target="https://pubchem.ncbi.nlm.nih.gov/compound/4095" TargetMode="External"/><Relationship Id="rId281" Type="http://schemas.openxmlformats.org/officeDocument/2006/relationships/hyperlink" Target="https://pubchem.ncbi.nlm.nih.gov/" TargetMode="External"/><Relationship Id="rId337" Type="http://schemas.openxmlformats.org/officeDocument/2006/relationships/hyperlink" Target="https://pubchem.ncbi.nlm.nih.gov/compound/3291" TargetMode="External"/><Relationship Id="rId34" Type="http://schemas.openxmlformats.org/officeDocument/2006/relationships/hyperlink" Target="https://pubchem.ncbi.nlm.nih.gov/compound/174174" TargetMode="External"/><Relationship Id="rId76" Type="http://schemas.openxmlformats.org/officeDocument/2006/relationships/hyperlink" Target="https://pubchem.ncbi.nlm.nih.gov/compound/3025" TargetMode="External"/><Relationship Id="rId141" Type="http://schemas.openxmlformats.org/officeDocument/2006/relationships/hyperlink" Target="https://pubchem.ncbi.nlm.nih.gov/compound/8249" TargetMode="External"/><Relationship Id="rId7" Type="http://schemas.openxmlformats.org/officeDocument/2006/relationships/hyperlink" Target="https://www.drugbank.ca/drugs/DB01614" TargetMode="External"/><Relationship Id="rId183" Type="http://schemas.openxmlformats.org/officeDocument/2006/relationships/hyperlink" Target="https://pubchem.ncbi.nlm.nih.gov/compound/5462328" TargetMode="External"/><Relationship Id="rId239" Type="http://schemas.openxmlformats.org/officeDocument/2006/relationships/hyperlink" Target="https://pubchem.ncbi.nlm.nih.gov/compound/6087" TargetMode="External"/><Relationship Id="rId250" Type="http://schemas.openxmlformats.org/officeDocument/2006/relationships/hyperlink" Target="https://pubchem.ncbi.nlm.nih.gov/compound/54675783" TargetMode="External"/><Relationship Id="rId292" Type="http://schemas.openxmlformats.org/officeDocument/2006/relationships/hyperlink" Target="https://pubchem.ncbi.nlm.nih.gov/" TargetMode="External"/><Relationship Id="rId306" Type="http://schemas.openxmlformats.org/officeDocument/2006/relationships/hyperlink" Target="https://pubchem.ncbi.nlm.nih.gov/" TargetMode="External"/><Relationship Id="rId45" Type="http://schemas.openxmlformats.org/officeDocument/2006/relationships/hyperlink" Target="http://www.hmdb.ca/metabolites/HMDB0015003" TargetMode="External"/><Relationship Id="rId87" Type="http://schemas.openxmlformats.org/officeDocument/2006/relationships/hyperlink" Target="https://pubchem.ncbi.nlm.nih.gov/compound/2955" TargetMode="External"/><Relationship Id="rId110" Type="http://schemas.openxmlformats.org/officeDocument/2006/relationships/hyperlink" Target="http://www.hmdb.ca/metabolites/HMDB0015273" TargetMode="External"/><Relationship Id="rId152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compound/795" TargetMode="External"/><Relationship Id="rId208" Type="http://schemas.openxmlformats.org/officeDocument/2006/relationships/hyperlink" Target="https://pubchem.ncbi.nlm.nih.gov/" TargetMode="External"/><Relationship Id="rId261" Type="http://schemas.openxmlformats.org/officeDocument/2006/relationships/hyperlink" Target="https://pubchem.ncbi.nlm.nih.gov/compound/6604200" TargetMode="External"/><Relationship Id="rId14" Type="http://schemas.openxmlformats.org/officeDocument/2006/relationships/hyperlink" Target="https://www.drugbank.ca/drugs/DB00513" TargetMode="External"/><Relationship Id="rId35" Type="http://schemas.openxmlformats.org/officeDocument/2006/relationships/hyperlink" Target="https://pubchem.ncbi.nlm.nih.gov/compound/2294" TargetMode="External"/><Relationship Id="rId56" Type="http://schemas.openxmlformats.org/officeDocument/2006/relationships/hyperlink" Target="https://www.drugbank.ca/drugs/DB14084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compound/13505" TargetMode="External"/><Relationship Id="rId282" Type="http://schemas.openxmlformats.org/officeDocument/2006/relationships/hyperlink" Target="https://pubchem.ncbi.nlm.nih.gov/compound/7028" TargetMode="External"/><Relationship Id="rId317" Type="http://schemas.openxmlformats.org/officeDocument/2006/relationships/hyperlink" Target="https://pubchem.ncbi.nlm.nih.gov/compound/5411" TargetMode="External"/><Relationship Id="rId338" Type="http://schemas.openxmlformats.org/officeDocument/2006/relationships/hyperlink" Target="https://pubchem.ncbi.nlm.nih.gov/" TargetMode="External"/><Relationship Id="rId8" Type="http://schemas.openxmlformats.org/officeDocument/2006/relationships/hyperlink" Target="https://www.drugbank.ca/drugs/DB01433" TargetMode="Externa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pubchem.ncbi.nlm.nih.gov/compound/12560" TargetMode="External"/><Relationship Id="rId142" Type="http://schemas.openxmlformats.org/officeDocument/2006/relationships/hyperlink" Target="https://pubchem.ncbi.nlm.nih.gov/" TargetMode="External"/><Relationship Id="rId163" Type="http://schemas.openxmlformats.org/officeDocument/2006/relationships/hyperlink" Target="https://pubchem.ncbi.nlm.nih.gov/" TargetMode="External"/><Relationship Id="rId184" Type="http://schemas.openxmlformats.org/officeDocument/2006/relationships/hyperlink" Target="https://pubchem.ncbi.nlm.nih.gov/compound/10770" TargetMode="External"/><Relationship Id="rId219" Type="http://schemas.openxmlformats.org/officeDocument/2006/relationships/hyperlink" Target="https://www.drugbank.ca/drugs/DB01365" TargetMode="External"/><Relationship Id="rId230" Type="http://schemas.openxmlformats.org/officeDocument/2006/relationships/hyperlink" Target="https://pubchem.ncbi.nlm.nih.gov/compound/4098" TargetMode="External"/><Relationship Id="rId251" Type="http://schemas.openxmlformats.org/officeDocument/2006/relationships/hyperlink" Target="https://pubchem.ncbi.nlm.nih.gov/compound/23897" TargetMode="External"/><Relationship Id="rId25" Type="http://schemas.openxmlformats.org/officeDocument/2006/relationships/hyperlink" Target="https://www.drugbank.ca/drugs/DB00913" TargetMode="External"/><Relationship Id="rId46" Type="http://schemas.openxmlformats.org/officeDocument/2006/relationships/hyperlink" Target="http://www.hmdb.ca/metabolites/HMDB0033871" TargetMode="External"/><Relationship Id="rId67" Type="http://schemas.openxmlformats.org/officeDocument/2006/relationships/hyperlink" Target="https://pubchem.ncbi.nlm.nih.gov/compound/38103" TargetMode="External"/><Relationship Id="rId272" Type="http://schemas.openxmlformats.org/officeDocument/2006/relationships/hyperlink" Target="https://pubchem.ncbi.nlm.nih.gov/compound/54675779" TargetMode="External"/><Relationship Id="rId293" Type="http://schemas.openxmlformats.org/officeDocument/2006/relationships/hyperlink" Target="https://pubchem.ncbi.nlm.nih.gov/compound/5315" TargetMode="External"/><Relationship Id="rId307" Type="http://schemas.openxmlformats.org/officeDocument/2006/relationships/hyperlink" Target="https://pubchem.ncbi.nlm.nih.gov/compound/5336" TargetMode="External"/><Relationship Id="rId328" Type="http://schemas.openxmlformats.org/officeDocument/2006/relationships/hyperlink" Target="https://www.drugbank.ca/drugs/DB13238" TargetMode="External"/><Relationship Id="rId88" Type="http://schemas.openxmlformats.org/officeDocument/2006/relationships/hyperlink" Target="https://pubchem.ncbi.nlm.nih.gov/compound/30323" TargetMode="External"/><Relationship Id="rId111" Type="http://schemas.openxmlformats.org/officeDocument/2006/relationships/hyperlink" Target="https://pubchem.ncbi.nlm.nih.gov/compound/54671203" TargetMode="External"/><Relationship Id="rId132" Type="http://schemas.openxmlformats.org/officeDocument/2006/relationships/hyperlink" Target="https://pubchem.ncbi.nlm.nih.gov/compound/37497" TargetMode="External"/><Relationship Id="rId153" Type="http://schemas.openxmlformats.org/officeDocument/2006/relationships/hyperlink" Target="https://pubchem.ncbi.nlm.nih.gov/compound/9470" TargetMode="External"/><Relationship Id="rId174" Type="http://schemas.openxmlformats.org/officeDocument/2006/relationships/hyperlink" Target="https://hmdb.ca/metabolites/HMDB0000625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220" Type="http://schemas.openxmlformats.org/officeDocument/2006/relationships/hyperlink" Target="https://pubchem.ncbi.nlm.nih.gov/" TargetMode="External"/><Relationship Id="rId241" Type="http://schemas.openxmlformats.org/officeDocument/2006/relationships/hyperlink" Target="https://pubchem.ncbi.nlm.nih.gov/compound/4162" TargetMode="External"/><Relationship Id="rId15" Type="http://schemas.openxmlformats.org/officeDocument/2006/relationships/hyperlink" Target="https://www.drugbank.ca/drugs/DB01223" TargetMode="External"/><Relationship Id="rId36" Type="http://schemas.openxmlformats.org/officeDocument/2006/relationships/hyperlink" Target="https://pubchem.ncbi.nlm.nih.gov/compound/6211" TargetMode="External"/><Relationship Id="rId57" Type="http://schemas.openxmlformats.org/officeDocument/2006/relationships/hyperlink" Target="https://pubchem.ncbi.nlm.nih.gov/compound/Capreomycin" TargetMode="External"/><Relationship Id="rId262" Type="http://schemas.openxmlformats.org/officeDocument/2006/relationships/hyperlink" Target="https://pubchem.ncbi.nlm.nih.gov/" TargetMode="External"/><Relationship Id="rId283" Type="http://schemas.openxmlformats.org/officeDocument/2006/relationships/hyperlink" Target="https://pubchem.ncbi.nlm.nih.gov/" TargetMode="External"/><Relationship Id="rId318" Type="http://schemas.openxmlformats.org/officeDocument/2006/relationships/hyperlink" Target="https://pubchem.ncbi.nlm.nih.gov/" TargetMode="External"/><Relationship Id="rId339" Type="http://schemas.openxmlformats.org/officeDocument/2006/relationships/hyperlink" Target="https://pubchem.ncbi.nlm.nih.gov/compound/750" TargetMode="External"/><Relationship Id="rId78" Type="http://schemas.openxmlformats.org/officeDocument/2006/relationships/hyperlink" Target="https://pubchem.ncbi.nlm.nih.gov/compound/Cytarabine" TargetMode="External"/><Relationship Id="rId99" Type="http://schemas.openxmlformats.org/officeDocument/2006/relationships/hyperlink" Target="https://pubchem.ncbi.nlm.nih.gov/compound/3100" TargetMode="External"/><Relationship Id="rId101" Type="http://schemas.openxmlformats.org/officeDocument/2006/relationships/hyperlink" Target="https://pubchem.ncbi.nlm.nih.gov/compound/5284543" TargetMode="External"/><Relationship Id="rId12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64" Type="http://schemas.openxmlformats.org/officeDocument/2006/relationships/hyperlink" Target="https://pubchem.ncbi.nlm.nih.gov/compound/3342" TargetMode="External"/><Relationship Id="rId185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compound/61119" TargetMode="External"/><Relationship Id="rId210" Type="http://schemas.openxmlformats.org/officeDocument/2006/relationships/hyperlink" Target="https://pubchem.ncbi.nlm.nih.gov/compound/6047" TargetMode="External"/><Relationship Id="rId26" Type="http://schemas.openxmlformats.org/officeDocument/2006/relationships/hyperlink" Target="https://www.drugbank.ca/drugs/DB01125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s://pubchem.ncbi.nlm.nih.gov/compound/8982" TargetMode="External"/><Relationship Id="rId273" Type="http://schemas.openxmlformats.org/officeDocument/2006/relationships/hyperlink" Target="https://pubchem.ncbi.nlm.nih.gov/compound/4680" TargetMode="External"/><Relationship Id="rId294" Type="http://schemas.openxmlformats.org/officeDocument/2006/relationships/hyperlink" Target="https://pubchem.ncbi.nlm.nih.gov/" TargetMode="External"/><Relationship Id="rId308" Type="http://schemas.openxmlformats.org/officeDocument/2006/relationships/hyperlink" Target="https://pubchem.ncbi.nlm.nih.gov/" TargetMode="External"/><Relationship Id="rId329" Type="http://schemas.openxmlformats.org/officeDocument/2006/relationships/hyperlink" Target="https://pubchem.ncbi.nlm.nih.gov/compound/1176" TargetMode="External"/><Relationship Id="rId47" Type="http://schemas.openxmlformats.org/officeDocument/2006/relationships/hyperlink" Target="http://www.hmdb.ca/metabolites/HMDB0014905" TargetMode="External"/><Relationship Id="rId68" Type="http://schemas.openxmlformats.org/officeDocument/2006/relationships/hyperlink" Target="https://pubchem.ncbi.nlm.nih.gov/compound/6726" TargetMode="External"/><Relationship Id="rId89" Type="http://schemas.openxmlformats.org/officeDocument/2006/relationships/hyperlink" Target="https://pubchem.ncbi.nlm.nih.gov/compound/2966" TargetMode="External"/><Relationship Id="rId112" Type="http://schemas.openxmlformats.org/officeDocument/2006/relationships/hyperlink" Target="https://pubchem.ncbi.nlm.nih.gov/compound/3162" TargetMode="External"/><Relationship Id="rId133" Type="http://schemas.openxmlformats.org/officeDocument/2006/relationships/hyperlink" Target="https://pubchem.ncbi.nlm.nih.gov/compound/6469" TargetMode="External"/><Relationship Id="rId154" Type="http://schemas.openxmlformats.org/officeDocument/2006/relationships/hyperlink" Target="https://pubchem.ncbi.nlm.nih.gov/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" TargetMode="External"/><Relationship Id="rId196" Type="http://schemas.openxmlformats.org/officeDocument/2006/relationships/hyperlink" Target="https://pubchem.ncbi.nlm.nih.gov/compound/3696" TargetMode="External"/><Relationship Id="rId200" Type="http://schemas.openxmlformats.org/officeDocument/2006/relationships/hyperlink" Target="https://pubchem.ncbi.nlm.nih.gov/compound/33625" TargetMode="External"/><Relationship Id="rId16" Type="http://schemas.openxmlformats.org/officeDocument/2006/relationships/hyperlink" Target="http://www.hmdb.ca/metabolites/HMDB0001867" TargetMode="External"/><Relationship Id="rId221" Type="http://schemas.openxmlformats.org/officeDocument/2006/relationships/hyperlink" Target="https://pubchem.ncbi.nlm.nih.gov/compound/4058" TargetMode="External"/><Relationship Id="rId242" Type="http://schemas.openxmlformats.org/officeDocument/2006/relationships/hyperlink" Target="https://pubchem.ncbi.nlm.nih.gov/" TargetMode="External"/><Relationship Id="rId263" Type="http://schemas.openxmlformats.org/officeDocument/2006/relationships/hyperlink" Target="https://pubchem.ncbi.nlm.nih.gov/compound/54675769" TargetMode="External"/><Relationship Id="rId284" Type="http://schemas.openxmlformats.org/officeDocument/2006/relationships/hyperlink" Target="https://pubchem.ncbi.nlm.nih.gov/compound/441074" TargetMode="External"/><Relationship Id="rId319" Type="http://schemas.openxmlformats.org/officeDocument/2006/relationships/hyperlink" Target="https://pubchem.ncbi.nlm.nih.gov/compound/3000715" TargetMode="External"/><Relationship Id="rId37" Type="http://schemas.openxmlformats.org/officeDocument/2006/relationships/hyperlink" Target="https://pubchem.ncbi.nlm.nih.gov/" TargetMode="External"/><Relationship Id="rId58" Type="http://schemas.openxmlformats.org/officeDocument/2006/relationships/hyperlink" Target="http://www.hmdb.ca/metabolites/HMDB0014555" TargetMode="External"/><Relationship Id="rId79" Type="http://schemas.openxmlformats.org/officeDocument/2006/relationships/hyperlink" Target="https://pubchem.ncbi.nlm.nih.gov/compound/311" TargetMode="External"/><Relationship Id="rId102" Type="http://schemas.openxmlformats.org/officeDocument/2006/relationships/hyperlink" Target="https://pubchem.ncbi.nlm.nih.gov/compound/168871" TargetMode="External"/><Relationship Id="rId123" Type="http://schemas.openxmlformats.org/officeDocument/2006/relationships/hyperlink" Target="https://hmdb.ca/metabolites/HMDB00035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" TargetMode="External"/><Relationship Id="rId90" Type="http://schemas.openxmlformats.org/officeDocument/2006/relationships/hyperlink" Target="https://pubchem.ncbi.nlm.nih.gov/compound/6674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53" Type="http://schemas.openxmlformats.org/officeDocument/2006/relationships/hyperlink" Target="https://pubchem.ncbi.nlm.nih.gov/compound/5284595" TargetMode="External"/><Relationship Id="rId274" Type="http://schemas.openxmlformats.org/officeDocument/2006/relationships/hyperlink" Target="https://pubchem.ncbi.nlm.nih.gov/" TargetMode="External"/><Relationship Id="rId295" Type="http://schemas.openxmlformats.org/officeDocument/2006/relationships/hyperlink" Target="https://pubchem.ncbi.nlm.nih.gov/compound/5324" TargetMode="External"/><Relationship Id="rId309" Type="http://schemas.openxmlformats.org/officeDocument/2006/relationships/hyperlink" Target="https://pubchem.ncbi.nlm.nih.gov/compound/8275" TargetMode="External"/><Relationship Id="rId27" Type="http://schemas.openxmlformats.org/officeDocument/2006/relationships/hyperlink" Target="http://www.hmdb.ca/metabolites/HMDB0015689" TargetMode="External"/><Relationship Id="rId48" Type="http://schemas.openxmlformats.org/officeDocument/2006/relationships/hyperlink" Target="http://www.hmdb.ca/metabolites/HMDB0015644" TargetMode="External"/><Relationship Id="rId69" Type="http://schemas.openxmlformats.org/officeDocument/2006/relationships/hyperlink" Target="https://pubchem.ncbi.nlm.nih.gov/compound/5838" TargetMode="External"/><Relationship Id="rId113" Type="http://schemas.openxmlformats.org/officeDocument/2006/relationships/hyperlink" Target="https://pubchem.ncbi.nlm.nih.gov/compound/31703" TargetMode="External"/><Relationship Id="rId134" Type="http://schemas.openxmlformats.org/officeDocument/2006/relationships/hyperlink" Target="https://www.drugbank.ca/drugs/DB00311" TargetMode="External"/><Relationship Id="rId320" Type="http://schemas.openxmlformats.org/officeDocument/2006/relationships/hyperlink" Target="https://pubchem.ncbi.nlm.nih.gov/compound/8471" TargetMode="External"/><Relationship Id="rId80" Type="http://schemas.openxmlformats.org/officeDocument/2006/relationships/hyperlink" Target="https://pubchem.ncbi.nlm.nih.gov/compound/446598" TargetMode="External"/><Relationship Id="rId155" Type="http://schemas.openxmlformats.org/officeDocument/2006/relationships/hyperlink" Target="https://pubchem.ncbi.nlm.nih.gov/compound/4761" TargetMode="External"/><Relationship Id="rId176" Type="http://schemas.openxmlformats.org/officeDocument/2006/relationships/hyperlink" Target="https://hmdb.ca/metabolites/HMDB0000127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pubchem.ncbi.nlm.nih.gov/compound/3607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www.drugbank.ca/drugs/DB00961" TargetMode="External"/><Relationship Id="rId243" Type="http://schemas.openxmlformats.org/officeDocument/2006/relationships/hyperlink" Target="https://www.drugbank.ca/drugs/DB00247" TargetMode="External"/><Relationship Id="rId264" Type="http://schemas.openxmlformats.org/officeDocument/2006/relationships/hyperlink" Target="http://microelectrochemalexbaeza.com/wp-content/uploads/2015/05/pKaFarmacos-BD_BEUFE.pdf" TargetMode="External"/><Relationship Id="rId285" Type="http://schemas.openxmlformats.org/officeDocument/2006/relationships/hyperlink" Target="https://pubchem.ncbi.nlm.nih.gov/" TargetMode="External"/><Relationship Id="rId17" Type="http://schemas.openxmlformats.org/officeDocument/2006/relationships/hyperlink" Target="http://www.hmdb.ca/metabolites/HMDB0001833" TargetMode="External"/><Relationship Id="rId38" Type="http://schemas.openxmlformats.org/officeDocument/2006/relationships/hyperlink" Target="https://www.drugbank.ca/drugs/DB13740" TargetMode="External"/><Relationship Id="rId59" Type="http://schemas.openxmlformats.org/officeDocument/2006/relationships/hyperlink" Target="https://pubchem.ncbi.nlm.nih.gov/compound/20824" TargetMode="External"/><Relationship Id="rId103" Type="http://schemas.openxmlformats.org/officeDocument/2006/relationships/hyperlink" Target="https://pubchem.ncbi.nlm.nih.gov/compound/114948" TargetMode="External"/><Relationship Id="rId124" Type="http://schemas.openxmlformats.org/officeDocument/2006/relationships/hyperlink" Target="https://pubchem.ncbi.nlm.nih.gov/compound/15541" TargetMode="External"/><Relationship Id="rId310" Type="http://schemas.openxmlformats.org/officeDocument/2006/relationships/hyperlink" Target="https://pubchem.ncbi.nlm.nih.gov/" TargetMode="External"/><Relationship Id="rId70" Type="http://schemas.openxmlformats.org/officeDocument/2006/relationships/hyperlink" Target="https://www.drugbank.ca/drugs/DB08999" TargetMode="External"/><Relationship Id="rId91" Type="http://schemas.openxmlformats.org/officeDocument/2006/relationships/hyperlink" Target="https://pubchem.ncbi.nlm.nih.gov/compound/8550" TargetMode="External"/><Relationship Id="rId145" Type="http://schemas.openxmlformats.org/officeDocument/2006/relationships/hyperlink" Target="https://pubchem.ncbi.nlm.nih.gov/compound/6041" TargetMode="External"/><Relationship Id="rId166" Type="http://schemas.openxmlformats.org/officeDocument/2006/relationships/hyperlink" Target="https://pubchem.ncbi.nlm.nih.gov/compound/4771" TargetMode="External"/><Relationship Id="rId187" Type="http://schemas.openxmlformats.org/officeDocument/2006/relationships/hyperlink" Target="https://pubchem.ncbi.nlm.nih.gov/" TargetMode="External"/><Relationship Id="rId331" Type="http://schemas.openxmlformats.org/officeDocument/2006/relationships/hyperlink" Target="https://pubchem.ncbi.nlm.nih.gov/compound/5284636" TargetMode="External"/><Relationship Id="rId1" Type="http://schemas.openxmlformats.org/officeDocument/2006/relationships/hyperlink" Target="https://pubchem.ncbi.nlm.nih.gov/compound/2519" TargetMode="External"/><Relationship Id="rId212" Type="http://schemas.openxmlformats.org/officeDocument/2006/relationships/hyperlink" Target="https://hmdb.ca/metabolites/HMDB0015474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5284596" TargetMode="External"/><Relationship Id="rId28" Type="http://schemas.openxmlformats.org/officeDocument/2006/relationships/hyperlink" Target="http://www.hmdb.ca/metabolites/HMDB0015503" TargetMode="External"/><Relationship Id="rId49" Type="http://schemas.openxmlformats.org/officeDocument/2006/relationships/hyperlink" Target="https://pubchem.ncbi.nlm.nih.gov/compound/2368" TargetMode="External"/><Relationship Id="rId114" Type="http://schemas.openxmlformats.org/officeDocument/2006/relationships/hyperlink" Target="https://pubchem.ncbi.nlm.nih.gov/compound/9294" TargetMode="External"/><Relationship Id="rId275" Type="http://schemas.openxmlformats.org/officeDocument/2006/relationships/hyperlink" Target="https://pubchem.ncbi.nlm.nih.gov/compound/441278" TargetMode="External"/><Relationship Id="rId296" Type="http://schemas.openxmlformats.org/officeDocument/2006/relationships/hyperlink" Target="https://pubchem.ncbi.nlm.nih.gov/" TargetMode="External"/><Relationship Id="rId300" Type="http://schemas.openxmlformats.org/officeDocument/2006/relationships/hyperlink" Target="https://pubchem.ncbi.nlm.nih.gov/" TargetMode="External"/><Relationship Id="rId60" Type="http://schemas.openxmlformats.org/officeDocument/2006/relationships/hyperlink" Target="https://pubchem.ncbi.nlm.nih.gov/compound/636403" TargetMode="External"/><Relationship Id="rId81" Type="http://schemas.openxmlformats.org/officeDocument/2006/relationships/hyperlink" Target="http://www.hmdb.ca/metabolites/HMDB0004995" TargetMode="External"/><Relationship Id="rId135" Type="http://schemas.openxmlformats.org/officeDocument/2006/relationships/hyperlink" Target="https://www.drugbank.ca/drugs/DB03783" TargetMode="External"/><Relationship Id="rId156" Type="http://schemas.openxmlformats.org/officeDocument/2006/relationships/hyperlink" Target="https://pubchem.ncbi.nlm.nih.gov/compound/1775" TargetMode="External"/><Relationship Id="rId177" Type="http://schemas.openxmlformats.org/officeDocument/2006/relationships/hyperlink" Target="https://pubchem.ncbi.nlm.nih.gov/compound/3487" TargetMode="External"/><Relationship Id="rId198" Type="http://schemas.openxmlformats.org/officeDocument/2006/relationships/hyperlink" Target="https://pubchem.ncbi.nlm.nih.gov/compound/3718" TargetMode="External"/><Relationship Id="rId321" Type="http://schemas.openxmlformats.org/officeDocument/2006/relationships/hyperlink" Target="https://pubchem.ncbi.nlm.nih.gov/compound/5577" TargetMode="External"/><Relationship Id="rId342" Type="http://schemas.openxmlformats.org/officeDocument/2006/relationships/hyperlink" Target="https://pubchem.ncbi.nlm.nih.gov/" TargetMode="External"/><Relationship Id="rId202" Type="http://schemas.openxmlformats.org/officeDocument/2006/relationships/hyperlink" Target="https://pubchem.ncbi.nlm.nih.gov/compound/3759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pubchem.ncbi.nlm.nih.gov/compound/4171" TargetMode="External"/><Relationship Id="rId18" Type="http://schemas.openxmlformats.org/officeDocument/2006/relationships/hyperlink" Target="http://www.hmdb.ca/metabolites/HMDB0014378" TargetMode="External"/><Relationship Id="rId39" Type="http://schemas.openxmlformats.org/officeDocument/2006/relationships/hyperlink" Target="https://pubchem.ncbi.nlm.nih.gov/compound/6463" TargetMode="External"/><Relationship Id="rId265" Type="http://schemas.openxmlformats.org/officeDocument/2006/relationships/hyperlink" Target="https://pubchem.ncbi.nlm.nih.gov/compound/6196" TargetMode="External"/><Relationship Id="rId286" Type="http://schemas.openxmlformats.org/officeDocument/2006/relationships/hyperlink" Target="https://pubchem.ncbi.nlm.nih.gov/compound/5770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pubchem.ncbi.nlm.nih.gov/compound/107715" TargetMode="External"/><Relationship Id="rId125" Type="http://schemas.openxmlformats.org/officeDocument/2006/relationships/hyperlink" Target="https://pubchem.ncbi.nlm.nih.gov/compound/5991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311" Type="http://schemas.openxmlformats.org/officeDocument/2006/relationships/hyperlink" Target="https://pubchem.ncbi.nlm.nih.gov/compound/7066" TargetMode="External"/><Relationship Id="rId332" Type="http://schemas.openxmlformats.org/officeDocument/2006/relationships/hyperlink" Target="https://pubchem.ncbi.nlm.nih.gov/" TargetMode="External"/><Relationship Id="rId71" Type="http://schemas.openxmlformats.org/officeDocument/2006/relationships/hyperlink" Target="https://pubchem.ncbi.nlm.nih.gov/" TargetMode="External"/><Relationship Id="rId92" Type="http://schemas.openxmlformats.org/officeDocument/2006/relationships/hyperlink" Target="https://pubchem.ncbi.nlm.nih.gov/compound/2995" TargetMode="External"/><Relationship Id="rId213" Type="http://schemas.openxmlformats.org/officeDocument/2006/relationships/hyperlink" Target="https://hmdb.ca/metabolites/HMDB0014992" TargetMode="External"/><Relationship Id="rId234" Type="http://schemas.openxmlformats.org/officeDocument/2006/relationships/hyperlink" Target="https://pubchem.ncbi.nlm.nih.gov/compound/4099" TargetMode="External"/><Relationship Id="rId2" Type="http://schemas.openxmlformats.org/officeDocument/2006/relationships/hyperlink" Target="https://pubchem.ncbi.nlm.nih.gov/compound/54676537" TargetMode="External"/><Relationship Id="rId29" Type="http://schemas.openxmlformats.org/officeDocument/2006/relationships/hyperlink" Target="https://www.drugbank.ca/drugs/DB00714" TargetMode="External"/><Relationship Id="rId255" Type="http://schemas.openxmlformats.org/officeDocument/2006/relationships/hyperlink" Target="https://pubchem.ncbi.nlm.nih.gov/" TargetMode="External"/><Relationship Id="rId276" Type="http://schemas.openxmlformats.org/officeDocument/2006/relationships/hyperlink" Target="https://pubchem.ncbi.nlm.nih.gov/" TargetMode="External"/><Relationship Id="rId297" Type="http://schemas.openxmlformats.org/officeDocument/2006/relationships/hyperlink" Target="https://pubchem.ncbi.nlm.nih.gov/compound/5325" TargetMode="External"/><Relationship Id="rId40" Type="http://schemas.openxmlformats.org/officeDocument/2006/relationships/hyperlink" Target="https://pubchem.ncbi.nlm.nih.gov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pubchem.ncbi.nlm.nih.gov/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compound/5328" TargetMode="External"/><Relationship Id="rId322" Type="http://schemas.openxmlformats.org/officeDocument/2006/relationships/hyperlink" Target="https://pubchem.ncbi.nlm.nih.gov/" TargetMode="External"/><Relationship Id="rId343" Type="http://schemas.openxmlformats.org/officeDocument/2006/relationships/hyperlink" Target="https://pubchem.ncbi.nlm.nih.gov/compound/54675785" TargetMode="External"/><Relationship Id="rId61" Type="http://schemas.openxmlformats.org/officeDocument/2006/relationships/hyperlink" Target="http://www.hmdb.ca/metabolites/HMDB0014707" TargetMode="External"/><Relationship Id="rId82" Type="http://schemas.openxmlformats.org/officeDocument/2006/relationships/hyperlink" Target="https://pubchem.ncbi.nlm.nih.gov/compound/6167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www.drugbank.ca/drugs/DB00321" TargetMode="External"/><Relationship Id="rId224" Type="http://schemas.openxmlformats.org/officeDocument/2006/relationships/hyperlink" Target="https://pubchem.ncbi.nlm.nih.gov/compound/667490" TargetMode="External"/><Relationship Id="rId245" Type="http://schemas.openxmlformats.org/officeDocument/2006/relationships/hyperlink" Target="https://pubchem.ncbi.nlm.nih.gov/compound/126941" TargetMode="External"/><Relationship Id="rId266" Type="http://schemas.openxmlformats.org/officeDocument/2006/relationships/hyperlink" Target="https://pubchem.ncbi.nlm.nih.gov/compound/5284603" TargetMode="External"/><Relationship Id="rId287" Type="http://schemas.openxmlformats.org/officeDocument/2006/relationships/hyperlink" Target="https://pubchem.ncbi.nlm.nih.gov/compound/493570" TargetMode="External"/><Relationship Id="rId30" Type="http://schemas.openxmlformats.org/officeDocument/2006/relationships/hyperlink" Target="https://www.drugbank.ca/drugs/DB01352" TargetMode="External"/><Relationship Id="rId105" Type="http://schemas.openxmlformats.org/officeDocument/2006/relationships/hyperlink" Target="https://pubchem.ncbi.nlm.nih.gov/compound/10531" TargetMode="External"/><Relationship Id="rId126" Type="http://schemas.openxmlformats.org/officeDocument/2006/relationships/hyperlink" Target="https://pubchem.ncbi.nlm.nih.gov/compound/3279" TargetMode="External"/><Relationship Id="rId147" Type="http://schemas.openxmlformats.org/officeDocument/2006/relationships/hyperlink" Target="https://pubchem.ncbi.nlm.nih.gov/compound/1001" TargetMode="External"/><Relationship Id="rId168" Type="http://schemas.openxmlformats.org/officeDocument/2006/relationships/hyperlink" Target="https://pubchem.ncbi.nlm.nih.gov/compound/71467" TargetMode="External"/><Relationship Id="rId312" Type="http://schemas.openxmlformats.org/officeDocument/2006/relationships/hyperlink" Target="https://pubchem.ncbi.nlm.nih.gov/" TargetMode="External"/><Relationship Id="rId333" Type="http://schemas.openxmlformats.org/officeDocument/2006/relationships/hyperlink" Target="https://www.drugbank.ca/drugs/DB00541" TargetMode="External"/><Relationship Id="rId51" Type="http://schemas.openxmlformats.org/officeDocument/2006/relationships/hyperlink" Target="https://www.drugbank.ca/drugs/DB08794" TargetMode="External"/><Relationship Id="rId72" Type="http://schemas.openxmlformats.org/officeDocument/2006/relationships/hyperlink" Target="https://www.drugbank.ca/drugs/DB00979" TargetMode="External"/><Relationship Id="rId93" Type="http://schemas.openxmlformats.org/officeDocument/2006/relationships/hyperlink" Target="https://pubchem.ncbi.nlm.nih.gov/compound/5360696" TargetMode="External"/><Relationship Id="rId189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214" Type="http://schemas.openxmlformats.org/officeDocument/2006/relationships/hyperlink" Target="https://www.drugbank.ca/drugs/DB00281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compound/156391" TargetMode="External"/><Relationship Id="rId277" Type="http://schemas.openxmlformats.org/officeDocument/2006/relationships/hyperlink" Target="https://pubchem.ncbi.nlm.nih.gov/compound/4906" TargetMode="External"/><Relationship Id="rId298" Type="http://schemas.openxmlformats.org/officeDocument/2006/relationships/hyperlink" Target="https://pubchem.ncbi.nlm.nih.gov/" TargetMode="External"/><Relationship Id="rId116" Type="http://schemas.openxmlformats.org/officeDocument/2006/relationships/hyperlink" Target="https://pubchem.ncbi.nlm.nih.gov/compound/10219" TargetMode="External"/><Relationship Id="rId137" Type="http://schemas.openxmlformats.org/officeDocument/2006/relationships/hyperlink" Target="https://pubchem.ncbi.nlm.nih.gov/compound/14707" TargetMode="External"/><Relationship Id="rId158" Type="http://schemas.openxmlformats.org/officeDocument/2006/relationships/hyperlink" Target="https://pubchem.ncbi.nlm.nih.gov/compound/4762" TargetMode="External"/><Relationship Id="rId302" Type="http://schemas.openxmlformats.org/officeDocument/2006/relationships/hyperlink" Target="https://pubchem.ncbi.nlm.nih.gov/" TargetMode="External"/><Relationship Id="rId323" Type="http://schemas.openxmlformats.org/officeDocument/2006/relationships/hyperlink" Target="https://pubchem.ncbi.nlm.nih.gov/compound/5578" TargetMode="External"/><Relationship Id="rId344" Type="http://schemas.openxmlformats.org/officeDocument/2006/relationships/hyperlink" Target="https://pubchem.ncbi.nlm.nih.gov/compound/5215" TargetMode="External"/><Relationship Id="rId20" Type="http://schemas.openxmlformats.org/officeDocument/2006/relationships/hyperlink" Target="https://www.drugbank.ca/drugs/DB01351" TargetMode="External"/><Relationship Id="rId41" Type="http://schemas.openxmlformats.org/officeDocument/2006/relationships/hyperlink" Target="http://www.hmdb.ca/metabolites/HMDB0004992" TargetMode="External"/><Relationship Id="rId62" Type="http://schemas.openxmlformats.org/officeDocument/2006/relationships/hyperlink" Target="http://www.hmdb.ca/metabolites/HMDB0014827" TargetMode="External"/><Relationship Id="rId83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compound/3518" TargetMode="External"/><Relationship Id="rId190" Type="http://schemas.openxmlformats.org/officeDocument/2006/relationships/hyperlink" Target="https://pubchem.ncbi.nlm.nih.gov/compound/5754" TargetMode="External"/><Relationship Id="rId204" Type="http://schemas.openxmlformats.org/officeDocument/2006/relationships/hyperlink" Target="https://pubchem.ncbi.nlm.nih.gov/compound/3767" TargetMode="External"/><Relationship Id="rId225" Type="http://schemas.openxmlformats.org/officeDocument/2006/relationships/hyperlink" Target="https://pubchem.ncbi.nlm.nih.gov/" TargetMode="External"/><Relationship Id="rId246" Type="http://schemas.openxmlformats.org/officeDocument/2006/relationships/hyperlink" Target="https://pubchem.ncbi.nlm.nih.gov/compound/6082" TargetMode="External"/><Relationship Id="rId267" Type="http://schemas.openxmlformats.org/officeDocument/2006/relationships/hyperlink" Target="https://pubchem.ncbi.nlm.nih.gov/compound/4641" TargetMode="External"/><Relationship Id="rId288" Type="http://schemas.openxmlformats.org/officeDocument/2006/relationships/hyperlink" Target="https://pubchem.ncbi.nlm.nih.gov/compound/135398735" TargetMode="External"/><Relationship Id="rId106" Type="http://schemas.openxmlformats.org/officeDocument/2006/relationships/hyperlink" Target="https://www.drugbank.ca/drugs/DB11512" TargetMode="External"/><Relationship Id="rId127" Type="http://schemas.openxmlformats.org/officeDocument/2006/relationships/hyperlink" Target="https://pubchem.ncbi.nlm.nih.gov/" TargetMode="External"/><Relationship Id="rId313" Type="http://schemas.openxmlformats.org/officeDocument/2006/relationships/hyperlink" Target="https://pubchem.ncbi.nlm.nih.gov/compound/5429" TargetMode="External"/><Relationship Id="rId10" Type="http://schemas.openxmlformats.org/officeDocument/2006/relationships/hyperlink" Target="https://pubchem.ncbi.nlm.nih.gov/compound/6471" TargetMode="External"/><Relationship Id="rId31" Type="http://schemas.openxmlformats.org/officeDocument/2006/relationships/hyperlink" Target="https://www.drugbank.ca/drugs/DB04365" TargetMode="External"/><Relationship Id="rId52" Type="http://schemas.openxmlformats.org/officeDocument/2006/relationships/hyperlink" Target="https://pubchem.ncbi.nlm.nih.gov/compound/442021" TargetMode="External"/><Relationship Id="rId73" Type="http://schemas.openxmlformats.org/officeDocument/2006/relationships/hyperlink" Target="https://www.drugbank.ca/drugs/DB00260" TargetMode="External"/><Relationship Id="rId94" Type="http://schemas.openxmlformats.org/officeDocument/2006/relationships/hyperlink" Target="https://pubchem.ncbi.nlm.nih.gov/" TargetMode="External"/><Relationship Id="rId148" Type="http://schemas.openxmlformats.org/officeDocument/2006/relationships/hyperlink" Target="https://pubchem.ncbi.nlm.nih.gov/" TargetMode="External"/><Relationship Id="rId169" Type="http://schemas.openxmlformats.org/officeDocument/2006/relationships/hyperlink" Target="https://pubchem.ncbi.nlm.nih.gov/compound/5775" TargetMode="External"/><Relationship Id="rId334" Type="http://schemas.openxmlformats.org/officeDocument/2006/relationships/hyperlink" Target="https://pubchem.ncbi.nlm.nih.gov/compound/135398671" TargetMode="External"/><Relationship Id="rId4" Type="http://schemas.openxmlformats.org/officeDocument/2006/relationships/hyperlink" Target="https://pubchem.ncbi.nlm.nih.gov/compound/1983" TargetMode="External"/><Relationship Id="rId180" Type="http://schemas.openxmlformats.org/officeDocument/2006/relationships/hyperlink" Target="https://pubchem.ncbi.nlm.nih.gov/" TargetMode="External"/><Relationship Id="rId215" Type="http://schemas.openxmlformats.org/officeDocument/2006/relationships/hyperlink" Target="https://pubchem.ncbi.nlm.nih.gov/compound/3000540" TargetMode="External"/><Relationship Id="rId236" Type="http://schemas.openxmlformats.org/officeDocument/2006/relationships/hyperlink" Target="https://pubchem.ncbi.nlm.nih.gov/compound/4100" TargetMode="External"/><Relationship Id="rId257" Type="http://schemas.openxmlformats.org/officeDocument/2006/relationships/hyperlink" Target="https://pubchem.ncbi.nlm.nih.gov/" TargetMode="External"/><Relationship Id="rId278" Type="http://schemas.openxmlformats.org/officeDocument/2006/relationships/hyperlink" Target="https://pubchem.ncbi.nlm.nih.gov/compound/4915" TargetMode="External"/><Relationship Id="rId303" Type="http://schemas.openxmlformats.org/officeDocument/2006/relationships/hyperlink" Target="https://pubchem.ncbi.nlm.nih.gov/compound/5329" TargetMode="External"/><Relationship Id="rId42" Type="http://schemas.openxmlformats.org/officeDocument/2006/relationships/hyperlink" Target="https://www.drugbank.ca/drugs/DB01053" TargetMode="External"/><Relationship Id="rId84" Type="http://schemas.openxmlformats.org/officeDocument/2006/relationships/hyperlink" Target="https://pubchem.ncbi.nlm.nih.gov/compound/2942" TargetMode="External"/><Relationship Id="rId138" Type="http://schemas.openxmlformats.org/officeDocument/2006/relationships/hyperlink" Target="https://pubchem.ncbi.nlm.nih.gov/compound/Phendimetrazine" TargetMode="External"/><Relationship Id="rId345" Type="http://schemas.openxmlformats.org/officeDocument/2006/relationships/hyperlink" Target="https://pubchem.ncbi.nlm.nih.gov/" TargetMode="External"/><Relationship Id="rId191" Type="http://schemas.openxmlformats.org/officeDocument/2006/relationships/hyperlink" Target="https://pubchem.ncbi.nlm.nih.gov/compound/5284570" TargetMode="External"/><Relationship Id="rId205" Type="http://schemas.openxmlformats.org/officeDocument/2006/relationships/hyperlink" Target="https://pubchem.ncbi.nlm.nih.gov/" TargetMode="External"/><Relationship Id="rId247" Type="http://schemas.openxmlformats.org/officeDocument/2006/relationships/hyperlink" Target="https://pubchem.ncbi.nlm.nih.gov/" TargetMode="External"/><Relationship Id="rId107" Type="http://schemas.openxmlformats.org/officeDocument/2006/relationships/hyperlink" Target="https://pubchem.ncbi.nlm.nih.gov/compound/5280363" TargetMode="External"/><Relationship Id="rId289" Type="http://schemas.openxmlformats.org/officeDocument/2006/relationships/hyperlink" Target="https://pubchem.ncbi.nlm.nih.gov/compound/5143" TargetMode="External"/><Relationship Id="rId11" Type="http://schemas.openxmlformats.org/officeDocument/2006/relationships/hyperlink" Target="https://www.drugbank.ca/drugs/DB00866" TargetMode="External"/><Relationship Id="rId53" Type="http://schemas.openxmlformats.org/officeDocument/2006/relationships/hyperlink" Target="https://pubchem.ncbi.nlm.nih.gov/compound/2474" TargetMode="External"/><Relationship Id="rId149" Type="http://schemas.openxmlformats.org/officeDocument/2006/relationships/hyperlink" Target="https://hmdb.ca/metabolites/HMDB0001942" TargetMode="External"/><Relationship Id="rId314" Type="http://schemas.openxmlformats.org/officeDocument/2006/relationships/hyperlink" Target="https://pubchem.ncbi.nlm.nih.gov/" TargetMode="External"/><Relationship Id="rId95" Type="http://schemas.openxmlformats.org/officeDocument/2006/relationships/hyperlink" Target="https://www.drugbank.ca/drugs/DB01529" TargetMode="External"/><Relationship Id="rId160" Type="http://schemas.openxmlformats.org/officeDocument/2006/relationships/hyperlink" Target="https://pubchem.ncbi.nlm.nih.gov/compound/4763" TargetMode="External"/><Relationship Id="rId216" Type="http://schemas.openxmlformats.org/officeDocument/2006/relationships/hyperlink" Target="https://pubchem.ncbi.nlm.nih.gov/compound/4032" TargetMode="External"/><Relationship Id="rId258" Type="http://schemas.openxmlformats.org/officeDocument/2006/relationships/hyperlink" Target="https://pubchem.ncbi.nlm.nih.gov/compound/936" TargetMode="External"/><Relationship Id="rId22" Type="http://schemas.openxmlformats.org/officeDocument/2006/relationships/hyperlink" Target="http://www.hmdb.ca/metabolites/HMDB0014559" TargetMode="External"/><Relationship Id="rId64" Type="http://schemas.openxmlformats.org/officeDocument/2006/relationships/hyperlink" Target="https://www.drugbank.ca/drugs/DB00456" TargetMode="External"/><Relationship Id="rId118" Type="http://schemas.openxmlformats.org/officeDocument/2006/relationships/hyperlink" Target="https://pubchem.ncbi.nlm.nih.gov/compound/444865" TargetMode="External"/><Relationship Id="rId325" Type="http://schemas.openxmlformats.org/officeDocument/2006/relationships/hyperlink" Target="https://pubchem.ncbi.nlm.nih.gov/compound/5587" TargetMode="External"/><Relationship Id="rId171" Type="http://schemas.openxmlformats.org/officeDocument/2006/relationships/hyperlink" Target="https://pubchem.ncbi.nlm.nih.gov/compound/131769926" TargetMode="External"/><Relationship Id="rId227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compound/5284604" TargetMode="External"/><Relationship Id="rId33" Type="http://schemas.openxmlformats.org/officeDocument/2006/relationships/hyperlink" Target="https://pubchem.ncbi.nlm.nih.gov/compound/2244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compound/4946" TargetMode="External"/><Relationship Id="rId336" Type="http://schemas.openxmlformats.org/officeDocument/2006/relationships/hyperlink" Target="https://pubchem.ncbi.nlm.nih.gov/" TargetMode="External"/><Relationship Id="rId75" Type="http://schemas.openxmlformats.org/officeDocument/2006/relationships/hyperlink" Target="http://www.hmdb.ca/metabolites/HMDB0030282" TargetMode="External"/><Relationship Id="rId140" Type="http://schemas.openxmlformats.org/officeDocument/2006/relationships/hyperlink" Target="https://pubchem.ncbi.nlm.nih.gov/compound/272833" TargetMode="External"/><Relationship Id="rId182" Type="http://schemas.openxmlformats.org/officeDocument/2006/relationships/hyperlink" Target="https://pubchem.ncbi.nlm.nih.gov/" TargetMode="External"/><Relationship Id="rId6" Type="http://schemas.openxmlformats.org/officeDocument/2006/relationships/hyperlink" Target="https://www.drugbank.ca/drugs/DB03166" TargetMode="External"/><Relationship Id="rId238" Type="http://schemas.openxmlformats.org/officeDocument/2006/relationships/hyperlink" Target="https://pubchem.ncbi.nlm.nih.gov/" TargetMode="External"/><Relationship Id="rId291" Type="http://schemas.openxmlformats.org/officeDocument/2006/relationships/hyperlink" Target="https://pubchem.ncbi.nlm.nih.gov/compound/5193" TargetMode="External"/><Relationship Id="rId305" Type="http://schemas.openxmlformats.org/officeDocument/2006/relationships/hyperlink" Target="https://pubchem.ncbi.nlm.nih.gov/compound/5333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www.drugbank.ca/drugs/DB11989" TargetMode="External"/><Relationship Id="rId86" Type="http://schemas.openxmlformats.org/officeDocument/2006/relationships/hyperlink" Target="https://pubchem.ncbi.nlm.nih.gov/compound/6914273" TargetMode="External"/><Relationship Id="rId151" Type="http://schemas.openxmlformats.org/officeDocument/2006/relationships/hyperlink" Target="https://pubchem.ncbi.nlm.nih.gov/compound/11291" TargetMode="External"/><Relationship Id="rId193" Type="http://schemas.openxmlformats.org/officeDocument/2006/relationships/hyperlink" Target="https://pubchem.ncbi.nlm.nih.gov/compound/3672" TargetMode="External"/><Relationship Id="rId207" Type="http://schemas.openxmlformats.org/officeDocument/2006/relationships/hyperlink" Target="https://www.drugbank.ca/drugs/DB08941" TargetMode="External"/><Relationship Id="rId249" Type="http://schemas.openxmlformats.org/officeDocument/2006/relationships/hyperlink" Target="https://pubchem.ncbi.nlm.nih.gov/" TargetMode="External"/><Relationship Id="rId13" Type="http://schemas.openxmlformats.org/officeDocument/2006/relationships/hyperlink" Target="https://www.drugbank.ca/drugs/DB02362" TargetMode="External"/><Relationship Id="rId109" Type="http://schemas.openxmlformats.org/officeDocument/2006/relationships/hyperlink" Target="https://pubchem.ncbi.nlm.nih.gov/compound/3114" TargetMode="External"/><Relationship Id="rId260" Type="http://schemas.openxmlformats.org/officeDocument/2006/relationships/hyperlink" Target="https://pubchem.ncbi.nlm.nih.gov/" TargetMode="External"/><Relationship Id="rId316" Type="http://schemas.openxmlformats.org/officeDocument/2006/relationships/hyperlink" Target="https://pubchem.ncbi.nlm.nih.gov/" TargetMode="External"/><Relationship Id="rId55" Type="http://schemas.openxmlformats.org/officeDocument/2006/relationships/hyperlink" Target="https://www.drugbank.ca/drugs/DB00237" TargetMode="External"/><Relationship Id="rId97" Type="http://schemas.openxmlformats.org/officeDocument/2006/relationships/hyperlink" Target="https://pubchem.ncbi.nlm.nih.gov/compound/8021" TargetMode="External"/><Relationship Id="rId120" Type="http://schemas.openxmlformats.org/officeDocument/2006/relationships/hyperlink" Target="https://pubchem.ncbi.nlm.nih.gov/compound/8223" TargetMode="External"/><Relationship Id="rId162" Type="http://schemas.openxmlformats.org/officeDocument/2006/relationships/hyperlink" Target="https://pubchem.ncbi.nlm.nih.gov/compound/4764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" TargetMode="External"/><Relationship Id="rId24" Type="http://schemas.openxmlformats.org/officeDocument/2006/relationships/hyperlink" Target="https://pubchem.ncbi.nlm.nih.gov/compound/Amphotericin%20B" TargetMode="External"/><Relationship Id="rId66" Type="http://schemas.openxmlformats.org/officeDocument/2006/relationships/hyperlink" Target="https://pubchem.ncbi.nlm.nih.gov/compound/33255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www.drugbank.ca/drugs/DB03754" TargetMode="External"/><Relationship Id="rId173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compound/10836" TargetMode="External"/><Relationship Id="rId240" Type="http://schemas.openxmlformats.org/officeDocument/2006/relationships/hyperlink" Target="https://pubchem.ncbi.nlm.nih.gov/compound/41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E71-B0F6-424C-9904-A93F480260FC}">
  <dimension ref="A1:AF252"/>
  <sheetViews>
    <sheetView tabSelected="1" topLeftCell="A223" zoomScale="59" workbookViewId="0">
      <pane xSplit="1" topLeftCell="B1" activePane="topRight" state="frozen"/>
      <selection pane="topRight" activeCell="C239" sqref="C239"/>
    </sheetView>
  </sheetViews>
  <sheetFormatPr defaultColWidth="11.44140625" defaultRowHeight="20.100000000000001" customHeight="1" x14ac:dyDescent="0.25"/>
  <cols>
    <col min="1" max="1" width="24.33203125" style="12" bestFit="1" customWidth="1"/>
    <col min="2" max="2" width="99.44140625" style="12" bestFit="1" customWidth="1"/>
    <col min="3" max="3" width="255.77734375" style="12" bestFit="1" customWidth="1"/>
    <col min="4" max="5" width="20.6640625" style="12" customWidth="1"/>
    <col min="6" max="9" width="3.88671875" style="12" bestFit="1" customWidth="1"/>
    <col min="10" max="11" width="2.88671875" style="12" bestFit="1" customWidth="1"/>
    <col min="12" max="12" width="22.5546875" style="12" customWidth="1"/>
    <col min="13" max="13" width="15.5546875" style="12" customWidth="1"/>
    <col min="14" max="14" width="36.33203125" style="12" bestFit="1" customWidth="1"/>
    <col min="15" max="15" width="9.109375" style="12" bestFit="1" customWidth="1"/>
    <col min="16" max="16" width="8.5546875" style="12" bestFit="1" customWidth="1"/>
    <col min="17" max="17" width="11.5546875" style="12" bestFit="1" customWidth="1"/>
    <col min="18" max="18" width="28.5546875" style="12" bestFit="1" customWidth="1"/>
    <col min="19" max="19" width="21.44140625" style="12" customWidth="1"/>
    <col min="20" max="20" width="31.88671875" style="12" bestFit="1" customWidth="1"/>
    <col min="21" max="21" width="28.44140625" style="12" bestFit="1" customWidth="1"/>
    <col min="22" max="22" width="16.33203125" style="12" bestFit="1" customWidth="1"/>
    <col min="23" max="23" width="14" style="12" bestFit="1" customWidth="1"/>
    <col min="24" max="24" width="13.44140625" style="12" bestFit="1" customWidth="1"/>
    <col min="25" max="25" width="28.44140625" style="12" bestFit="1" customWidth="1"/>
    <col min="26" max="26" width="27.5546875" style="12" bestFit="1" customWidth="1"/>
    <col min="27" max="27" width="26.6640625" style="12" bestFit="1" customWidth="1"/>
    <col min="28" max="28" width="18.44140625" style="12" bestFit="1" customWidth="1"/>
    <col min="29" max="29" width="24" style="12" bestFit="1" customWidth="1"/>
    <col min="30" max="30" width="15.88671875" style="12" bestFit="1" customWidth="1"/>
    <col min="31" max="31" width="13" style="12" bestFit="1" customWidth="1"/>
    <col min="32" max="32" width="15.88671875" style="12" bestFit="1" customWidth="1"/>
    <col min="33" max="16384" width="11.44140625" style="12"/>
  </cols>
  <sheetData>
    <row r="1" spans="1:32" ht="20.100000000000001" customHeight="1" x14ac:dyDescent="0.3">
      <c r="A1" s="10" t="s">
        <v>1700</v>
      </c>
      <c r="B1" s="10" t="s">
        <v>1701</v>
      </c>
      <c r="C1" s="10" t="s">
        <v>1702</v>
      </c>
      <c r="D1" s="10" t="s">
        <v>1703</v>
      </c>
      <c r="E1" s="10" t="s">
        <v>1704</v>
      </c>
      <c r="F1" s="10" t="s">
        <v>1705</v>
      </c>
      <c r="G1" s="10" t="s">
        <v>1706</v>
      </c>
      <c r="H1" s="10" t="s">
        <v>1707</v>
      </c>
      <c r="I1" s="10" t="s">
        <v>1708</v>
      </c>
      <c r="J1" s="10" t="s">
        <v>1709</v>
      </c>
      <c r="K1" s="10" t="s">
        <v>1710</v>
      </c>
      <c r="L1" s="11" t="s">
        <v>1711</v>
      </c>
      <c r="M1" s="10" t="s">
        <v>1712</v>
      </c>
      <c r="N1" s="10" t="s">
        <v>1761</v>
      </c>
      <c r="O1" s="10" t="s">
        <v>1713</v>
      </c>
      <c r="P1" s="10" t="s">
        <v>1763</v>
      </c>
      <c r="Q1" s="10" t="s">
        <v>1764</v>
      </c>
      <c r="R1" s="10" t="s">
        <v>1762</v>
      </c>
      <c r="S1" s="10" t="s">
        <v>1714</v>
      </c>
      <c r="T1" s="10" t="s">
        <v>1715</v>
      </c>
      <c r="U1" s="10" t="s">
        <v>1716</v>
      </c>
      <c r="V1" s="10" t="s">
        <v>1717</v>
      </c>
      <c r="W1" s="10" t="s">
        <v>1718</v>
      </c>
      <c r="X1" s="10" t="s">
        <v>1719</v>
      </c>
      <c r="Y1" s="10" t="s">
        <v>1720</v>
      </c>
      <c r="Z1" s="10" t="s">
        <v>1721</v>
      </c>
      <c r="AA1" s="10" t="s">
        <v>1757</v>
      </c>
      <c r="AB1" s="10" t="s">
        <v>1758</v>
      </c>
      <c r="AC1" s="10" t="s">
        <v>1759</v>
      </c>
      <c r="AD1" s="10" t="s">
        <v>1760</v>
      </c>
      <c r="AE1" s="10" t="s">
        <v>1765</v>
      </c>
      <c r="AF1" s="13" t="s">
        <v>1766</v>
      </c>
    </row>
    <row r="2" spans="1:32" ht="20.100000000000001" customHeight="1" thickBot="1" x14ac:dyDescent="0.3">
      <c r="A2" s="3" t="s">
        <v>1484</v>
      </c>
      <c r="B2" s="3" t="s">
        <v>1485</v>
      </c>
      <c r="C2" s="3" t="s">
        <v>1486</v>
      </c>
      <c r="D2" s="3" t="s">
        <v>1487</v>
      </c>
      <c r="E2" s="3" t="s">
        <v>1488</v>
      </c>
      <c r="F2" s="3">
        <v>8</v>
      </c>
      <c r="G2" s="3">
        <v>10</v>
      </c>
      <c r="H2" s="3">
        <v>4</v>
      </c>
      <c r="I2" s="3">
        <v>2</v>
      </c>
      <c r="J2" s="3">
        <v>0</v>
      </c>
      <c r="K2" s="3">
        <v>0</v>
      </c>
      <c r="L2" s="3" t="s">
        <v>1489</v>
      </c>
      <c r="M2" s="3" t="s">
        <v>1490</v>
      </c>
      <c r="N2" s="3">
        <v>194.19</v>
      </c>
      <c r="O2" s="3">
        <v>14</v>
      </c>
      <c r="P2" s="3">
        <v>-7.0000000000000007E-2</v>
      </c>
      <c r="Q2" s="3">
        <v>-0.97</v>
      </c>
      <c r="R2" s="3">
        <v>58.44</v>
      </c>
      <c r="S2" s="3" t="s">
        <v>1491</v>
      </c>
      <c r="T2" s="3">
        <v>3</v>
      </c>
      <c r="U2" s="3">
        <v>0</v>
      </c>
      <c r="V2" s="3">
        <v>-6.2350000000000003</v>
      </c>
      <c r="W2" s="3">
        <v>-5.7690000000000001</v>
      </c>
      <c r="X2" s="3">
        <v>-1.9770000000000001</v>
      </c>
      <c r="Y2" s="3">
        <f t="shared" ref="Y2:Y14" si="0">W2*-1</f>
        <v>5.7690000000000001</v>
      </c>
      <c r="Z2" s="3">
        <f t="shared" ref="Z2:Z14" si="1">X2*-1</f>
        <v>1.9770000000000001</v>
      </c>
      <c r="AA2" s="3">
        <f t="shared" ref="AA2:AA14" si="2">(Y2+Z2)/2</f>
        <v>3.8730000000000002</v>
      </c>
      <c r="AB2" s="3">
        <f t="shared" ref="AB2:AB14" si="3">(Y2-Z2)/2</f>
        <v>1.8959999999999999</v>
      </c>
      <c r="AC2" s="3">
        <f t="shared" ref="AC2:AC14" si="4">POWER((Y2+Z2),2)/(8*(Y2+Z2))</f>
        <v>0.96825000000000006</v>
      </c>
      <c r="AD2" s="3">
        <f t="shared" ref="AD2:AD14" si="5">(7-AA2)/(2*AB2)</f>
        <v>0.8246308016877637</v>
      </c>
      <c r="AE2" s="3">
        <v>92</v>
      </c>
      <c r="AF2" s="3">
        <f t="shared" ref="AF2:AF33" si="6" xml:space="preserve"> 812.17478*W2+ 33.1669*AD2 + 823.463*X2 + 6579.008*AC2 + 0.5287*O2</f>
        <v>91.454086516498492</v>
      </c>
    </row>
    <row r="3" spans="1:32" ht="20.100000000000001" customHeight="1" thickBot="1" x14ac:dyDescent="0.3">
      <c r="A3" s="3" t="s">
        <v>449</v>
      </c>
      <c r="B3" s="3" t="s">
        <v>450</v>
      </c>
      <c r="C3" s="3" t="s">
        <v>451</v>
      </c>
      <c r="D3" s="3" t="s">
        <v>452</v>
      </c>
      <c r="E3" s="3" t="s">
        <v>453</v>
      </c>
      <c r="F3" s="3">
        <v>19</v>
      </c>
      <c r="G3" s="3">
        <v>15</v>
      </c>
      <c r="H3" s="3">
        <v>1</v>
      </c>
      <c r="I3" s="3">
        <v>6</v>
      </c>
      <c r="J3" s="3">
        <v>0</v>
      </c>
      <c r="K3" s="3">
        <v>0</v>
      </c>
      <c r="L3" s="3" t="s">
        <v>454</v>
      </c>
      <c r="M3" s="3" t="s">
        <v>455</v>
      </c>
      <c r="N3" s="3">
        <v>353.3</v>
      </c>
      <c r="O3" s="3">
        <v>4.7</v>
      </c>
      <c r="P3" s="3">
        <v>1.98</v>
      </c>
      <c r="Q3" s="3">
        <v>-4.5</v>
      </c>
      <c r="R3" s="3">
        <v>109.42</v>
      </c>
      <c r="S3" s="3">
        <v>34.35</v>
      </c>
      <c r="T3" s="3">
        <v>66</v>
      </c>
      <c r="U3" s="4">
        <v>1</v>
      </c>
      <c r="V3" s="3">
        <v>-6.5890000000000004</v>
      </c>
      <c r="W3" s="3">
        <v>-6.399</v>
      </c>
      <c r="X3" s="3">
        <v>-3.5219999999999998</v>
      </c>
      <c r="Y3" s="3">
        <f t="shared" si="0"/>
        <v>6.399</v>
      </c>
      <c r="Z3" s="3">
        <f t="shared" si="1"/>
        <v>3.5219999999999998</v>
      </c>
      <c r="AA3" s="3">
        <f t="shared" si="2"/>
        <v>4.9604999999999997</v>
      </c>
      <c r="AB3" s="3">
        <f t="shared" si="3"/>
        <v>1.4385000000000001</v>
      </c>
      <c r="AC3" s="3">
        <f t="shared" si="4"/>
        <v>1.2401249999999999</v>
      </c>
      <c r="AD3" s="3">
        <f t="shared" si="5"/>
        <v>0.70889815780326737</v>
      </c>
      <c r="AE3" s="3"/>
      <c r="AF3" s="3">
        <f t="shared" si="6"/>
        <v>87.446037090045422</v>
      </c>
    </row>
    <row r="4" spans="1:32" ht="20.100000000000001" customHeight="1" x14ac:dyDescent="0.25">
      <c r="A4" s="1" t="s">
        <v>1025</v>
      </c>
      <c r="B4" s="3" t="s">
        <v>1026</v>
      </c>
      <c r="C4" s="1" t="s">
        <v>1027</v>
      </c>
      <c r="D4" s="3" t="s">
        <v>1028</v>
      </c>
      <c r="E4" s="3" t="s">
        <v>1029</v>
      </c>
      <c r="F4" s="3">
        <v>8</v>
      </c>
      <c r="G4" s="3">
        <v>9</v>
      </c>
      <c r="H4" s="3">
        <v>1</v>
      </c>
      <c r="I4" s="3">
        <v>2</v>
      </c>
      <c r="J4" s="3">
        <v>0</v>
      </c>
      <c r="K4" s="3">
        <v>0</v>
      </c>
      <c r="L4" s="3" t="s">
        <v>1030</v>
      </c>
      <c r="M4" s="3" t="s">
        <v>1031</v>
      </c>
      <c r="N4" s="3">
        <v>151.16</v>
      </c>
      <c r="O4" s="3">
        <v>9.9</v>
      </c>
      <c r="P4" s="3">
        <v>0.91</v>
      </c>
      <c r="Q4" s="3">
        <v>-1.6</v>
      </c>
      <c r="R4" s="3">
        <v>49.33</v>
      </c>
      <c r="S4" s="3">
        <v>15.52</v>
      </c>
      <c r="T4" s="3">
        <v>2</v>
      </c>
      <c r="U4" s="3">
        <v>2</v>
      </c>
      <c r="V4" s="3">
        <v>-6.1159999999999997</v>
      </c>
      <c r="W4" s="3">
        <v>-5.4939999999999998</v>
      </c>
      <c r="X4" s="3">
        <v>-1.6459999999999999</v>
      </c>
      <c r="Y4" s="3">
        <f t="shared" si="0"/>
        <v>5.4939999999999998</v>
      </c>
      <c r="Z4" s="3">
        <f t="shared" si="1"/>
        <v>1.6459999999999999</v>
      </c>
      <c r="AA4" s="3">
        <f t="shared" si="2"/>
        <v>3.57</v>
      </c>
      <c r="AB4" s="3">
        <f t="shared" si="3"/>
        <v>1.9239999999999999</v>
      </c>
      <c r="AC4" s="3">
        <f t="shared" si="4"/>
        <v>0.89249999999999996</v>
      </c>
      <c r="AD4" s="3">
        <f t="shared" si="5"/>
        <v>0.89137214137214149</v>
      </c>
      <c r="AE4" s="3">
        <v>85.8</v>
      </c>
      <c r="AF4" s="3">
        <f t="shared" si="6"/>
        <v>89.054481355675478</v>
      </c>
    </row>
    <row r="5" spans="1:32" ht="20.100000000000001" customHeight="1" x14ac:dyDescent="0.25">
      <c r="A5" s="3" t="s">
        <v>1018</v>
      </c>
      <c r="B5" s="3" t="s">
        <v>1019</v>
      </c>
      <c r="C5" s="1" t="s">
        <v>1020</v>
      </c>
      <c r="D5" s="3" t="s">
        <v>1021</v>
      </c>
      <c r="E5" s="3" t="s">
        <v>1022</v>
      </c>
      <c r="F5" s="3">
        <v>4</v>
      </c>
      <c r="G5" s="3">
        <v>6</v>
      </c>
      <c r="H5" s="3">
        <v>4</v>
      </c>
      <c r="I5" s="3">
        <v>3</v>
      </c>
      <c r="J5" s="3">
        <v>2</v>
      </c>
      <c r="K5" s="3">
        <v>0</v>
      </c>
      <c r="L5" s="3" t="s">
        <v>1023</v>
      </c>
      <c r="M5" s="3" t="s">
        <v>1024</v>
      </c>
      <c r="N5" s="3">
        <v>222.3</v>
      </c>
      <c r="O5" s="3">
        <v>8.8000000000000007</v>
      </c>
      <c r="P5" s="3">
        <v>-0.26</v>
      </c>
      <c r="Q5" s="3">
        <v>-2.36</v>
      </c>
      <c r="R5" s="3">
        <v>115.04</v>
      </c>
      <c r="S5" s="3">
        <v>19.16</v>
      </c>
      <c r="T5" s="3">
        <v>5</v>
      </c>
      <c r="U5" s="3">
        <v>2</v>
      </c>
      <c r="V5" s="3">
        <v>-7.0449999999999999</v>
      </c>
      <c r="W5" s="3">
        <v>-7.01</v>
      </c>
      <c r="X5" s="3">
        <v>-3.3580000000000001</v>
      </c>
      <c r="Y5" s="3">
        <f t="shared" si="0"/>
        <v>7.01</v>
      </c>
      <c r="Z5" s="3">
        <f t="shared" si="1"/>
        <v>3.3580000000000001</v>
      </c>
      <c r="AA5" s="3">
        <f t="shared" si="2"/>
        <v>5.1840000000000002</v>
      </c>
      <c r="AB5" s="3">
        <f t="shared" si="3"/>
        <v>1.8259999999999998</v>
      </c>
      <c r="AC5" s="3">
        <f t="shared" si="4"/>
        <v>1.296</v>
      </c>
      <c r="AD5" s="3">
        <f t="shared" si="5"/>
        <v>0.49726177437020808</v>
      </c>
      <c r="AE5" s="3">
        <v>93</v>
      </c>
      <c r="AF5" s="3">
        <f t="shared" si="6"/>
        <v>89.005597744358511</v>
      </c>
    </row>
    <row r="6" spans="1:32" ht="20.100000000000001" customHeight="1" x14ac:dyDescent="0.25">
      <c r="A6" s="3" t="s">
        <v>760</v>
      </c>
      <c r="B6" s="3" t="s">
        <v>761</v>
      </c>
      <c r="C6" s="3" t="s">
        <v>762</v>
      </c>
      <c r="D6" s="3" t="s">
        <v>763</v>
      </c>
      <c r="E6" s="3" t="s">
        <v>764</v>
      </c>
      <c r="F6" s="3">
        <v>2</v>
      </c>
      <c r="G6" s="3">
        <v>4</v>
      </c>
      <c r="H6" s="3">
        <v>2</v>
      </c>
      <c r="I6" s="3">
        <v>0</v>
      </c>
      <c r="J6" s="3">
        <v>0</v>
      </c>
      <c r="K6" s="3">
        <v>0</v>
      </c>
      <c r="L6" s="3" t="s">
        <v>765</v>
      </c>
      <c r="M6" s="3" t="s">
        <v>766</v>
      </c>
      <c r="N6" s="3">
        <v>60.05</v>
      </c>
      <c r="O6" s="3">
        <v>4.8</v>
      </c>
      <c r="P6" s="3">
        <v>-0.17</v>
      </c>
      <c r="Q6" s="3">
        <v>1.22</v>
      </c>
      <c r="R6" s="3">
        <v>37.299999999999997</v>
      </c>
      <c r="S6" s="3">
        <v>5.34</v>
      </c>
      <c r="T6" s="3">
        <v>2</v>
      </c>
      <c r="U6" s="3">
        <v>1</v>
      </c>
      <c r="V6" s="3">
        <v>-8.1010000000000009</v>
      </c>
      <c r="W6" s="3">
        <v>-6.8159999999999998</v>
      </c>
      <c r="X6" s="3">
        <v>-1.07</v>
      </c>
      <c r="Y6" s="3">
        <f t="shared" si="0"/>
        <v>6.8159999999999998</v>
      </c>
      <c r="Z6" s="3">
        <f t="shared" si="1"/>
        <v>1.07</v>
      </c>
      <c r="AA6" s="3">
        <f t="shared" si="2"/>
        <v>3.9430000000000001</v>
      </c>
      <c r="AB6" s="3">
        <f t="shared" si="3"/>
        <v>2.8729999999999998</v>
      </c>
      <c r="AC6" s="3">
        <f t="shared" si="4"/>
        <v>0.98575000000000002</v>
      </c>
      <c r="AD6" s="3">
        <f t="shared" si="5"/>
        <v>0.53202227636616783</v>
      </c>
      <c r="AE6" s="3">
        <v>92</v>
      </c>
      <c r="AF6" s="3">
        <f t="shared" si="6"/>
        <v>88.55171515800869</v>
      </c>
    </row>
    <row r="7" spans="1:32" ht="20.100000000000001" customHeight="1" x14ac:dyDescent="0.25">
      <c r="A7" s="3" t="s">
        <v>1672</v>
      </c>
      <c r="B7" s="3" t="s">
        <v>1673</v>
      </c>
      <c r="C7" s="3" t="s">
        <v>1674</v>
      </c>
      <c r="D7" s="3" t="s">
        <v>1675</v>
      </c>
      <c r="E7" s="3" t="s">
        <v>1676</v>
      </c>
      <c r="F7" s="3">
        <v>19</v>
      </c>
      <c r="G7" s="3">
        <v>22</v>
      </c>
      <c r="H7" s="3">
        <v>2</v>
      </c>
      <c r="I7" s="3">
        <v>1</v>
      </c>
      <c r="J7" s="3">
        <v>1</v>
      </c>
      <c r="K7" s="3">
        <v>0</v>
      </c>
      <c r="L7" s="3" t="s">
        <v>1677</v>
      </c>
      <c r="M7" s="3" t="s">
        <v>1678</v>
      </c>
      <c r="N7" s="3">
        <v>326.5</v>
      </c>
      <c r="O7" s="3">
        <v>9.3000000000000007</v>
      </c>
      <c r="P7" s="3">
        <v>4.3</v>
      </c>
      <c r="Q7" s="3">
        <v>-4.5</v>
      </c>
      <c r="R7" s="3">
        <v>25.2</v>
      </c>
      <c r="S7" s="3">
        <v>37.17</v>
      </c>
      <c r="T7" s="3">
        <v>3</v>
      </c>
      <c r="U7" s="3">
        <v>0</v>
      </c>
      <c r="V7" s="3">
        <v>-5.3890000000000002</v>
      </c>
      <c r="W7" s="3">
        <v>-4.9240000000000004</v>
      </c>
      <c r="X7" s="3">
        <v>-2.5289999999999999</v>
      </c>
      <c r="Y7" s="3">
        <f t="shared" si="0"/>
        <v>4.9240000000000004</v>
      </c>
      <c r="Z7" s="3">
        <f t="shared" si="1"/>
        <v>2.5289999999999999</v>
      </c>
      <c r="AA7" s="3">
        <f t="shared" si="2"/>
        <v>3.7265000000000001</v>
      </c>
      <c r="AB7" s="3">
        <f t="shared" si="3"/>
        <v>1.1975000000000002</v>
      </c>
      <c r="AC7" s="3">
        <f t="shared" si="4"/>
        <v>0.93162500000000004</v>
      </c>
      <c r="AD7" s="3">
        <f t="shared" si="5"/>
        <v>1.366805845511482</v>
      </c>
      <c r="AE7" s="3"/>
      <c r="AF7" s="3">
        <f t="shared" si="6"/>
        <v>97.731407077493799</v>
      </c>
    </row>
    <row r="8" spans="1:32" ht="20.100000000000001" customHeight="1" x14ac:dyDescent="0.25">
      <c r="A8" s="3" t="s">
        <v>1106</v>
      </c>
      <c r="B8" s="3" t="s">
        <v>1107</v>
      </c>
      <c r="C8" s="3" t="s">
        <v>1108</v>
      </c>
      <c r="D8" s="3" t="s">
        <v>1109</v>
      </c>
      <c r="E8" s="3" t="s">
        <v>1110</v>
      </c>
      <c r="F8" s="3">
        <v>23</v>
      </c>
      <c r="G8" s="3">
        <v>31</v>
      </c>
      <c r="H8" s="3">
        <v>1</v>
      </c>
      <c r="I8" s="3">
        <v>2</v>
      </c>
      <c r="J8" s="3">
        <v>0</v>
      </c>
      <c r="K8" s="3">
        <v>0</v>
      </c>
      <c r="L8" s="3" t="s">
        <v>1111</v>
      </c>
      <c r="M8" s="3" t="s">
        <v>1112</v>
      </c>
      <c r="N8" s="3">
        <v>353.5</v>
      </c>
      <c r="O8" s="3">
        <v>9.8699999999999992</v>
      </c>
      <c r="P8" s="3">
        <v>4.2699999999999996</v>
      </c>
      <c r="Q8" s="3">
        <v>-5.3</v>
      </c>
      <c r="R8" s="3">
        <v>29.54</v>
      </c>
      <c r="S8" s="3">
        <v>40.82</v>
      </c>
      <c r="T8" s="3">
        <v>2</v>
      </c>
      <c r="U8" s="3">
        <v>0</v>
      </c>
      <c r="V8" s="3">
        <v>-6.3330000000000002</v>
      </c>
      <c r="W8" s="3">
        <v>-5.1630000000000003</v>
      </c>
      <c r="X8" s="3">
        <v>-1.4850000000000001</v>
      </c>
      <c r="Y8" s="3">
        <f t="shared" si="0"/>
        <v>5.1630000000000003</v>
      </c>
      <c r="Z8" s="3">
        <f t="shared" si="1"/>
        <v>1.4850000000000001</v>
      </c>
      <c r="AA8" s="3">
        <f t="shared" si="2"/>
        <v>3.3240000000000003</v>
      </c>
      <c r="AB8" s="3">
        <f t="shared" si="3"/>
        <v>1.839</v>
      </c>
      <c r="AC8" s="3">
        <f t="shared" si="4"/>
        <v>0.83100000000000007</v>
      </c>
      <c r="AD8" s="3">
        <f t="shared" si="5"/>
        <v>0.9994562262098966</v>
      </c>
      <c r="AE8" s="3"/>
      <c r="AF8" s="3">
        <f t="shared" si="6"/>
        <v>89.421837569079827</v>
      </c>
    </row>
    <row r="9" spans="1:32" ht="20.100000000000001" customHeight="1" x14ac:dyDescent="0.25">
      <c r="A9" s="3" t="s">
        <v>860</v>
      </c>
      <c r="B9" s="3" t="s">
        <v>861</v>
      </c>
      <c r="C9" s="1" t="s">
        <v>862</v>
      </c>
      <c r="D9" s="3" t="s">
        <v>863</v>
      </c>
      <c r="E9" s="3" t="s">
        <v>864</v>
      </c>
      <c r="F9" s="3">
        <v>17</v>
      </c>
      <c r="G9" s="3">
        <v>25</v>
      </c>
      <c r="H9" s="3">
        <v>1</v>
      </c>
      <c r="I9" s="3">
        <v>2</v>
      </c>
      <c r="J9" s="3">
        <v>0</v>
      </c>
      <c r="K9" s="3">
        <v>0</v>
      </c>
      <c r="L9" s="3" t="s">
        <v>865</v>
      </c>
      <c r="M9" s="3" t="s">
        <v>866</v>
      </c>
      <c r="N9" s="3">
        <v>275.39999999999998</v>
      </c>
      <c r="O9" s="3">
        <v>9.1</v>
      </c>
      <c r="P9" s="3">
        <v>3.46</v>
      </c>
      <c r="Q9" s="3">
        <v>-3.1</v>
      </c>
      <c r="R9" s="3">
        <v>29.54</v>
      </c>
      <c r="S9" s="3">
        <v>31.7</v>
      </c>
      <c r="T9" s="3">
        <v>2</v>
      </c>
      <c r="U9" s="3">
        <v>0</v>
      </c>
      <c r="V9" s="3">
        <v>-6.1749999999999998</v>
      </c>
      <c r="W9" s="3">
        <v>-5.2839999999999998</v>
      </c>
      <c r="X9" s="3">
        <v>-1.5109999999999999</v>
      </c>
      <c r="Y9" s="3">
        <f t="shared" si="0"/>
        <v>5.2839999999999998</v>
      </c>
      <c r="Z9" s="3">
        <f t="shared" si="1"/>
        <v>1.5109999999999999</v>
      </c>
      <c r="AA9" s="3">
        <f t="shared" si="2"/>
        <v>3.3975</v>
      </c>
      <c r="AB9" s="3">
        <f t="shared" si="3"/>
        <v>1.8864999999999998</v>
      </c>
      <c r="AC9" s="3">
        <f t="shared" si="4"/>
        <v>0.84937499999999999</v>
      </c>
      <c r="AD9" s="3">
        <f t="shared" si="5"/>
        <v>0.9548104956268223</v>
      </c>
      <c r="AE9" s="3"/>
      <c r="AF9" s="3">
        <f t="shared" si="6"/>
        <v>88.740063707404317</v>
      </c>
    </row>
    <row r="10" spans="1:32" ht="20.100000000000001" customHeight="1" x14ac:dyDescent="0.25">
      <c r="A10" s="3" t="s">
        <v>711</v>
      </c>
      <c r="B10" s="3" t="s">
        <v>712</v>
      </c>
      <c r="C10" s="1" t="s">
        <v>713</v>
      </c>
      <c r="D10" s="3" t="s">
        <v>714</v>
      </c>
      <c r="E10" s="3" t="s">
        <v>715</v>
      </c>
      <c r="F10" s="3">
        <v>16</v>
      </c>
      <c r="G10" s="3">
        <v>23</v>
      </c>
      <c r="H10" s="3">
        <v>1</v>
      </c>
      <c r="I10" s="3">
        <v>2</v>
      </c>
      <c r="J10" s="3">
        <v>0</v>
      </c>
      <c r="K10" s="3">
        <v>0</v>
      </c>
      <c r="L10" s="1" t="s">
        <v>716</v>
      </c>
      <c r="M10" s="3" t="s">
        <v>717</v>
      </c>
      <c r="N10" s="3">
        <v>261.36</v>
      </c>
      <c r="O10" s="3">
        <v>8.6999999999999993</v>
      </c>
      <c r="P10" s="3">
        <v>3.24</v>
      </c>
      <c r="Q10" s="3">
        <v>-2.7</v>
      </c>
      <c r="R10" s="3">
        <v>29.54</v>
      </c>
      <c r="S10" s="3">
        <v>29.83</v>
      </c>
      <c r="T10" s="3">
        <v>2</v>
      </c>
      <c r="U10" s="3">
        <v>0</v>
      </c>
      <c r="V10" s="3">
        <v>-6.1660000000000004</v>
      </c>
      <c r="W10" s="3">
        <v>-5.3019999999999996</v>
      </c>
      <c r="X10" s="3">
        <v>-1.5009999999999999</v>
      </c>
      <c r="Y10" s="3">
        <f t="shared" si="0"/>
        <v>5.3019999999999996</v>
      </c>
      <c r="Z10" s="3">
        <f t="shared" si="1"/>
        <v>1.5009999999999999</v>
      </c>
      <c r="AA10" s="3">
        <f t="shared" si="2"/>
        <v>3.4014999999999995</v>
      </c>
      <c r="AB10" s="3">
        <f t="shared" si="3"/>
        <v>1.9004999999999999</v>
      </c>
      <c r="AC10" s="3">
        <f t="shared" si="4"/>
        <v>0.85037499999999977</v>
      </c>
      <c r="AD10" s="3">
        <f t="shared" si="5"/>
        <v>0.94672454617206014</v>
      </c>
      <c r="AE10" s="3"/>
      <c r="AF10" s="3">
        <f t="shared" si="6"/>
        <v>88.454889790431466</v>
      </c>
    </row>
    <row r="11" spans="1:32" ht="20.100000000000001" customHeight="1" x14ac:dyDescent="0.25">
      <c r="A11" s="3" t="s">
        <v>704</v>
      </c>
      <c r="B11" s="3" t="s">
        <v>705</v>
      </c>
      <c r="C11" s="3" t="s">
        <v>706</v>
      </c>
      <c r="D11" s="3" t="s">
        <v>707</v>
      </c>
      <c r="E11" s="3" t="s">
        <v>708</v>
      </c>
      <c r="F11" s="3">
        <v>15</v>
      </c>
      <c r="G11" s="3">
        <v>23</v>
      </c>
      <c r="H11" s="3">
        <v>1</v>
      </c>
      <c r="I11" s="3">
        <v>2</v>
      </c>
      <c r="J11" s="3">
        <v>0</v>
      </c>
      <c r="K11" s="3">
        <v>0</v>
      </c>
      <c r="L11" s="3" t="s">
        <v>709</v>
      </c>
      <c r="M11" s="3" t="s">
        <v>710</v>
      </c>
      <c r="N11" s="3">
        <v>249.35</v>
      </c>
      <c r="O11" s="3">
        <v>9.6</v>
      </c>
      <c r="P11" s="3">
        <v>3.1</v>
      </c>
      <c r="Q11" s="3">
        <v>-3.1</v>
      </c>
      <c r="R11" s="3">
        <v>41.49</v>
      </c>
      <c r="S11" s="3">
        <v>29.38</v>
      </c>
      <c r="T11" s="3">
        <v>2</v>
      </c>
      <c r="U11" s="3">
        <v>3</v>
      </c>
      <c r="V11" s="3">
        <v>-6.0350000000000001</v>
      </c>
      <c r="W11" s="3">
        <v>-5.694</v>
      </c>
      <c r="X11" s="3">
        <v>-1.4550000000000001</v>
      </c>
      <c r="Y11" s="3">
        <f t="shared" si="0"/>
        <v>5.694</v>
      </c>
      <c r="Z11" s="3">
        <f t="shared" si="1"/>
        <v>1.4550000000000001</v>
      </c>
      <c r="AA11" s="3">
        <f t="shared" si="2"/>
        <v>3.5745</v>
      </c>
      <c r="AB11" s="3">
        <f t="shared" si="3"/>
        <v>2.1194999999999999</v>
      </c>
      <c r="AC11" s="3">
        <f t="shared" si="4"/>
        <v>0.893625</v>
      </c>
      <c r="AD11" s="3">
        <f t="shared" si="5"/>
        <v>0.80809153102146736</v>
      </c>
      <c r="AE11" s="3"/>
      <c r="AF11" s="3">
        <f t="shared" si="6"/>
        <v>88.38157268023464</v>
      </c>
    </row>
    <row r="12" spans="1:32" ht="20.100000000000001" customHeight="1" x14ac:dyDescent="0.25">
      <c r="A12" s="3" t="s">
        <v>1547</v>
      </c>
      <c r="B12" s="3" t="s">
        <v>1548</v>
      </c>
      <c r="C12" s="3" t="s">
        <v>1549</v>
      </c>
      <c r="D12" s="3" t="s">
        <v>1550</v>
      </c>
      <c r="E12" s="3" t="s">
        <v>1551</v>
      </c>
      <c r="F12" s="3">
        <v>10</v>
      </c>
      <c r="G12" s="3">
        <v>17</v>
      </c>
      <c r="H12" s="3">
        <v>1</v>
      </c>
      <c r="I12" s="3">
        <v>0</v>
      </c>
      <c r="J12" s="3">
        <v>0</v>
      </c>
      <c r="K12" s="3">
        <v>0</v>
      </c>
      <c r="L12" s="3" t="s">
        <v>1552</v>
      </c>
      <c r="M12" s="3"/>
      <c r="N12" s="3">
        <v>151.25</v>
      </c>
      <c r="O12" s="3">
        <v>10.8</v>
      </c>
      <c r="P12" s="3">
        <v>2.44</v>
      </c>
      <c r="Q12" s="3">
        <v>-3.2</v>
      </c>
      <c r="R12" s="3">
        <v>26.02</v>
      </c>
      <c r="S12" s="3">
        <v>17.920000000000002</v>
      </c>
      <c r="T12" s="3">
        <v>1</v>
      </c>
      <c r="U12" s="3">
        <v>1</v>
      </c>
      <c r="V12" s="3">
        <v>-6.7489999999999997</v>
      </c>
      <c r="W12" s="3">
        <v>-5.9690000000000003</v>
      </c>
      <c r="X12" s="3">
        <v>5.8440000000000003</v>
      </c>
      <c r="Y12" s="3">
        <f t="shared" si="0"/>
        <v>5.9690000000000003</v>
      </c>
      <c r="Z12" s="3">
        <f t="shared" si="1"/>
        <v>-5.8440000000000003</v>
      </c>
      <c r="AA12" s="3">
        <f t="shared" si="2"/>
        <v>6.25E-2</v>
      </c>
      <c r="AB12" s="3">
        <f t="shared" si="3"/>
        <v>5.9065000000000003</v>
      </c>
      <c r="AC12" s="3">
        <f t="shared" si="4"/>
        <v>1.5625E-2</v>
      </c>
      <c r="AD12" s="3">
        <f t="shared" si="5"/>
        <v>0.58727672902734274</v>
      </c>
      <c r="AE12" s="3"/>
      <c r="AF12" s="3">
        <f t="shared" si="6"/>
        <v>92.431618723976783</v>
      </c>
    </row>
    <row r="13" spans="1:32" ht="20.100000000000001" customHeight="1" x14ac:dyDescent="0.25">
      <c r="A13" s="3" t="s">
        <v>176</v>
      </c>
      <c r="B13" s="3" t="s">
        <v>177</v>
      </c>
      <c r="C13" s="3" t="s">
        <v>178</v>
      </c>
      <c r="D13" s="3" t="s">
        <v>179</v>
      </c>
      <c r="E13" s="3" t="s">
        <v>180</v>
      </c>
      <c r="F13" s="3">
        <v>7</v>
      </c>
      <c r="G13" s="3">
        <v>7</v>
      </c>
      <c r="H13" s="3">
        <v>1</v>
      </c>
      <c r="I13" s="3">
        <v>2</v>
      </c>
      <c r="J13" s="3">
        <v>0</v>
      </c>
      <c r="K13" s="3">
        <v>0</v>
      </c>
      <c r="L13" s="3" t="s">
        <v>181</v>
      </c>
      <c r="M13" s="3" t="s">
        <v>182</v>
      </c>
      <c r="N13" s="3">
        <v>137.13999999999999</v>
      </c>
      <c r="O13" s="3">
        <v>3.38</v>
      </c>
      <c r="P13" s="3">
        <v>0.83</v>
      </c>
      <c r="Q13" s="3">
        <v>-0.4</v>
      </c>
      <c r="R13" s="3">
        <v>63.32</v>
      </c>
      <c r="S13" s="3">
        <v>13.44</v>
      </c>
      <c r="T13" s="3">
        <v>3</v>
      </c>
      <c r="U13" s="3">
        <v>2</v>
      </c>
      <c r="V13" s="3">
        <v>-6.3150000000000004</v>
      </c>
      <c r="W13" s="3">
        <v>-5.9219999999999997</v>
      </c>
      <c r="X13" s="3">
        <v>-2.1219999999999999</v>
      </c>
      <c r="Y13" s="3">
        <f t="shared" si="0"/>
        <v>5.9219999999999997</v>
      </c>
      <c r="Z13" s="3">
        <f t="shared" si="1"/>
        <v>2.1219999999999999</v>
      </c>
      <c r="AA13" s="3">
        <f t="shared" si="2"/>
        <v>4.0220000000000002</v>
      </c>
      <c r="AB13" s="3">
        <f t="shared" si="3"/>
        <v>1.9</v>
      </c>
      <c r="AC13" s="3">
        <f t="shared" si="4"/>
        <v>1.0055000000000001</v>
      </c>
      <c r="AD13" s="3">
        <f t="shared" si="5"/>
        <v>0.78368421052631576</v>
      </c>
      <c r="AE13" s="3">
        <v>80</v>
      </c>
      <c r="AF13" s="3">
        <f t="shared" si="6"/>
        <v>85.88439268210594</v>
      </c>
    </row>
    <row r="14" spans="1:32" ht="20.100000000000001" customHeight="1" x14ac:dyDescent="0.25">
      <c r="A14" s="3" t="s">
        <v>246</v>
      </c>
      <c r="B14" s="3" t="s">
        <v>247</v>
      </c>
      <c r="C14" s="3" t="s">
        <v>248</v>
      </c>
      <c r="D14" s="3" t="s">
        <v>249</v>
      </c>
      <c r="E14" s="3" t="s">
        <v>250</v>
      </c>
      <c r="F14" s="3">
        <v>6</v>
      </c>
      <c r="G14" s="3">
        <v>13</v>
      </c>
      <c r="H14" s="3">
        <v>1</v>
      </c>
      <c r="I14" s="3">
        <v>2</v>
      </c>
      <c r="J14" s="3">
        <v>0</v>
      </c>
      <c r="K14" s="3">
        <v>0</v>
      </c>
      <c r="L14" s="3" t="s">
        <v>251</v>
      </c>
      <c r="M14" s="3" t="s">
        <v>252</v>
      </c>
      <c r="N14" s="3">
        <v>131.16999999999999</v>
      </c>
      <c r="O14" s="3">
        <v>4.43</v>
      </c>
      <c r="P14" s="3">
        <v>-2.95</v>
      </c>
      <c r="Q14" s="3">
        <v>-0.46</v>
      </c>
      <c r="R14" s="3">
        <v>63.32</v>
      </c>
      <c r="S14" s="3">
        <v>14.71</v>
      </c>
      <c r="T14" s="3">
        <v>3</v>
      </c>
      <c r="U14" s="3">
        <v>2</v>
      </c>
      <c r="V14" s="3">
        <v>-6.9409999999999998</v>
      </c>
      <c r="W14" s="3">
        <v>-6.1779999999999999</v>
      </c>
      <c r="X14" s="3">
        <v>-0.50800000000000001</v>
      </c>
      <c r="Y14" s="3">
        <f t="shared" si="0"/>
        <v>6.1779999999999999</v>
      </c>
      <c r="Z14" s="3">
        <f t="shared" si="1"/>
        <v>0.50800000000000001</v>
      </c>
      <c r="AA14" s="3">
        <f t="shared" si="2"/>
        <v>3.343</v>
      </c>
      <c r="AB14" s="3">
        <f t="shared" si="3"/>
        <v>2.835</v>
      </c>
      <c r="AC14" s="3">
        <f t="shared" si="4"/>
        <v>0.83574999999999999</v>
      </c>
      <c r="AD14" s="3">
        <f t="shared" si="5"/>
        <v>0.64497354497354498</v>
      </c>
      <c r="AE14" s="3"/>
      <c r="AF14" s="3">
        <f t="shared" si="6"/>
        <v>86.20485522878235</v>
      </c>
    </row>
    <row r="15" spans="1:32" ht="20.100000000000001" customHeight="1" x14ac:dyDescent="0.25">
      <c r="A15" s="3" t="s">
        <v>85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420.43</v>
      </c>
      <c r="O15" s="3">
        <v>5</v>
      </c>
      <c r="P15" s="3">
        <v>-3.03</v>
      </c>
      <c r="Q15" s="3">
        <v>-0.9</v>
      </c>
      <c r="R15" s="3">
        <v>69.3</v>
      </c>
      <c r="S15" s="3">
        <v>16.86</v>
      </c>
      <c r="T15" s="3"/>
      <c r="U15" s="3"/>
      <c r="V15" s="3"/>
      <c r="W15" s="3">
        <v>-5.7460000000000004</v>
      </c>
      <c r="X15" s="3">
        <v>-1.671</v>
      </c>
      <c r="Y15" s="3"/>
      <c r="Z15" s="3"/>
      <c r="AA15" s="3"/>
      <c r="AB15" s="3"/>
      <c r="AC15" s="3">
        <v>0.92700000000000005</v>
      </c>
      <c r="AD15" s="3">
        <v>0.80800000000000005</v>
      </c>
      <c r="AE15" s="3">
        <v>87</v>
      </c>
      <c r="AF15" s="3">
        <f t="shared" si="6"/>
        <v>85.419812319999309</v>
      </c>
    </row>
    <row r="16" spans="1:32" ht="20.100000000000001" customHeight="1" x14ac:dyDescent="0.25">
      <c r="A16" s="3" t="s">
        <v>85</v>
      </c>
      <c r="B16" s="3" t="s">
        <v>380</v>
      </c>
      <c r="C16" s="3" t="s">
        <v>381</v>
      </c>
      <c r="D16" s="3" t="s">
        <v>382</v>
      </c>
      <c r="E16" s="3" t="s">
        <v>383</v>
      </c>
      <c r="F16" s="3">
        <v>16</v>
      </c>
      <c r="G16" s="3">
        <v>24</v>
      </c>
      <c r="H16" s="3">
        <v>10</v>
      </c>
      <c r="I16" s="3">
        <v>4</v>
      </c>
      <c r="J16" s="3">
        <v>0</v>
      </c>
      <c r="K16" s="3">
        <v>0</v>
      </c>
      <c r="L16" s="1" t="s">
        <v>384</v>
      </c>
      <c r="M16" s="3" t="s">
        <v>385</v>
      </c>
      <c r="N16" s="3">
        <v>420.43</v>
      </c>
      <c r="O16" s="3">
        <v>5</v>
      </c>
      <c r="P16" s="3">
        <v>-3.03</v>
      </c>
      <c r="Q16" s="3">
        <v>-0.9</v>
      </c>
      <c r="R16" s="3">
        <v>69.3</v>
      </c>
      <c r="S16" s="3">
        <v>16.86</v>
      </c>
      <c r="T16" s="3">
        <v>3</v>
      </c>
      <c r="U16" s="3">
        <v>1</v>
      </c>
      <c r="V16" s="3">
        <v>-5.91</v>
      </c>
      <c r="W16" s="3">
        <v>-5.8689999999999998</v>
      </c>
      <c r="X16" s="3">
        <v>-2.1150000000000002</v>
      </c>
      <c r="Y16" s="3">
        <f t="shared" ref="Y16:Y33" si="7">W16*-1</f>
        <v>5.8689999999999998</v>
      </c>
      <c r="Z16" s="3">
        <f t="shared" ref="Z16:Z33" si="8">X16*-1</f>
        <v>2.1150000000000002</v>
      </c>
      <c r="AA16" s="3">
        <f t="shared" ref="AA16:AA33" si="9">(Y16+Z16)/2</f>
        <v>3.992</v>
      </c>
      <c r="AB16" s="3">
        <f t="shared" ref="AB16:AB33" si="10">(Y16-Z16)/2</f>
        <v>1.8769999999999998</v>
      </c>
      <c r="AC16" s="3">
        <f t="shared" ref="AC16:AC33" si="11">POWER((Y16+Z16),2)/(8*(Y16+Z16))</f>
        <v>0.998</v>
      </c>
      <c r="AD16" s="3">
        <f t="shared" ref="AD16:AD33" si="12">(7-AA16)/(2*AB16)</f>
        <v>0.80127863612147054</v>
      </c>
      <c r="AE16" s="3">
        <v>87</v>
      </c>
      <c r="AF16" s="3">
        <f t="shared" si="6"/>
        <v>86.791383576376447</v>
      </c>
    </row>
    <row r="17" spans="1:32" ht="20.100000000000001" customHeight="1" x14ac:dyDescent="0.25">
      <c r="A17" s="3" t="s">
        <v>287</v>
      </c>
      <c r="B17" s="3" t="s">
        <v>288</v>
      </c>
      <c r="C17" s="3" t="s">
        <v>289</v>
      </c>
      <c r="D17" s="3" t="s">
        <v>290</v>
      </c>
      <c r="E17" s="3" t="s">
        <v>291</v>
      </c>
      <c r="F17" s="3">
        <v>8</v>
      </c>
      <c r="G17" s="3">
        <v>10</v>
      </c>
      <c r="H17" s="3">
        <v>2</v>
      </c>
      <c r="I17" s="3">
        <v>3</v>
      </c>
      <c r="J17" s="3">
        <v>0</v>
      </c>
      <c r="K17" s="3">
        <v>0</v>
      </c>
      <c r="L17" s="3" t="s">
        <v>292</v>
      </c>
      <c r="M17" s="3" t="s">
        <v>293</v>
      </c>
      <c r="N17" s="3">
        <v>194.19</v>
      </c>
      <c r="O17" s="3">
        <v>3.64</v>
      </c>
      <c r="P17" s="3">
        <v>-0.89</v>
      </c>
      <c r="Q17" s="3">
        <v>-1.8</v>
      </c>
      <c r="R17" s="3">
        <v>92.42</v>
      </c>
      <c r="S17" s="3">
        <v>19.13</v>
      </c>
      <c r="T17" s="3">
        <v>4</v>
      </c>
      <c r="U17" s="3">
        <v>3</v>
      </c>
      <c r="V17" s="3">
        <v>-6.202</v>
      </c>
      <c r="W17" s="3">
        <v>-6.0369999999999999</v>
      </c>
      <c r="X17" s="3">
        <v>-2.391</v>
      </c>
      <c r="Y17" s="3">
        <f t="shared" si="7"/>
        <v>6.0369999999999999</v>
      </c>
      <c r="Z17" s="3">
        <f t="shared" si="8"/>
        <v>2.391</v>
      </c>
      <c r="AA17" s="3">
        <f t="shared" si="9"/>
        <v>4.2140000000000004</v>
      </c>
      <c r="AB17" s="3">
        <f t="shared" si="10"/>
        <v>1.823</v>
      </c>
      <c r="AC17" s="3">
        <f t="shared" si="11"/>
        <v>1.0535000000000001</v>
      </c>
      <c r="AD17" s="3">
        <f t="shared" si="12"/>
        <v>0.76412506856829387</v>
      </c>
      <c r="AE17" s="3"/>
      <c r="AF17" s="3">
        <f t="shared" si="6"/>
        <v>86.253875876698501</v>
      </c>
    </row>
    <row r="18" spans="1:32" ht="20.100000000000001" customHeight="1" x14ac:dyDescent="0.25">
      <c r="A18" s="3" t="s">
        <v>1328</v>
      </c>
      <c r="B18" s="3" t="s">
        <v>1329</v>
      </c>
      <c r="C18" s="3" t="s">
        <v>1330</v>
      </c>
      <c r="D18" s="3" t="s">
        <v>1331</v>
      </c>
      <c r="E18" s="3" t="s">
        <v>1332</v>
      </c>
      <c r="F18" s="3">
        <v>19</v>
      </c>
      <c r="G18" s="3">
        <v>20</v>
      </c>
      <c r="H18" s="3">
        <v>8</v>
      </c>
      <c r="I18" s="3">
        <v>5</v>
      </c>
      <c r="J18" s="3">
        <v>0</v>
      </c>
      <c r="K18" s="3">
        <v>0</v>
      </c>
      <c r="L18" s="3" t="s">
        <v>1333</v>
      </c>
      <c r="M18" s="3" t="s">
        <v>1334</v>
      </c>
      <c r="N18" s="3">
        <v>440.4</v>
      </c>
      <c r="O18" s="3">
        <v>5.5</v>
      </c>
      <c r="P18" s="3">
        <v>0.25</v>
      </c>
      <c r="Q18" s="3">
        <v>-3.6</v>
      </c>
      <c r="R18" s="3">
        <v>219.33</v>
      </c>
      <c r="S18" s="3">
        <v>44.13</v>
      </c>
      <c r="T18" s="3">
        <v>12</v>
      </c>
      <c r="U18" s="3">
        <v>6</v>
      </c>
      <c r="V18" s="3">
        <v>-5.8789999999999996</v>
      </c>
      <c r="W18" s="3">
        <v>-5.6630000000000003</v>
      </c>
      <c r="X18" s="3">
        <v>-2.923</v>
      </c>
      <c r="Y18" s="3">
        <f t="shared" si="7"/>
        <v>5.6630000000000003</v>
      </c>
      <c r="Z18" s="3">
        <f t="shared" si="8"/>
        <v>2.923</v>
      </c>
      <c r="AA18" s="3">
        <f t="shared" si="9"/>
        <v>4.2930000000000001</v>
      </c>
      <c r="AB18" s="3">
        <f t="shared" si="10"/>
        <v>1.37</v>
      </c>
      <c r="AC18" s="3">
        <f t="shared" si="11"/>
        <v>1.07325</v>
      </c>
      <c r="AD18" s="3">
        <f t="shared" si="12"/>
        <v>0.98795620437956189</v>
      </c>
      <c r="AE18" s="3"/>
      <c r="AF18" s="3">
        <f t="shared" si="6"/>
        <v>90.26750249503624</v>
      </c>
    </row>
    <row r="19" spans="1:32" ht="20.100000000000001" customHeight="1" x14ac:dyDescent="0.25">
      <c r="A19" s="3" t="s">
        <v>36</v>
      </c>
      <c r="B19" s="3" t="s">
        <v>37</v>
      </c>
      <c r="C19" s="3" t="s">
        <v>38</v>
      </c>
      <c r="D19" s="3" t="s">
        <v>39</v>
      </c>
      <c r="E19" s="3" t="s">
        <v>40</v>
      </c>
      <c r="F19" s="3">
        <v>7</v>
      </c>
      <c r="G19" s="3">
        <v>7</v>
      </c>
      <c r="H19" s="3">
        <v>1</v>
      </c>
      <c r="I19" s="3">
        <v>3</v>
      </c>
      <c r="J19" s="3">
        <v>0</v>
      </c>
      <c r="K19" s="3">
        <v>0</v>
      </c>
      <c r="L19" s="3" t="s">
        <v>41</v>
      </c>
      <c r="M19" s="3" t="s">
        <v>42</v>
      </c>
      <c r="N19" s="3">
        <v>153.13999999999999</v>
      </c>
      <c r="O19" s="3">
        <v>2.0499999999999998</v>
      </c>
      <c r="P19" s="3">
        <v>0.89</v>
      </c>
      <c r="Q19" s="3">
        <v>-1.1000000000000001</v>
      </c>
      <c r="R19" s="3">
        <v>83.55</v>
      </c>
      <c r="S19" s="3">
        <v>14.29</v>
      </c>
      <c r="T19" s="3">
        <v>4</v>
      </c>
      <c r="U19" s="3">
        <v>3</v>
      </c>
      <c r="V19" s="3">
        <v>-6.06</v>
      </c>
      <c r="W19" s="3">
        <v>-5.9779999999999998</v>
      </c>
      <c r="X19" s="3">
        <v>-2.0619999999999998</v>
      </c>
      <c r="Y19" s="3">
        <f t="shared" si="7"/>
        <v>5.9779999999999998</v>
      </c>
      <c r="Z19" s="3">
        <f t="shared" si="8"/>
        <v>2.0619999999999998</v>
      </c>
      <c r="AA19" s="3">
        <f t="shared" si="9"/>
        <v>4.0199999999999996</v>
      </c>
      <c r="AB19" s="3">
        <f t="shared" si="10"/>
        <v>1.958</v>
      </c>
      <c r="AC19" s="3">
        <f t="shared" si="11"/>
        <v>1.0049999999999999</v>
      </c>
      <c r="AD19" s="3">
        <f t="shared" si="12"/>
        <v>0.7609805924412667</v>
      </c>
      <c r="AE19" s="3"/>
      <c r="AF19" s="3">
        <f t="shared" si="6"/>
        <v>85.064701371439327</v>
      </c>
    </row>
    <row r="20" spans="1:32" ht="20.100000000000001" customHeight="1" x14ac:dyDescent="0.3">
      <c r="A20" s="3" t="s">
        <v>1368</v>
      </c>
      <c r="B20" s="3" t="s">
        <v>1369</v>
      </c>
      <c r="C20" s="5" t="s">
        <v>1370</v>
      </c>
      <c r="D20" s="3" t="s">
        <v>1371</v>
      </c>
      <c r="E20" s="3" t="s">
        <v>1372</v>
      </c>
      <c r="F20" s="3">
        <v>20</v>
      </c>
      <c r="G20" s="3">
        <v>23</v>
      </c>
      <c r="H20" s="3">
        <v>1</v>
      </c>
      <c r="I20" s="3">
        <v>0</v>
      </c>
      <c r="J20" s="3">
        <v>0</v>
      </c>
      <c r="K20" s="3">
        <v>0</v>
      </c>
      <c r="L20" s="3" t="s">
        <v>1373</v>
      </c>
      <c r="M20" s="3" t="s">
        <v>1374</v>
      </c>
      <c r="N20" s="3">
        <v>277.39999999999998</v>
      </c>
      <c r="O20" s="3">
        <v>9.4</v>
      </c>
      <c r="P20" s="3">
        <v>4.92</v>
      </c>
      <c r="Q20" s="3">
        <v>-4.3899999999999997</v>
      </c>
      <c r="R20" s="3">
        <v>3.24</v>
      </c>
      <c r="S20" s="3">
        <v>33.74</v>
      </c>
      <c r="T20" s="3">
        <v>1</v>
      </c>
      <c r="U20" s="3">
        <v>0</v>
      </c>
      <c r="V20" s="3">
        <v>-5.992</v>
      </c>
      <c r="W20" s="3">
        <v>-5.2110000000000003</v>
      </c>
      <c r="X20" s="3">
        <v>-1.887</v>
      </c>
      <c r="Y20" s="3">
        <f t="shared" si="7"/>
        <v>5.2110000000000003</v>
      </c>
      <c r="Z20" s="3">
        <f t="shared" si="8"/>
        <v>1.887</v>
      </c>
      <c r="AA20" s="3">
        <f t="shared" si="9"/>
        <v>3.5490000000000004</v>
      </c>
      <c r="AB20" s="3">
        <f t="shared" si="10"/>
        <v>1.6620000000000001</v>
      </c>
      <c r="AC20" s="3">
        <f t="shared" si="11"/>
        <v>0.88725000000000009</v>
      </c>
      <c r="AD20" s="3">
        <f t="shared" si="12"/>
        <v>1.0382069795427193</v>
      </c>
      <c r="AE20" s="3">
        <v>94</v>
      </c>
      <c r="AF20" s="3">
        <f t="shared" si="6"/>
        <v>90.511275489795125</v>
      </c>
    </row>
    <row r="21" spans="1:32" ht="20.100000000000001" customHeight="1" x14ac:dyDescent="0.25">
      <c r="A21" s="3" t="s">
        <v>923</v>
      </c>
      <c r="B21" s="3" t="s">
        <v>44</v>
      </c>
      <c r="C21" s="3" t="s">
        <v>924</v>
      </c>
      <c r="D21" s="3" t="s">
        <v>925</v>
      </c>
      <c r="E21" s="3" t="s">
        <v>926</v>
      </c>
      <c r="F21" s="3">
        <v>11</v>
      </c>
      <c r="G21" s="3">
        <v>18</v>
      </c>
      <c r="H21" s="3">
        <v>2</v>
      </c>
      <c r="I21" s="3">
        <v>3</v>
      </c>
      <c r="J21" s="3">
        <v>0</v>
      </c>
      <c r="K21" s="3">
        <v>0</v>
      </c>
      <c r="L21" s="3" t="s">
        <v>927</v>
      </c>
      <c r="M21" s="3" t="s">
        <v>928</v>
      </c>
      <c r="N21" s="3">
        <v>226.27</v>
      </c>
      <c r="O21" s="3">
        <v>8</v>
      </c>
      <c r="P21" s="3">
        <v>2.0699999999999998</v>
      </c>
      <c r="Q21" s="3">
        <v>-2.57</v>
      </c>
      <c r="R21" s="3">
        <v>75.27</v>
      </c>
      <c r="S21" s="3">
        <v>23.45</v>
      </c>
      <c r="T21" s="3">
        <v>3</v>
      </c>
      <c r="U21" s="3">
        <v>2</v>
      </c>
      <c r="V21" s="3">
        <v>-7.0579999999999998</v>
      </c>
      <c r="W21" s="3">
        <v>-6.6790000000000003</v>
      </c>
      <c r="X21" s="3">
        <v>-2.4129999999999998</v>
      </c>
      <c r="Y21" s="3">
        <f t="shared" si="7"/>
        <v>6.6790000000000003</v>
      </c>
      <c r="Z21" s="3">
        <f t="shared" si="8"/>
        <v>2.4129999999999998</v>
      </c>
      <c r="AA21" s="3">
        <f t="shared" si="9"/>
        <v>4.5460000000000003</v>
      </c>
      <c r="AB21" s="3">
        <f t="shared" si="10"/>
        <v>2.133</v>
      </c>
      <c r="AC21" s="3">
        <f t="shared" si="11"/>
        <v>1.1365000000000001</v>
      </c>
      <c r="AD21" s="3">
        <f t="shared" si="12"/>
        <v>0.57524613220815746</v>
      </c>
      <c r="AE21" s="3"/>
      <c r="AF21" s="3">
        <f t="shared" si="6"/>
        <v>88.819748322334249</v>
      </c>
    </row>
    <row r="22" spans="1:32" ht="20.100000000000001" customHeight="1" x14ac:dyDescent="0.25">
      <c r="A22" s="3" t="s">
        <v>43</v>
      </c>
      <c r="B22" s="3" t="s">
        <v>44</v>
      </c>
      <c r="C22" s="3" t="s">
        <v>45</v>
      </c>
      <c r="D22" s="3" t="s">
        <v>46</v>
      </c>
      <c r="E22" s="3" t="s">
        <v>47</v>
      </c>
      <c r="F22" s="3">
        <v>16</v>
      </c>
      <c r="G22" s="3">
        <v>19</v>
      </c>
      <c r="H22" s="3">
        <v>3</v>
      </c>
      <c r="I22" s="3">
        <v>5</v>
      </c>
      <c r="J22" s="3">
        <v>1</v>
      </c>
      <c r="K22" s="3">
        <v>0</v>
      </c>
      <c r="L22" s="1" t="s">
        <v>48</v>
      </c>
      <c r="M22" s="3" t="s">
        <v>49</v>
      </c>
      <c r="N22" s="3">
        <v>365.4</v>
      </c>
      <c r="O22" s="3">
        <v>2.4</v>
      </c>
      <c r="P22" s="3">
        <v>0.87</v>
      </c>
      <c r="Q22" s="3">
        <v>-2.6</v>
      </c>
      <c r="R22" s="3">
        <v>132.96</v>
      </c>
      <c r="S22" s="3">
        <v>35.520000000000003</v>
      </c>
      <c r="T22" s="3">
        <v>6</v>
      </c>
      <c r="U22" s="3">
        <v>4</v>
      </c>
      <c r="V22" s="3">
        <v>-6.0970000000000004</v>
      </c>
      <c r="W22" s="3">
        <v>-5.9989999999999997</v>
      </c>
      <c r="X22" s="3">
        <v>-1.885</v>
      </c>
      <c r="Y22" s="3">
        <f t="shared" si="7"/>
        <v>5.9989999999999997</v>
      </c>
      <c r="Z22" s="3">
        <f t="shared" si="8"/>
        <v>1.885</v>
      </c>
      <c r="AA22" s="3">
        <f t="shared" si="9"/>
        <v>3.9419999999999997</v>
      </c>
      <c r="AB22" s="3">
        <f t="shared" si="10"/>
        <v>2.0569999999999999</v>
      </c>
      <c r="AC22" s="3">
        <f t="shared" si="11"/>
        <v>0.98549999999999993</v>
      </c>
      <c r="AD22" s="3">
        <f t="shared" si="12"/>
        <v>0.74331550802139046</v>
      </c>
      <c r="AE22" s="3">
        <v>94.47</v>
      </c>
      <c r="AF22" s="3">
        <f t="shared" si="6"/>
        <v>85.070474902993197</v>
      </c>
    </row>
    <row r="23" spans="1:32" ht="20.100000000000001" customHeight="1" x14ac:dyDescent="0.25">
      <c r="A23" s="3" t="s">
        <v>78</v>
      </c>
      <c r="B23" s="3" t="s">
        <v>79</v>
      </c>
      <c r="C23" s="3" t="s">
        <v>80</v>
      </c>
      <c r="D23" s="3" t="s">
        <v>81</v>
      </c>
      <c r="E23" s="3" t="s">
        <v>82</v>
      </c>
      <c r="F23" s="3">
        <v>16</v>
      </c>
      <c r="G23" s="3">
        <v>19</v>
      </c>
      <c r="H23" s="3">
        <v>3</v>
      </c>
      <c r="I23" s="3">
        <v>4</v>
      </c>
      <c r="J23" s="3">
        <v>1</v>
      </c>
      <c r="K23" s="3">
        <v>0</v>
      </c>
      <c r="L23" s="1" t="s">
        <v>83</v>
      </c>
      <c r="M23" s="3" t="s">
        <v>84</v>
      </c>
      <c r="N23" s="3">
        <v>349.4</v>
      </c>
      <c r="O23" s="3">
        <v>2.7</v>
      </c>
      <c r="P23" s="3">
        <v>1.35</v>
      </c>
      <c r="Q23" s="3">
        <v>-2.8</v>
      </c>
      <c r="R23" s="3">
        <v>112.73</v>
      </c>
      <c r="S23" s="3">
        <v>34.54</v>
      </c>
      <c r="T23" s="3">
        <v>5</v>
      </c>
      <c r="U23" s="3">
        <v>3</v>
      </c>
      <c r="V23" s="3">
        <v>-6.5339999999999998</v>
      </c>
      <c r="W23" s="3">
        <v>-6.1580000000000004</v>
      </c>
      <c r="X23" s="3">
        <v>-1.9730000000000001</v>
      </c>
      <c r="Y23" s="3">
        <f t="shared" si="7"/>
        <v>6.1580000000000004</v>
      </c>
      <c r="Z23" s="3">
        <f t="shared" si="8"/>
        <v>1.9730000000000001</v>
      </c>
      <c r="AA23" s="3">
        <f t="shared" si="9"/>
        <v>4.0655000000000001</v>
      </c>
      <c r="AB23" s="3">
        <f t="shared" si="10"/>
        <v>2.0925000000000002</v>
      </c>
      <c r="AC23" s="3">
        <f t="shared" si="11"/>
        <v>1.016375</v>
      </c>
      <c r="AD23" s="3">
        <f t="shared" si="12"/>
        <v>0.70119474313022689</v>
      </c>
      <c r="AE23" s="3">
        <v>92.8</v>
      </c>
      <c r="AF23" s="3">
        <f t="shared" si="6"/>
        <v>85.358407685926039</v>
      </c>
    </row>
    <row r="24" spans="1:32" ht="20.100000000000001" customHeight="1" x14ac:dyDescent="0.25">
      <c r="A24" s="3" t="s">
        <v>1004</v>
      </c>
      <c r="B24" s="3" t="s">
        <v>1005</v>
      </c>
      <c r="C24" s="1" t="s">
        <v>1006</v>
      </c>
      <c r="D24" s="3" t="s">
        <v>1007</v>
      </c>
      <c r="E24" s="3" t="s">
        <v>1008</v>
      </c>
      <c r="F24" s="3">
        <v>9</v>
      </c>
      <c r="G24" s="3">
        <v>13</v>
      </c>
      <c r="H24" s="3">
        <v>1</v>
      </c>
      <c r="I24" s="3">
        <v>0</v>
      </c>
      <c r="J24" s="3">
        <v>0</v>
      </c>
      <c r="K24" s="3">
        <v>0</v>
      </c>
      <c r="L24" s="3" t="s">
        <v>1009</v>
      </c>
      <c r="M24" s="3" t="s">
        <v>1010</v>
      </c>
      <c r="N24" s="3">
        <v>135.21</v>
      </c>
      <c r="O24" s="3">
        <v>9.8000000000000007</v>
      </c>
      <c r="P24" s="3">
        <v>1.8</v>
      </c>
      <c r="Q24" s="3">
        <v>-1.9</v>
      </c>
      <c r="R24" s="3">
        <v>26.02</v>
      </c>
      <c r="S24" s="3">
        <v>16.170000000000002</v>
      </c>
      <c r="T24" s="3">
        <v>1</v>
      </c>
      <c r="U24" s="3">
        <v>1</v>
      </c>
      <c r="V24" s="3">
        <v>-6.4740000000000002</v>
      </c>
      <c r="W24" s="3">
        <v>-6.1849999999999996</v>
      </c>
      <c r="X24" s="3">
        <v>-1.3859999999999999</v>
      </c>
      <c r="Y24" s="3">
        <f t="shared" si="7"/>
        <v>6.1849999999999996</v>
      </c>
      <c r="Z24" s="3">
        <f t="shared" si="8"/>
        <v>1.3859999999999999</v>
      </c>
      <c r="AA24" s="3">
        <f t="shared" si="9"/>
        <v>3.7854999999999999</v>
      </c>
      <c r="AB24" s="3">
        <f t="shared" si="10"/>
        <v>2.3994999999999997</v>
      </c>
      <c r="AC24" s="3">
        <f t="shared" si="11"/>
        <v>0.94637499999999997</v>
      </c>
      <c r="AD24" s="3">
        <f t="shared" si="12"/>
        <v>0.66982704730152121</v>
      </c>
      <c r="AE24" s="3"/>
      <c r="AF24" s="3">
        <f t="shared" si="6"/>
        <v>88.985310395144253</v>
      </c>
    </row>
    <row r="25" spans="1:32" ht="20.100000000000001" customHeight="1" x14ac:dyDescent="0.25">
      <c r="A25" s="1" t="s">
        <v>1665</v>
      </c>
      <c r="B25" s="3" t="s">
        <v>1666</v>
      </c>
      <c r="C25" s="1" t="s">
        <v>1667</v>
      </c>
      <c r="D25" s="3" t="s">
        <v>1668</v>
      </c>
      <c r="E25" s="3" t="s">
        <v>1669</v>
      </c>
      <c r="F25" s="3">
        <v>47</v>
      </c>
      <c r="G25" s="3">
        <v>73</v>
      </c>
      <c r="H25" s="3">
        <v>1</v>
      </c>
      <c r="I25" s="3">
        <v>17</v>
      </c>
      <c r="J25" s="3">
        <v>0</v>
      </c>
      <c r="K25" s="3">
        <v>0</v>
      </c>
      <c r="L25" s="3" t="s">
        <v>1670</v>
      </c>
      <c r="M25" s="3" t="s">
        <v>1671</v>
      </c>
      <c r="N25" s="3">
        <v>924.1</v>
      </c>
      <c r="O25" s="3">
        <v>3.58</v>
      </c>
      <c r="P25" s="3">
        <v>0.8</v>
      </c>
      <c r="Q25" s="3">
        <v>-4</v>
      </c>
      <c r="R25" s="3">
        <v>319.61</v>
      </c>
      <c r="S25" s="3">
        <v>99.45</v>
      </c>
      <c r="T25" s="3">
        <v>17</v>
      </c>
      <c r="U25" s="3">
        <v>12</v>
      </c>
      <c r="V25" s="3">
        <v>-5.7919999999999998</v>
      </c>
      <c r="W25" s="3">
        <v>-5.274</v>
      </c>
      <c r="X25" s="3">
        <v>-3.29</v>
      </c>
      <c r="Y25" s="3">
        <f t="shared" si="7"/>
        <v>5.274</v>
      </c>
      <c r="Z25" s="3">
        <f t="shared" si="8"/>
        <v>3.29</v>
      </c>
      <c r="AA25" s="3">
        <f t="shared" si="9"/>
        <v>4.282</v>
      </c>
      <c r="AB25" s="3">
        <f t="shared" si="10"/>
        <v>0.99199999999999999</v>
      </c>
      <c r="AC25" s="3">
        <f t="shared" si="11"/>
        <v>1.0705</v>
      </c>
      <c r="AD25" s="3">
        <f t="shared" si="12"/>
        <v>1.3699596774193548</v>
      </c>
      <c r="AE25" s="3"/>
      <c r="AF25" s="3">
        <f t="shared" si="6"/>
        <v>97.555065905000916</v>
      </c>
    </row>
    <row r="26" spans="1:32" ht="20.100000000000001" customHeight="1" x14ac:dyDescent="0.25">
      <c r="A26" s="3" t="s">
        <v>1092</v>
      </c>
      <c r="B26" s="3" t="s">
        <v>1093</v>
      </c>
      <c r="C26" s="3" t="s">
        <v>1094</v>
      </c>
      <c r="D26" s="3" t="s">
        <v>1095</v>
      </c>
      <c r="E26" s="3" t="s">
        <v>1096</v>
      </c>
      <c r="F26" s="3">
        <v>22</v>
      </c>
      <c r="G26" s="3">
        <v>28</v>
      </c>
      <c r="H26" s="3">
        <v>2</v>
      </c>
      <c r="I26" s="3">
        <v>2</v>
      </c>
      <c r="J26" s="3">
        <v>0</v>
      </c>
      <c r="K26" s="3">
        <v>0</v>
      </c>
      <c r="L26" s="3" t="s">
        <v>1097</v>
      </c>
      <c r="M26" s="3" t="s">
        <v>1098</v>
      </c>
      <c r="N26" s="3">
        <v>352.5</v>
      </c>
      <c r="O26" s="3">
        <v>8.8800000000000008</v>
      </c>
      <c r="P26" s="3">
        <v>3.7</v>
      </c>
      <c r="Q26" s="3">
        <v>-4.5</v>
      </c>
      <c r="R26" s="3">
        <v>55.56</v>
      </c>
      <c r="S26" s="3">
        <v>40.98</v>
      </c>
      <c r="T26" s="3">
        <v>3</v>
      </c>
      <c r="U26" s="3">
        <v>1</v>
      </c>
      <c r="V26" s="3">
        <v>-5.3609999999999998</v>
      </c>
      <c r="W26" s="3">
        <v>-5.109</v>
      </c>
      <c r="X26" s="3">
        <v>-1.5509999999999999</v>
      </c>
      <c r="Y26" s="3">
        <f t="shared" si="7"/>
        <v>5.109</v>
      </c>
      <c r="Z26" s="3">
        <f t="shared" si="8"/>
        <v>1.5509999999999999</v>
      </c>
      <c r="AA26" s="3">
        <f t="shared" si="9"/>
        <v>3.33</v>
      </c>
      <c r="AB26" s="3">
        <f t="shared" si="10"/>
        <v>1.7789999999999999</v>
      </c>
      <c r="AC26" s="3">
        <f t="shared" si="11"/>
        <v>0.83250000000000002</v>
      </c>
      <c r="AD26" s="3">
        <f t="shared" si="12"/>
        <v>1.0314783586284431</v>
      </c>
      <c r="AE26" s="3"/>
      <c r="AF26" s="3">
        <f t="shared" si="6"/>
        <v>89.337891552793664</v>
      </c>
    </row>
    <row r="27" spans="1:32" ht="20.100000000000001" customHeight="1" x14ac:dyDescent="0.25">
      <c r="A27" s="3" t="s">
        <v>1567</v>
      </c>
      <c r="B27" s="3" t="s">
        <v>1568</v>
      </c>
      <c r="C27" s="3" t="s">
        <v>1569</v>
      </c>
      <c r="D27" s="3" t="s">
        <v>1570</v>
      </c>
      <c r="E27" s="3" t="s">
        <v>1571</v>
      </c>
      <c r="F27" s="3">
        <v>16</v>
      </c>
      <c r="G27" s="3">
        <v>12</v>
      </c>
      <c r="H27" s="3">
        <v>0</v>
      </c>
      <c r="I27" s="3">
        <v>3</v>
      </c>
      <c r="J27" s="3">
        <v>0</v>
      </c>
      <c r="K27" s="3">
        <v>0</v>
      </c>
      <c r="L27" s="3" t="s">
        <v>1572</v>
      </c>
      <c r="M27" s="3" t="s">
        <v>1573</v>
      </c>
      <c r="N27" s="3">
        <v>252.26</v>
      </c>
      <c r="O27" s="3">
        <v>4.0999999999999996</v>
      </c>
      <c r="P27" s="3">
        <v>2.88</v>
      </c>
      <c r="Q27" s="3">
        <v>-4.3</v>
      </c>
      <c r="R27" s="3">
        <v>43.37</v>
      </c>
      <c r="S27" s="3">
        <v>26.3</v>
      </c>
      <c r="T27" s="3">
        <v>3</v>
      </c>
      <c r="U27" s="3">
        <v>0</v>
      </c>
      <c r="V27" s="3">
        <v>-6.26</v>
      </c>
      <c r="W27" s="3">
        <v>-5.6040000000000001</v>
      </c>
      <c r="X27" s="3">
        <v>-3.3439999999999999</v>
      </c>
      <c r="Y27" s="3">
        <f t="shared" si="7"/>
        <v>5.6040000000000001</v>
      </c>
      <c r="Z27" s="3">
        <f t="shared" si="8"/>
        <v>3.3439999999999999</v>
      </c>
      <c r="AA27" s="3">
        <f t="shared" si="9"/>
        <v>4.4740000000000002</v>
      </c>
      <c r="AB27" s="3">
        <f t="shared" si="10"/>
        <v>1.1300000000000001</v>
      </c>
      <c r="AC27" s="3">
        <f t="shared" si="11"/>
        <v>1.1185</v>
      </c>
      <c r="AD27" s="3">
        <f t="shared" si="12"/>
        <v>1.1176991150442477</v>
      </c>
      <c r="AE27" s="3"/>
      <c r="AF27" s="3">
        <f t="shared" si="6"/>
        <v>92.770993658760929</v>
      </c>
    </row>
    <row r="28" spans="1:32" ht="20.100000000000001" customHeight="1" x14ac:dyDescent="0.25">
      <c r="A28" s="3" t="s">
        <v>1210</v>
      </c>
      <c r="B28" s="3" t="s">
        <v>1211</v>
      </c>
      <c r="C28" s="3" t="s">
        <v>1212</v>
      </c>
      <c r="D28" s="3" t="s">
        <v>1213</v>
      </c>
      <c r="E28" s="3" t="s">
        <v>1214</v>
      </c>
      <c r="F28" s="3">
        <v>17</v>
      </c>
      <c r="G28" s="3">
        <v>19</v>
      </c>
      <c r="H28" s="3">
        <v>3</v>
      </c>
      <c r="I28" s="3">
        <v>0</v>
      </c>
      <c r="J28" s="3">
        <v>0</v>
      </c>
      <c r="K28" s="3">
        <v>0</v>
      </c>
      <c r="L28" s="3" t="s">
        <v>1215</v>
      </c>
      <c r="M28" s="3" t="s">
        <v>1216</v>
      </c>
      <c r="N28" s="3">
        <v>265.35000000000002</v>
      </c>
      <c r="O28" s="3">
        <v>10</v>
      </c>
      <c r="P28" s="3">
        <v>3.22</v>
      </c>
      <c r="Q28" s="3">
        <v>-3.4</v>
      </c>
      <c r="R28" s="3">
        <v>27.63</v>
      </c>
      <c r="S28" s="3">
        <v>30.11</v>
      </c>
      <c r="T28" s="3">
        <v>3</v>
      </c>
      <c r="U28" s="3">
        <v>1</v>
      </c>
      <c r="V28" s="3">
        <v>-5.335</v>
      </c>
      <c r="W28" s="3">
        <v>-5.2229999999999999</v>
      </c>
      <c r="X28" s="3">
        <v>-1.6479999999999999</v>
      </c>
      <c r="Y28" s="3">
        <f t="shared" si="7"/>
        <v>5.2229999999999999</v>
      </c>
      <c r="Z28" s="3">
        <f t="shared" si="8"/>
        <v>1.6479999999999999</v>
      </c>
      <c r="AA28" s="3">
        <f t="shared" si="9"/>
        <v>3.4354999999999998</v>
      </c>
      <c r="AB28" s="3">
        <f t="shared" si="10"/>
        <v>1.7875000000000001</v>
      </c>
      <c r="AC28" s="3">
        <f t="shared" si="11"/>
        <v>0.85887499999999994</v>
      </c>
      <c r="AD28" s="3">
        <f t="shared" si="12"/>
        <v>0.99706293706293703</v>
      </c>
      <c r="AE28" s="3"/>
      <c r="AF28" s="3">
        <f t="shared" si="6"/>
        <v>89.846082787272024</v>
      </c>
    </row>
    <row r="29" spans="1:32" ht="20.100000000000001" customHeight="1" x14ac:dyDescent="0.25">
      <c r="A29" s="3" t="s">
        <v>273</v>
      </c>
      <c r="B29" s="3" t="s">
        <v>274</v>
      </c>
      <c r="C29" s="3" t="s">
        <v>275</v>
      </c>
      <c r="D29" s="3" t="s">
        <v>276</v>
      </c>
      <c r="E29" s="3" t="s">
        <v>277</v>
      </c>
      <c r="F29" s="3">
        <v>11</v>
      </c>
      <c r="G29" s="3">
        <v>13</v>
      </c>
      <c r="H29" s="3">
        <v>2</v>
      </c>
      <c r="I29" s="3">
        <v>1</v>
      </c>
      <c r="J29" s="3">
        <v>0</v>
      </c>
      <c r="K29" s="3">
        <v>0</v>
      </c>
      <c r="L29" s="3" t="s">
        <v>278</v>
      </c>
      <c r="M29" s="3" t="s">
        <v>279</v>
      </c>
      <c r="N29" s="3">
        <v>188.33</v>
      </c>
      <c r="O29" s="3">
        <v>2.2000000000000002</v>
      </c>
      <c r="P29" s="3">
        <v>0.38</v>
      </c>
      <c r="Q29" s="3">
        <v>-0.6</v>
      </c>
      <c r="R29" s="3">
        <v>23.55</v>
      </c>
      <c r="S29" s="3">
        <v>20.399999999999999</v>
      </c>
      <c r="T29" s="3">
        <v>2</v>
      </c>
      <c r="U29" s="3">
        <v>0</v>
      </c>
      <c r="V29" s="3">
        <v>-5.6349999999999998</v>
      </c>
      <c r="W29" s="3">
        <v>-5.3129999999999997</v>
      </c>
      <c r="X29" s="3">
        <v>-1.8939999999999999</v>
      </c>
      <c r="Y29" s="3">
        <f t="shared" si="7"/>
        <v>5.3129999999999997</v>
      </c>
      <c r="Z29" s="3">
        <f t="shared" si="8"/>
        <v>1.8939999999999999</v>
      </c>
      <c r="AA29" s="3">
        <f t="shared" si="9"/>
        <v>3.6034999999999999</v>
      </c>
      <c r="AB29" s="3">
        <f t="shared" si="10"/>
        <v>1.7094999999999998</v>
      </c>
      <c r="AC29" s="3">
        <f t="shared" si="11"/>
        <v>0.90087499999999998</v>
      </c>
      <c r="AD29" s="3">
        <f t="shared" si="12"/>
        <v>0.99341912840011715</v>
      </c>
      <c r="AE29" s="3">
        <v>95.7</v>
      </c>
      <c r="AF29" s="3">
        <f t="shared" si="6"/>
        <v>86.252076749733874</v>
      </c>
    </row>
    <row r="30" spans="1:32" ht="20.100000000000001" customHeight="1" x14ac:dyDescent="0.25">
      <c r="A30" s="3" t="s">
        <v>1141</v>
      </c>
      <c r="B30" s="3" t="s">
        <v>1142</v>
      </c>
      <c r="C30" s="3" t="s">
        <v>1143</v>
      </c>
      <c r="D30" s="3" t="s">
        <v>1144</v>
      </c>
      <c r="E30" s="3" t="s">
        <v>1145</v>
      </c>
      <c r="F30" s="3">
        <v>17</v>
      </c>
      <c r="G30" s="3">
        <v>17</v>
      </c>
      <c r="H30" s="3">
        <v>1</v>
      </c>
      <c r="I30" s="3">
        <v>2</v>
      </c>
      <c r="J30" s="3">
        <v>0</v>
      </c>
      <c r="K30" s="3">
        <v>0</v>
      </c>
      <c r="L30" s="1" t="s">
        <v>1146</v>
      </c>
      <c r="M30" s="3" t="s">
        <v>1147</v>
      </c>
      <c r="N30" s="3">
        <v>267.32</v>
      </c>
      <c r="O30" s="3">
        <v>7</v>
      </c>
      <c r="P30" s="3">
        <v>3.1</v>
      </c>
      <c r="Q30" s="3">
        <v>-2.7</v>
      </c>
      <c r="R30" s="3">
        <v>43.7</v>
      </c>
      <c r="S30" s="3">
        <v>29.7</v>
      </c>
      <c r="T30" s="3">
        <v>3</v>
      </c>
      <c r="U30" s="3">
        <v>2</v>
      </c>
      <c r="V30" s="3">
        <v>-5.5190000000000001</v>
      </c>
      <c r="W30" s="3">
        <v>-5.2389999999999999</v>
      </c>
      <c r="X30" s="3">
        <v>-2.0099999999999998</v>
      </c>
      <c r="Y30" s="3">
        <f t="shared" si="7"/>
        <v>5.2389999999999999</v>
      </c>
      <c r="Z30" s="3">
        <f t="shared" si="8"/>
        <v>2.0099999999999998</v>
      </c>
      <c r="AA30" s="3">
        <f t="shared" si="9"/>
        <v>3.6244999999999998</v>
      </c>
      <c r="AB30" s="3">
        <f t="shared" si="10"/>
        <v>1.6145</v>
      </c>
      <c r="AC30" s="3">
        <f t="shared" si="11"/>
        <v>0.90612499999999996</v>
      </c>
      <c r="AD30" s="3">
        <f t="shared" si="12"/>
        <v>1.0453700836172191</v>
      </c>
      <c r="AE30" s="3"/>
      <c r="AF30" s="3">
        <f t="shared" si="6"/>
        <v>89.63190660632354</v>
      </c>
    </row>
    <row r="31" spans="1:32" ht="20.100000000000001" customHeight="1" x14ac:dyDescent="0.25">
      <c r="A31" s="3" t="s">
        <v>840</v>
      </c>
      <c r="B31" s="3" t="s">
        <v>841</v>
      </c>
      <c r="C31" s="3" t="s">
        <v>842</v>
      </c>
      <c r="D31" s="3" t="s">
        <v>843</v>
      </c>
      <c r="E31" s="3" t="s">
        <v>844</v>
      </c>
      <c r="F31" s="3">
        <v>10</v>
      </c>
      <c r="G31" s="3">
        <v>14</v>
      </c>
      <c r="H31" s="3">
        <v>2</v>
      </c>
      <c r="I31" s="3">
        <v>3</v>
      </c>
      <c r="J31" s="3">
        <v>0</v>
      </c>
      <c r="K31" s="3">
        <v>0</v>
      </c>
      <c r="L31" s="3" t="s">
        <v>845</v>
      </c>
      <c r="M31" s="3" t="s">
        <v>846</v>
      </c>
      <c r="N31" s="3">
        <v>210.23</v>
      </c>
      <c r="O31" s="3">
        <v>7.8</v>
      </c>
      <c r="P31" s="3">
        <v>1.1499999999999999</v>
      </c>
      <c r="Q31" s="3">
        <v>-1.6</v>
      </c>
      <c r="R31" s="3">
        <v>75.27</v>
      </c>
      <c r="S31" s="3">
        <v>20.5</v>
      </c>
      <c r="T31" s="3">
        <v>3</v>
      </c>
      <c r="U31" s="3">
        <v>2</v>
      </c>
      <c r="V31" s="3">
        <v>-6.9509999999999996</v>
      </c>
      <c r="W31" s="3">
        <v>-6.6890000000000001</v>
      </c>
      <c r="X31" s="3">
        <v>-2.4590000000000001</v>
      </c>
      <c r="Y31" s="3">
        <f t="shared" si="7"/>
        <v>6.6890000000000001</v>
      </c>
      <c r="Z31" s="3">
        <f t="shared" si="8"/>
        <v>2.4590000000000001</v>
      </c>
      <c r="AA31" s="3">
        <f t="shared" si="9"/>
        <v>4.5739999999999998</v>
      </c>
      <c r="AB31" s="3">
        <f t="shared" si="10"/>
        <v>2.1150000000000002</v>
      </c>
      <c r="AC31" s="3">
        <f t="shared" si="11"/>
        <v>1.1435</v>
      </c>
      <c r="AD31" s="3">
        <f t="shared" si="12"/>
        <v>0.57352245862884155</v>
      </c>
      <c r="AE31" s="3"/>
      <c r="AF31" s="3">
        <f t="shared" si="6"/>
        <v>88.708849613096689</v>
      </c>
    </row>
    <row r="32" spans="1:32" ht="20.100000000000001" customHeight="1" x14ac:dyDescent="0.25">
      <c r="A32" s="3" t="s">
        <v>1382</v>
      </c>
      <c r="B32" s="3" t="s">
        <v>1383</v>
      </c>
      <c r="C32" s="3" t="s">
        <v>1384</v>
      </c>
      <c r="D32" s="3" t="s">
        <v>1385</v>
      </c>
      <c r="E32" s="3" t="s">
        <v>1345</v>
      </c>
      <c r="F32" s="3">
        <v>8</v>
      </c>
      <c r="G32" s="3">
        <v>13</v>
      </c>
      <c r="H32" s="3">
        <v>1</v>
      </c>
      <c r="I32" s="3">
        <v>2</v>
      </c>
      <c r="J32" s="3">
        <v>0</v>
      </c>
      <c r="K32" s="3">
        <v>0</v>
      </c>
      <c r="L32" s="3" t="s">
        <v>1386</v>
      </c>
      <c r="M32" s="3" t="s">
        <v>1387</v>
      </c>
      <c r="N32" s="3">
        <v>155.19</v>
      </c>
      <c r="O32" s="3">
        <v>7.6</v>
      </c>
      <c r="P32" s="3">
        <v>0.35</v>
      </c>
      <c r="Q32" s="3">
        <v>0.81</v>
      </c>
      <c r="R32" s="3">
        <v>29.54</v>
      </c>
      <c r="S32" s="3">
        <v>17.100000000000001</v>
      </c>
      <c r="T32" s="3">
        <v>2</v>
      </c>
      <c r="U32" s="3">
        <v>0</v>
      </c>
      <c r="V32" s="3">
        <v>-6.32</v>
      </c>
      <c r="W32" s="3">
        <v>-5.3579999999999997</v>
      </c>
      <c r="X32" s="3">
        <v>-2.302</v>
      </c>
      <c r="Y32" s="3">
        <f t="shared" si="7"/>
        <v>5.3579999999999997</v>
      </c>
      <c r="Z32" s="3">
        <f t="shared" si="8"/>
        <v>2.302</v>
      </c>
      <c r="AA32" s="3">
        <f t="shared" si="9"/>
        <v>3.83</v>
      </c>
      <c r="AB32" s="3">
        <f t="shared" si="10"/>
        <v>1.5279999999999998</v>
      </c>
      <c r="AC32" s="3">
        <f t="shared" si="11"/>
        <v>0.95750000000000002</v>
      </c>
      <c r="AD32" s="3">
        <f t="shared" si="12"/>
        <v>1.037303664921466</v>
      </c>
      <c r="AE32" s="3">
        <v>96.97</v>
      </c>
      <c r="AF32" s="3">
        <f t="shared" si="6"/>
        <v>90.578129684083521</v>
      </c>
    </row>
    <row r="33" spans="1:32" ht="20.100000000000001" customHeight="1" x14ac:dyDescent="0.25">
      <c r="A33" s="1" t="s">
        <v>314</v>
      </c>
      <c r="B33" s="3" t="s">
        <v>315</v>
      </c>
      <c r="C33" s="3" t="s">
        <v>316</v>
      </c>
      <c r="D33" s="3" t="s">
        <v>317</v>
      </c>
      <c r="E33" s="3" t="s">
        <v>318</v>
      </c>
      <c r="F33" s="3">
        <v>6</v>
      </c>
      <c r="G33" s="3">
        <v>8</v>
      </c>
      <c r="H33" s="3">
        <v>0</v>
      </c>
      <c r="I33" s="3">
        <v>6</v>
      </c>
      <c r="J33" s="3">
        <v>0</v>
      </c>
      <c r="K33" s="3">
        <v>0</v>
      </c>
      <c r="L33" s="1" t="s">
        <v>319</v>
      </c>
      <c r="M33" s="3" t="s">
        <v>320</v>
      </c>
      <c r="N33" s="3">
        <v>176.12</v>
      </c>
      <c r="O33" s="3">
        <v>4.7</v>
      </c>
      <c r="P33" s="3">
        <v>-1.85</v>
      </c>
      <c r="Q33" s="3">
        <v>0.14000000000000001</v>
      </c>
      <c r="R33" s="3">
        <v>107.22</v>
      </c>
      <c r="S33" s="3">
        <v>14.93</v>
      </c>
      <c r="T33" s="3">
        <v>5</v>
      </c>
      <c r="U33" s="3">
        <v>4</v>
      </c>
      <c r="V33" s="3">
        <v>-6.4089999999999998</v>
      </c>
      <c r="W33" s="3">
        <v>-5.9</v>
      </c>
      <c r="X33" s="3">
        <v>-2.0419999999999998</v>
      </c>
      <c r="Y33" s="3">
        <f t="shared" si="7"/>
        <v>5.9</v>
      </c>
      <c r="Z33" s="3">
        <f t="shared" si="8"/>
        <v>2.0419999999999998</v>
      </c>
      <c r="AA33" s="3">
        <f t="shared" si="9"/>
        <v>3.9710000000000001</v>
      </c>
      <c r="AB33" s="3">
        <f t="shared" si="10"/>
        <v>1.9290000000000003</v>
      </c>
      <c r="AC33" s="3">
        <f t="shared" si="11"/>
        <v>0.99275000000000002</v>
      </c>
      <c r="AD33" s="3">
        <f t="shared" si="12"/>
        <v>0.78512182477967851</v>
      </c>
      <c r="AE33" s="3">
        <v>82.9</v>
      </c>
      <c r="AF33" s="3">
        <f t="shared" si="6"/>
        <v>86.492491050285309</v>
      </c>
    </row>
    <row r="34" spans="1:32" ht="20.100000000000001" customHeight="1" x14ac:dyDescent="0.25">
      <c r="A34" s="3" t="s">
        <v>239</v>
      </c>
      <c r="B34" s="3" t="s">
        <v>240</v>
      </c>
      <c r="C34" s="3" t="s">
        <v>241</v>
      </c>
      <c r="D34" s="3" t="s">
        <v>242</v>
      </c>
      <c r="E34" s="1" t="s">
        <v>243</v>
      </c>
      <c r="F34" s="3">
        <v>8</v>
      </c>
      <c r="G34" s="3">
        <v>8</v>
      </c>
      <c r="H34" s="3">
        <v>0</v>
      </c>
      <c r="I34" s="3">
        <v>4</v>
      </c>
      <c r="J34" s="3">
        <v>0</v>
      </c>
      <c r="K34" s="3">
        <v>0</v>
      </c>
      <c r="L34" s="1" t="s">
        <v>244</v>
      </c>
      <c r="M34" s="3" t="s">
        <v>245</v>
      </c>
      <c r="N34" s="3">
        <v>180.16</v>
      </c>
      <c r="O34" s="3">
        <v>3.5</v>
      </c>
      <c r="P34" s="3">
        <v>1.8</v>
      </c>
      <c r="Q34" s="3">
        <v>-2.1</v>
      </c>
      <c r="R34" s="3">
        <v>63.6</v>
      </c>
      <c r="S34" s="3">
        <v>17.100000000000001</v>
      </c>
      <c r="T34" s="3">
        <v>3</v>
      </c>
      <c r="U34" s="3">
        <v>1</v>
      </c>
      <c r="V34" s="3">
        <v>-6.6539999999999999</v>
      </c>
      <c r="W34" s="3">
        <v>-6.5869999999999997</v>
      </c>
      <c r="X34" s="3">
        <v>-2.7959999999999998</v>
      </c>
      <c r="Y34" s="3">
        <f>W34*-1</f>
        <v>6.5869999999999997</v>
      </c>
      <c r="Z34" s="3">
        <f>X34*-1</f>
        <v>2.7959999999999998</v>
      </c>
      <c r="AA34" s="3">
        <f>(Y34+Z34)/2</f>
        <v>4.6914999999999996</v>
      </c>
      <c r="AB34" s="3">
        <f>(Y34-Z34)/2</f>
        <v>1.8955</v>
      </c>
      <c r="AC34" s="3">
        <f>POWER((Y34+Z34),2)/(8*(Y34+Z34))</f>
        <v>1.1728749999999999</v>
      </c>
      <c r="AD34" s="3">
        <f>(7-AA34)/(2*AB34)</f>
        <v>0.60894223160116079</v>
      </c>
      <c r="AE34" s="3">
        <v>77.91</v>
      </c>
      <c r="AF34" s="3">
        <f xml:space="preserve"> 812.17478*W34+ 33.1669*AD34 + 823.463*X34 + 6579.008*AC34 + 0.5287*O34</f>
        <v>86.203360241291278</v>
      </c>
    </row>
    <row r="35" spans="1:32" ht="20.100000000000001" customHeight="1" x14ac:dyDescent="0.25">
      <c r="A35" s="3" t="s">
        <v>1066</v>
      </c>
      <c r="B35" s="3" t="s">
        <v>1067</v>
      </c>
      <c r="C35" s="3" t="s">
        <v>1068</v>
      </c>
      <c r="D35" s="3" t="s">
        <v>1069</v>
      </c>
      <c r="E35" s="3" t="s">
        <v>1070</v>
      </c>
      <c r="F35" s="3">
        <v>17</v>
      </c>
      <c r="G35" s="3">
        <v>23</v>
      </c>
      <c r="H35" s="3">
        <v>1</v>
      </c>
      <c r="I35" s="3">
        <v>3</v>
      </c>
      <c r="J35" s="3">
        <v>0</v>
      </c>
      <c r="K35" s="3">
        <v>0</v>
      </c>
      <c r="L35" s="3" t="s">
        <v>1071</v>
      </c>
      <c r="M35" s="3" t="s">
        <v>1072</v>
      </c>
      <c r="N35" s="3">
        <v>289.39999999999998</v>
      </c>
      <c r="O35" s="3">
        <v>9.6999999999999993</v>
      </c>
      <c r="P35" s="3">
        <v>1.83</v>
      </c>
      <c r="Q35" s="3">
        <v>-2.12</v>
      </c>
      <c r="R35" s="3">
        <v>49.77</v>
      </c>
      <c r="S35" s="3">
        <v>31.28</v>
      </c>
      <c r="T35" s="3">
        <v>3</v>
      </c>
      <c r="U35" s="3">
        <v>1</v>
      </c>
      <c r="V35" s="3">
        <v>-6.3289999999999997</v>
      </c>
      <c r="W35" s="3">
        <v>-5.4660000000000002</v>
      </c>
      <c r="X35" s="3">
        <v>-1.712</v>
      </c>
      <c r="Y35" s="3">
        <f>W35*-1</f>
        <v>5.4660000000000002</v>
      </c>
      <c r="Z35" s="3">
        <f>X35*-1</f>
        <v>1.712</v>
      </c>
      <c r="AA35" s="3">
        <f>(Y35+Z35)/2</f>
        <v>3.589</v>
      </c>
      <c r="AB35" s="3">
        <f>(Y35-Z35)/2</f>
        <v>1.8770000000000002</v>
      </c>
      <c r="AC35" s="3">
        <f>POWER((Y35+Z35),2)/(8*(Y35+Z35))</f>
        <v>0.89724999999999988</v>
      </c>
      <c r="AD35" s="3">
        <f>(7-AA35)/(2*AB35)</f>
        <v>0.90863079381992529</v>
      </c>
      <c r="AE35" s="3">
        <v>92</v>
      </c>
      <c r="AF35" s="3">
        <f xml:space="preserve"> 812.17478*W35+ 33.1669*AD35 + 823.463*X35 + 6579.008*AC35 + 0.5287*O35</f>
        <v>89.163781195544431</v>
      </c>
    </row>
    <row r="36" spans="1:32" ht="20.100000000000001" customHeight="1" x14ac:dyDescent="0.25">
      <c r="A36" s="3" t="s">
        <v>874</v>
      </c>
      <c r="B36" s="3" t="s">
        <v>875</v>
      </c>
      <c r="C36" s="3" t="s">
        <v>876</v>
      </c>
      <c r="D36" s="3" t="s">
        <v>877</v>
      </c>
      <c r="E36" s="1" t="s">
        <v>878</v>
      </c>
      <c r="F36" s="3">
        <v>8</v>
      </c>
      <c r="G36" s="3">
        <v>12</v>
      </c>
      <c r="H36" s="3">
        <v>2</v>
      </c>
      <c r="I36" s="3">
        <v>3</v>
      </c>
      <c r="J36" s="3">
        <v>0</v>
      </c>
      <c r="K36" s="3">
        <v>0</v>
      </c>
      <c r="L36" s="3" t="s">
        <v>879</v>
      </c>
      <c r="M36" s="3" t="s">
        <v>880</v>
      </c>
      <c r="N36" s="3">
        <v>184.19</v>
      </c>
      <c r="O36" s="3">
        <v>7.8</v>
      </c>
      <c r="P36" s="3">
        <v>0.65</v>
      </c>
      <c r="Q36" s="3">
        <v>-1.37</v>
      </c>
      <c r="R36" s="3">
        <v>75.27</v>
      </c>
      <c r="S36" s="3">
        <v>17.59</v>
      </c>
      <c r="T36" s="3">
        <v>3</v>
      </c>
      <c r="U36" s="3">
        <v>2</v>
      </c>
      <c r="V36" s="3">
        <v>-7.0830000000000002</v>
      </c>
      <c r="W36" s="3">
        <v>-6.6989999999999998</v>
      </c>
      <c r="X36" s="3">
        <v>-2.427</v>
      </c>
      <c r="Y36" s="3">
        <f>W36*-1</f>
        <v>6.6989999999999998</v>
      </c>
      <c r="Z36" s="3">
        <f>X36*-1</f>
        <v>2.427</v>
      </c>
      <c r="AA36" s="3">
        <f>(Y36+Z36)/2</f>
        <v>4.5629999999999997</v>
      </c>
      <c r="AB36" s="3">
        <f>(Y36-Z36)/2</f>
        <v>2.1360000000000001</v>
      </c>
      <c r="AC36" s="3">
        <f>POWER((Y36+Z36),2)/(8*(Y36+Z36))</f>
        <v>1.1407499999999999</v>
      </c>
      <c r="AD36" s="3">
        <f>(7-AA36)/(2*AB36)</f>
        <v>0.57045880149812733</v>
      </c>
      <c r="AE36" s="3"/>
      <c r="AF36" s="3">
        <f xml:space="preserve"> 812.17478*W36+ 33.1669*AD36 + 823.463*X36 + 6579.008*AC36 + 0.5287*O36</f>
        <v>88.744033803407845</v>
      </c>
    </row>
    <row r="37" spans="1:32" ht="20.100000000000001" customHeight="1" x14ac:dyDescent="0.25">
      <c r="A37" s="3" t="s">
        <v>414</v>
      </c>
      <c r="B37" s="3" t="s">
        <v>415</v>
      </c>
      <c r="C37" s="3" t="s">
        <v>416</v>
      </c>
      <c r="D37" s="3" t="s">
        <v>417</v>
      </c>
      <c r="E37" s="1" t="s">
        <v>418</v>
      </c>
      <c r="F37" s="3">
        <v>4</v>
      </c>
      <c r="G37" s="3">
        <v>4</v>
      </c>
      <c r="H37" s="3">
        <v>2</v>
      </c>
      <c r="I37" s="3">
        <v>3</v>
      </c>
      <c r="J37" s="3">
        <v>0</v>
      </c>
      <c r="K37" s="3">
        <v>0</v>
      </c>
      <c r="L37" s="3" t="s">
        <v>419</v>
      </c>
      <c r="M37" s="3" t="s">
        <v>420</v>
      </c>
      <c r="N37" s="3">
        <v>128.08000000000001</v>
      </c>
      <c r="O37" s="3">
        <v>4</v>
      </c>
      <c r="P37" s="3">
        <v>-1.47</v>
      </c>
      <c r="Q37" s="3">
        <v>-1.5</v>
      </c>
      <c r="R37" s="3">
        <v>82.25</v>
      </c>
      <c r="S37" s="3">
        <v>10.28</v>
      </c>
      <c r="T37" s="3">
        <v>5</v>
      </c>
      <c r="U37" s="3">
        <v>3</v>
      </c>
      <c r="V37" s="3">
        <v>-7.4820000000000002</v>
      </c>
      <c r="W37" s="3">
        <v>-6.9669999999999996</v>
      </c>
      <c r="X37" s="3">
        <v>-2.6520000000000001</v>
      </c>
      <c r="Y37" s="3">
        <f>W37*-1</f>
        <v>6.9669999999999996</v>
      </c>
      <c r="Z37" s="3">
        <f>X37*-1</f>
        <v>2.6520000000000001</v>
      </c>
      <c r="AA37" s="3">
        <f>(Y37+Z37)/2</f>
        <v>4.8094999999999999</v>
      </c>
      <c r="AB37" s="3">
        <f>(Y37-Z37)/2</f>
        <v>2.1574999999999998</v>
      </c>
      <c r="AC37" s="3">
        <f>POWER((Y37+Z37),2)/(8*(Y37+Z37))</f>
        <v>1.202375</v>
      </c>
      <c r="AD37" s="3">
        <f>(7-AA37)/(2*AB37)</f>
        <v>0.50764774044032457</v>
      </c>
      <c r="AE37" s="3">
        <v>97.7</v>
      </c>
      <c r="AF37" s="3">
        <f xml:space="preserve"> 812.17478*W37+ 33.1669*AD37 + 823.463*X37 + 6579.008*AC37 + 0.5287*O37</f>
        <v>87.141077582409423</v>
      </c>
    </row>
    <row r="38" spans="1:32" ht="20.100000000000001" customHeight="1" x14ac:dyDescent="0.25">
      <c r="A38" s="3" t="s">
        <v>1341</v>
      </c>
      <c r="B38" s="3" t="s">
        <v>1342</v>
      </c>
      <c r="C38" s="3" t="s">
        <v>1343</v>
      </c>
      <c r="D38" s="3" t="s">
        <v>1344</v>
      </c>
      <c r="E38" s="3" t="s">
        <v>1345</v>
      </c>
      <c r="F38" s="3">
        <v>8</v>
      </c>
      <c r="G38" s="3">
        <v>13</v>
      </c>
      <c r="H38" s="3">
        <v>1</v>
      </c>
      <c r="I38" s="3">
        <v>2</v>
      </c>
      <c r="J38" s="3">
        <v>0</v>
      </c>
      <c r="K38" s="3">
        <v>0</v>
      </c>
      <c r="L38" s="3" t="s">
        <v>1346</v>
      </c>
      <c r="M38" s="3" t="s">
        <v>1347</v>
      </c>
      <c r="N38" s="3">
        <v>155.19</v>
      </c>
      <c r="O38" s="3">
        <v>11.2</v>
      </c>
      <c r="P38" s="3">
        <v>0.44</v>
      </c>
      <c r="Q38" s="3">
        <v>-0.79</v>
      </c>
      <c r="R38" s="3">
        <v>46.17</v>
      </c>
      <c r="S38" s="3">
        <v>16.22</v>
      </c>
      <c r="T38" s="3">
        <v>2</v>
      </c>
      <c r="U38" s="3">
        <v>1</v>
      </c>
      <c r="V38" s="3">
        <v>-6.72</v>
      </c>
      <c r="W38" s="3">
        <v>-6.4909999999999997</v>
      </c>
      <c r="X38" s="3">
        <v>-1.9430000000000001</v>
      </c>
      <c r="Y38" s="3">
        <f>W38*-1</f>
        <v>6.4909999999999997</v>
      </c>
      <c r="Z38" s="3">
        <f>X38*-1</f>
        <v>1.9430000000000001</v>
      </c>
      <c r="AA38" s="3">
        <f>(Y38+Z38)/2</f>
        <v>4.2169999999999996</v>
      </c>
      <c r="AB38" s="3">
        <f>(Y38-Z38)/2</f>
        <v>2.274</v>
      </c>
      <c r="AC38" s="3">
        <f>POWER((Y38+Z38),2)/(8*(Y38+Z38))</f>
        <v>1.0542499999999999</v>
      </c>
      <c r="AD38" s="3">
        <f>(7-AA38)/(2*AB38)</f>
        <v>0.61191732629727358</v>
      </c>
      <c r="AE38" s="3"/>
      <c r="AF38" s="3">
        <f xml:space="preserve"> 812.17478*W38+ 33.1669*AD38 + 823.463*X38 + 6579.008*AC38 + 0.5287*O38</f>
        <v>90.320918789568097</v>
      </c>
    </row>
    <row r="39" spans="1:32" ht="20.100000000000001" customHeight="1" x14ac:dyDescent="0.25">
      <c r="A39" s="1" t="s">
        <v>141</v>
      </c>
      <c r="B39" s="3" t="s">
        <v>142</v>
      </c>
      <c r="C39" s="3" t="s">
        <v>143</v>
      </c>
      <c r="D39" s="3" t="s">
        <v>144</v>
      </c>
      <c r="E39" s="1" t="s">
        <v>145</v>
      </c>
      <c r="F39" s="3">
        <v>14</v>
      </c>
      <c r="G39" s="3">
        <v>12</v>
      </c>
      <c r="H39" s="3">
        <v>0</v>
      </c>
      <c r="I39" s="3">
        <v>3</v>
      </c>
      <c r="J39" s="3">
        <v>0</v>
      </c>
      <c r="K39" s="3">
        <v>0</v>
      </c>
      <c r="L39" s="3" t="s">
        <v>146</v>
      </c>
      <c r="M39" s="3" t="s">
        <v>147</v>
      </c>
      <c r="N39" s="3">
        <v>228.24</v>
      </c>
      <c r="O39" s="3">
        <v>3</v>
      </c>
      <c r="P39" s="3">
        <v>2.2999999999999998</v>
      </c>
      <c r="Q39" s="3"/>
      <c r="R39" s="3">
        <v>35.53</v>
      </c>
      <c r="S39" s="3">
        <v>24.92</v>
      </c>
      <c r="T39" s="3">
        <v>3</v>
      </c>
      <c r="U39" s="3">
        <v>2</v>
      </c>
      <c r="V39" s="3">
        <v>-6.899</v>
      </c>
      <c r="W39" s="3">
        <v>-6.2480000000000002</v>
      </c>
      <c r="X39" s="3">
        <v>-2.04</v>
      </c>
      <c r="Y39" s="3">
        <f>W39*-1</f>
        <v>6.2480000000000002</v>
      </c>
      <c r="Z39" s="3">
        <f>X39*-1</f>
        <v>2.04</v>
      </c>
      <c r="AA39" s="3">
        <f>(Y39+Z39)/2</f>
        <v>4.1440000000000001</v>
      </c>
      <c r="AB39" s="3">
        <f>(Y39-Z39)/2</f>
        <v>2.1040000000000001</v>
      </c>
      <c r="AC39" s="3">
        <f>POWER((Y39+Z39),2)/(8*(Y39+Z39))</f>
        <v>1.036</v>
      </c>
      <c r="AD39" s="3">
        <f>(7-AA39)/(2*AB39)</f>
        <v>0.67870722433460073</v>
      </c>
      <c r="AE39" s="3">
        <v>95</v>
      </c>
      <c r="AF39" s="3">
        <f xml:space="preserve"> 812.17478*W39+ 33.1669*AD39 + 823.463*X39 + 6579.008*AC39 + 0.5287*O39</f>
        <v>85.616457198782442</v>
      </c>
    </row>
    <row r="40" spans="1:32" ht="20.100000000000001" customHeight="1" x14ac:dyDescent="0.25">
      <c r="A40" s="3" t="s">
        <v>93</v>
      </c>
      <c r="B40" s="3" t="s">
        <v>94</v>
      </c>
      <c r="C40" s="3" t="s">
        <v>95</v>
      </c>
      <c r="D40" s="3" t="s">
        <v>96</v>
      </c>
      <c r="E40" s="3" t="s">
        <v>97</v>
      </c>
      <c r="F40" s="3">
        <v>9</v>
      </c>
      <c r="G40" s="3">
        <v>11</v>
      </c>
      <c r="H40" s="3">
        <v>1</v>
      </c>
      <c r="I40" s="3">
        <v>2</v>
      </c>
      <c r="J40" s="3">
        <v>0</v>
      </c>
      <c r="K40" s="3">
        <v>0</v>
      </c>
      <c r="L40" s="3" t="s">
        <v>98</v>
      </c>
      <c r="M40" s="3" t="s">
        <v>99</v>
      </c>
      <c r="N40" s="3">
        <v>165.1891</v>
      </c>
      <c r="O40" s="3">
        <v>2.8</v>
      </c>
      <c r="P40" s="3">
        <v>1.86</v>
      </c>
      <c r="Q40" s="3">
        <v>-1.8</v>
      </c>
      <c r="R40" s="3">
        <v>52.32</v>
      </c>
      <c r="S40" s="3">
        <v>17.46</v>
      </c>
      <c r="T40" s="3">
        <v>2</v>
      </c>
      <c r="U40" s="3">
        <v>1</v>
      </c>
      <c r="V40" s="3">
        <v>-6.0860000000000003</v>
      </c>
      <c r="W40" s="3">
        <v>-5.8259999999999996</v>
      </c>
      <c r="X40" s="3">
        <v>-1.9730000000000001</v>
      </c>
      <c r="Y40" s="3">
        <f>W40*-1</f>
        <v>5.8259999999999996</v>
      </c>
      <c r="Z40" s="3">
        <f>X40*-1</f>
        <v>1.9730000000000001</v>
      </c>
      <c r="AA40" s="3">
        <f>(Y40+Z40)/2</f>
        <v>3.8994999999999997</v>
      </c>
      <c r="AB40" s="3">
        <f>(Y40-Z40)/2</f>
        <v>1.9264999999999999</v>
      </c>
      <c r="AC40" s="3">
        <f>POWER((Y40+Z40),2)/(8*(Y40+Z40))</f>
        <v>0.97487499999999994</v>
      </c>
      <c r="AD40" s="3">
        <f>(7-AA40)/(2*AB40)</f>
        <v>0.80469763820399698</v>
      </c>
      <c r="AE40" s="3"/>
      <c r="AF40" s="3">
        <f xml:space="preserve"> 812.17478*W40+ 33.1669*AD40 + 823.463*X40 + 6579.008*AC40 + 0.5287*O40</f>
        <v>85.457342816547211</v>
      </c>
    </row>
    <row r="41" spans="1:32" ht="20.100000000000001" customHeight="1" x14ac:dyDescent="0.25">
      <c r="A41" s="3" t="s">
        <v>71</v>
      </c>
      <c r="B41" s="3" t="s">
        <v>72</v>
      </c>
      <c r="C41" s="3" t="s">
        <v>73</v>
      </c>
      <c r="D41" s="3" t="s">
        <v>74</v>
      </c>
      <c r="E41" s="3" t="s">
        <v>75</v>
      </c>
      <c r="F41" s="3">
        <v>16</v>
      </c>
      <c r="G41" s="3">
        <v>18</v>
      </c>
      <c r="H41" s="3">
        <v>2</v>
      </c>
      <c r="I41" s="3">
        <v>4</v>
      </c>
      <c r="J41" s="3">
        <v>1</v>
      </c>
      <c r="K41" s="3">
        <v>0</v>
      </c>
      <c r="L41" s="1" t="s">
        <v>76</v>
      </c>
      <c r="M41" s="1" t="s">
        <v>77</v>
      </c>
      <c r="N41" s="3">
        <v>334.39</v>
      </c>
      <c r="O41" s="3">
        <v>2.74</v>
      </c>
      <c r="P41" s="3">
        <v>1.83</v>
      </c>
      <c r="Q41" s="3">
        <v>-3.1</v>
      </c>
      <c r="R41" s="3">
        <v>86.71</v>
      </c>
      <c r="S41" s="3">
        <v>33.54</v>
      </c>
      <c r="T41" s="3">
        <v>4</v>
      </c>
      <c r="U41" s="3">
        <v>2</v>
      </c>
      <c r="V41" s="3">
        <v>-6.3890000000000002</v>
      </c>
      <c r="W41" s="3">
        <v>-6.0810000000000004</v>
      </c>
      <c r="X41" s="3">
        <v>-1.8460000000000001</v>
      </c>
      <c r="Y41" s="3">
        <f>W41*-1</f>
        <v>6.0810000000000004</v>
      </c>
      <c r="Z41" s="3">
        <f>X41*-1</f>
        <v>1.8460000000000001</v>
      </c>
      <c r="AA41" s="3">
        <f>(Y41+Z41)/2</f>
        <v>3.9635000000000002</v>
      </c>
      <c r="AB41" s="3">
        <f>(Y41-Z41)/2</f>
        <v>2.1175000000000002</v>
      </c>
      <c r="AC41" s="3">
        <f>POWER((Y41+Z41),2)/(8*(Y41+Z41))</f>
        <v>0.99087500000000006</v>
      </c>
      <c r="AD41" s="3">
        <f>(7-AA41)/(2*AB41)</f>
        <v>0.71700118063754414</v>
      </c>
      <c r="AE41" s="3">
        <v>79.599999999999994</v>
      </c>
      <c r="AF41" s="3">
        <f xml:space="preserve"> 812.17478*W41+ 33.1669*AD41 + 823.463*X41 + 6579.008*AC41 + 0.5287*O41</f>
        <v>85.256361278087908</v>
      </c>
    </row>
    <row r="42" spans="1:32" ht="20.100000000000001" customHeight="1" x14ac:dyDescent="0.25">
      <c r="A42" s="3" t="s">
        <v>345</v>
      </c>
      <c r="B42" s="3" t="s">
        <v>346</v>
      </c>
      <c r="C42" s="3" t="s">
        <v>347</v>
      </c>
      <c r="D42" s="3" t="s">
        <v>348</v>
      </c>
      <c r="E42" s="3" t="s">
        <v>349</v>
      </c>
      <c r="F42" s="3">
        <v>7</v>
      </c>
      <c r="G42" s="3">
        <v>6</v>
      </c>
      <c r="H42" s="3">
        <v>0</v>
      </c>
      <c r="I42" s="3">
        <v>2</v>
      </c>
      <c r="J42" s="3">
        <v>0</v>
      </c>
      <c r="K42" s="3">
        <v>0</v>
      </c>
      <c r="L42" s="3" t="s">
        <v>350</v>
      </c>
      <c r="M42" s="3" t="s">
        <v>351</v>
      </c>
      <c r="N42" s="3">
        <v>122.123</v>
      </c>
      <c r="O42" s="3">
        <v>4.2</v>
      </c>
      <c r="P42" s="3">
        <v>1.87</v>
      </c>
      <c r="Q42" s="3">
        <v>-1.2</v>
      </c>
      <c r="R42" s="3">
        <v>37.299999999999997</v>
      </c>
      <c r="S42" s="3">
        <v>11.97</v>
      </c>
      <c r="T42" s="3">
        <v>2</v>
      </c>
      <c r="U42" s="3">
        <v>1</v>
      </c>
      <c r="V42" s="3">
        <v>-7.1479999999999997</v>
      </c>
      <c r="W42" s="3">
        <v>-6.6609999999999996</v>
      </c>
      <c r="X42" s="3">
        <v>-2.706</v>
      </c>
      <c r="Y42" s="3">
        <f>W42*-1</f>
        <v>6.6609999999999996</v>
      </c>
      <c r="Z42" s="3">
        <f>X42*-1</f>
        <v>2.706</v>
      </c>
      <c r="AA42" s="3">
        <f>(Y42+Z42)/2</f>
        <v>4.6834999999999996</v>
      </c>
      <c r="AB42" s="3">
        <f>(Y42-Z42)/2</f>
        <v>1.9774999999999998</v>
      </c>
      <c r="AC42" s="3">
        <f>POWER((Y42+Z42),2)/(8*(Y42+Z42))</f>
        <v>1.1708749999999999</v>
      </c>
      <c r="AD42" s="3">
        <f>(7-AA42)/(2*AB42)</f>
        <v>0.58571428571428585</v>
      </c>
      <c r="AE42" s="3">
        <v>85</v>
      </c>
      <c r="AF42" s="3">
        <f xml:space="preserve"> 812.17478*W42+ 33.1669*AD42 + 823.463*X42 + 6579.008*AC42 + 0.5287*O42</f>
        <v>86.655771562856643</v>
      </c>
    </row>
    <row r="43" spans="1:32" ht="20.100000000000001" customHeight="1" x14ac:dyDescent="0.25">
      <c r="A43" s="3" t="s">
        <v>1520</v>
      </c>
      <c r="B43" s="3" t="s">
        <v>1521</v>
      </c>
      <c r="C43" s="3" t="s">
        <v>1522</v>
      </c>
      <c r="D43" s="3" t="s">
        <v>1523</v>
      </c>
      <c r="E43" s="3" t="s">
        <v>1524</v>
      </c>
      <c r="F43" s="3">
        <v>12</v>
      </c>
      <c r="G43" s="3">
        <v>12</v>
      </c>
      <c r="H43" s="3">
        <v>4</v>
      </c>
      <c r="I43" s="3">
        <v>3</v>
      </c>
      <c r="J43" s="3">
        <v>0</v>
      </c>
      <c r="K43" s="3">
        <v>0</v>
      </c>
      <c r="L43" s="1" t="s">
        <v>625</v>
      </c>
      <c r="M43" s="1" t="s">
        <v>1525</v>
      </c>
      <c r="N43" s="3">
        <v>260.25</v>
      </c>
      <c r="O43" s="3">
        <v>13.68</v>
      </c>
      <c r="P43" s="3">
        <v>0.92</v>
      </c>
      <c r="Q43" s="3">
        <v>-2.8</v>
      </c>
      <c r="R43" s="3">
        <v>90.06</v>
      </c>
      <c r="S43" s="3">
        <v>24.96</v>
      </c>
      <c r="T43" s="3">
        <v>4</v>
      </c>
      <c r="U43" s="3">
        <v>1</v>
      </c>
      <c r="V43" s="3">
        <v>-6.6909999999999998</v>
      </c>
      <c r="W43" s="3">
        <v>-6.5259999999999998</v>
      </c>
      <c r="X43" s="3">
        <v>-3.669</v>
      </c>
      <c r="Y43" s="3">
        <f>W43*-1</f>
        <v>6.5259999999999998</v>
      </c>
      <c r="Z43" s="3">
        <f>X43*-1</f>
        <v>3.669</v>
      </c>
      <c r="AA43" s="3">
        <f>(Y43+Z43)/2</f>
        <v>5.0975000000000001</v>
      </c>
      <c r="AB43" s="3">
        <f>(Y43-Z43)/2</f>
        <v>1.4284999999999999</v>
      </c>
      <c r="AC43" s="3">
        <f>POWER((Y43+Z43),2)/(8*(Y43+Z43))</f>
        <v>1.274375</v>
      </c>
      <c r="AD43" s="3">
        <f>(7-AA43)/(2*AB43)</f>
        <v>0.6659082954147707</v>
      </c>
      <c r="AE43" s="3"/>
      <c r="AF43" s="3">
        <f xml:space="preserve"> 812.17478*W43+ 33.1669*AD43 + 823.463*X43 + 6579.008*AC43 + 0.5287*O43</f>
        <v>91.903688563192858</v>
      </c>
    </row>
    <row r="44" spans="1:32" ht="20.100000000000001" customHeight="1" x14ac:dyDescent="0.25">
      <c r="A44" s="3" t="s">
        <v>620</v>
      </c>
      <c r="B44" s="3" t="s">
        <v>621</v>
      </c>
      <c r="C44" s="3" t="s">
        <v>622</v>
      </c>
      <c r="D44" s="6" t="s">
        <v>623</v>
      </c>
      <c r="E44" s="3" t="s">
        <v>624</v>
      </c>
      <c r="F44" s="3">
        <v>17</v>
      </c>
      <c r="G44" s="3">
        <v>21</v>
      </c>
      <c r="H44" s="3">
        <v>1</v>
      </c>
      <c r="I44" s="3">
        <v>0</v>
      </c>
      <c r="J44" s="3">
        <v>0</v>
      </c>
      <c r="K44" s="3">
        <v>0</v>
      </c>
      <c r="L44" s="3" t="s">
        <v>625</v>
      </c>
      <c r="M44" s="3"/>
      <c r="N44" s="3">
        <v>239.5</v>
      </c>
      <c r="O44" s="3">
        <v>6.6</v>
      </c>
      <c r="P44" s="3">
        <v>1.87</v>
      </c>
      <c r="Q44" s="3">
        <v>-1.55</v>
      </c>
      <c r="R44" s="3">
        <v>37.299999999999997</v>
      </c>
      <c r="S44" s="3">
        <v>11.9</v>
      </c>
      <c r="T44" s="3">
        <v>2</v>
      </c>
      <c r="U44" s="3">
        <v>1</v>
      </c>
      <c r="V44" s="3">
        <v>-6.6950000000000003</v>
      </c>
      <c r="W44" s="3">
        <v>-6.5279999999999996</v>
      </c>
      <c r="X44" s="3">
        <v>-3.6739999999999999</v>
      </c>
      <c r="Y44" s="3">
        <f>W44*-1</f>
        <v>6.5279999999999996</v>
      </c>
      <c r="Z44" s="3">
        <f>X44*-1</f>
        <v>3.6739999999999999</v>
      </c>
      <c r="AA44" s="3">
        <f>(Y44+Z44)/2</f>
        <v>5.101</v>
      </c>
      <c r="AB44" s="3">
        <f>(Y44-Z44)/2</f>
        <v>1.4269999999999998</v>
      </c>
      <c r="AC44" s="3">
        <f>POWER((Y44+Z44),2)/(8*(Y44+Z44))</f>
        <v>1.27525</v>
      </c>
      <c r="AD44" s="3">
        <f>(7-AA44)/(2*AB44)</f>
        <v>0.66538192011212338</v>
      </c>
      <c r="AE44" s="3"/>
      <c r="AF44" s="3">
        <f xml:space="preserve"> 812.17478*W44+ 33.1669*AD44 + 823.463*X44 + 6579.008*AC44 + 0.5287*O44</f>
        <v>88.158001766165512</v>
      </c>
    </row>
    <row r="45" spans="1:32" ht="20.100000000000001" customHeight="1" x14ac:dyDescent="0.25">
      <c r="A45" s="3" t="s">
        <v>781</v>
      </c>
      <c r="B45" s="3" t="s">
        <v>782</v>
      </c>
      <c r="C45" s="3" t="s">
        <v>783</v>
      </c>
      <c r="D45" s="3" t="s">
        <v>784</v>
      </c>
      <c r="E45" s="3" t="s">
        <v>785</v>
      </c>
      <c r="F45" s="3">
        <v>7</v>
      </c>
      <c r="G45" s="3">
        <v>9</v>
      </c>
      <c r="H45" s="3">
        <v>1</v>
      </c>
      <c r="I45" s="3">
        <v>0</v>
      </c>
      <c r="J45" s="3">
        <v>0</v>
      </c>
      <c r="K45" s="3">
        <v>0</v>
      </c>
      <c r="L45" s="3" t="s">
        <v>786</v>
      </c>
      <c r="M45" s="3" t="s">
        <v>787</v>
      </c>
      <c r="N45" s="3">
        <v>107.15</v>
      </c>
      <c r="O45" s="3">
        <v>9.3000000000000007</v>
      </c>
      <c r="P45" s="3">
        <v>1.0900000000000001</v>
      </c>
      <c r="Q45" s="3">
        <v>-1</v>
      </c>
      <c r="R45" s="3">
        <v>26.02</v>
      </c>
      <c r="S45" s="3">
        <v>12.32</v>
      </c>
      <c r="T45" s="3">
        <v>1</v>
      </c>
      <c r="U45" s="3">
        <v>1</v>
      </c>
      <c r="V45" s="3">
        <v>-6.5019999999999998</v>
      </c>
      <c r="W45" s="3">
        <v>-6.1310000000000002</v>
      </c>
      <c r="X45" s="3">
        <v>-1.347</v>
      </c>
      <c r="Y45" s="3">
        <f>W45*-1</f>
        <v>6.1310000000000002</v>
      </c>
      <c r="Z45" s="3">
        <f>X45*-1</f>
        <v>1.347</v>
      </c>
      <c r="AA45" s="3">
        <f>(Y45+Z45)/2</f>
        <v>3.7389999999999999</v>
      </c>
      <c r="AB45" s="3">
        <f>(Y45-Z45)/2</f>
        <v>2.3920000000000003</v>
      </c>
      <c r="AC45" s="3">
        <f>POWER((Y45+Z45),2)/(8*(Y45+Z45))</f>
        <v>0.93474999999999997</v>
      </c>
      <c r="AD45" s="3">
        <f>(7-AA45)/(2*AB45)</f>
        <v>0.6816471571906354</v>
      </c>
      <c r="AE45" s="3">
        <v>95</v>
      </c>
      <c r="AF45" s="3">
        <f xml:space="preserve"> 812.17478*W45+ 33.1669*AD45 + 823.463*X45 + 6579.008*AC45 + 0.5287*O45</f>
        <v>88.60452391782573</v>
      </c>
    </row>
    <row r="46" spans="1:32" ht="20.100000000000001" customHeight="1" x14ac:dyDescent="0.25">
      <c r="A46" s="3" t="s">
        <v>328</v>
      </c>
      <c r="B46" s="3" t="s">
        <v>329</v>
      </c>
      <c r="C46" s="3" t="s">
        <v>330</v>
      </c>
      <c r="D46" s="3" t="s">
        <v>331</v>
      </c>
      <c r="E46" s="3" t="s">
        <v>332</v>
      </c>
      <c r="F46" s="3">
        <v>22</v>
      </c>
      <c r="G46" s="3">
        <v>32</v>
      </c>
      <c r="H46" s="3">
        <v>2</v>
      </c>
      <c r="I46" s="3">
        <v>5</v>
      </c>
      <c r="J46" s="3">
        <v>0</v>
      </c>
      <c r="K46" s="3">
        <v>0</v>
      </c>
      <c r="L46" s="3" t="s">
        <v>333</v>
      </c>
      <c r="M46" s="3" t="s">
        <v>334</v>
      </c>
      <c r="N46" s="3">
        <v>404.5</v>
      </c>
      <c r="O46" s="3">
        <v>5.9</v>
      </c>
      <c r="P46" s="3">
        <v>1.7</v>
      </c>
      <c r="Q46" s="3">
        <v>-2.9</v>
      </c>
      <c r="R46" s="3">
        <v>68.31</v>
      </c>
      <c r="S46" s="3">
        <v>45.27</v>
      </c>
      <c r="T46" s="3">
        <v>5</v>
      </c>
      <c r="U46" s="3">
        <v>0</v>
      </c>
      <c r="V46" s="3">
        <v>-5.6420000000000003</v>
      </c>
      <c r="W46" s="3">
        <v>-5.3280000000000003</v>
      </c>
      <c r="X46" s="3">
        <v>-1.38</v>
      </c>
      <c r="Y46" s="3">
        <f>W46*-1</f>
        <v>5.3280000000000003</v>
      </c>
      <c r="Z46" s="3">
        <f>X46*-1</f>
        <v>1.38</v>
      </c>
      <c r="AA46" s="3">
        <f>(Y46+Z46)/2</f>
        <v>3.3540000000000001</v>
      </c>
      <c r="AB46" s="3">
        <f>(Y46-Z46)/2</f>
        <v>1.9740000000000002</v>
      </c>
      <c r="AC46" s="3">
        <f>POWER((Y46+Z46),2)/(8*(Y46+Z46))</f>
        <v>0.83850000000000002</v>
      </c>
      <c r="AD46" s="3">
        <f>(7-AA46)/(2*AB46)</f>
        <v>0.92350557244174258</v>
      </c>
      <c r="AE46" s="3"/>
      <c r="AF46" s="3">
        <f xml:space="preserve"> 812.17478*W46+ 33.1669*AD46 + 823.463*X46 + 6579.008*AC46 + 0.5287*O46</f>
        <v>86.60118713061776</v>
      </c>
    </row>
    <row r="47" spans="1:32" ht="20.100000000000001" customHeight="1" x14ac:dyDescent="0.25">
      <c r="A47" s="3" t="s">
        <v>1045</v>
      </c>
      <c r="B47" s="3" t="s">
        <v>1046</v>
      </c>
      <c r="C47" s="1" t="s">
        <v>1047</v>
      </c>
      <c r="D47" s="3" t="s">
        <v>1048</v>
      </c>
      <c r="E47" s="3" t="s">
        <v>1049</v>
      </c>
      <c r="F47" s="3">
        <v>8</v>
      </c>
      <c r="G47" s="3">
        <v>12</v>
      </c>
      <c r="H47" s="3">
        <v>2</v>
      </c>
      <c r="I47" s="3">
        <v>0</v>
      </c>
      <c r="J47" s="3">
        <v>0</v>
      </c>
      <c r="K47" s="3">
        <v>0</v>
      </c>
      <c r="L47" s="3" t="s">
        <v>1050</v>
      </c>
      <c r="M47" s="3" t="s">
        <v>1051</v>
      </c>
      <c r="N47" s="3">
        <v>136.19</v>
      </c>
      <c r="O47" s="3">
        <v>10.1</v>
      </c>
      <c r="P47" s="3">
        <v>0.68</v>
      </c>
      <c r="Q47" s="3">
        <v>-0.44</v>
      </c>
      <c r="R47" s="3">
        <v>24.92</v>
      </c>
      <c r="S47" s="3">
        <v>15.85</v>
      </c>
      <c r="T47" s="3">
        <v>2</v>
      </c>
      <c r="U47" s="3">
        <v>1</v>
      </c>
      <c r="V47" s="3">
        <v>-6.1970000000000001</v>
      </c>
      <c r="W47" s="3">
        <v>-5.6130000000000004</v>
      </c>
      <c r="X47" s="3">
        <v>-1.72</v>
      </c>
      <c r="Y47" s="3">
        <f>W47*-1</f>
        <v>5.6130000000000004</v>
      </c>
      <c r="Z47" s="3">
        <f>X47*-1</f>
        <v>1.72</v>
      </c>
      <c r="AA47" s="3">
        <f>(Y47+Z47)/2</f>
        <v>3.6665000000000001</v>
      </c>
      <c r="AB47" s="3">
        <f>(Y47-Z47)/2</f>
        <v>1.9465000000000003</v>
      </c>
      <c r="AC47" s="3">
        <f>POWER((Y47+Z47),2)/(8*(Y47+Z47))</f>
        <v>0.91662499999999991</v>
      </c>
      <c r="AD47" s="3">
        <f>(7-AA47)/(2*AB47)</f>
        <v>0.85628050346776252</v>
      </c>
      <c r="AE47" s="3"/>
      <c r="AF47" s="3">
        <f xml:space="preserve"> 812.17478*W47+ 33.1669*AD47 + 823.463*X47 + 6579.008*AC47 + 0.5287*O47</f>
        <v>89.129847690464189</v>
      </c>
    </row>
    <row r="48" spans="1:32" ht="20.100000000000001" customHeight="1" x14ac:dyDescent="0.25">
      <c r="A48" s="3" t="s">
        <v>1451</v>
      </c>
      <c r="B48" s="3" t="s">
        <v>1452</v>
      </c>
      <c r="C48" s="3" t="s">
        <v>1453</v>
      </c>
      <c r="D48" s="3" t="s">
        <v>1454</v>
      </c>
      <c r="E48" s="1" t="s">
        <v>1455</v>
      </c>
      <c r="F48" s="3">
        <v>10</v>
      </c>
      <c r="G48" s="3">
        <v>15</v>
      </c>
      <c r="H48" s="3">
        <v>3</v>
      </c>
      <c r="I48" s="3">
        <v>0</v>
      </c>
      <c r="J48" s="3">
        <v>0</v>
      </c>
      <c r="K48" s="3">
        <v>0</v>
      </c>
      <c r="L48" s="3" t="s">
        <v>1456</v>
      </c>
      <c r="M48" s="3" t="s">
        <v>1457</v>
      </c>
      <c r="N48" s="3">
        <v>177.25</v>
      </c>
      <c r="O48" s="3">
        <v>10.6</v>
      </c>
      <c r="P48" s="3">
        <v>0.49</v>
      </c>
      <c r="Q48" s="3">
        <v>-2</v>
      </c>
      <c r="R48" s="3">
        <v>36.42</v>
      </c>
      <c r="S48" s="3">
        <v>20.43</v>
      </c>
      <c r="T48" s="3">
        <v>3</v>
      </c>
      <c r="U48" s="3">
        <v>2</v>
      </c>
      <c r="V48" s="3">
        <v>-5.681</v>
      </c>
      <c r="W48" s="3">
        <v>-5.0990000000000002</v>
      </c>
      <c r="X48" s="3">
        <v>-1.7490000000000001</v>
      </c>
      <c r="Y48" s="3">
        <f>W48*-1</f>
        <v>5.0990000000000002</v>
      </c>
      <c r="Z48" s="3">
        <f>X48*-1</f>
        <v>1.7490000000000001</v>
      </c>
      <c r="AA48" s="3">
        <f>(Y48+Z48)/2</f>
        <v>3.4240000000000004</v>
      </c>
      <c r="AB48" s="3">
        <f>(Y48-Z48)/2</f>
        <v>1.675</v>
      </c>
      <c r="AC48" s="3">
        <f>POWER((Y48+Z48),2)/(8*(Y48+Z48))</f>
        <v>0.85600000000000009</v>
      </c>
      <c r="AD48" s="3">
        <f>(7-AA48)/(2*AB48)</f>
        <v>1.0674626865671641</v>
      </c>
      <c r="AE48" s="3"/>
      <c r="AF48" s="3">
        <f xml:space="preserve"> 812.17478*W48+ 33.1669*AD48 + 823.463*X48 + 6579.008*AC48 + 0.5287*O48</f>
        <v>91.123505959105216</v>
      </c>
    </row>
    <row r="49" spans="1:32" ht="20.100000000000001" customHeight="1" x14ac:dyDescent="0.25">
      <c r="A49" s="3" t="s">
        <v>321</v>
      </c>
      <c r="B49" s="3" t="s">
        <v>322</v>
      </c>
      <c r="C49" s="3" t="s">
        <v>323</v>
      </c>
      <c r="D49" s="3" t="s">
        <v>324</v>
      </c>
      <c r="E49" s="3" t="s">
        <v>325</v>
      </c>
      <c r="F49" s="3">
        <v>22</v>
      </c>
      <c r="G49" s="3">
        <v>16</v>
      </c>
      <c r="H49" s="3">
        <v>0</v>
      </c>
      <c r="I49" s="3">
        <v>8</v>
      </c>
      <c r="J49" s="3">
        <v>0</v>
      </c>
      <c r="K49" s="3">
        <v>0</v>
      </c>
      <c r="L49" s="3" t="s">
        <v>326</v>
      </c>
      <c r="M49" s="3" t="s">
        <v>327</v>
      </c>
      <c r="N49" s="3">
        <v>408.4</v>
      </c>
      <c r="O49" s="3">
        <v>3.1</v>
      </c>
      <c r="P49" s="3">
        <v>2.1800000000000002</v>
      </c>
      <c r="Q49" s="3">
        <v>-3.8</v>
      </c>
      <c r="R49" s="3">
        <v>119.36</v>
      </c>
      <c r="S49" s="3">
        <v>39.979999999999997</v>
      </c>
      <c r="T49" s="3">
        <v>8</v>
      </c>
      <c r="U49" s="3">
        <v>2</v>
      </c>
      <c r="V49" s="3">
        <v>-6.34</v>
      </c>
      <c r="W49" s="3">
        <v>-6.2510000000000003</v>
      </c>
      <c r="X49" s="3">
        <v>-3.125</v>
      </c>
      <c r="Y49" s="3">
        <f>W49*-1</f>
        <v>6.2510000000000003</v>
      </c>
      <c r="Z49" s="3">
        <f>X49*-1</f>
        <v>3.125</v>
      </c>
      <c r="AA49" s="3">
        <f>(Y49+Z49)/2</f>
        <v>4.6880000000000006</v>
      </c>
      <c r="AB49" s="3">
        <f>(Y49-Z49)/2</f>
        <v>1.5630000000000002</v>
      </c>
      <c r="AC49" s="3">
        <f>POWER((Y49+Z49),2)/(8*(Y49+Z49))</f>
        <v>1.1720000000000002</v>
      </c>
      <c r="AD49" s="3">
        <f>(7-AA49)/(2*AB49)</f>
        <v>0.73960332693538045</v>
      </c>
      <c r="AE49" s="3"/>
      <c r="AF49" s="3">
        <f xml:space="preserve"> 812.17478*W49+ 33.1669*AD49 + 823.463*X49 + 6579.008*AC49 + 0.5287*O49</f>
        <v>86.540270804132007</v>
      </c>
    </row>
    <row r="50" spans="1:32" ht="20.100000000000001" customHeight="1" x14ac:dyDescent="0.25">
      <c r="A50" s="3" t="s">
        <v>1038</v>
      </c>
      <c r="B50" s="3" t="s">
        <v>1039</v>
      </c>
      <c r="C50" s="1" t="s">
        <v>1040</v>
      </c>
      <c r="D50" s="3" t="s">
        <v>1041</v>
      </c>
      <c r="E50" s="3" t="s">
        <v>1042</v>
      </c>
      <c r="F50" s="3">
        <v>23</v>
      </c>
      <c r="G50" s="3">
        <v>26</v>
      </c>
      <c r="H50" s="3">
        <v>2</v>
      </c>
      <c r="I50" s="3">
        <v>4</v>
      </c>
      <c r="J50" s="3">
        <v>0</v>
      </c>
      <c r="K50" s="3">
        <v>0</v>
      </c>
      <c r="L50" s="1" t="s">
        <v>1043</v>
      </c>
      <c r="M50" s="3" t="s">
        <v>1044</v>
      </c>
      <c r="N50" s="3">
        <v>394.5</v>
      </c>
      <c r="O50" s="3">
        <v>8</v>
      </c>
      <c r="P50" s="3">
        <v>1</v>
      </c>
      <c r="Q50" s="3"/>
      <c r="R50" s="3">
        <v>51.2</v>
      </c>
      <c r="S50" s="3"/>
      <c r="T50" s="3">
        <v>5</v>
      </c>
      <c r="U50" s="3">
        <v>0</v>
      </c>
      <c r="V50" s="3">
        <v>-5.3810000000000002</v>
      </c>
      <c r="W50" s="3">
        <v>-4.8849999999999998</v>
      </c>
      <c r="X50" s="3">
        <v>-1.363</v>
      </c>
      <c r="Y50" s="3">
        <f>W50*-1</f>
        <v>4.8849999999999998</v>
      </c>
      <c r="Z50" s="3">
        <f>X50*-1</f>
        <v>1.363</v>
      </c>
      <c r="AA50" s="3">
        <f>(Y50+Z50)/2</f>
        <v>3.1239999999999997</v>
      </c>
      <c r="AB50" s="3">
        <f>(Y50-Z50)/2</f>
        <v>1.7609999999999999</v>
      </c>
      <c r="AC50" s="3">
        <f>POWER((Y50+Z50),2)/(8*(Y50+Z50))</f>
        <v>0.78099999999999992</v>
      </c>
      <c r="AD50" s="3">
        <f>(7-AA50)/(2*AB50)</f>
        <v>1.1005110732538332</v>
      </c>
      <c r="AE50" s="3">
        <v>98.4</v>
      </c>
      <c r="AF50" s="3">
        <f xml:space="preserve"> 812.17478*W50+ 33.1669*AD50 + 823.463*X50 + 6579.008*AC50 + 0.5287*O50</f>
        <v>89.081519415501475</v>
      </c>
    </row>
    <row r="51" spans="1:32" ht="20.100000000000001" customHeight="1" x14ac:dyDescent="0.25">
      <c r="A51" s="3" t="s">
        <v>549</v>
      </c>
      <c r="B51" s="3" t="s">
        <v>550</v>
      </c>
      <c r="C51" s="3" t="s">
        <v>551</v>
      </c>
      <c r="D51" s="3" t="s">
        <v>552</v>
      </c>
      <c r="E51" s="1" t="s">
        <v>553</v>
      </c>
      <c r="F51" s="3">
        <v>18</v>
      </c>
      <c r="G51" s="3">
        <v>28</v>
      </c>
      <c r="H51" s="3">
        <v>2</v>
      </c>
      <c r="I51" s="3">
        <v>1</v>
      </c>
      <c r="J51" s="3">
        <v>0</v>
      </c>
      <c r="K51" s="3">
        <v>0</v>
      </c>
      <c r="L51" s="3" t="s">
        <v>554</v>
      </c>
      <c r="M51" s="3" t="s">
        <v>555</v>
      </c>
      <c r="N51" s="3">
        <v>288.39999999999998</v>
      </c>
      <c r="O51" s="3">
        <v>8.1</v>
      </c>
      <c r="P51" s="3">
        <v>3.6</v>
      </c>
      <c r="Q51" s="3">
        <v>-3.5</v>
      </c>
      <c r="R51" s="3">
        <v>32.4</v>
      </c>
      <c r="S51" s="3">
        <v>34.19</v>
      </c>
      <c r="T51" s="3">
        <v>2</v>
      </c>
      <c r="U51" s="3">
        <v>1</v>
      </c>
      <c r="V51" s="3">
        <v>-5.8049999999999997</v>
      </c>
      <c r="W51" s="3">
        <v>-5.2939999999999996</v>
      </c>
      <c r="X51" s="3">
        <v>-1.399</v>
      </c>
      <c r="Y51" s="3">
        <f>W51*-1</f>
        <v>5.2939999999999996</v>
      </c>
      <c r="Z51" s="3">
        <f>X51*-1</f>
        <v>1.399</v>
      </c>
      <c r="AA51" s="3">
        <f>(Y51+Z51)/2</f>
        <v>3.3464999999999998</v>
      </c>
      <c r="AB51" s="3">
        <f>(Y51-Z51)/2</f>
        <v>1.9474999999999998</v>
      </c>
      <c r="AC51" s="3">
        <f>POWER((Y51+Z51),2)/(8*(Y51+Z51))</f>
        <v>0.83662499999999995</v>
      </c>
      <c r="AD51" s="3">
        <f>(7-AA51)/(2*AB51)</f>
        <v>0.93799743260590518</v>
      </c>
      <c r="AE51" s="3"/>
      <c r="AF51" s="3">
        <f xml:space="preserve"> 812.17478*W51+ 33.1669*AD51 + 823.463*X51 + 6579.008*AC51 + 0.5287*O51</f>
        <v>87.877482727497309</v>
      </c>
    </row>
    <row r="52" spans="1:32" ht="20.100000000000001" customHeight="1" x14ac:dyDescent="0.25">
      <c r="A52" s="3" t="s">
        <v>888</v>
      </c>
      <c r="B52" s="3" t="s">
        <v>889</v>
      </c>
      <c r="C52" s="3" t="s">
        <v>890</v>
      </c>
      <c r="D52" s="3" t="s">
        <v>891</v>
      </c>
      <c r="E52" s="3" t="s">
        <v>892</v>
      </c>
      <c r="F52" s="3">
        <v>10</v>
      </c>
      <c r="G52" s="3">
        <v>16</v>
      </c>
      <c r="H52" s="3">
        <v>2</v>
      </c>
      <c r="I52" s="3">
        <v>3</v>
      </c>
      <c r="J52" s="3">
        <v>0</v>
      </c>
      <c r="K52" s="3">
        <v>0</v>
      </c>
      <c r="L52" s="3" t="s">
        <v>893</v>
      </c>
      <c r="M52" s="3" t="s">
        <v>894</v>
      </c>
      <c r="N52" s="3">
        <v>212.25</v>
      </c>
      <c r="O52" s="3">
        <v>7.9</v>
      </c>
      <c r="P52" s="3">
        <v>1.5</v>
      </c>
      <c r="Q52" s="3">
        <v>-2.2000000000000002</v>
      </c>
      <c r="R52" s="3">
        <v>75.27</v>
      </c>
      <c r="S52" s="3">
        <v>21.41</v>
      </c>
      <c r="T52" s="3">
        <v>3</v>
      </c>
      <c r="U52" s="3">
        <v>2</v>
      </c>
      <c r="V52" s="3">
        <v>-7.0430000000000001</v>
      </c>
      <c r="W52" s="3">
        <v>-6.681</v>
      </c>
      <c r="X52" s="3">
        <v>-2.444</v>
      </c>
      <c r="Y52" s="3">
        <f>W52*-1</f>
        <v>6.681</v>
      </c>
      <c r="Z52" s="3">
        <f>X52*-1</f>
        <v>2.444</v>
      </c>
      <c r="AA52" s="3">
        <f>(Y52+Z52)/2</f>
        <v>4.5625</v>
      </c>
      <c r="AB52" s="3">
        <f>(Y52-Z52)/2</f>
        <v>2.1185</v>
      </c>
      <c r="AC52" s="3">
        <f>POWER((Y52+Z52),2)/(8*(Y52+Z52))</f>
        <v>1.140625</v>
      </c>
      <c r="AD52" s="3">
        <f>(7-AA52)/(2*AB52)</f>
        <v>0.57528911966013685</v>
      </c>
      <c r="AE52" s="3"/>
      <c r="AF52" s="3">
        <f xml:space="preserve"> 812.17478*W52+ 33.1669*AD52 + 823.463*X52 + 6579.008*AC52 + 0.5287*O52</f>
        <v>88.755009522855161</v>
      </c>
    </row>
    <row r="53" spans="1:32" ht="20.100000000000001" customHeight="1" x14ac:dyDescent="0.25">
      <c r="A53" s="3" t="s">
        <v>767</v>
      </c>
      <c r="B53" s="3" t="s">
        <v>768</v>
      </c>
      <c r="C53" s="1" t="s">
        <v>769</v>
      </c>
      <c r="D53" s="3" t="s">
        <v>770</v>
      </c>
      <c r="E53" s="3" t="s">
        <v>771</v>
      </c>
      <c r="F53" s="3">
        <v>11</v>
      </c>
      <c r="G53" s="3">
        <v>14</v>
      </c>
      <c r="H53" s="3">
        <v>0</v>
      </c>
      <c r="I53" s="3">
        <v>3</v>
      </c>
      <c r="J53" s="3">
        <v>0</v>
      </c>
      <c r="K53" s="3">
        <v>0</v>
      </c>
      <c r="L53" s="3" t="s">
        <v>772</v>
      </c>
      <c r="M53" s="3" t="s">
        <v>773</v>
      </c>
      <c r="N53" s="3">
        <v>194.23</v>
      </c>
      <c r="O53" s="3">
        <v>8.4</v>
      </c>
      <c r="P53" s="3">
        <v>3.57</v>
      </c>
      <c r="Q53" s="3">
        <v>-2.6</v>
      </c>
      <c r="R53" s="3">
        <v>46.53</v>
      </c>
      <c r="S53" s="3">
        <v>21.45</v>
      </c>
      <c r="T53" s="3">
        <v>2</v>
      </c>
      <c r="U53" s="3">
        <v>1</v>
      </c>
      <c r="V53" s="3">
        <v>-6.3380000000000001</v>
      </c>
      <c r="W53" s="3">
        <v>-6.2830000000000004</v>
      </c>
      <c r="X53" s="3">
        <v>-2.25</v>
      </c>
      <c r="Y53" s="3">
        <f>W53*-1</f>
        <v>6.2830000000000004</v>
      </c>
      <c r="Z53" s="3">
        <f>X53*-1</f>
        <v>2.25</v>
      </c>
      <c r="AA53" s="3">
        <f>(Y53+Z53)/2</f>
        <v>4.2665000000000006</v>
      </c>
      <c r="AB53" s="3">
        <f>(Y53-Z53)/2</f>
        <v>2.0165000000000002</v>
      </c>
      <c r="AC53" s="3">
        <f>POWER((Y53+Z53),2)/(8*(Y53+Z53))</f>
        <v>1.0666250000000002</v>
      </c>
      <c r="AD53" s="3">
        <f>(7-AA53)/(2*AB53)</f>
        <v>0.67778328787503073</v>
      </c>
      <c r="AE53" s="3"/>
      <c r="AF53" s="3">
        <f xml:space="preserve"> 812.17478*W53+ 33.1669*AD53 + 823.463*X53 + 6579.008*AC53 + 0.5287*O53</f>
        <v>88.569565790623017</v>
      </c>
    </row>
    <row r="54" spans="1:32" ht="20.100000000000001" customHeight="1" x14ac:dyDescent="0.25">
      <c r="A54" s="1" t="s">
        <v>1444</v>
      </c>
      <c r="B54" s="3" t="s">
        <v>1445</v>
      </c>
      <c r="C54" s="3" t="s">
        <v>1446</v>
      </c>
      <c r="D54" s="1" t="s">
        <v>1447</v>
      </c>
      <c r="E54" s="3" t="s">
        <v>1448</v>
      </c>
      <c r="F54" s="3">
        <v>50</v>
      </c>
      <c r="G54" s="3">
        <v>88</v>
      </c>
      <c r="H54" s="3">
        <v>28</v>
      </c>
      <c r="I54" s="3">
        <v>15</v>
      </c>
      <c r="J54" s="3">
        <v>0</v>
      </c>
      <c r="K54" s="3">
        <v>0</v>
      </c>
      <c r="L54" s="3" t="s">
        <v>1449</v>
      </c>
      <c r="M54" s="3" t="s">
        <v>1450</v>
      </c>
      <c r="N54" s="3">
        <v>1321.4</v>
      </c>
      <c r="O54" s="3">
        <v>10.62</v>
      </c>
      <c r="P54" s="3">
        <v>-9.609</v>
      </c>
      <c r="Q54" s="3"/>
      <c r="R54" s="3">
        <v>378.42</v>
      </c>
      <c r="S54" s="3">
        <v>66.56</v>
      </c>
      <c r="T54" s="3">
        <v>14</v>
      </c>
      <c r="U54" s="3">
        <v>14</v>
      </c>
      <c r="V54" s="3">
        <v>-5.6630000000000003</v>
      </c>
      <c r="W54" s="3">
        <v>-5.5289999999999999</v>
      </c>
      <c r="X54" s="3">
        <v>-2.2559999999999998</v>
      </c>
      <c r="Y54" s="3">
        <f>W54*-1</f>
        <v>5.5289999999999999</v>
      </c>
      <c r="Z54" s="3">
        <f>X54*-1</f>
        <v>2.2559999999999998</v>
      </c>
      <c r="AA54" s="3">
        <f>(Y54+Z54)/2</f>
        <v>3.8925000000000001</v>
      </c>
      <c r="AB54" s="3">
        <f>(Y54-Z54)/2</f>
        <v>1.6365000000000001</v>
      </c>
      <c r="AC54" s="3">
        <f>POWER((Y54+Z54),2)/(8*(Y54+Z54))</f>
        <v>0.97312500000000002</v>
      </c>
      <c r="AD54" s="3">
        <f>(7-AA54)/(2*AB54)</f>
        <v>0.94943476932477844</v>
      </c>
      <c r="AE54" s="3"/>
      <c r="AF54" s="3">
        <f xml:space="preserve"> 812.17478*W54+ 33.1669*AD54 + 823.463*X54 + 6579.008*AC54 + 0.5287*O54</f>
        <v>91.054875430718241</v>
      </c>
    </row>
    <row r="55" spans="1:32" ht="20.100000000000001" customHeight="1" x14ac:dyDescent="0.25">
      <c r="A55" s="3" t="s">
        <v>578</v>
      </c>
      <c r="B55" s="3" t="s">
        <v>579</v>
      </c>
      <c r="C55" s="3" t="s">
        <v>580</v>
      </c>
      <c r="D55" s="3" t="s">
        <v>581</v>
      </c>
      <c r="E55" s="3" t="s">
        <v>582</v>
      </c>
      <c r="F55" s="3">
        <v>6</v>
      </c>
      <c r="G55" s="3">
        <v>15</v>
      </c>
      <c r="H55" s="3">
        <v>2</v>
      </c>
      <c r="I55" s="3">
        <v>2</v>
      </c>
      <c r="J55" s="3">
        <v>0</v>
      </c>
      <c r="K55" s="3">
        <v>0</v>
      </c>
      <c r="L55" s="3" t="s">
        <v>583</v>
      </c>
      <c r="M55" s="3" t="s">
        <v>584</v>
      </c>
      <c r="N55" s="3">
        <v>182.65</v>
      </c>
      <c r="O55" s="3">
        <v>4.8</v>
      </c>
      <c r="P55" s="3">
        <v>-3.78</v>
      </c>
      <c r="Q55" s="3">
        <v>-2.4</v>
      </c>
      <c r="R55" s="3">
        <v>53.32</v>
      </c>
      <c r="S55" s="3">
        <v>16.079999999999998</v>
      </c>
      <c r="T55" s="3">
        <v>1</v>
      </c>
      <c r="U55" s="3">
        <v>1</v>
      </c>
      <c r="V55" s="3">
        <v>-6.7549999999999999</v>
      </c>
      <c r="W55" s="3">
        <v>-6.2480000000000002</v>
      </c>
      <c r="X55" s="3">
        <v>1.8919999999999999</v>
      </c>
      <c r="Y55" s="3">
        <f>W55*-1</f>
        <v>6.2480000000000002</v>
      </c>
      <c r="Z55" s="3">
        <f>X55*-1</f>
        <v>-1.8919999999999999</v>
      </c>
      <c r="AA55" s="3">
        <f>(Y55+Z55)/2</f>
        <v>2.1779999999999999</v>
      </c>
      <c r="AB55" s="3">
        <f>(Y55-Z55)/2</f>
        <v>4.07</v>
      </c>
      <c r="AC55" s="3">
        <f>POWER((Y55+Z55),2)/(8*(Y55+Z55))</f>
        <v>0.54449999999999998</v>
      </c>
      <c r="AD55" s="3">
        <f>(7-AA55)/(2*AB55)</f>
        <v>0.59238329238329235</v>
      </c>
      <c r="AE55" s="3"/>
      <c r="AF55" s="3">
        <f xml:space="preserve"> 812.17478*W55+ 33.1669*AD55 + 823.463*X55 + 6579.008*AC55 + 0.5287*O55</f>
        <v>87.97910398014649</v>
      </c>
    </row>
    <row r="56" spans="1:32" ht="20.100000000000001" customHeight="1" x14ac:dyDescent="0.25">
      <c r="A56" s="3" t="s">
        <v>183</v>
      </c>
      <c r="B56" s="3" t="s">
        <v>184</v>
      </c>
      <c r="C56" s="1" t="s">
        <v>185</v>
      </c>
      <c r="D56" s="3" t="s">
        <v>186</v>
      </c>
      <c r="E56" s="3" t="s">
        <v>187</v>
      </c>
      <c r="F56" s="3">
        <v>17</v>
      </c>
      <c r="G56" s="3">
        <v>18</v>
      </c>
      <c r="H56" s="3">
        <v>2</v>
      </c>
      <c r="I56" s="3">
        <v>6</v>
      </c>
      <c r="J56" s="3">
        <v>1</v>
      </c>
      <c r="K56" s="3">
        <v>0</v>
      </c>
      <c r="L56" s="1" t="s">
        <v>188</v>
      </c>
      <c r="M56" s="1" t="s">
        <v>189</v>
      </c>
      <c r="N56" s="3">
        <v>378.4</v>
      </c>
      <c r="O56" s="3">
        <v>3.11</v>
      </c>
      <c r="P56" s="3">
        <v>1.1299999999999999</v>
      </c>
      <c r="Q56" s="3">
        <v>-3</v>
      </c>
      <c r="R56" s="3">
        <v>124.01</v>
      </c>
      <c r="S56" s="3">
        <v>36.39</v>
      </c>
      <c r="T56" s="3">
        <v>6</v>
      </c>
      <c r="U56" s="3">
        <v>3</v>
      </c>
      <c r="V56" s="3">
        <v>-6.66</v>
      </c>
      <c r="W56" s="3">
        <v>-6.4509999999999996</v>
      </c>
      <c r="X56" s="3">
        <v>-2.1389999999999998</v>
      </c>
      <c r="Y56" s="3">
        <f>W56*-1</f>
        <v>6.4509999999999996</v>
      </c>
      <c r="Z56" s="3">
        <f>X56*-1</f>
        <v>2.1389999999999998</v>
      </c>
      <c r="AA56" s="3">
        <f>(Y56+Z56)/2</f>
        <v>4.2949999999999999</v>
      </c>
      <c r="AB56" s="3">
        <f>(Y56-Z56)/2</f>
        <v>2.1559999999999997</v>
      </c>
      <c r="AC56" s="3">
        <f>POWER((Y56+Z56),2)/(8*(Y56+Z56))</f>
        <v>1.07375</v>
      </c>
      <c r="AD56" s="3">
        <f>(7-AA56)/(2*AB56)</f>
        <v>0.62731910946196667</v>
      </c>
      <c r="AE56" s="3"/>
      <c r="AF56" s="3">
        <f xml:space="preserve"> 812.17478*W56+ 33.1669*AD56 + 823.463*X56 + 6579.008*AC56 + 0.5287*O56</f>
        <v>85.933464391614578</v>
      </c>
    </row>
    <row r="57" spans="1:32" ht="20.100000000000001" customHeight="1" x14ac:dyDescent="0.25">
      <c r="A57" s="3" t="s">
        <v>668</v>
      </c>
      <c r="B57" s="3" t="s">
        <v>669</v>
      </c>
      <c r="C57" s="1" t="s">
        <v>670</v>
      </c>
      <c r="D57" s="3" t="s">
        <v>671</v>
      </c>
      <c r="E57" s="3" t="s">
        <v>672</v>
      </c>
      <c r="F57" s="3">
        <v>34</v>
      </c>
      <c r="G57" s="3">
        <v>50</v>
      </c>
      <c r="H57" s="3">
        <v>0</v>
      </c>
      <c r="I57" s="3">
        <v>7</v>
      </c>
      <c r="J57" s="3">
        <v>0</v>
      </c>
      <c r="K57" s="3">
        <v>0</v>
      </c>
      <c r="L57" s="1" t="s">
        <v>673</v>
      </c>
      <c r="M57" s="1" t="s">
        <v>674</v>
      </c>
      <c r="N57" s="3">
        <v>570.79999999999995</v>
      </c>
      <c r="O57" s="3">
        <v>6.7</v>
      </c>
      <c r="P57" s="3">
        <v>6.4</v>
      </c>
      <c r="Q57" s="3">
        <v>-5.9</v>
      </c>
      <c r="R57" s="3">
        <v>117.97</v>
      </c>
      <c r="S57" s="3">
        <v>64.989999999999995</v>
      </c>
      <c r="T57" s="3">
        <v>7</v>
      </c>
      <c r="U57" s="3">
        <v>2</v>
      </c>
      <c r="V57" s="3">
        <v>-6.3760000000000003</v>
      </c>
      <c r="W57" s="3">
        <v>-5.7789999999999999</v>
      </c>
      <c r="X57" s="3">
        <v>-2.3330000000000002</v>
      </c>
      <c r="Y57" s="3">
        <f>W57*-1</f>
        <v>5.7789999999999999</v>
      </c>
      <c r="Z57" s="3">
        <f>X57*-1</f>
        <v>2.3330000000000002</v>
      </c>
      <c r="AA57" s="3">
        <f>(Y57+Z57)/2</f>
        <v>4.056</v>
      </c>
      <c r="AB57" s="3">
        <f>(Y57-Z57)/2</f>
        <v>1.7229999999999999</v>
      </c>
      <c r="AC57" s="3">
        <f>POWER((Y57+Z57),2)/(8*(Y57+Z57))</f>
        <v>1.014</v>
      </c>
      <c r="AD57" s="3">
        <f>(7-AA57)/(2*AB57)</f>
        <v>0.85432385374347075</v>
      </c>
      <c r="AE57" s="3"/>
      <c r="AF57" s="3">
        <f xml:space="preserve"> 812.17478*W57+ 33.1669*AD57 + 823.463*X57 + 6579.008*AC57 + 0.5287*O57</f>
        <v>88.294443204723976</v>
      </c>
    </row>
    <row r="58" spans="1:32" ht="20.100000000000001" customHeight="1" x14ac:dyDescent="0.25">
      <c r="A58" s="3" t="s">
        <v>169</v>
      </c>
      <c r="B58" s="3" t="s">
        <v>170</v>
      </c>
      <c r="C58" s="3" t="s">
        <v>171</v>
      </c>
      <c r="D58" s="3" t="s">
        <v>172</v>
      </c>
      <c r="E58" s="3" t="s">
        <v>173</v>
      </c>
      <c r="F58" s="3">
        <v>16</v>
      </c>
      <c r="G58" s="3">
        <v>17</v>
      </c>
      <c r="H58" s="3">
        <v>3</v>
      </c>
      <c r="I58" s="3">
        <v>4</v>
      </c>
      <c r="J58" s="3">
        <v>1</v>
      </c>
      <c r="K58" s="3">
        <v>0</v>
      </c>
      <c r="L58" s="1" t="s">
        <v>174</v>
      </c>
      <c r="M58" s="3" t="s">
        <v>175</v>
      </c>
      <c r="N58" s="3">
        <v>347.4</v>
      </c>
      <c r="O58" s="3">
        <v>3.6</v>
      </c>
      <c r="P58" s="3">
        <v>0.6</v>
      </c>
      <c r="Q58" s="3">
        <v>-3.1</v>
      </c>
      <c r="R58" s="3">
        <v>112.73</v>
      </c>
      <c r="S58" s="3">
        <v>32.520000000000003</v>
      </c>
      <c r="T58" s="3">
        <v>5</v>
      </c>
      <c r="U58" s="3">
        <v>3</v>
      </c>
      <c r="V58" s="3">
        <v>-6.0430000000000001</v>
      </c>
      <c r="W58" s="3">
        <v>-5.9139999999999997</v>
      </c>
      <c r="X58" s="3">
        <v>-2.024</v>
      </c>
      <c r="Y58" s="3">
        <f>W58*-1</f>
        <v>5.9139999999999997</v>
      </c>
      <c r="Z58" s="3">
        <f>X58*-1</f>
        <v>2.024</v>
      </c>
      <c r="AA58" s="3">
        <f>(Y58+Z58)/2</f>
        <v>3.9689999999999999</v>
      </c>
      <c r="AB58" s="3">
        <f>(Y58-Z58)/2</f>
        <v>1.9449999999999998</v>
      </c>
      <c r="AC58" s="3">
        <f>POWER((Y58+Z58),2)/(8*(Y58+Z58))</f>
        <v>0.99224999999999997</v>
      </c>
      <c r="AD58" s="3">
        <f>(7-AA58)/(2*AB58)</f>
        <v>0.7791773778920309</v>
      </c>
      <c r="AE58" s="3">
        <v>76.900000000000006</v>
      </c>
      <c r="AF58" s="3">
        <f xml:space="preserve"> 812.17478*W58+ 33.1669*AD58 + 823.463*X58 + 6579.008*AC58 + 0.5287*O58</f>
        <v>85.876145254806588</v>
      </c>
    </row>
    <row r="59" spans="1:32" ht="20.100000000000001" customHeight="1" x14ac:dyDescent="0.25">
      <c r="A59" s="3" t="s">
        <v>294</v>
      </c>
      <c r="B59" s="3" t="s">
        <v>295</v>
      </c>
      <c r="C59" s="3" t="s">
        <v>296</v>
      </c>
      <c r="D59" s="6">
        <v>612516</v>
      </c>
      <c r="E59" s="3" t="s">
        <v>297</v>
      </c>
      <c r="F59" s="3">
        <v>18</v>
      </c>
      <c r="G59" s="3">
        <v>19</v>
      </c>
      <c r="H59" s="3">
        <v>3</v>
      </c>
      <c r="I59" s="3">
        <v>6</v>
      </c>
      <c r="J59" s="3">
        <v>1</v>
      </c>
      <c r="K59" s="3">
        <v>0</v>
      </c>
      <c r="L59" s="1" t="s">
        <v>298</v>
      </c>
      <c r="M59" s="3" t="s">
        <v>299</v>
      </c>
      <c r="N59" s="3">
        <v>405.4</v>
      </c>
      <c r="O59" s="3">
        <v>2.5</v>
      </c>
      <c r="P59" s="3">
        <v>-0.3</v>
      </c>
      <c r="Q59" s="3">
        <v>-3.4</v>
      </c>
      <c r="R59" s="3">
        <v>139.03</v>
      </c>
      <c r="S59" s="3">
        <v>37.64</v>
      </c>
      <c r="T59" s="3">
        <v>6</v>
      </c>
      <c r="U59" s="3">
        <v>3</v>
      </c>
      <c r="V59" s="3">
        <v>-6.2670000000000003</v>
      </c>
      <c r="W59" s="3">
        <v>-6.0709999999999997</v>
      </c>
      <c r="X59" s="3">
        <v>-2.8580000000000001</v>
      </c>
      <c r="Y59" s="3">
        <f>W59*-1</f>
        <v>6.0709999999999997</v>
      </c>
      <c r="Z59" s="3">
        <f>X59*-1</f>
        <v>2.8580000000000001</v>
      </c>
      <c r="AA59" s="3">
        <f>(Y59+Z59)/2</f>
        <v>4.4645000000000001</v>
      </c>
      <c r="AB59" s="3">
        <f>(Y59-Z59)/2</f>
        <v>1.6064999999999998</v>
      </c>
      <c r="AC59" s="3">
        <f>POWER((Y59+Z59),2)/(8*(Y59+Z59))</f>
        <v>1.116125</v>
      </c>
      <c r="AD59" s="3">
        <f>(7-AA59)/(2*AB59)</f>
        <v>0.78913787737317154</v>
      </c>
      <c r="AE59" s="3"/>
      <c r="AF59" s="3">
        <f xml:space="preserve"> 812.17478*W59+ 33.1669*AD59 + 823.463*X59 + 6579.008*AC59 + 0.5287*O59</f>
        <v>86.31996768504807</v>
      </c>
    </row>
    <row r="60" spans="1:32" ht="20.100000000000001" customHeight="1" x14ac:dyDescent="0.25">
      <c r="A60" s="1" t="s">
        <v>1679</v>
      </c>
      <c r="B60" s="3" t="s">
        <v>1680</v>
      </c>
      <c r="C60" s="3" t="s">
        <v>1681</v>
      </c>
      <c r="D60" s="3" t="s">
        <v>1682</v>
      </c>
      <c r="E60" s="3" t="s">
        <v>1683</v>
      </c>
      <c r="F60" s="3">
        <v>19</v>
      </c>
      <c r="G60" s="3">
        <v>17</v>
      </c>
      <c r="H60" s="3">
        <v>3</v>
      </c>
      <c r="I60" s="3">
        <v>4</v>
      </c>
      <c r="J60" s="3">
        <v>2</v>
      </c>
      <c r="K60" s="3">
        <v>0</v>
      </c>
      <c r="L60" s="1" t="s">
        <v>1684</v>
      </c>
      <c r="M60" s="3" t="s">
        <v>1685</v>
      </c>
      <c r="N60" s="3">
        <v>415.5</v>
      </c>
      <c r="O60" s="3">
        <v>3.4</v>
      </c>
      <c r="P60" s="3">
        <v>1.9</v>
      </c>
      <c r="Q60" s="3">
        <v>-4.8</v>
      </c>
      <c r="R60" s="3">
        <v>96.91</v>
      </c>
      <c r="S60" s="3">
        <v>41.49</v>
      </c>
      <c r="T60" s="3">
        <v>6</v>
      </c>
      <c r="U60" s="3">
        <v>1</v>
      </c>
      <c r="V60" s="3">
        <v>-5.5819999999999999</v>
      </c>
      <c r="W60" s="3">
        <v>-5.31</v>
      </c>
      <c r="X60" s="3">
        <v>-3.4260000000000002</v>
      </c>
      <c r="Y60" s="3">
        <f>W60*-1</f>
        <v>5.31</v>
      </c>
      <c r="Z60" s="3">
        <f>X60*-1</f>
        <v>3.4260000000000002</v>
      </c>
      <c r="AA60" s="3">
        <f>(Y60+Z60)/2</f>
        <v>4.3680000000000003</v>
      </c>
      <c r="AB60" s="3">
        <f>(Y60-Z60)/2</f>
        <v>0.94199999999999973</v>
      </c>
      <c r="AC60" s="3">
        <f>POWER((Y60+Z60),2)/(8*(Y60+Z60))</f>
        <v>1.0920000000000001</v>
      </c>
      <c r="AD60" s="3">
        <f>(7-AA60)/(2*AB60)</f>
        <v>1.397027600849257</v>
      </c>
      <c r="AE60" s="3"/>
      <c r="AF60" s="3">
        <f xml:space="preserve"> 812.17478*W60+ 33.1669*AD60 + 823.463*X60 + 6579.008*AC60 + 0.5287*O60</f>
        <v>98.577070934608471</v>
      </c>
    </row>
    <row r="61" spans="1:32" ht="20.100000000000001" customHeight="1" x14ac:dyDescent="0.25">
      <c r="A61" s="3" t="s">
        <v>211</v>
      </c>
      <c r="B61" s="3" t="s">
        <v>212</v>
      </c>
      <c r="C61" s="3" t="s">
        <v>213</v>
      </c>
      <c r="D61" s="3" t="s">
        <v>214</v>
      </c>
      <c r="E61" s="3" t="s">
        <v>215</v>
      </c>
      <c r="F61" s="3">
        <v>16</v>
      </c>
      <c r="G61" s="3">
        <v>16</v>
      </c>
      <c r="H61" s="3">
        <v>2</v>
      </c>
      <c r="I61" s="3">
        <v>6</v>
      </c>
      <c r="J61" s="3">
        <v>2</v>
      </c>
      <c r="K61" s="3">
        <v>0</v>
      </c>
      <c r="L61" s="1" t="s">
        <v>216</v>
      </c>
      <c r="M61" s="3" t="s">
        <v>217</v>
      </c>
      <c r="N61" s="3">
        <v>396.4</v>
      </c>
      <c r="O61" s="3">
        <v>2.4</v>
      </c>
      <c r="P61" s="3">
        <v>-0.41</v>
      </c>
      <c r="Q61" s="3">
        <v>-3.9</v>
      </c>
      <c r="R61" s="3">
        <v>113.01</v>
      </c>
      <c r="S61" s="3">
        <v>37.22</v>
      </c>
      <c r="T61" s="3">
        <v>5</v>
      </c>
      <c r="U61" s="3">
        <v>2</v>
      </c>
      <c r="V61" s="3">
        <v>-6.2649999999999997</v>
      </c>
      <c r="W61" s="3">
        <v>-6.109</v>
      </c>
      <c r="X61" s="3">
        <v>-2.8010000000000002</v>
      </c>
      <c r="Y61" s="3">
        <f>W61*-1</f>
        <v>6.109</v>
      </c>
      <c r="Z61" s="3">
        <f>X61*-1</f>
        <v>2.8010000000000002</v>
      </c>
      <c r="AA61" s="3">
        <f>(Y61+Z61)/2</f>
        <v>4.4550000000000001</v>
      </c>
      <c r="AB61" s="3">
        <f>(Y61-Z61)/2</f>
        <v>1.6539999999999999</v>
      </c>
      <c r="AC61" s="3">
        <f>POWER((Y61+Z61),2)/(8*(Y61+Z61))</f>
        <v>1.11375</v>
      </c>
      <c r="AD61" s="3">
        <f>(7-AA61)/(2*AB61)</f>
        <v>0.7693470374848852</v>
      </c>
      <c r="AE61" s="3">
        <v>92</v>
      </c>
      <c r="AF61" s="3">
        <f xml:space="preserve"> 812.17478*W61+ 33.1669*AD61 + 823.463*X61 + 6579.008*AC61 + 0.5287*O61</f>
        <v>86.060302237555703</v>
      </c>
    </row>
    <row r="62" spans="1:32" ht="20.100000000000001" customHeight="1" x14ac:dyDescent="0.25">
      <c r="A62" s="1" t="s">
        <v>162</v>
      </c>
      <c r="B62" s="3" t="s">
        <v>163</v>
      </c>
      <c r="C62" s="3" t="s">
        <v>164</v>
      </c>
      <c r="D62" s="3" t="s">
        <v>165</v>
      </c>
      <c r="E62" s="3" t="s">
        <v>166</v>
      </c>
      <c r="F62" s="3">
        <v>17</v>
      </c>
      <c r="G62" s="3">
        <v>17</v>
      </c>
      <c r="H62" s="3">
        <v>3</v>
      </c>
      <c r="I62" s="3">
        <v>6</v>
      </c>
      <c r="J62" s="3">
        <v>2</v>
      </c>
      <c r="K62" s="3">
        <v>0</v>
      </c>
      <c r="L62" s="1" t="s">
        <v>167</v>
      </c>
      <c r="M62" s="3" t="s">
        <v>168</v>
      </c>
      <c r="N62" s="3">
        <v>423.5</v>
      </c>
      <c r="O62" s="3">
        <v>2.15</v>
      </c>
      <c r="P62" s="3">
        <v>-0.1</v>
      </c>
      <c r="Q62" s="3">
        <v>-3.4</v>
      </c>
      <c r="R62" s="3">
        <v>125.9</v>
      </c>
      <c r="S62" s="3">
        <v>40.630000000000003</v>
      </c>
      <c r="T62" s="3">
        <v>9</v>
      </c>
      <c r="U62" s="3">
        <v>2</v>
      </c>
      <c r="V62" s="3">
        <v>-6.35</v>
      </c>
      <c r="W62" s="3">
        <v>-6.2549999999999999</v>
      </c>
      <c r="X62" s="3">
        <v>-2.8889999999999998</v>
      </c>
      <c r="Y62" s="3">
        <f>W62*-1</f>
        <v>6.2549999999999999</v>
      </c>
      <c r="Z62" s="3">
        <f>X62*-1</f>
        <v>2.8889999999999998</v>
      </c>
      <c r="AA62" s="3">
        <f>(Y62+Z62)/2</f>
        <v>4.5720000000000001</v>
      </c>
      <c r="AB62" s="3">
        <f>(Y62-Z62)/2</f>
        <v>1.6830000000000001</v>
      </c>
      <c r="AC62" s="3">
        <f>POWER((Y62+Z62),2)/(8*(Y62+Z62))</f>
        <v>1.143</v>
      </c>
      <c r="AD62" s="3">
        <f>(7-AA62)/(2*AB62)</f>
        <v>0.72133095662507418</v>
      </c>
      <c r="AE62" s="3">
        <v>82.5</v>
      </c>
      <c r="AF62" s="3">
        <f xml:space="preserve"> 812.17478*W62+ 33.1669*AD62 + 823.463*X62 + 6579.008*AC62 + 0.5287*O62</f>
        <v>85.729304805288052</v>
      </c>
    </row>
    <row r="63" spans="1:32" ht="20.100000000000001" customHeight="1" x14ac:dyDescent="0.25">
      <c r="A63" s="3" t="s">
        <v>253</v>
      </c>
      <c r="B63" s="3" t="s">
        <v>254</v>
      </c>
      <c r="C63" s="3" t="s">
        <v>255</v>
      </c>
      <c r="D63" s="3" t="s">
        <v>256</v>
      </c>
      <c r="E63" s="3" t="s">
        <v>257</v>
      </c>
      <c r="F63" s="3">
        <v>14</v>
      </c>
      <c r="G63" s="3">
        <v>14</v>
      </c>
      <c r="H63" s="3">
        <v>8</v>
      </c>
      <c r="I63" s="3">
        <v>4</v>
      </c>
      <c r="J63" s="3">
        <v>3</v>
      </c>
      <c r="K63" s="3">
        <v>0</v>
      </c>
      <c r="L63" s="3" t="s">
        <v>258</v>
      </c>
      <c r="M63" s="1" t="s">
        <v>259</v>
      </c>
      <c r="N63" s="3">
        <v>454.5</v>
      </c>
      <c r="O63" s="3">
        <v>2.2999999999999998</v>
      </c>
      <c r="P63" s="3">
        <v>-0.57999999999999996</v>
      </c>
      <c r="Q63" s="3">
        <v>-3</v>
      </c>
      <c r="R63" s="3">
        <v>156.09</v>
      </c>
      <c r="S63" s="3">
        <v>41.44</v>
      </c>
      <c r="T63" s="3">
        <v>9</v>
      </c>
      <c r="U63" s="3">
        <v>2</v>
      </c>
      <c r="V63" s="3">
        <v>-6.4180000000000001</v>
      </c>
      <c r="W63" s="3">
        <v>-6.1260000000000003</v>
      </c>
      <c r="X63" s="3">
        <v>-2.9670000000000001</v>
      </c>
      <c r="Y63" s="3">
        <f>W63*-1</f>
        <v>6.1260000000000003</v>
      </c>
      <c r="Z63" s="3">
        <f>X63*-1</f>
        <v>2.9670000000000001</v>
      </c>
      <c r="AA63" s="3">
        <f>(Y63+Z63)/2</f>
        <v>4.5465</v>
      </c>
      <c r="AB63" s="3">
        <f>(Y63-Z63)/2</f>
        <v>1.5795000000000001</v>
      </c>
      <c r="AC63" s="3">
        <f>POWER((Y63+Z63),2)/(8*(Y63+Z63))</f>
        <v>1.136625</v>
      </c>
      <c r="AD63" s="3">
        <f>(7-AA63)/(2*AB63)</f>
        <v>0.77666983222538777</v>
      </c>
      <c r="AE63" s="3">
        <v>93.9</v>
      </c>
      <c r="AF63" s="3">
        <f xml:space="preserve"> 812.17478*W63+ 33.1669*AD63 + 823.463*X63 + 6579.008*AC63 + 0.5287*O63</f>
        <v>86.243285378435658</v>
      </c>
    </row>
    <row r="64" spans="1:32" ht="20.100000000000001" customHeight="1" x14ac:dyDescent="0.25">
      <c r="A64" s="3" t="s">
        <v>359</v>
      </c>
      <c r="B64" s="3" t="s">
        <v>360</v>
      </c>
      <c r="C64" s="1" t="s">
        <v>361</v>
      </c>
      <c r="D64" s="3" t="s">
        <v>362</v>
      </c>
      <c r="E64" s="3" t="s">
        <v>82</v>
      </c>
      <c r="F64" s="3">
        <v>16</v>
      </c>
      <c r="G64" s="3">
        <v>19</v>
      </c>
      <c r="H64" s="3">
        <v>3</v>
      </c>
      <c r="I64" s="3">
        <v>4</v>
      </c>
      <c r="J64" s="3">
        <v>1</v>
      </c>
      <c r="K64" s="3">
        <v>0</v>
      </c>
      <c r="L64" s="1" t="s">
        <v>363</v>
      </c>
      <c r="M64" s="1" t="s">
        <v>364</v>
      </c>
      <c r="N64" s="3">
        <v>349.4</v>
      </c>
      <c r="O64" s="3">
        <v>2.6</v>
      </c>
      <c r="P64" s="3">
        <v>0.7</v>
      </c>
      <c r="Q64" s="3">
        <v>-2.6</v>
      </c>
      <c r="R64" s="3">
        <v>112.73</v>
      </c>
      <c r="S64" s="3">
        <v>33.19</v>
      </c>
      <c r="T64" s="3">
        <v>5</v>
      </c>
      <c r="U64" s="3">
        <v>3</v>
      </c>
      <c r="V64" s="3">
        <v>-6.077</v>
      </c>
      <c r="W64" s="3">
        <v>-5.82</v>
      </c>
      <c r="X64" s="3">
        <v>-2.6120000000000001</v>
      </c>
      <c r="Y64" s="3">
        <f>W64*-1</f>
        <v>5.82</v>
      </c>
      <c r="Z64" s="3">
        <f>X64*-1</f>
        <v>2.6120000000000001</v>
      </c>
      <c r="AA64" s="3">
        <f>(Y64+Z64)/2</f>
        <v>4.2160000000000002</v>
      </c>
      <c r="AB64" s="3">
        <f>(Y64-Z64)/2</f>
        <v>1.6040000000000001</v>
      </c>
      <c r="AC64" s="3">
        <f>POWER((Y64+Z64),2)/(8*(Y64+Z64))</f>
        <v>1.054</v>
      </c>
      <c r="AD64" s="3">
        <f>(7-AA64)/(2*AB64)</f>
        <v>0.86783042394014953</v>
      </c>
      <c r="AE64" s="3">
        <v>95</v>
      </c>
      <c r="AF64" s="3">
        <f xml:space="preserve"> 812.17478*W64+ 33.1669*AD64 + 823.463*X64 + 6579.008*AC64 + 0.5287*O64</f>
        <v>86.689721287780628</v>
      </c>
    </row>
    <row r="65" spans="1:32" ht="20.100000000000001" customHeight="1" x14ac:dyDescent="0.25">
      <c r="A65" s="1" t="s">
        <v>1073</v>
      </c>
      <c r="B65" s="3" t="s">
        <v>1074</v>
      </c>
      <c r="C65" s="3" t="s">
        <v>1075</v>
      </c>
      <c r="D65" s="3" t="s">
        <v>1076</v>
      </c>
      <c r="E65" s="3" t="s">
        <v>1077</v>
      </c>
      <c r="F65" s="3">
        <v>18</v>
      </c>
      <c r="G65" s="3">
        <v>22</v>
      </c>
      <c r="H65" s="3">
        <v>2</v>
      </c>
      <c r="I65" s="3">
        <v>0</v>
      </c>
      <c r="J65" s="3">
        <v>0</v>
      </c>
      <c r="K65" s="3">
        <v>0</v>
      </c>
      <c r="L65" s="1" t="s">
        <v>1078</v>
      </c>
      <c r="M65" s="3" t="s">
        <v>1079</v>
      </c>
      <c r="N65" s="3">
        <v>266.39999999999998</v>
      </c>
      <c r="O65" s="3">
        <v>8.1999999999999993</v>
      </c>
      <c r="P65" s="3">
        <v>3</v>
      </c>
      <c r="Q65" s="3">
        <v>-3.6</v>
      </c>
      <c r="R65" s="3">
        <v>6.48</v>
      </c>
      <c r="S65" s="3">
        <v>31.53</v>
      </c>
      <c r="T65" s="3">
        <v>2</v>
      </c>
      <c r="U65" s="3">
        <v>0</v>
      </c>
      <c r="V65" s="3">
        <v>-5.4180000000000001</v>
      </c>
      <c r="W65" s="3">
        <v>-5.1139999999999999</v>
      </c>
      <c r="X65" s="3">
        <v>-1.62</v>
      </c>
      <c r="Y65" s="3">
        <f>W65*-1</f>
        <v>5.1139999999999999</v>
      </c>
      <c r="Z65" s="3">
        <f>X65*-1</f>
        <v>1.62</v>
      </c>
      <c r="AA65" s="3">
        <f>(Y65+Z65)/2</f>
        <v>3.367</v>
      </c>
      <c r="AB65" s="3">
        <f>(Y65-Z65)/2</f>
        <v>1.7469999999999999</v>
      </c>
      <c r="AC65" s="3">
        <f>POWER((Y65+Z65),2)/(8*(Y65+Z65))</f>
        <v>0.84175</v>
      </c>
      <c r="AD65" s="3">
        <f>(7-AA65)/(2*AB65)</f>
        <v>1.0397824842587293</v>
      </c>
      <c r="AE65" s="3"/>
      <c r="AF65" s="3">
        <f xml:space="preserve"> 812.17478*W65+ 33.1669*AD65 + 823.463*X65 + 6579.008*AC65 + 0.5287*O65</f>
        <v>89.229800757160234</v>
      </c>
    </row>
    <row r="66" spans="1:32" ht="20.100000000000001" customHeight="1" x14ac:dyDescent="0.25">
      <c r="A66" s="1" t="s">
        <v>626</v>
      </c>
      <c r="B66" s="3" t="s">
        <v>627</v>
      </c>
      <c r="C66" s="1" t="s">
        <v>628</v>
      </c>
      <c r="D66" s="3" t="s">
        <v>629</v>
      </c>
      <c r="E66" s="3" t="s">
        <v>630</v>
      </c>
      <c r="F66" s="3">
        <v>12</v>
      </c>
      <c r="G66" s="3">
        <v>16</v>
      </c>
      <c r="H66" s="3">
        <v>2</v>
      </c>
      <c r="I66" s="3">
        <v>3</v>
      </c>
      <c r="J66" s="3">
        <v>0</v>
      </c>
      <c r="K66" s="3">
        <v>0</v>
      </c>
      <c r="L66" s="1" t="s">
        <v>631</v>
      </c>
      <c r="M66" s="3" t="s">
        <v>632</v>
      </c>
      <c r="N66" s="3">
        <v>236.27</v>
      </c>
      <c r="O66" s="3">
        <v>7.5</v>
      </c>
      <c r="P66" s="3">
        <v>1.96</v>
      </c>
      <c r="Q66" s="3">
        <v>-2.5</v>
      </c>
      <c r="R66" s="3">
        <v>75.27</v>
      </c>
      <c r="S66" s="3">
        <v>23.94</v>
      </c>
      <c r="T66" s="3">
        <v>3</v>
      </c>
      <c r="U66" s="3">
        <v>2</v>
      </c>
      <c r="V66" s="3">
        <v>-6.8940000000000001</v>
      </c>
      <c r="W66" s="3">
        <v>-6.3860000000000001</v>
      </c>
      <c r="X66" s="3">
        <v>-2.3570000000000002</v>
      </c>
      <c r="Y66" s="3">
        <f>W66*-1</f>
        <v>6.3860000000000001</v>
      </c>
      <c r="Z66" s="3">
        <f>X66*-1</f>
        <v>2.3570000000000002</v>
      </c>
      <c r="AA66" s="3">
        <f>(Y66+Z66)/2</f>
        <v>4.3715000000000002</v>
      </c>
      <c r="AB66" s="3">
        <f>(Y66-Z66)/2</f>
        <v>2.0145</v>
      </c>
      <c r="AC66" s="3">
        <f>POWER((Y66+Z66),2)/(8*(Y66+Z66))</f>
        <v>1.092875</v>
      </c>
      <c r="AD66" s="3">
        <f>(7-AA66)/(2*AB66)</f>
        <v>0.6523951352692976</v>
      </c>
      <c r="AE66" s="3"/>
      <c r="AF66" s="3">
        <f xml:space="preserve"> 812.17478*W66+ 33.1669*AD66 + 823.463*X66 + 6579.008*AC66 + 0.5287*O66</f>
        <v>88.186106131962134</v>
      </c>
    </row>
    <row r="67" spans="1:32" ht="20.100000000000001" customHeight="1" x14ac:dyDescent="0.25">
      <c r="A67" s="1" t="s">
        <v>29</v>
      </c>
      <c r="B67" s="3" t="s">
        <v>30</v>
      </c>
      <c r="C67" s="1" t="s">
        <v>31</v>
      </c>
      <c r="D67" s="3" t="s">
        <v>32</v>
      </c>
      <c r="E67" s="3" t="s">
        <v>33</v>
      </c>
      <c r="F67" s="3">
        <v>9</v>
      </c>
      <c r="G67" s="3">
        <v>19</v>
      </c>
      <c r="H67" s="3">
        <v>1</v>
      </c>
      <c r="I67" s="3">
        <v>0</v>
      </c>
      <c r="J67" s="3">
        <v>0</v>
      </c>
      <c r="K67" s="3">
        <v>0</v>
      </c>
      <c r="L67" s="3" t="s">
        <v>34</v>
      </c>
      <c r="M67" s="1" t="s">
        <v>35</v>
      </c>
      <c r="N67" s="3">
        <v>141.25</v>
      </c>
      <c r="O67" s="3">
        <v>3.5</v>
      </c>
      <c r="P67" s="3">
        <v>2.86</v>
      </c>
      <c r="Q67" s="3">
        <v>-2.5</v>
      </c>
      <c r="R67" s="3">
        <v>12.03</v>
      </c>
      <c r="S67" s="3">
        <v>18</v>
      </c>
      <c r="T67" s="3">
        <v>1</v>
      </c>
      <c r="U67" s="3">
        <v>1</v>
      </c>
      <c r="V67" s="3">
        <v>-7.1280000000000001</v>
      </c>
      <c r="W67" s="3">
        <v>-5.468</v>
      </c>
      <c r="X67" s="3">
        <v>5.6479999999999997</v>
      </c>
      <c r="Y67" s="3">
        <f>W67*-1</f>
        <v>5.468</v>
      </c>
      <c r="Z67" s="3">
        <f>X67*-1</f>
        <v>-5.6479999999999997</v>
      </c>
      <c r="AA67" s="3">
        <f>(Y67+Z67)/2</f>
        <v>-8.9999999999999858E-2</v>
      </c>
      <c r="AB67" s="3">
        <f>(Y67-Z67)/2</f>
        <v>5.5579999999999998</v>
      </c>
      <c r="AC67" s="3">
        <f>POWER((Y67+Z67),2)/(8*(Y67+Z67))</f>
        <v>-2.2499999999999968E-2</v>
      </c>
      <c r="AD67" s="3">
        <f>(7-AA67)/(2*AB67)</f>
        <v>0.637819359481828</v>
      </c>
      <c r="AE67" s="3"/>
      <c r="AF67" s="3">
        <f xml:space="preserve"> 812.17478*W67+ 33.1669*AD67 + 823.463*X67 + 6579.008*AC67 + 0.5287*O67</f>
        <v>84.924587873997098</v>
      </c>
    </row>
    <row r="68" spans="1:32" ht="20.100000000000001" customHeight="1" x14ac:dyDescent="0.25">
      <c r="A68" s="3" t="s">
        <v>654</v>
      </c>
      <c r="B68" s="3" t="s">
        <v>655</v>
      </c>
      <c r="C68" s="3" t="s">
        <v>656</v>
      </c>
      <c r="D68" s="3" t="s">
        <v>657</v>
      </c>
      <c r="E68" s="3" t="s">
        <v>658</v>
      </c>
      <c r="F68" s="3">
        <v>17</v>
      </c>
      <c r="G68" s="3">
        <v>25</v>
      </c>
      <c r="H68" s="3">
        <v>1</v>
      </c>
      <c r="I68" s="3">
        <v>3</v>
      </c>
      <c r="J68" s="3">
        <v>0</v>
      </c>
      <c r="K68" s="3">
        <v>0</v>
      </c>
      <c r="L68" s="1" t="s">
        <v>659</v>
      </c>
      <c r="M68" s="3" t="s">
        <v>660</v>
      </c>
      <c r="N68" s="3">
        <v>291.39999999999998</v>
      </c>
      <c r="O68" s="3">
        <v>7.9</v>
      </c>
      <c r="P68" s="3">
        <v>2.4</v>
      </c>
      <c r="Q68" s="3">
        <v>-2.2999999999999998</v>
      </c>
      <c r="R68" s="3">
        <v>49.77</v>
      </c>
      <c r="S68" s="3">
        <v>32.51</v>
      </c>
      <c r="T68" s="3">
        <v>3</v>
      </c>
      <c r="U68" s="3">
        <v>1</v>
      </c>
      <c r="V68" s="3">
        <v>-6.2770000000000001</v>
      </c>
      <c r="W68" s="3">
        <v>-5.4039999999999999</v>
      </c>
      <c r="X68" s="3">
        <v>-1.675</v>
      </c>
      <c r="Y68" s="3">
        <f>W68*-1</f>
        <v>5.4039999999999999</v>
      </c>
      <c r="Z68" s="3">
        <f>X68*-1</f>
        <v>1.675</v>
      </c>
      <c r="AA68" s="3">
        <f>(Y68+Z68)/2</f>
        <v>3.5394999999999999</v>
      </c>
      <c r="AB68" s="3">
        <f>(Y68-Z68)/2</f>
        <v>1.8645</v>
      </c>
      <c r="AC68" s="3">
        <f>POWER((Y68+Z68),2)/(8*(Y68+Z68))</f>
        <v>0.88487499999999997</v>
      </c>
      <c r="AD68" s="3">
        <f>(7-AA68)/(2*AB68)</f>
        <v>0.92799678197908286</v>
      </c>
      <c r="AE68" s="3"/>
      <c r="AF68" s="3">
        <f xml:space="preserve"> 812.17478*W68+ 33.1669*AD68 + 823.463*X68 + 6579.008*AC68 + 0.5287*O68</f>
        <v>88.262174348221251</v>
      </c>
    </row>
    <row r="69" spans="1:32" ht="20.100000000000001" customHeight="1" x14ac:dyDescent="0.25">
      <c r="A69" s="3" t="s">
        <v>64</v>
      </c>
      <c r="B69" s="3" t="s">
        <v>65</v>
      </c>
      <c r="C69" s="3" t="s">
        <v>66</v>
      </c>
      <c r="D69" s="3" t="s">
        <v>67</v>
      </c>
      <c r="E69" s="3" t="s">
        <v>68</v>
      </c>
      <c r="F69" s="3">
        <v>3</v>
      </c>
      <c r="G69" s="3">
        <v>6</v>
      </c>
      <c r="H69" s="3">
        <v>2</v>
      </c>
      <c r="I69" s="3">
        <v>2</v>
      </c>
      <c r="J69" s="3">
        <v>0</v>
      </c>
      <c r="K69" s="3">
        <v>0</v>
      </c>
      <c r="L69" s="1" t="s">
        <v>69</v>
      </c>
      <c r="M69" s="3" t="s">
        <v>70</v>
      </c>
      <c r="N69" s="3">
        <v>102.09</v>
      </c>
      <c r="O69" s="3">
        <v>4.5</v>
      </c>
      <c r="P69" s="3">
        <v>-0.9</v>
      </c>
      <c r="Q69" s="3">
        <v>0.93</v>
      </c>
      <c r="R69" s="3">
        <v>64.349999999999994</v>
      </c>
      <c r="S69" s="3">
        <v>8.8699999999999992</v>
      </c>
      <c r="T69" s="3">
        <v>3</v>
      </c>
      <c r="U69" s="3">
        <v>2</v>
      </c>
      <c r="V69" s="3">
        <v>-6.0720000000000001</v>
      </c>
      <c r="W69" s="3">
        <v>-5.8109999999999999</v>
      </c>
      <c r="X69" s="3">
        <v>-0.82</v>
      </c>
      <c r="Y69" s="3">
        <f>W69*-1</f>
        <v>5.8109999999999999</v>
      </c>
      <c r="Z69" s="3">
        <f>X69*-1</f>
        <v>0.82</v>
      </c>
      <c r="AA69" s="3">
        <f>(Y69+Z69)/2</f>
        <v>3.3155000000000001</v>
      </c>
      <c r="AB69" s="3">
        <f>(Y69-Z69)/2</f>
        <v>2.4954999999999998</v>
      </c>
      <c r="AC69" s="3">
        <f>POWER((Y69+Z69),2)/(8*(Y69+Z69))</f>
        <v>0.82887500000000003</v>
      </c>
      <c r="AD69" s="3">
        <f>(7-AA69)/(2*AB69)</f>
        <v>0.73822881186135048</v>
      </c>
      <c r="AE69" s="3"/>
      <c r="AF69" s="3">
        <f xml:space="preserve"> 812.17478*W69+ 33.1669*AD69 + 823.463*X69 + 6579.008*AC69 + 0.5287*O69</f>
        <v>85.25186060012426</v>
      </c>
    </row>
    <row r="70" spans="1:32" ht="20.100000000000001" customHeight="1" x14ac:dyDescent="0.25">
      <c r="A70" s="3" t="s">
        <v>232</v>
      </c>
      <c r="B70" s="3" t="s">
        <v>233</v>
      </c>
      <c r="C70" s="1" t="s">
        <v>234</v>
      </c>
      <c r="D70" s="3" t="s">
        <v>235</v>
      </c>
      <c r="E70" s="1" t="s">
        <v>236</v>
      </c>
      <c r="F70" s="3">
        <v>10</v>
      </c>
      <c r="G70" s="3">
        <v>16</v>
      </c>
      <c r="H70" s="3">
        <v>6</v>
      </c>
      <c r="I70" s="3">
        <v>0</v>
      </c>
      <c r="J70" s="3">
        <v>1</v>
      </c>
      <c r="K70" s="3">
        <v>0</v>
      </c>
      <c r="L70" s="1" t="s">
        <v>237</v>
      </c>
      <c r="M70" s="3" t="s">
        <v>238</v>
      </c>
      <c r="N70" s="3">
        <v>252.34</v>
      </c>
      <c r="O70" s="3">
        <v>6.8</v>
      </c>
      <c r="P70" s="3">
        <v>0.4</v>
      </c>
      <c r="Q70" s="3">
        <v>-1.35</v>
      </c>
      <c r="R70" s="3">
        <v>88.89</v>
      </c>
      <c r="S70" s="3">
        <v>27.47</v>
      </c>
      <c r="T70" s="3">
        <v>5</v>
      </c>
      <c r="U70" s="3">
        <v>3</v>
      </c>
      <c r="V70" s="3">
        <v>-5.7460000000000004</v>
      </c>
      <c r="W70" s="3">
        <v>-5.68</v>
      </c>
      <c r="X70" s="3">
        <v>-0.73199999999999998</v>
      </c>
      <c r="Y70" s="3">
        <f>W70*-1</f>
        <v>5.68</v>
      </c>
      <c r="Z70" s="3">
        <f>X70*-1</f>
        <v>0.73199999999999998</v>
      </c>
      <c r="AA70" s="3">
        <f>(Y70+Z70)/2</f>
        <v>3.206</v>
      </c>
      <c r="AB70" s="3">
        <f>(Y70-Z70)/2</f>
        <v>2.4739999999999998</v>
      </c>
      <c r="AC70" s="3">
        <f>POWER((Y70+Z70),2)/(8*(Y70+Z70))</f>
        <v>0.80149999999999999</v>
      </c>
      <c r="AD70" s="3">
        <f>(7-AA70)/(2*AB70)</f>
        <v>0.76677445432497993</v>
      </c>
      <c r="AE70" s="3">
        <v>97.9</v>
      </c>
      <c r="AF70" s="3">
        <f xml:space="preserve"> 812.17478*W70+ 33.1669*AD70 + 823.463*X70 + 6579.008*AC70 + 0.5287*O70</f>
        <v>86.173937249150327</v>
      </c>
    </row>
    <row r="71" spans="1:32" ht="20.100000000000001" customHeight="1" x14ac:dyDescent="0.25">
      <c r="A71" s="3" t="s">
        <v>1265</v>
      </c>
      <c r="B71" s="3" t="s">
        <v>1266</v>
      </c>
      <c r="C71" s="3" t="s">
        <v>1267</v>
      </c>
      <c r="D71" s="3" t="s">
        <v>1268</v>
      </c>
      <c r="E71" s="3" t="s">
        <v>1269</v>
      </c>
      <c r="F71" s="3">
        <v>19</v>
      </c>
      <c r="G71" s="3">
        <v>22</v>
      </c>
      <c r="H71" s="3">
        <v>2</v>
      </c>
      <c r="I71" s="3">
        <v>1</v>
      </c>
      <c r="J71" s="3">
        <v>0</v>
      </c>
      <c r="K71" s="3">
        <v>0</v>
      </c>
      <c r="L71" s="1" t="s">
        <v>1270</v>
      </c>
      <c r="M71" s="3" t="s">
        <v>1271</v>
      </c>
      <c r="N71" s="3">
        <v>294.39999999999998</v>
      </c>
      <c r="O71" s="3">
        <v>8.3000000000000007</v>
      </c>
      <c r="P71" s="3">
        <v>2.82</v>
      </c>
      <c r="Q71" s="3">
        <v>-2.9</v>
      </c>
      <c r="R71" s="3">
        <v>36.36</v>
      </c>
      <c r="S71" s="3">
        <v>33.1</v>
      </c>
      <c r="T71" s="3">
        <v>3</v>
      </c>
      <c r="U71" s="3">
        <v>1</v>
      </c>
      <c r="V71" s="3">
        <v>-6.1349999999999998</v>
      </c>
      <c r="W71" s="3">
        <v>-5.8029999999999999</v>
      </c>
      <c r="X71" s="3">
        <v>-2.681</v>
      </c>
      <c r="Y71" s="3">
        <f>W71*-1</f>
        <v>5.8029999999999999</v>
      </c>
      <c r="Z71" s="3">
        <f>X71*-1</f>
        <v>2.681</v>
      </c>
      <c r="AA71" s="3">
        <f>(Y71+Z71)/2</f>
        <v>4.242</v>
      </c>
      <c r="AB71" s="3">
        <f>(Y71-Z71)/2</f>
        <v>1.5609999999999999</v>
      </c>
      <c r="AC71" s="3">
        <f>POWER((Y71+Z71),2)/(8*(Y71+Z71))</f>
        <v>1.0605</v>
      </c>
      <c r="AD71" s="3">
        <f>(7-AA71)/(2*AB71)</f>
        <v>0.88340807174887892</v>
      </c>
      <c r="AE71" s="3"/>
      <c r="AF71" s="3">
        <f xml:space="preserve"> 812.17478*W71+ 33.1669*AD71 + 823.463*X71 + 6579.008*AC71 + 0.5287*O71</f>
        <v>89.971549834886829</v>
      </c>
    </row>
    <row r="72" spans="1:32" ht="20.100000000000001" customHeight="1" x14ac:dyDescent="0.25">
      <c r="A72" s="3" t="s">
        <v>1588</v>
      </c>
      <c r="B72" s="3" t="s">
        <v>1589</v>
      </c>
      <c r="C72" s="1" t="s">
        <v>1590</v>
      </c>
      <c r="D72" s="3" t="s">
        <v>1591</v>
      </c>
      <c r="E72" s="3" t="s">
        <v>1592</v>
      </c>
      <c r="F72" s="3">
        <v>20</v>
      </c>
      <c r="G72" s="3">
        <v>29</v>
      </c>
      <c r="H72" s="3">
        <v>3</v>
      </c>
      <c r="I72" s="3">
        <v>2</v>
      </c>
      <c r="J72" s="3">
        <v>0</v>
      </c>
      <c r="K72" s="3">
        <v>0</v>
      </c>
      <c r="L72" s="1" t="s">
        <v>1593</v>
      </c>
      <c r="M72" s="3" t="s">
        <v>1594</v>
      </c>
      <c r="N72" s="3">
        <v>343.5</v>
      </c>
      <c r="O72" s="3">
        <v>8.5</v>
      </c>
      <c r="P72" s="3">
        <v>4.4000000000000004</v>
      </c>
      <c r="Q72" s="3">
        <v>-3.7</v>
      </c>
      <c r="R72" s="3" t="s">
        <v>1595</v>
      </c>
      <c r="S72" s="3">
        <v>40.78</v>
      </c>
      <c r="T72" s="3">
        <v>4</v>
      </c>
      <c r="U72" s="3">
        <v>1</v>
      </c>
      <c r="V72" s="3">
        <v>-5.8159999999999998</v>
      </c>
      <c r="W72" s="3">
        <v>-5.3230000000000004</v>
      </c>
      <c r="X72" s="3">
        <v>-2.722</v>
      </c>
      <c r="Y72" s="3">
        <f>W72*-1</f>
        <v>5.3230000000000004</v>
      </c>
      <c r="Z72" s="3">
        <f>X72*-1</f>
        <v>2.722</v>
      </c>
      <c r="AA72" s="3">
        <f>(Y72+Z72)/2</f>
        <v>4.0225</v>
      </c>
      <c r="AB72" s="3">
        <f>(Y72-Z72)/2</f>
        <v>1.3005000000000002</v>
      </c>
      <c r="AC72" s="3">
        <f>POWER((Y72+Z72),2)/(8*(Y72+Z72))</f>
        <v>1.005625</v>
      </c>
      <c r="AD72" s="3">
        <f>(7-AA72)/(2*AB72)</f>
        <v>1.1447520184544404</v>
      </c>
      <c r="AE72" s="3"/>
      <c r="AF72" s="3">
        <f xml:space="preserve"> 812.17478*W72+ 33.1669*AD72 + 823.463*X72 + 6579.008*AC72 + 0.5287*O72</f>
        <v>93.804105780875901</v>
      </c>
    </row>
    <row r="73" spans="1:32" ht="20.100000000000001" customHeight="1" x14ac:dyDescent="0.3">
      <c r="A73" s="3" t="s">
        <v>300</v>
      </c>
      <c r="B73" s="3" t="s">
        <v>301</v>
      </c>
      <c r="C73" s="5" t="s">
        <v>302</v>
      </c>
      <c r="D73" s="3" t="s">
        <v>303</v>
      </c>
      <c r="E73" s="3" t="s">
        <v>304</v>
      </c>
      <c r="F73" s="3">
        <v>9</v>
      </c>
      <c r="G73" s="3">
        <v>13</v>
      </c>
      <c r="H73" s="3">
        <v>3</v>
      </c>
      <c r="I73" s="3">
        <v>5</v>
      </c>
      <c r="J73" s="3">
        <v>0</v>
      </c>
      <c r="K73" s="3">
        <v>0</v>
      </c>
      <c r="L73" s="1" t="s">
        <v>305</v>
      </c>
      <c r="M73" s="3" t="s">
        <v>306</v>
      </c>
      <c r="N73" s="3">
        <v>243.22</v>
      </c>
      <c r="O73" s="3">
        <v>4.3</v>
      </c>
      <c r="P73" s="3">
        <v>-2.8</v>
      </c>
      <c r="Q73" s="3">
        <v>-0.74</v>
      </c>
      <c r="R73" s="3">
        <v>128.61000000000001</v>
      </c>
      <c r="S73" s="3">
        <v>22.21</v>
      </c>
      <c r="T73" s="3">
        <v>7</v>
      </c>
      <c r="U73" s="3">
        <v>4</v>
      </c>
      <c r="V73" s="3">
        <v>-6.1180000000000003</v>
      </c>
      <c r="W73" s="3">
        <v>-6</v>
      </c>
      <c r="X73" s="3">
        <v>-2.1930000000000001</v>
      </c>
      <c r="Y73" s="3">
        <f>W73*-1</f>
        <v>6</v>
      </c>
      <c r="Z73" s="3">
        <f>X73*-1</f>
        <v>2.1930000000000001</v>
      </c>
      <c r="AA73" s="3">
        <f>(Y73+Z73)/2</f>
        <v>4.0964999999999998</v>
      </c>
      <c r="AB73" s="3">
        <f>(Y73-Z73)/2</f>
        <v>1.9035</v>
      </c>
      <c r="AC73" s="3">
        <f>POWER((Y73+Z73),2)/(8*(Y73+Z73))</f>
        <v>1.024125</v>
      </c>
      <c r="AD73" s="3">
        <f>(7-AA73)/(2*AB73)</f>
        <v>0.76267402153926978</v>
      </c>
      <c r="AE73" s="3"/>
      <c r="AF73" s="3">
        <f xml:space="preserve"> 812.17478*W73+ 33.1669*AD73 + 823.463*X73 + 6579.008*AC73 + 0.5287*O73</f>
        <v>86.392472004990154</v>
      </c>
    </row>
    <row r="74" spans="1:32" ht="20.100000000000001" customHeight="1" x14ac:dyDescent="0.25">
      <c r="A74" s="1" t="s">
        <v>225</v>
      </c>
      <c r="B74" s="3" t="s">
        <v>226</v>
      </c>
      <c r="C74" s="3" t="s">
        <v>227</v>
      </c>
      <c r="D74" s="3" t="s">
        <v>228</v>
      </c>
      <c r="E74" s="3" t="s">
        <v>229</v>
      </c>
      <c r="F74" s="3">
        <v>6</v>
      </c>
      <c r="G74" s="3">
        <v>8</v>
      </c>
      <c r="H74" s="3">
        <v>0</v>
      </c>
      <c r="I74" s="3">
        <v>7</v>
      </c>
      <c r="J74" s="3">
        <v>0</v>
      </c>
      <c r="K74" s="3">
        <v>0</v>
      </c>
      <c r="L74" s="3" t="s">
        <v>230</v>
      </c>
      <c r="M74" s="3" t="s">
        <v>231</v>
      </c>
      <c r="N74" s="3">
        <v>192.12</v>
      </c>
      <c r="O74" s="3">
        <v>2.79</v>
      </c>
      <c r="P74" s="3">
        <v>-1.64</v>
      </c>
      <c r="Q74" s="3">
        <v>0.51</v>
      </c>
      <c r="R74" s="3">
        <v>132.13</v>
      </c>
      <c r="S74" s="3">
        <v>15.54</v>
      </c>
      <c r="T74" s="3">
        <v>7</v>
      </c>
      <c r="U74" s="3">
        <v>4</v>
      </c>
      <c r="V74" s="3">
        <v>-7.3869999999999996</v>
      </c>
      <c r="W74" s="3">
        <v>-6.6120000000000001</v>
      </c>
      <c r="X74" s="3">
        <v>-1.9750000000000001</v>
      </c>
      <c r="Y74" s="3">
        <f>W74*-1</f>
        <v>6.6120000000000001</v>
      </c>
      <c r="Z74" s="3">
        <f>X74*-1</f>
        <v>1.9750000000000001</v>
      </c>
      <c r="AA74" s="3">
        <f>(Y74+Z74)/2</f>
        <v>4.2934999999999999</v>
      </c>
      <c r="AB74" s="3">
        <f>(Y74-Z74)/2</f>
        <v>2.3185000000000002</v>
      </c>
      <c r="AC74" s="3">
        <f>POWER((Y74+Z74),2)/(8*(Y74+Z74))</f>
        <v>1.073375</v>
      </c>
      <c r="AD74" s="3">
        <f>(7-AA74)/(2*AB74)</f>
        <v>0.58367478973474229</v>
      </c>
      <c r="AE74" s="3">
        <v>99</v>
      </c>
      <c r="AF74" s="3">
        <f xml:space="preserve"> 812.17478*W74+ 33.1669*AD74 + 823.463*X74 + 6579.008*AC74 + 0.5287*O74</f>
        <v>86.137398023652551</v>
      </c>
    </row>
    <row r="75" spans="1:32" ht="20.100000000000001" customHeight="1" x14ac:dyDescent="0.25">
      <c r="A75" s="1" t="s">
        <v>1362</v>
      </c>
      <c r="B75" s="3" t="s">
        <v>1363</v>
      </c>
      <c r="C75" s="3" t="s">
        <v>1364</v>
      </c>
      <c r="D75" s="3" t="s">
        <v>1365</v>
      </c>
      <c r="E75" s="3" t="s">
        <v>1173</v>
      </c>
      <c r="F75" s="3">
        <v>17</v>
      </c>
      <c r="G75" s="3">
        <v>21</v>
      </c>
      <c r="H75" s="3">
        <v>1</v>
      </c>
      <c r="I75" s="3">
        <v>4</v>
      </c>
      <c r="J75" s="3">
        <v>0</v>
      </c>
      <c r="K75" s="3">
        <v>0</v>
      </c>
      <c r="L75" s="1" t="s">
        <v>1366</v>
      </c>
      <c r="M75" s="3" t="s">
        <v>1367</v>
      </c>
      <c r="N75" s="3">
        <v>303.35000000000002</v>
      </c>
      <c r="O75" s="3">
        <v>8.4</v>
      </c>
      <c r="P75" s="3">
        <v>2.2999999999999998</v>
      </c>
      <c r="Q75" s="3">
        <v>-2.23</v>
      </c>
      <c r="R75" s="3">
        <v>55.84</v>
      </c>
      <c r="S75" s="3">
        <v>32.36</v>
      </c>
      <c r="T75" s="3">
        <v>3</v>
      </c>
      <c r="U75" s="3">
        <v>0</v>
      </c>
      <c r="V75" s="3">
        <v>-6.34</v>
      </c>
      <c r="W75" s="3">
        <v>-5.5810000000000004</v>
      </c>
      <c r="X75" s="3">
        <v>-2.4860000000000002</v>
      </c>
      <c r="Y75" s="3">
        <f>W75*-1</f>
        <v>5.5810000000000004</v>
      </c>
      <c r="Z75" s="3">
        <f>X75*-1</f>
        <v>2.4860000000000002</v>
      </c>
      <c r="AA75" s="3">
        <f>(Y75+Z75)/2</f>
        <v>4.0335000000000001</v>
      </c>
      <c r="AB75" s="3">
        <f>(Y75-Z75)/2</f>
        <v>1.5475000000000001</v>
      </c>
      <c r="AC75" s="3">
        <f>POWER((Y75+Z75),2)/(8*(Y75+Z75))</f>
        <v>1.008375</v>
      </c>
      <c r="AD75" s="3">
        <f>(7-AA75)/(2*AB75)</f>
        <v>0.95848142164781902</v>
      </c>
      <c r="AE75" s="3">
        <v>93.6</v>
      </c>
      <c r="AF75" s="3">
        <f xml:space="preserve"> 812.17478*W75+ 33.1669*AD75 + 823.463*X75 + 6579.008*AC75 + 0.5287*O75</f>
        <v>90.46166428365035</v>
      </c>
    </row>
    <row r="76" spans="1:32" ht="20.100000000000001" customHeight="1" x14ac:dyDescent="0.25">
      <c r="A76" s="1" t="s">
        <v>442</v>
      </c>
      <c r="B76" s="3" t="s">
        <v>443</v>
      </c>
      <c r="C76" s="1" t="s">
        <v>444</v>
      </c>
      <c r="D76" s="3" t="s">
        <v>445</v>
      </c>
      <c r="E76" s="3" t="s">
        <v>446</v>
      </c>
      <c r="F76" s="3">
        <v>18</v>
      </c>
      <c r="G76" s="3">
        <v>21</v>
      </c>
      <c r="H76" s="3">
        <v>1</v>
      </c>
      <c r="I76" s="3">
        <v>3</v>
      </c>
      <c r="J76" s="3">
        <v>0</v>
      </c>
      <c r="K76" s="3">
        <v>0</v>
      </c>
      <c r="L76" s="1" t="s">
        <v>447</v>
      </c>
      <c r="M76" s="3" t="s">
        <v>448</v>
      </c>
      <c r="N76" s="3">
        <v>299.39999999999998</v>
      </c>
      <c r="O76" s="3">
        <v>7.9</v>
      </c>
      <c r="P76" s="3">
        <v>1.39</v>
      </c>
      <c r="Q76" s="3">
        <v>-1.52</v>
      </c>
      <c r="R76" s="3">
        <v>41.93</v>
      </c>
      <c r="S76" s="3">
        <v>31.95</v>
      </c>
      <c r="T76" s="3">
        <v>4</v>
      </c>
      <c r="U76" s="3">
        <v>1</v>
      </c>
      <c r="V76" s="3">
        <v>-5.1529999999999996</v>
      </c>
      <c r="W76" s="3">
        <v>-5.0960000000000001</v>
      </c>
      <c r="X76" s="3">
        <v>-1.131</v>
      </c>
      <c r="Y76" s="3">
        <f t="shared" ref="Y76:Y106" si="13">W76*-1</f>
        <v>5.0960000000000001</v>
      </c>
      <c r="Z76" s="3">
        <f t="shared" ref="Z76:Z106" si="14">X76*-1</f>
        <v>1.131</v>
      </c>
      <c r="AA76" s="3">
        <f t="shared" ref="AA76:AA106" si="15">(Y76+Z76)/2</f>
        <v>3.1135000000000002</v>
      </c>
      <c r="AB76" s="3">
        <f t="shared" ref="AB76:AB106" si="16">(Y76-Z76)/2</f>
        <v>1.9824999999999999</v>
      </c>
      <c r="AC76" s="3">
        <f t="shared" ref="AC76:AC106" si="17">POWER((Y76+Z76),2)/(8*(Y76+Z76))</f>
        <v>0.77837500000000004</v>
      </c>
      <c r="AD76" s="3">
        <f t="shared" ref="AD76:AD106" si="18">(7-AA76)/(2*AB76)</f>
        <v>0.98020176544766713</v>
      </c>
      <c r="AE76" s="3"/>
      <c r="AF76" s="3">
        <f t="shared" ref="AF76:AF124" si="19" xml:space="preserve"> 812.17478*W76+ 33.1669*AD76 + 823.463*X76 + 6579.008*AC76 + 0.5287*O76</f>
        <v>87.4430040544256</v>
      </c>
    </row>
    <row r="77" spans="1:32" ht="20.100000000000001" customHeight="1" x14ac:dyDescent="0.25">
      <c r="A77" s="1" t="s">
        <v>1162</v>
      </c>
      <c r="B77" s="3" t="s">
        <v>1163</v>
      </c>
      <c r="C77" s="1" t="s">
        <v>1164</v>
      </c>
      <c r="D77" s="3" t="s">
        <v>1165</v>
      </c>
      <c r="E77" s="3" t="s">
        <v>1166</v>
      </c>
      <c r="F77" s="3">
        <v>22</v>
      </c>
      <c r="G77" s="3">
        <v>25</v>
      </c>
      <c r="H77" s="3">
        <v>1</v>
      </c>
      <c r="I77" s="3">
        <v>6</v>
      </c>
      <c r="J77" s="3">
        <v>0</v>
      </c>
      <c r="K77" s="3">
        <v>0</v>
      </c>
      <c r="L77" s="1" t="s">
        <v>1167</v>
      </c>
      <c r="M77" s="3" t="s">
        <v>1168</v>
      </c>
      <c r="N77" s="3">
        <v>399.4</v>
      </c>
      <c r="O77" s="3">
        <v>1.7</v>
      </c>
      <c r="P77" s="3">
        <v>1.07</v>
      </c>
      <c r="Q77" s="3">
        <v>-4.2</v>
      </c>
      <c r="R77" s="3">
        <v>83.09</v>
      </c>
      <c r="S77" s="3">
        <v>42.41</v>
      </c>
      <c r="T77" s="3">
        <v>6</v>
      </c>
      <c r="U77" s="3">
        <v>1</v>
      </c>
      <c r="V77" s="3">
        <v>-5.8559999999999999</v>
      </c>
      <c r="W77" s="3">
        <v>-5.49</v>
      </c>
      <c r="X77" s="3">
        <v>-2.8969999999999998</v>
      </c>
      <c r="Y77" s="3">
        <f t="shared" si="13"/>
        <v>5.49</v>
      </c>
      <c r="Z77" s="3">
        <f t="shared" si="14"/>
        <v>2.8969999999999998</v>
      </c>
      <c r="AA77" s="3">
        <f t="shared" si="15"/>
        <v>4.1935000000000002</v>
      </c>
      <c r="AB77" s="3">
        <f t="shared" si="16"/>
        <v>1.2965000000000002</v>
      </c>
      <c r="AC77" s="3">
        <f t="shared" si="17"/>
        <v>1.0483750000000001</v>
      </c>
      <c r="AD77" s="3">
        <f t="shared" si="18"/>
        <v>1.0823370613189354</v>
      </c>
      <c r="AE77" s="3">
        <v>95</v>
      </c>
      <c r="AF77" s="3">
        <f t="shared" si="19"/>
        <v>89.652213879059488</v>
      </c>
    </row>
    <row r="78" spans="1:32" ht="20.100000000000001" customHeight="1" x14ac:dyDescent="0.25">
      <c r="A78" s="3" t="s">
        <v>1388</v>
      </c>
      <c r="B78" s="3" t="s">
        <v>1389</v>
      </c>
      <c r="C78" s="1" t="s">
        <v>1390</v>
      </c>
      <c r="D78" s="6">
        <v>891986</v>
      </c>
      <c r="E78" s="3" t="s">
        <v>1391</v>
      </c>
      <c r="F78" s="3">
        <v>6</v>
      </c>
      <c r="G78" s="3">
        <v>10</v>
      </c>
      <c r="H78" s="3">
        <v>6</v>
      </c>
      <c r="I78" s="3">
        <v>1</v>
      </c>
      <c r="J78" s="3">
        <v>0</v>
      </c>
      <c r="K78" s="3">
        <v>0</v>
      </c>
      <c r="L78" s="1" t="s">
        <v>1392</v>
      </c>
      <c r="M78" s="1" t="s">
        <v>1393</v>
      </c>
      <c r="N78" s="3">
        <v>182.18</v>
      </c>
      <c r="O78" s="3">
        <v>4.42</v>
      </c>
      <c r="P78" s="3">
        <v>-0.24</v>
      </c>
      <c r="Q78" s="3">
        <v>-2.1</v>
      </c>
      <c r="R78" s="3">
        <v>99.73</v>
      </c>
      <c r="S78" s="3">
        <v>17.78</v>
      </c>
      <c r="T78" s="3">
        <v>5</v>
      </c>
      <c r="U78" s="3">
        <v>2</v>
      </c>
      <c r="V78" s="3">
        <v>-5.5270000000000001</v>
      </c>
      <c r="W78" s="3">
        <v>-5.117</v>
      </c>
      <c r="X78" s="3">
        <v>-2.2869999999999999</v>
      </c>
      <c r="Y78" s="3">
        <f t="shared" si="13"/>
        <v>5.117</v>
      </c>
      <c r="Z78" s="3">
        <f t="shared" si="14"/>
        <v>2.2869999999999999</v>
      </c>
      <c r="AA78" s="3">
        <f t="shared" si="15"/>
        <v>3.702</v>
      </c>
      <c r="AB78" s="3">
        <f t="shared" si="16"/>
        <v>1.415</v>
      </c>
      <c r="AC78" s="3">
        <f t="shared" si="17"/>
        <v>0.92549999999999999</v>
      </c>
      <c r="AD78" s="3">
        <f t="shared" si="18"/>
        <v>1.1653710247349822</v>
      </c>
      <c r="AE78" s="3"/>
      <c r="AF78" s="3">
        <f t="shared" si="19"/>
        <v>90.702271980282475</v>
      </c>
    </row>
    <row r="79" spans="1:32" ht="20.100000000000001" customHeight="1" x14ac:dyDescent="0.25">
      <c r="A79" s="3" t="s">
        <v>1533</v>
      </c>
      <c r="B79" s="3" t="s">
        <v>1534</v>
      </c>
      <c r="C79" s="1" t="s">
        <v>1535</v>
      </c>
      <c r="D79" s="3" t="s">
        <v>1536</v>
      </c>
      <c r="E79" s="3" t="s">
        <v>1537</v>
      </c>
      <c r="F79" s="3">
        <v>14</v>
      </c>
      <c r="G79" s="3">
        <v>10</v>
      </c>
      <c r="H79" s="3">
        <v>4</v>
      </c>
      <c r="I79" s="3">
        <v>5</v>
      </c>
      <c r="J79" s="3">
        <v>0</v>
      </c>
      <c r="K79" s="3">
        <v>0</v>
      </c>
      <c r="L79" s="1" t="s">
        <v>1538</v>
      </c>
      <c r="M79" s="1" t="s">
        <v>1539</v>
      </c>
      <c r="N79" s="3">
        <v>314.25</v>
      </c>
      <c r="O79" s="3">
        <v>7.5</v>
      </c>
      <c r="P79" s="3">
        <v>1.7</v>
      </c>
      <c r="Q79" s="3">
        <v>-3.6</v>
      </c>
      <c r="R79" s="3">
        <v>120.73</v>
      </c>
      <c r="S79" s="3">
        <v>29.98</v>
      </c>
      <c r="T79" s="3">
        <v>6</v>
      </c>
      <c r="U79" s="3">
        <v>1</v>
      </c>
      <c r="V79" s="3">
        <v>-6.7060000000000004</v>
      </c>
      <c r="W79" s="3">
        <v>-6.0540000000000003</v>
      </c>
      <c r="X79" s="3">
        <v>-3.7730000000000001</v>
      </c>
      <c r="Y79" s="3">
        <f t="shared" si="13"/>
        <v>6.0540000000000003</v>
      </c>
      <c r="Z79" s="3">
        <f t="shared" si="14"/>
        <v>3.7730000000000001</v>
      </c>
      <c r="AA79" s="3">
        <f t="shared" si="15"/>
        <v>4.9135</v>
      </c>
      <c r="AB79" s="3">
        <f t="shared" si="16"/>
        <v>1.1405000000000001</v>
      </c>
      <c r="AC79" s="3">
        <f t="shared" si="17"/>
        <v>1.228375</v>
      </c>
      <c r="AD79" s="3">
        <f t="shared" si="18"/>
        <v>0.91473038141166152</v>
      </c>
      <c r="AE79" s="3"/>
      <c r="AF79" s="3">
        <f t="shared" si="19"/>
        <v>91.960955967241517</v>
      </c>
    </row>
    <row r="80" spans="1:32" ht="20.100000000000001" customHeight="1" x14ac:dyDescent="0.25">
      <c r="A80" s="3" t="s">
        <v>100</v>
      </c>
      <c r="B80" s="3" t="s">
        <v>101</v>
      </c>
      <c r="C80" s="1" t="s">
        <v>102</v>
      </c>
      <c r="D80" s="3" t="s">
        <v>103</v>
      </c>
      <c r="E80" s="3" t="s">
        <v>104</v>
      </c>
      <c r="F80" s="3">
        <v>12</v>
      </c>
      <c r="G80" s="3">
        <v>12</v>
      </c>
      <c r="H80" s="3">
        <v>2</v>
      </c>
      <c r="I80" s="3">
        <v>2</v>
      </c>
      <c r="J80" s="3">
        <v>1</v>
      </c>
      <c r="K80" s="3">
        <v>0</v>
      </c>
      <c r="L80" s="1" t="s">
        <v>105</v>
      </c>
      <c r="M80" s="3" t="s">
        <v>106</v>
      </c>
      <c r="N80" s="3">
        <v>248.30099999999999</v>
      </c>
      <c r="O80" s="3">
        <v>2.41</v>
      </c>
      <c r="P80" s="3">
        <v>0.97</v>
      </c>
      <c r="Q80" s="3">
        <v>-2.82</v>
      </c>
      <c r="R80" s="3">
        <v>86.18</v>
      </c>
      <c r="S80" s="3">
        <v>25.05</v>
      </c>
      <c r="T80" s="3">
        <v>4</v>
      </c>
      <c r="U80" s="3">
        <v>2</v>
      </c>
      <c r="V80" s="3">
        <v>-5.8780000000000001</v>
      </c>
      <c r="W80" s="3">
        <v>-5.83</v>
      </c>
      <c r="X80" s="3">
        <v>-2.1070000000000002</v>
      </c>
      <c r="Y80" s="3">
        <f t="shared" si="13"/>
        <v>5.83</v>
      </c>
      <c r="Z80" s="3">
        <f t="shared" si="14"/>
        <v>2.1070000000000002</v>
      </c>
      <c r="AA80" s="3">
        <f t="shared" si="15"/>
        <v>3.9685000000000001</v>
      </c>
      <c r="AB80" s="3">
        <f t="shared" si="16"/>
        <v>1.8614999999999999</v>
      </c>
      <c r="AC80" s="3">
        <f t="shared" si="17"/>
        <v>0.99212500000000003</v>
      </c>
      <c r="AD80" s="3">
        <f t="shared" si="18"/>
        <v>0.81426269137792107</v>
      </c>
      <c r="AE80" s="3"/>
      <c r="AF80" s="3">
        <f t="shared" si="19"/>
        <v>85.46353985866196</v>
      </c>
    </row>
    <row r="81" spans="1:32" ht="20.100000000000001" customHeight="1" x14ac:dyDescent="0.25">
      <c r="A81" s="3" t="s">
        <v>1644</v>
      </c>
      <c r="B81" s="3" t="s">
        <v>1645</v>
      </c>
      <c r="C81" s="3" t="s">
        <v>1646</v>
      </c>
      <c r="D81" s="3" t="s">
        <v>1647</v>
      </c>
      <c r="E81" s="3" t="s">
        <v>1648</v>
      </c>
      <c r="F81" s="3">
        <v>27</v>
      </c>
      <c r="G81" s="3">
        <v>29</v>
      </c>
      <c r="H81" s="3">
        <v>1</v>
      </c>
      <c r="I81" s="3">
        <v>10</v>
      </c>
      <c r="J81" s="3">
        <v>0</v>
      </c>
      <c r="K81" s="3">
        <v>0</v>
      </c>
      <c r="L81" s="1" t="s">
        <v>1649</v>
      </c>
      <c r="M81" s="3" t="s">
        <v>1650</v>
      </c>
      <c r="N81" s="3">
        <v>527.5</v>
      </c>
      <c r="O81" s="3">
        <v>8.1999999999999993</v>
      </c>
      <c r="P81" s="3">
        <v>1.83</v>
      </c>
      <c r="Q81" s="3">
        <v>-2.9</v>
      </c>
      <c r="R81" s="3">
        <v>185.84</v>
      </c>
      <c r="S81" s="3">
        <v>52.94</v>
      </c>
      <c r="T81" s="3">
        <v>11</v>
      </c>
      <c r="U81" s="3">
        <v>5</v>
      </c>
      <c r="V81" s="3">
        <v>-6.0449999999999999</v>
      </c>
      <c r="W81" s="3">
        <v>-5.8659999999999997</v>
      </c>
      <c r="X81" s="3">
        <v>-4.0110000000000001</v>
      </c>
      <c r="Y81" s="3">
        <f t="shared" si="13"/>
        <v>5.8659999999999997</v>
      </c>
      <c r="Z81" s="3">
        <f t="shared" si="14"/>
        <v>4.0110000000000001</v>
      </c>
      <c r="AA81" s="3">
        <f t="shared" si="15"/>
        <v>4.9384999999999994</v>
      </c>
      <c r="AB81" s="3">
        <f t="shared" si="16"/>
        <v>0.92749999999999977</v>
      </c>
      <c r="AC81" s="3">
        <f t="shared" si="17"/>
        <v>1.2346249999999999</v>
      </c>
      <c r="AD81" s="3">
        <f t="shared" si="18"/>
        <v>1.1113207547169817</v>
      </c>
      <c r="AE81" s="3"/>
      <c r="AF81" s="3">
        <f t="shared" si="19"/>
        <v>96.674803859620994</v>
      </c>
    </row>
    <row r="82" spans="1:32" ht="20.100000000000001" customHeight="1" x14ac:dyDescent="0.25">
      <c r="A82" s="3" t="s">
        <v>1217</v>
      </c>
      <c r="B82" s="3" t="s">
        <v>1218</v>
      </c>
      <c r="C82" s="3" t="s">
        <v>1219</v>
      </c>
      <c r="D82" s="3" t="s">
        <v>1220</v>
      </c>
      <c r="E82" s="3" t="s">
        <v>1221</v>
      </c>
      <c r="F82" s="3">
        <v>10</v>
      </c>
      <c r="G82" s="3">
        <v>13</v>
      </c>
      <c r="H82" s="3">
        <v>3</v>
      </c>
      <c r="I82" s="3">
        <v>0</v>
      </c>
      <c r="J82" s="3">
        <v>0</v>
      </c>
      <c r="K82" s="3">
        <v>0</v>
      </c>
      <c r="L82" s="3" t="s">
        <v>1222</v>
      </c>
      <c r="M82" s="3" t="s">
        <v>1223</v>
      </c>
      <c r="N82" s="3">
        <v>175.23</v>
      </c>
      <c r="O82" s="3">
        <v>11.9</v>
      </c>
      <c r="P82" s="3">
        <v>0.75</v>
      </c>
      <c r="Q82" s="3">
        <v>-2.2999999999999998</v>
      </c>
      <c r="R82" s="3">
        <v>53.11</v>
      </c>
      <c r="S82" s="3">
        <v>19.48</v>
      </c>
      <c r="T82" s="3">
        <v>3</v>
      </c>
      <c r="U82" s="3">
        <v>2</v>
      </c>
      <c r="V82" s="3">
        <v>-6.3</v>
      </c>
      <c r="W82" s="3">
        <v>-5.4489999999999998</v>
      </c>
      <c r="X82" s="3">
        <v>-1.498</v>
      </c>
      <c r="Y82" s="3">
        <f t="shared" si="13"/>
        <v>5.4489999999999998</v>
      </c>
      <c r="Z82" s="3">
        <f t="shared" si="14"/>
        <v>1.498</v>
      </c>
      <c r="AA82" s="3">
        <f t="shared" si="15"/>
        <v>3.4735</v>
      </c>
      <c r="AB82" s="3">
        <f t="shared" si="16"/>
        <v>1.9754999999999998</v>
      </c>
      <c r="AC82" s="3">
        <f t="shared" si="17"/>
        <v>0.86837500000000001</v>
      </c>
      <c r="AD82" s="3">
        <f t="shared" si="18"/>
        <v>0.89255884586180723</v>
      </c>
      <c r="AE82" s="3"/>
      <c r="AF82" s="3">
        <f t="shared" si="19"/>
        <v>89.853061764813475</v>
      </c>
    </row>
    <row r="83" spans="1:32" ht="20.100000000000001" customHeight="1" x14ac:dyDescent="0.25">
      <c r="A83" s="1" t="s">
        <v>386</v>
      </c>
      <c r="B83" s="3" t="s">
        <v>387</v>
      </c>
      <c r="C83" s="3" t="s">
        <v>388</v>
      </c>
      <c r="D83" s="3" t="s">
        <v>389</v>
      </c>
      <c r="E83" s="3" t="s">
        <v>390</v>
      </c>
      <c r="F83" s="3">
        <v>24</v>
      </c>
      <c r="G83" s="3">
        <v>34</v>
      </c>
      <c r="H83" s="3">
        <v>0</v>
      </c>
      <c r="I83" s="3">
        <v>5</v>
      </c>
      <c r="J83" s="3">
        <v>0</v>
      </c>
      <c r="K83" s="3">
        <v>0</v>
      </c>
      <c r="L83" s="1" t="s">
        <v>391</v>
      </c>
      <c r="M83" s="1" t="s">
        <v>392</v>
      </c>
      <c r="N83" s="3">
        <v>402.5</v>
      </c>
      <c r="O83" s="3">
        <v>5</v>
      </c>
      <c r="P83" s="3">
        <v>3.37</v>
      </c>
      <c r="Q83" s="3">
        <v>-4.8</v>
      </c>
      <c r="R83" s="3">
        <v>88.5</v>
      </c>
      <c r="S83" s="3">
        <v>44.81</v>
      </c>
      <c r="T83" s="3">
        <v>5</v>
      </c>
      <c r="U83" s="3">
        <v>1</v>
      </c>
      <c r="V83" s="3">
        <v>-6.3010000000000002</v>
      </c>
      <c r="W83" s="3">
        <v>-6.07</v>
      </c>
      <c r="X83" s="3">
        <v>-2.33</v>
      </c>
      <c r="Y83" s="3">
        <f t="shared" si="13"/>
        <v>6.07</v>
      </c>
      <c r="Z83" s="3">
        <f t="shared" si="14"/>
        <v>2.33</v>
      </c>
      <c r="AA83" s="3">
        <f t="shared" si="15"/>
        <v>4.2</v>
      </c>
      <c r="AB83" s="3">
        <f t="shared" si="16"/>
        <v>1.87</v>
      </c>
      <c r="AC83" s="3">
        <f t="shared" si="17"/>
        <v>1.05</v>
      </c>
      <c r="AD83" s="3">
        <f t="shared" si="18"/>
        <v>0.74866310160427796</v>
      </c>
      <c r="AE83" s="3"/>
      <c r="AF83" s="3">
        <f t="shared" si="19"/>
        <v>86.863029624599093</v>
      </c>
    </row>
    <row r="84" spans="1:32" ht="20.100000000000001" customHeight="1" x14ac:dyDescent="0.25">
      <c r="A84" s="3" t="s">
        <v>1637</v>
      </c>
      <c r="B84" s="3" t="s">
        <v>1638</v>
      </c>
      <c r="C84" s="1" t="s">
        <v>1639</v>
      </c>
      <c r="D84" s="6" t="s">
        <v>1640</v>
      </c>
      <c r="E84" s="3" t="s">
        <v>1641</v>
      </c>
      <c r="F84" s="3">
        <v>32</v>
      </c>
      <c r="G84" s="3">
        <v>38</v>
      </c>
      <c r="H84" s="3">
        <v>2</v>
      </c>
      <c r="I84" s="3">
        <v>8</v>
      </c>
      <c r="J84" s="3">
        <v>0</v>
      </c>
      <c r="K84" s="3">
        <v>0</v>
      </c>
      <c r="L84" s="1" t="s">
        <v>1642</v>
      </c>
      <c r="M84" s="3" t="s">
        <v>1643</v>
      </c>
      <c r="N84" s="3">
        <v>578.70000000000005</v>
      </c>
      <c r="O84" s="3">
        <v>6.68</v>
      </c>
      <c r="P84" s="3">
        <v>3.3</v>
      </c>
      <c r="Q84" s="3">
        <v>-4.7</v>
      </c>
      <c r="R84" s="3">
        <v>109</v>
      </c>
      <c r="S84" s="3">
        <v>62.59</v>
      </c>
      <c r="T84" s="3">
        <v>9</v>
      </c>
      <c r="U84" s="3">
        <v>1</v>
      </c>
      <c r="V84" s="3">
        <v>-5.1909999999999998</v>
      </c>
      <c r="W84" s="3">
        <v>-4.9210000000000003</v>
      </c>
      <c r="X84" s="3">
        <v>-2.4239999999999999</v>
      </c>
      <c r="Y84" s="3">
        <f t="shared" si="13"/>
        <v>4.9210000000000003</v>
      </c>
      <c r="Z84" s="3">
        <f t="shared" si="14"/>
        <v>2.4239999999999999</v>
      </c>
      <c r="AA84" s="3">
        <f t="shared" si="15"/>
        <v>3.6725000000000003</v>
      </c>
      <c r="AB84" s="3">
        <f t="shared" si="16"/>
        <v>1.2485000000000002</v>
      </c>
      <c r="AC84" s="3">
        <f t="shared" si="17"/>
        <v>0.91812499999999997</v>
      </c>
      <c r="AD84" s="3">
        <f t="shared" si="18"/>
        <v>1.3325991189427309</v>
      </c>
      <c r="AE84" s="3"/>
      <c r="AF84" s="3">
        <f t="shared" si="19"/>
        <v>95.295213338060918</v>
      </c>
    </row>
    <row r="85" spans="1:32" ht="20.100000000000001" customHeight="1" x14ac:dyDescent="0.25">
      <c r="A85" s="3" t="s">
        <v>1245</v>
      </c>
      <c r="B85" s="3" t="s">
        <v>1246</v>
      </c>
      <c r="C85" s="1" t="s">
        <v>1247</v>
      </c>
      <c r="D85" s="3" t="s">
        <v>1248</v>
      </c>
      <c r="E85" s="3" t="s">
        <v>1077</v>
      </c>
      <c r="F85" s="3">
        <v>18</v>
      </c>
      <c r="G85" s="3">
        <v>22</v>
      </c>
      <c r="H85" s="3">
        <v>2</v>
      </c>
      <c r="I85" s="3">
        <v>0</v>
      </c>
      <c r="J85" s="3">
        <v>0</v>
      </c>
      <c r="K85" s="3">
        <v>0</v>
      </c>
      <c r="L85" s="1" t="s">
        <v>1249</v>
      </c>
      <c r="M85" s="1" t="s">
        <v>1250</v>
      </c>
      <c r="N85" s="3">
        <v>266.39999999999998</v>
      </c>
      <c r="O85" s="3">
        <v>10.199999999999999</v>
      </c>
      <c r="P85" s="3">
        <v>4.9000000000000004</v>
      </c>
      <c r="Q85" s="3">
        <v>-3.66</v>
      </c>
      <c r="R85" s="3">
        <v>15.27</v>
      </c>
      <c r="S85" s="3">
        <v>31.74</v>
      </c>
      <c r="T85" s="3">
        <v>2</v>
      </c>
      <c r="U85" s="3">
        <v>1</v>
      </c>
      <c r="V85" s="3">
        <v>-5.6210000000000004</v>
      </c>
      <c r="W85" s="3">
        <v>-5.032</v>
      </c>
      <c r="X85" s="3">
        <v>-1.448</v>
      </c>
      <c r="Y85" s="3">
        <f t="shared" si="13"/>
        <v>5.032</v>
      </c>
      <c r="Z85" s="3">
        <f t="shared" si="14"/>
        <v>1.448</v>
      </c>
      <c r="AA85" s="3">
        <f t="shared" si="15"/>
        <v>3.24</v>
      </c>
      <c r="AB85" s="3">
        <f t="shared" si="16"/>
        <v>1.792</v>
      </c>
      <c r="AC85" s="3">
        <f t="shared" si="17"/>
        <v>0.81</v>
      </c>
      <c r="AD85" s="3">
        <f t="shared" si="18"/>
        <v>1.0491071428571428</v>
      </c>
      <c r="AE85" s="3"/>
      <c r="AF85" s="3">
        <f t="shared" si="19"/>
        <v>89.946934736428148</v>
      </c>
    </row>
    <row r="86" spans="1:32" ht="20.100000000000001" customHeight="1" x14ac:dyDescent="0.25">
      <c r="A86" s="3" t="s">
        <v>881</v>
      </c>
      <c r="B86" s="3" t="s">
        <v>882</v>
      </c>
      <c r="C86" s="3" t="s">
        <v>883</v>
      </c>
      <c r="D86" s="3" t="s">
        <v>884</v>
      </c>
      <c r="E86" s="1" t="s">
        <v>885</v>
      </c>
      <c r="F86" s="3">
        <v>18</v>
      </c>
      <c r="G86" s="3">
        <v>25</v>
      </c>
      <c r="H86" s="3">
        <v>1</v>
      </c>
      <c r="I86" s="3">
        <v>1</v>
      </c>
      <c r="J86" s="3">
        <v>0</v>
      </c>
      <c r="K86" s="3">
        <v>0</v>
      </c>
      <c r="L86" s="1" t="s">
        <v>886</v>
      </c>
      <c r="M86" s="3" t="s">
        <v>887</v>
      </c>
      <c r="N86" s="3">
        <v>271.39999999999998</v>
      </c>
      <c r="O86" s="3">
        <v>8.3000000000000007</v>
      </c>
      <c r="P86" s="3">
        <v>3.6</v>
      </c>
      <c r="Q86" s="3">
        <v>-4.5</v>
      </c>
      <c r="R86" s="3">
        <v>12.47</v>
      </c>
      <c r="S86" s="3">
        <v>31.77</v>
      </c>
      <c r="T86" s="3">
        <v>2</v>
      </c>
      <c r="U86" s="3">
        <v>0</v>
      </c>
      <c r="V86" s="3">
        <v>-5.8090000000000002</v>
      </c>
      <c r="W86" s="3">
        <v>-4.9740000000000002</v>
      </c>
      <c r="X86" s="3">
        <v>-1.3420000000000001</v>
      </c>
      <c r="Y86" s="3">
        <f t="shared" si="13"/>
        <v>4.9740000000000002</v>
      </c>
      <c r="Z86" s="3">
        <f t="shared" si="14"/>
        <v>1.3420000000000001</v>
      </c>
      <c r="AA86" s="3">
        <f t="shared" si="15"/>
        <v>3.1580000000000004</v>
      </c>
      <c r="AB86" s="3">
        <f t="shared" si="16"/>
        <v>1.8160000000000001</v>
      </c>
      <c r="AC86" s="3">
        <f t="shared" si="17"/>
        <v>0.78950000000000009</v>
      </c>
      <c r="AD86" s="3">
        <f t="shared" si="18"/>
        <v>1.0578193832599116</v>
      </c>
      <c r="AE86" s="3"/>
      <c r="AF86" s="3">
        <f t="shared" si="19"/>
        <v>88.75491398264414</v>
      </c>
    </row>
    <row r="87" spans="1:32" ht="20.100000000000001" customHeight="1" x14ac:dyDescent="0.25">
      <c r="A87" s="3" t="s">
        <v>1196</v>
      </c>
      <c r="B87" s="3" t="s">
        <v>1197</v>
      </c>
      <c r="C87" s="3" t="s">
        <v>1198</v>
      </c>
      <c r="D87" s="3" t="s">
        <v>1199</v>
      </c>
      <c r="E87" s="3" t="s">
        <v>1200</v>
      </c>
      <c r="F87" s="3">
        <v>25</v>
      </c>
      <c r="G87" s="3">
        <v>32</v>
      </c>
      <c r="H87" s="3">
        <v>2</v>
      </c>
      <c r="I87" s="3">
        <v>2</v>
      </c>
      <c r="J87" s="3">
        <v>0</v>
      </c>
      <c r="K87" s="3">
        <v>0</v>
      </c>
      <c r="L87" s="1" t="s">
        <v>1201</v>
      </c>
      <c r="M87" s="1" t="s">
        <v>1202</v>
      </c>
      <c r="N87" s="3">
        <v>392.5</v>
      </c>
      <c r="O87" s="3">
        <v>7</v>
      </c>
      <c r="P87" s="3">
        <v>3.61</v>
      </c>
      <c r="Q87" s="3">
        <v>-4.4000000000000004</v>
      </c>
      <c r="R87" s="3">
        <v>32.78</v>
      </c>
      <c r="S87" s="3">
        <v>44.36</v>
      </c>
      <c r="T87" s="3">
        <v>3</v>
      </c>
      <c r="U87" s="3">
        <v>0</v>
      </c>
      <c r="V87" s="3">
        <v>-5.718</v>
      </c>
      <c r="W87" s="3">
        <v>-4.9429999999999996</v>
      </c>
      <c r="X87" s="3">
        <v>-1.6759999999999999</v>
      </c>
      <c r="Y87" s="3">
        <f t="shared" si="13"/>
        <v>4.9429999999999996</v>
      </c>
      <c r="Z87" s="3">
        <f t="shared" si="14"/>
        <v>1.6759999999999999</v>
      </c>
      <c r="AA87" s="3">
        <f t="shared" si="15"/>
        <v>3.3094999999999999</v>
      </c>
      <c r="AB87" s="3">
        <f t="shared" si="16"/>
        <v>1.6334999999999997</v>
      </c>
      <c r="AC87" s="3">
        <f t="shared" si="17"/>
        <v>0.82737499999999997</v>
      </c>
      <c r="AD87" s="3">
        <f t="shared" si="18"/>
        <v>1.1296296296296298</v>
      </c>
      <c r="AE87" s="3"/>
      <c r="AF87" s="3">
        <f t="shared" si="19"/>
        <v>89.770031422962532</v>
      </c>
    </row>
    <row r="88" spans="1:32" ht="20.100000000000001" customHeight="1" x14ac:dyDescent="0.3">
      <c r="A88" s="3" t="s">
        <v>1401</v>
      </c>
      <c r="B88" s="3" t="s">
        <v>1402</v>
      </c>
      <c r="C88" s="1" t="s">
        <v>1403</v>
      </c>
      <c r="D88" s="3" t="s">
        <v>1404</v>
      </c>
      <c r="E88" s="3" t="s">
        <v>1405</v>
      </c>
      <c r="F88" s="3">
        <v>4</v>
      </c>
      <c r="G88" s="3">
        <v>11</v>
      </c>
      <c r="H88" s="3">
        <v>1</v>
      </c>
      <c r="I88" s="3">
        <v>2</v>
      </c>
      <c r="J88" s="3">
        <v>0</v>
      </c>
      <c r="K88" s="3">
        <v>0</v>
      </c>
      <c r="L88" s="5" t="s">
        <v>1406</v>
      </c>
      <c r="M88" s="1" t="s">
        <v>1407</v>
      </c>
      <c r="N88" s="3">
        <v>105.14</v>
      </c>
      <c r="O88" s="3">
        <v>8.9</v>
      </c>
      <c r="P88" s="3">
        <v>-1.43</v>
      </c>
      <c r="Q88" s="3">
        <v>0.65</v>
      </c>
      <c r="R88" s="3">
        <v>52.49</v>
      </c>
      <c r="S88" s="3">
        <v>11.63</v>
      </c>
      <c r="T88" s="3">
        <v>3</v>
      </c>
      <c r="U88" s="3">
        <v>3</v>
      </c>
      <c r="V88" s="3">
        <v>-6.3979999999999997</v>
      </c>
      <c r="W88" s="3">
        <v>-5.798</v>
      </c>
      <c r="X88" s="3">
        <v>6.52</v>
      </c>
      <c r="Y88" s="3">
        <f t="shared" si="13"/>
        <v>5.798</v>
      </c>
      <c r="Z88" s="3">
        <f t="shared" si="14"/>
        <v>-6.52</v>
      </c>
      <c r="AA88" s="3">
        <f t="shared" si="15"/>
        <v>-0.36099999999999977</v>
      </c>
      <c r="AB88" s="3">
        <f t="shared" si="16"/>
        <v>6.1589999999999998</v>
      </c>
      <c r="AC88" s="3">
        <f t="shared" si="17"/>
        <v>-9.0249999999999941E-2</v>
      </c>
      <c r="AD88" s="3">
        <f t="shared" si="18"/>
        <v>0.59758077610001625</v>
      </c>
      <c r="AE88" s="3">
        <v>88.7</v>
      </c>
      <c r="AF88" s="3">
        <f t="shared" si="19"/>
        <v>90.759245402830203</v>
      </c>
    </row>
    <row r="89" spans="1:32" ht="20.100000000000001" customHeight="1" x14ac:dyDescent="0.25">
      <c r="A89" s="1" t="s">
        <v>1272</v>
      </c>
      <c r="B89" s="3" t="s">
        <v>1273</v>
      </c>
      <c r="C89" s="1" t="s">
        <v>1274</v>
      </c>
      <c r="D89" s="3" t="s">
        <v>1275</v>
      </c>
      <c r="E89" s="1" t="s">
        <v>1276</v>
      </c>
      <c r="F89" s="3">
        <v>4</v>
      </c>
      <c r="G89" s="3">
        <v>11</v>
      </c>
      <c r="H89" s="3">
        <v>1</v>
      </c>
      <c r="I89" s="3">
        <v>0</v>
      </c>
      <c r="J89" s="3">
        <v>0</v>
      </c>
      <c r="K89" s="3">
        <v>0</v>
      </c>
      <c r="L89" s="1" t="s">
        <v>1277</v>
      </c>
      <c r="M89" s="1" t="s">
        <v>1278</v>
      </c>
      <c r="N89" s="3">
        <v>73.14</v>
      </c>
      <c r="O89" s="3">
        <v>11</v>
      </c>
      <c r="P89" s="3">
        <v>0.76</v>
      </c>
      <c r="Q89" s="3">
        <v>0.54</v>
      </c>
      <c r="R89" s="3">
        <v>12.03</v>
      </c>
      <c r="S89" s="3">
        <v>9.7200000000000006</v>
      </c>
      <c r="T89" s="3">
        <v>1</v>
      </c>
      <c r="U89" s="3">
        <v>1</v>
      </c>
      <c r="V89" s="3">
        <v>-7.5839999999999996</v>
      </c>
      <c r="W89" s="3">
        <v>-5.5049999999999999</v>
      </c>
      <c r="X89" s="3">
        <v>6.84</v>
      </c>
      <c r="Y89" s="3">
        <f t="shared" si="13"/>
        <v>5.5049999999999999</v>
      </c>
      <c r="Z89" s="3">
        <f t="shared" si="14"/>
        <v>-6.84</v>
      </c>
      <c r="AA89" s="3">
        <f t="shared" si="15"/>
        <v>-0.66749999999999998</v>
      </c>
      <c r="AB89" s="3">
        <f t="shared" si="16"/>
        <v>6.1724999999999994</v>
      </c>
      <c r="AC89" s="3">
        <f t="shared" si="17"/>
        <v>-0.166875</v>
      </c>
      <c r="AD89" s="3">
        <f t="shared" si="18"/>
        <v>0.62110166059133265</v>
      </c>
      <c r="AE89" s="3">
        <v>80.61</v>
      </c>
      <c r="AF89" s="3">
        <f t="shared" si="19"/>
        <v>90.008512766665604</v>
      </c>
    </row>
    <row r="90" spans="1:32" ht="20.100000000000001" customHeight="1" x14ac:dyDescent="0.25">
      <c r="A90" s="1" t="s">
        <v>1032</v>
      </c>
      <c r="B90" s="3" t="s">
        <v>1033</v>
      </c>
      <c r="C90" s="3" t="s">
        <v>1034</v>
      </c>
      <c r="D90" s="3" t="s">
        <v>1035</v>
      </c>
      <c r="E90" s="3" t="s">
        <v>960</v>
      </c>
      <c r="F90" s="3">
        <v>17</v>
      </c>
      <c r="G90" s="3">
        <v>21</v>
      </c>
      <c r="H90" s="3">
        <v>1</v>
      </c>
      <c r="I90" s="3">
        <v>1</v>
      </c>
      <c r="J90" s="3">
        <v>0</v>
      </c>
      <c r="K90" s="3">
        <v>0</v>
      </c>
      <c r="L90" s="1" t="s">
        <v>1036</v>
      </c>
      <c r="M90" s="1" t="s">
        <v>1037</v>
      </c>
      <c r="N90" s="7">
        <v>255.35</v>
      </c>
      <c r="O90" s="3">
        <v>9</v>
      </c>
      <c r="P90" s="3">
        <v>3.27</v>
      </c>
      <c r="Q90" s="3">
        <v>-3.5</v>
      </c>
      <c r="R90" s="3">
        <v>12.47</v>
      </c>
      <c r="S90" s="3">
        <v>29.86</v>
      </c>
      <c r="T90" s="3">
        <v>2</v>
      </c>
      <c r="U90" s="3">
        <v>0</v>
      </c>
      <c r="V90" s="3">
        <v>-6.07</v>
      </c>
      <c r="W90" s="3">
        <v>-5.274</v>
      </c>
      <c r="X90" s="3">
        <v>-1.63</v>
      </c>
      <c r="Y90" s="3">
        <f t="shared" si="13"/>
        <v>5.274</v>
      </c>
      <c r="Z90" s="3">
        <f t="shared" si="14"/>
        <v>1.63</v>
      </c>
      <c r="AA90" s="3">
        <f t="shared" si="15"/>
        <v>3.452</v>
      </c>
      <c r="AB90" s="3">
        <f t="shared" si="16"/>
        <v>1.8220000000000001</v>
      </c>
      <c r="AC90" s="3">
        <f t="shared" si="17"/>
        <v>0.86299999999999999</v>
      </c>
      <c r="AD90" s="3">
        <f t="shared" si="18"/>
        <v>0.97365532381997799</v>
      </c>
      <c r="AE90" s="3"/>
      <c r="AF90" s="3">
        <f t="shared" si="19"/>
        <v>89.080853039604833</v>
      </c>
    </row>
    <row r="91" spans="1:32" ht="20.100000000000001" customHeight="1" x14ac:dyDescent="0.25">
      <c r="A91" s="1" t="s">
        <v>1120</v>
      </c>
      <c r="B91" s="3" t="s">
        <v>1121</v>
      </c>
      <c r="C91" s="1" t="s">
        <v>1122</v>
      </c>
      <c r="D91" s="3" t="s">
        <v>1123</v>
      </c>
      <c r="E91" s="3" t="s">
        <v>1124</v>
      </c>
      <c r="F91" s="3">
        <v>30</v>
      </c>
      <c r="G91" s="3">
        <v>32</v>
      </c>
      <c r="H91" s="3">
        <v>2</v>
      </c>
      <c r="I91" s="3">
        <v>2</v>
      </c>
      <c r="J91" s="3">
        <v>0</v>
      </c>
      <c r="K91" s="3">
        <v>0</v>
      </c>
      <c r="L91" s="1" t="s">
        <v>1125</v>
      </c>
      <c r="M91" s="1" t="s">
        <v>1126</v>
      </c>
      <c r="N91" s="3">
        <v>452.6</v>
      </c>
      <c r="O91" s="3">
        <v>7.1</v>
      </c>
      <c r="P91" s="3">
        <v>6.3</v>
      </c>
      <c r="Q91" s="3">
        <v>-5.5</v>
      </c>
      <c r="R91" s="3">
        <v>53.33</v>
      </c>
      <c r="S91" s="3">
        <v>51.58</v>
      </c>
      <c r="T91" s="3">
        <v>3</v>
      </c>
      <c r="U91" s="3">
        <v>0</v>
      </c>
      <c r="V91" s="3">
        <v>-6.2839999999999998</v>
      </c>
      <c r="W91" s="3">
        <v>-5.1139999999999999</v>
      </c>
      <c r="X91" s="3">
        <v>-1.829</v>
      </c>
      <c r="Y91" s="3">
        <f t="shared" si="13"/>
        <v>5.1139999999999999</v>
      </c>
      <c r="Z91" s="3">
        <f t="shared" si="14"/>
        <v>1.829</v>
      </c>
      <c r="AA91" s="3">
        <f t="shared" si="15"/>
        <v>3.4714999999999998</v>
      </c>
      <c r="AB91" s="3">
        <f t="shared" si="16"/>
        <v>1.6425000000000001</v>
      </c>
      <c r="AC91" s="3">
        <f t="shared" si="17"/>
        <v>0.86787499999999995</v>
      </c>
      <c r="AD91" s="3">
        <f t="shared" si="18"/>
        <v>1.0741248097412481</v>
      </c>
      <c r="AE91" s="3"/>
      <c r="AF91" s="3">
        <f t="shared" si="19"/>
        <v>89.560076232206228</v>
      </c>
    </row>
    <row r="92" spans="1:32" ht="20.100000000000001" customHeight="1" x14ac:dyDescent="0.25">
      <c r="A92" s="1" t="s">
        <v>976</v>
      </c>
      <c r="B92" s="3" t="s">
        <v>977</v>
      </c>
      <c r="C92" s="1" t="s">
        <v>978</v>
      </c>
      <c r="D92" s="3" t="s">
        <v>979</v>
      </c>
      <c r="E92" s="3" t="s">
        <v>980</v>
      </c>
      <c r="F92" s="3">
        <v>18</v>
      </c>
      <c r="G92" s="3">
        <v>23</v>
      </c>
      <c r="H92" s="3">
        <v>1</v>
      </c>
      <c r="I92" s="3">
        <v>3</v>
      </c>
      <c r="J92" s="3">
        <v>0</v>
      </c>
      <c r="K92" s="3">
        <v>0</v>
      </c>
      <c r="L92" s="1" t="s">
        <v>981</v>
      </c>
      <c r="M92" s="1" t="s">
        <v>982</v>
      </c>
      <c r="N92" s="3">
        <v>301.39999999999998</v>
      </c>
      <c r="O92" s="3">
        <v>8.8000000000000007</v>
      </c>
      <c r="P92" s="3">
        <v>1.55</v>
      </c>
      <c r="Q92" s="3"/>
      <c r="R92" s="3">
        <v>41.93</v>
      </c>
      <c r="S92" s="3">
        <v>32.79</v>
      </c>
      <c r="T92" s="3">
        <v>4</v>
      </c>
      <c r="U92" s="3">
        <v>1</v>
      </c>
      <c r="V92" s="3">
        <v>-5.1970000000000001</v>
      </c>
      <c r="W92" s="3">
        <v>-4.8570000000000002</v>
      </c>
      <c r="X92" s="3">
        <v>-1.198</v>
      </c>
      <c r="Y92" s="3">
        <f t="shared" si="13"/>
        <v>4.8570000000000002</v>
      </c>
      <c r="Z92" s="3">
        <f t="shared" si="14"/>
        <v>1.198</v>
      </c>
      <c r="AA92" s="3">
        <f t="shared" si="15"/>
        <v>3.0274999999999999</v>
      </c>
      <c r="AB92" s="3">
        <f t="shared" si="16"/>
        <v>1.8295000000000001</v>
      </c>
      <c r="AC92" s="3">
        <f t="shared" si="17"/>
        <v>0.75687499999999996</v>
      </c>
      <c r="AD92" s="3">
        <f t="shared" si="18"/>
        <v>1.0856791473080076</v>
      </c>
      <c r="AE92" s="3"/>
      <c r="AF92" s="3">
        <f t="shared" si="19"/>
        <v>88.906271250849841</v>
      </c>
    </row>
    <row r="93" spans="1:32" ht="20.100000000000001" customHeight="1" x14ac:dyDescent="0.25">
      <c r="A93" s="1" t="s">
        <v>640</v>
      </c>
      <c r="B93" s="3" t="s">
        <v>641</v>
      </c>
      <c r="C93" s="1" t="s">
        <v>642</v>
      </c>
      <c r="D93" s="3" t="s">
        <v>643</v>
      </c>
      <c r="E93" s="3" t="s">
        <v>644</v>
      </c>
      <c r="F93" s="3">
        <v>31</v>
      </c>
      <c r="G93" s="3">
        <v>41</v>
      </c>
      <c r="H93" s="3">
        <v>5</v>
      </c>
      <c r="I93" s="3">
        <v>50</v>
      </c>
      <c r="J93" s="3">
        <v>0</v>
      </c>
      <c r="K93" s="3">
        <v>0</v>
      </c>
      <c r="L93" s="1" t="s">
        <v>645</v>
      </c>
      <c r="M93" s="1" t="s">
        <v>646</v>
      </c>
      <c r="N93" s="3">
        <v>563.70000000000005</v>
      </c>
      <c r="O93" s="3">
        <v>6.91</v>
      </c>
      <c r="P93" s="3">
        <v>2.33</v>
      </c>
      <c r="Q93" s="3">
        <v>-3.2</v>
      </c>
      <c r="R93" s="3">
        <v>118.21</v>
      </c>
      <c r="S93" s="3">
        <v>62</v>
      </c>
      <c r="T93" s="3">
        <v>6</v>
      </c>
      <c r="U93" s="3">
        <v>3</v>
      </c>
      <c r="V93" s="3">
        <v>-5.3410000000000002</v>
      </c>
      <c r="W93" s="3">
        <v>-5.13</v>
      </c>
      <c r="X93" s="3">
        <v>-1.5549999999999999</v>
      </c>
      <c r="Y93" s="3">
        <f t="shared" si="13"/>
        <v>5.13</v>
      </c>
      <c r="Z93" s="3">
        <f t="shared" si="14"/>
        <v>1.5549999999999999</v>
      </c>
      <c r="AA93" s="3">
        <f t="shared" si="15"/>
        <v>3.3424999999999998</v>
      </c>
      <c r="AB93" s="3">
        <f t="shared" si="16"/>
        <v>1.7875000000000001</v>
      </c>
      <c r="AC93" s="3">
        <f t="shared" si="17"/>
        <v>0.83562499999999995</v>
      </c>
      <c r="AD93" s="3">
        <f t="shared" si="18"/>
        <v>1.023076923076923</v>
      </c>
      <c r="AE93" s="3"/>
      <c r="AF93" s="3">
        <f t="shared" si="19"/>
        <v>88.227580599998632</v>
      </c>
    </row>
    <row r="94" spans="1:32" ht="20.100000000000001" customHeight="1" x14ac:dyDescent="0.25">
      <c r="A94" s="1" t="s">
        <v>1099</v>
      </c>
      <c r="B94" s="3" t="s">
        <v>1100</v>
      </c>
      <c r="C94" s="1" t="s">
        <v>1101</v>
      </c>
      <c r="D94" s="3" t="s">
        <v>1102</v>
      </c>
      <c r="E94" s="1" t="s">
        <v>1103</v>
      </c>
      <c r="F94" s="3">
        <v>32</v>
      </c>
      <c r="G94" s="3">
        <v>43</v>
      </c>
      <c r="H94" s="3">
        <v>5</v>
      </c>
      <c r="I94" s="3">
        <v>5</v>
      </c>
      <c r="J94" s="3">
        <v>0</v>
      </c>
      <c r="K94" s="3">
        <v>0</v>
      </c>
      <c r="L94" s="1" t="s">
        <v>1104</v>
      </c>
      <c r="M94" s="1" t="s">
        <v>1105</v>
      </c>
      <c r="N94" s="3">
        <v>577.70000000000005</v>
      </c>
      <c r="O94" s="3">
        <v>6.89</v>
      </c>
      <c r="P94" s="3">
        <v>5.9</v>
      </c>
      <c r="Q94" s="3">
        <v>-3.3</v>
      </c>
      <c r="R94" s="3">
        <v>118.21</v>
      </c>
      <c r="S94" s="3">
        <v>64.05</v>
      </c>
      <c r="T94" s="3">
        <v>6</v>
      </c>
      <c r="U94" s="3">
        <v>3</v>
      </c>
      <c r="V94" s="3">
        <v>-5.4580000000000002</v>
      </c>
      <c r="W94" s="3">
        <v>-5.0570000000000004</v>
      </c>
      <c r="X94" s="3">
        <v>-1.748</v>
      </c>
      <c r="Y94" s="3">
        <f t="shared" si="13"/>
        <v>5.0570000000000004</v>
      </c>
      <c r="Z94" s="3">
        <f t="shared" si="14"/>
        <v>1.748</v>
      </c>
      <c r="AA94" s="3">
        <f t="shared" si="15"/>
        <v>3.4025000000000003</v>
      </c>
      <c r="AB94" s="3">
        <f t="shared" si="16"/>
        <v>1.6545000000000001</v>
      </c>
      <c r="AC94" s="3">
        <f t="shared" si="17"/>
        <v>0.85062500000000008</v>
      </c>
      <c r="AD94" s="3">
        <f t="shared" si="18"/>
        <v>1.0871864611665154</v>
      </c>
      <c r="AE94" s="3"/>
      <c r="AF94" s="3">
        <f t="shared" si="19"/>
        <v>89.388841178862663</v>
      </c>
    </row>
    <row r="95" spans="1:32" ht="20.100000000000001" customHeight="1" x14ac:dyDescent="0.25">
      <c r="A95" s="1" t="s">
        <v>747</v>
      </c>
      <c r="B95" s="3" t="s">
        <v>748</v>
      </c>
      <c r="C95" s="1" t="s">
        <v>749</v>
      </c>
      <c r="D95" s="3" t="s">
        <v>750</v>
      </c>
      <c r="E95" s="3" t="s">
        <v>751</v>
      </c>
      <c r="F95" s="3">
        <v>35</v>
      </c>
      <c r="G95" s="3">
        <v>41</v>
      </c>
      <c r="H95" s="3">
        <v>5</v>
      </c>
      <c r="I95" s="3">
        <v>5</v>
      </c>
      <c r="J95" s="3">
        <v>0</v>
      </c>
      <c r="K95" s="3">
        <v>0</v>
      </c>
      <c r="L95" s="1" t="s">
        <v>752</v>
      </c>
      <c r="M95" s="3" t="s">
        <v>753</v>
      </c>
      <c r="N95" s="3">
        <v>611.70000000000005</v>
      </c>
      <c r="O95" s="3">
        <v>6.89</v>
      </c>
      <c r="P95" s="3">
        <v>5.86</v>
      </c>
      <c r="Q95" s="3">
        <v>-4.0999999999999996</v>
      </c>
      <c r="R95" s="3">
        <v>121.7</v>
      </c>
      <c r="S95" s="3">
        <v>67.819999999999993</v>
      </c>
      <c r="T95" s="3">
        <v>7</v>
      </c>
      <c r="U95" s="3">
        <v>3</v>
      </c>
      <c r="V95" s="3">
        <v>-5.4489999999999998</v>
      </c>
      <c r="W95" s="3">
        <v>-5.1219999999999999</v>
      </c>
      <c r="X95" s="3">
        <v>-1.631</v>
      </c>
      <c r="Y95" s="3">
        <f t="shared" si="13"/>
        <v>5.1219999999999999</v>
      </c>
      <c r="Z95" s="3">
        <f t="shared" si="14"/>
        <v>1.631</v>
      </c>
      <c r="AA95" s="3">
        <f t="shared" si="15"/>
        <v>3.3765000000000001</v>
      </c>
      <c r="AB95" s="3">
        <f t="shared" si="16"/>
        <v>1.7454999999999998</v>
      </c>
      <c r="AC95" s="3">
        <f t="shared" si="17"/>
        <v>0.84412500000000001</v>
      </c>
      <c r="AD95" s="3">
        <f t="shared" si="18"/>
        <v>1.0379547407619594</v>
      </c>
      <c r="AE95" s="3"/>
      <c r="AF95" s="3">
        <f t="shared" si="19"/>
        <v>88.54623593137751</v>
      </c>
    </row>
    <row r="96" spans="1:32" ht="20.100000000000001" customHeight="1" x14ac:dyDescent="0.25">
      <c r="A96" s="3" t="s">
        <v>571</v>
      </c>
      <c r="B96" s="3" t="s">
        <v>572</v>
      </c>
      <c r="C96" s="3" t="s">
        <v>573</v>
      </c>
      <c r="D96" s="8" t="s">
        <v>574</v>
      </c>
      <c r="E96" s="3" t="s">
        <v>575</v>
      </c>
      <c r="F96" s="3">
        <v>33</v>
      </c>
      <c r="G96" s="3">
        <v>37</v>
      </c>
      <c r="H96" s="3">
        <v>5</v>
      </c>
      <c r="I96" s="3">
        <v>5</v>
      </c>
      <c r="J96" s="3">
        <v>0</v>
      </c>
      <c r="K96" s="3">
        <v>0</v>
      </c>
      <c r="L96" s="1" t="s">
        <v>576</v>
      </c>
      <c r="M96" s="3" t="s">
        <v>577</v>
      </c>
      <c r="N96" s="3">
        <v>583.70000000000005</v>
      </c>
      <c r="O96" s="3">
        <v>6.9</v>
      </c>
      <c r="P96" s="3">
        <v>2.4</v>
      </c>
      <c r="Q96" s="3">
        <v>-3.4</v>
      </c>
      <c r="R96" s="3">
        <v>118.21</v>
      </c>
      <c r="S96" s="3">
        <v>63.3</v>
      </c>
      <c r="T96" s="3">
        <v>6</v>
      </c>
      <c r="U96" s="3">
        <v>3</v>
      </c>
      <c r="V96" s="3">
        <v>-5.4569999999999999</v>
      </c>
      <c r="W96" s="3">
        <v>-5.3940000000000001</v>
      </c>
      <c r="X96" s="3">
        <v>-1.7430000000000001</v>
      </c>
      <c r="Y96" s="3">
        <f t="shared" si="13"/>
        <v>5.3940000000000001</v>
      </c>
      <c r="Z96" s="3">
        <f t="shared" si="14"/>
        <v>1.7430000000000001</v>
      </c>
      <c r="AA96" s="3">
        <f t="shared" si="15"/>
        <v>3.5685000000000002</v>
      </c>
      <c r="AB96" s="3">
        <f t="shared" si="16"/>
        <v>1.8254999999999999</v>
      </c>
      <c r="AC96" s="3">
        <f t="shared" si="17"/>
        <v>0.89212500000000006</v>
      </c>
      <c r="AD96" s="3">
        <f t="shared" si="18"/>
        <v>0.93987948507258279</v>
      </c>
      <c r="AE96" s="3"/>
      <c r="AF96" s="3">
        <f t="shared" si="19"/>
        <v>87.951658573454267</v>
      </c>
    </row>
    <row r="97" spans="1:32" ht="20.100000000000001" customHeight="1" x14ac:dyDescent="0.25">
      <c r="A97" s="3" t="s">
        <v>86</v>
      </c>
      <c r="B97" s="3" t="s">
        <v>87</v>
      </c>
      <c r="C97" s="3" t="s">
        <v>88</v>
      </c>
      <c r="D97" s="3" t="s">
        <v>89</v>
      </c>
      <c r="E97" s="3" t="s">
        <v>90</v>
      </c>
      <c r="F97" s="3">
        <v>21</v>
      </c>
      <c r="G97" s="3">
        <v>41</v>
      </c>
      <c r="H97" s="3">
        <v>7</v>
      </c>
      <c r="I97" s="3">
        <v>12</v>
      </c>
      <c r="J97" s="3">
        <v>0</v>
      </c>
      <c r="K97" s="3">
        <v>0</v>
      </c>
      <c r="L97" s="1" t="s">
        <v>91</v>
      </c>
      <c r="M97" s="3" t="s">
        <v>92</v>
      </c>
      <c r="N97" s="3">
        <v>583.6</v>
      </c>
      <c r="O97" s="3">
        <v>8</v>
      </c>
      <c r="P97" s="3">
        <v>-8.1999999999999993</v>
      </c>
      <c r="Q97" s="3">
        <v>-1.6</v>
      </c>
      <c r="R97" s="3">
        <v>334.59</v>
      </c>
      <c r="S97" s="3">
        <v>56.06</v>
      </c>
      <c r="T97" s="3">
        <v>15</v>
      </c>
      <c r="U97" s="3">
        <v>13</v>
      </c>
      <c r="V97" s="3">
        <v>-5.4880000000000004</v>
      </c>
      <c r="W97" s="3">
        <v>-5.3369999999999997</v>
      </c>
      <c r="X97" s="3">
        <v>0.18099999999999999</v>
      </c>
      <c r="Y97" s="3">
        <f t="shared" si="13"/>
        <v>5.3369999999999997</v>
      </c>
      <c r="Z97" s="3">
        <f t="shared" si="14"/>
        <v>-0.18099999999999999</v>
      </c>
      <c r="AA97" s="3">
        <f t="shared" si="15"/>
        <v>2.5779999999999998</v>
      </c>
      <c r="AB97" s="3">
        <f t="shared" si="16"/>
        <v>2.7589999999999999</v>
      </c>
      <c r="AC97" s="3">
        <f t="shared" si="17"/>
        <v>0.64449999999999996</v>
      </c>
      <c r="AD97" s="3">
        <f t="shared" si="18"/>
        <v>0.8013773106197899</v>
      </c>
      <c r="AE97" s="3">
        <v>88.5</v>
      </c>
      <c r="AF97" s="3">
        <f t="shared" si="19"/>
        <v>85.449459263595031</v>
      </c>
    </row>
    <row r="98" spans="1:32" ht="20.100000000000001" customHeight="1" x14ac:dyDescent="0.25">
      <c r="A98" s="3" t="s">
        <v>197</v>
      </c>
      <c r="B98" s="3" t="s">
        <v>198</v>
      </c>
      <c r="C98" s="3" t="s">
        <v>199</v>
      </c>
      <c r="D98" s="8" t="s">
        <v>200</v>
      </c>
      <c r="E98" s="3" t="s">
        <v>201</v>
      </c>
      <c r="F98" s="3">
        <v>20</v>
      </c>
      <c r="G98" s="3">
        <v>34</v>
      </c>
      <c r="H98" s="3">
        <v>0</v>
      </c>
      <c r="I98" s="3">
        <v>5</v>
      </c>
      <c r="J98" s="3">
        <v>0</v>
      </c>
      <c r="K98" s="3">
        <v>0</v>
      </c>
      <c r="L98" s="1" t="s">
        <v>202</v>
      </c>
      <c r="M98" s="3" t="s">
        <v>203</v>
      </c>
      <c r="N98" s="3">
        <v>354.5</v>
      </c>
      <c r="O98" s="3">
        <v>4.9000000000000004</v>
      </c>
      <c r="P98" s="3">
        <v>2.7</v>
      </c>
      <c r="Q98" s="3">
        <v>-3.5</v>
      </c>
      <c r="R98" s="3">
        <v>97.99</v>
      </c>
      <c r="S98" s="3">
        <v>40.86</v>
      </c>
      <c r="T98" s="3">
        <v>5</v>
      </c>
      <c r="U98" s="3">
        <v>4</v>
      </c>
      <c r="V98" s="3">
        <v>-6.3959999999999999</v>
      </c>
      <c r="W98" s="3">
        <v>-6.02</v>
      </c>
      <c r="X98" s="3">
        <v>-1.077</v>
      </c>
      <c r="Y98" s="3">
        <f t="shared" si="13"/>
        <v>6.02</v>
      </c>
      <c r="Z98" s="3">
        <f t="shared" si="14"/>
        <v>1.077</v>
      </c>
      <c r="AA98" s="3">
        <f t="shared" si="15"/>
        <v>3.5484999999999998</v>
      </c>
      <c r="AB98" s="3">
        <f t="shared" si="16"/>
        <v>2.4714999999999998</v>
      </c>
      <c r="AC98" s="3">
        <f t="shared" si="17"/>
        <v>0.88712499999999994</v>
      </c>
      <c r="AD98" s="3">
        <f t="shared" si="18"/>
        <v>0.69826016589115936</v>
      </c>
      <c r="AE98" s="3"/>
      <c r="AF98" s="3">
        <f t="shared" si="19"/>
        <v>85.990400496095702</v>
      </c>
    </row>
    <row r="99" spans="1:32" ht="20.100000000000001" customHeight="1" x14ac:dyDescent="0.25">
      <c r="A99" s="1" t="s">
        <v>1651</v>
      </c>
      <c r="B99" s="3" t="s">
        <v>1652</v>
      </c>
      <c r="C99" s="3" t="s">
        <v>1653</v>
      </c>
      <c r="D99" s="3" t="s">
        <v>1654</v>
      </c>
      <c r="E99" s="3" t="s">
        <v>1655</v>
      </c>
      <c r="F99" s="3">
        <v>24</v>
      </c>
      <c r="G99" s="3">
        <v>40</v>
      </c>
      <c r="H99" s="3">
        <v>8</v>
      </c>
      <c r="I99" s="3">
        <v>4</v>
      </c>
      <c r="J99" s="3">
        <v>0</v>
      </c>
      <c r="K99" s="3">
        <v>0</v>
      </c>
      <c r="L99" s="1" t="s">
        <v>1656</v>
      </c>
      <c r="M99" s="3" t="s">
        <v>1657</v>
      </c>
      <c r="N99" s="3">
        <v>504.6</v>
      </c>
      <c r="O99" s="3">
        <v>6.4</v>
      </c>
      <c r="P99" s="3">
        <v>1.5</v>
      </c>
      <c r="Q99" s="3">
        <v>-2.7</v>
      </c>
      <c r="R99" s="3">
        <v>145.44</v>
      </c>
      <c r="S99" s="3">
        <v>56.94</v>
      </c>
      <c r="T99" s="3">
        <v>12</v>
      </c>
      <c r="U99" s="3">
        <v>4</v>
      </c>
      <c r="V99" s="3">
        <v>-5.298</v>
      </c>
      <c r="W99" s="3">
        <v>-4.3440000000000003</v>
      </c>
      <c r="X99" s="3">
        <v>-1.8260000000000001</v>
      </c>
      <c r="Y99" s="3">
        <f t="shared" si="13"/>
        <v>4.3440000000000003</v>
      </c>
      <c r="Z99" s="3">
        <f t="shared" si="14"/>
        <v>1.8260000000000001</v>
      </c>
      <c r="AA99" s="3">
        <f t="shared" si="15"/>
        <v>3.085</v>
      </c>
      <c r="AB99" s="3">
        <f t="shared" si="16"/>
        <v>1.2590000000000001</v>
      </c>
      <c r="AC99" s="3">
        <f t="shared" si="17"/>
        <v>0.77124999999999999</v>
      </c>
      <c r="AD99" s="3">
        <f t="shared" si="18"/>
        <v>1.5548054011119936</v>
      </c>
      <c r="AE99" s="3"/>
      <c r="AF99" s="3">
        <f t="shared" si="19"/>
        <v>97.280992938141111</v>
      </c>
    </row>
    <row r="100" spans="1:32" ht="20.100000000000001" customHeight="1" x14ac:dyDescent="0.25">
      <c r="A100" s="3" t="s">
        <v>1624</v>
      </c>
      <c r="B100" s="1" t="s">
        <v>1625</v>
      </c>
      <c r="C100" s="1" t="s">
        <v>1626</v>
      </c>
      <c r="D100" s="6">
        <v>671200</v>
      </c>
      <c r="E100" s="3" t="s">
        <v>1627</v>
      </c>
      <c r="F100" s="3">
        <v>21</v>
      </c>
      <c r="G100" s="3">
        <v>29</v>
      </c>
      <c r="H100" s="3">
        <v>3</v>
      </c>
      <c r="I100" s="3">
        <v>1</v>
      </c>
      <c r="J100" s="3">
        <v>0</v>
      </c>
      <c r="K100" s="3">
        <v>0</v>
      </c>
      <c r="L100" s="1" t="s">
        <v>1628</v>
      </c>
      <c r="M100" s="3" t="s">
        <v>1629</v>
      </c>
      <c r="N100" s="3">
        <v>339.5</v>
      </c>
      <c r="O100" s="3">
        <v>8.36</v>
      </c>
      <c r="P100" s="3">
        <v>2.58</v>
      </c>
      <c r="Q100" s="3">
        <v>-3.8</v>
      </c>
      <c r="R100" s="3">
        <v>59.22</v>
      </c>
      <c r="S100" s="3">
        <v>38.82</v>
      </c>
      <c r="T100" s="3">
        <v>3</v>
      </c>
      <c r="U100" s="3">
        <v>1</v>
      </c>
      <c r="V100" s="3">
        <v>-5.7549999999999999</v>
      </c>
      <c r="W100" s="3">
        <v>-4.8239999999999998</v>
      </c>
      <c r="X100" s="3">
        <v>-2.1349999999999998</v>
      </c>
      <c r="Y100" s="3">
        <f t="shared" si="13"/>
        <v>4.8239999999999998</v>
      </c>
      <c r="Z100" s="3">
        <f t="shared" si="14"/>
        <v>2.1349999999999998</v>
      </c>
      <c r="AA100" s="3">
        <f t="shared" si="15"/>
        <v>3.4794999999999998</v>
      </c>
      <c r="AB100" s="3">
        <f t="shared" si="16"/>
        <v>1.3445</v>
      </c>
      <c r="AC100" s="3">
        <f t="shared" si="17"/>
        <v>0.86987499999999995</v>
      </c>
      <c r="AD100" s="3">
        <f t="shared" si="18"/>
        <v>1.3092227593901078</v>
      </c>
      <c r="AE100" s="3"/>
      <c r="AF100" s="3">
        <f t="shared" si="19"/>
        <v>94.73273261841517</v>
      </c>
    </row>
    <row r="101" spans="1:32" ht="20.100000000000001" customHeight="1" x14ac:dyDescent="0.25">
      <c r="A101" s="3" t="s">
        <v>1348</v>
      </c>
      <c r="B101" s="3" t="s">
        <v>1349</v>
      </c>
      <c r="C101" s="1" t="s">
        <v>1350</v>
      </c>
      <c r="D101" s="3" t="s">
        <v>1351</v>
      </c>
      <c r="E101" s="3" t="s">
        <v>1352</v>
      </c>
      <c r="F101" s="3">
        <v>19</v>
      </c>
      <c r="G101" s="3">
        <v>21</v>
      </c>
      <c r="H101" s="3">
        <v>1</v>
      </c>
      <c r="I101" s="3">
        <v>1</v>
      </c>
      <c r="J101" s="3">
        <v>0</v>
      </c>
      <c r="K101" s="3">
        <v>0</v>
      </c>
      <c r="L101" s="1" t="s">
        <v>1353</v>
      </c>
      <c r="M101" s="3" t="s">
        <v>1354</v>
      </c>
      <c r="N101" s="3">
        <v>279.39999999999998</v>
      </c>
      <c r="O101" s="3">
        <v>8</v>
      </c>
      <c r="P101" s="3">
        <v>4.3</v>
      </c>
      <c r="Q101" s="3">
        <v>-3.9</v>
      </c>
      <c r="R101" s="3">
        <v>12.5</v>
      </c>
      <c r="S101" s="3">
        <v>32.47</v>
      </c>
      <c r="T101" s="3">
        <v>2</v>
      </c>
      <c r="U101" s="3">
        <v>0</v>
      </c>
      <c r="V101" s="3">
        <v>-5.9790000000000001</v>
      </c>
      <c r="W101" s="3">
        <v>-5.25</v>
      </c>
      <c r="X101" s="3">
        <v>-2.06</v>
      </c>
      <c r="Y101" s="3">
        <f t="shared" si="13"/>
        <v>5.25</v>
      </c>
      <c r="Z101" s="3">
        <f t="shared" si="14"/>
        <v>2.06</v>
      </c>
      <c r="AA101" s="3">
        <f t="shared" si="15"/>
        <v>3.6550000000000002</v>
      </c>
      <c r="AB101" s="3">
        <f t="shared" si="16"/>
        <v>1.595</v>
      </c>
      <c r="AC101" s="3">
        <f t="shared" si="17"/>
        <v>0.91375000000000006</v>
      </c>
      <c r="AD101" s="3">
        <f t="shared" si="18"/>
        <v>1.0485893416927898</v>
      </c>
      <c r="AE101" s="3"/>
      <c r="AF101" s="3">
        <f t="shared" si="19"/>
        <v>90.325242836991833</v>
      </c>
    </row>
    <row r="102" spans="1:32" ht="20.100000000000001" customHeight="1" x14ac:dyDescent="0.25">
      <c r="A102" s="3" t="s">
        <v>1513</v>
      </c>
      <c r="B102" s="3" t="s">
        <v>1514</v>
      </c>
      <c r="C102" s="3" t="s">
        <v>1515</v>
      </c>
      <c r="D102" s="3" t="s">
        <v>1516</v>
      </c>
      <c r="E102" s="3" t="s">
        <v>1517</v>
      </c>
      <c r="F102" s="3">
        <v>22</v>
      </c>
      <c r="G102" s="3">
        <v>24</v>
      </c>
      <c r="H102" s="3">
        <v>2</v>
      </c>
      <c r="I102" s="3">
        <v>8</v>
      </c>
      <c r="J102" s="3">
        <v>0</v>
      </c>
      <c r="K102" s="3">
        <v>0</v>
      </c>
      <c r="L102" s="1" t="s">
        <v>1518</v>
      </c>
      <c r="M102" s="3" t="s">
        <v>1519</v>
      </c>
      <c r="N102" s="3">
        <v>444.4</v>
      </c>
      <c r="O102" s="3">
        <v>3.09</v>
      </c>
      <c r="P102" s="3">
        <v>-0.7</v>
      </c>
      <c r="Q102" s="3">
        <v>-2.8</v>
      </c>
      <c r="R102" s="3">
        <v>182</v>
      </c>
      <c r="S102" s="3">
        <v>43.65</v>
      </c>
      <c r="T102" s="3">
        <v>9</v>
      </c>
      <c r="U102" s="3">
        <v>6</v>
      </c>
      <c r="V102" s="3">
        <v>-6.1559999999999997</v>
      </c>
      <c r="W102" s="3">
        <v>-5.6929999999999996</v>
      </c>
      <c r="X102" s="3">
        <v>-3.4540000000000002</v>
      </c>
      <c r="Y102" s="3">
        <f t="shared" si="13"/>
        <v>5.6929999999999996</v>
      </c>
      <c r="Z102" s="3">
        <f t="shared" si="14"/>
        <v>3.4540000000000002</v>
      </c>
      <c r="AA102" s="3">
        <f t="shared" si="15"/>
        <v>4.5735000000000001</v>
      </c>
      <c r="AB102" s="3">
        <f t="shared" si="16"/>
        <v>1.1194999999999997</v>
      </c>
      <c r="AC102" s="3">
        <f t="shared" si="17"/>
        <v>1.143375</v>
      </c>
      <c r="AD102" s="3">
        <f t="shared" si="18"/>
        <v>1.083742742295668</v>
      </c>
      <c r="AE102" s="3">
        <v>95.9</v>
      </c>
      <c r="AF102" s="3">
        <f t="shared" si="19"/>
        <v>91.899117619445846</v>
      </c>
    </row>
    <row r="103" spans="1:32" ht="20.100000000000001" customHeight="1" x14ac:dyDescent="0.25">
      <c r="A103" s="3" t="s">
        <v>1251</v>
      </c>
      <c r="B103" s="3" t="s">
        <v>1252</v>
      </c>
      <c r="C103" s="3" t="s">
        <v>1253</v>
      </c>
      <c r="D103" s="3" t="s">
        <v>1254</v>
      </c>
      <c r="E103" s="3" t="s">
        <v>1255</v>
      </c>
      <c r="F103" s="3">
        <v>17</v>
      </c>
      <c r="G103" s="3">
        <v>22</v>
      </c>
      <c r="H103" s="3">
        <v>2</v>
      </c>
      <c r="I103" s="3">
        <v>1</v>
      </c>
      <c r="J103" s="3">
        <v>0</v>
      </c>
      <c r="K103" s="3">
        <v>0</v>
      </c>
      <c r="L103" s="1" t="s">
        <v>1256</v>
      </c>
      <c r="M103" s="1" t="s">
        <v>1257</v>
      </c>
      <c r="N103" s="3">
        <v>270.37</v>
      </c>
      <c r="O103" s="3">
        <v>9.1999999999999993</v>
      </c>
      <c r="P103" s="3">
        <v>2.5</v>
      </c>
      <c r="Q103" s="3">
        <v>-2.7</v>
      </c>
      <c r="R103" s="3">
        <v>25.4</v>
      </c>
      <c r="S103" s="3">
        <v>31.09</v>
      </c>
      <c r="T103" s="3">
        <v>3</v>
      </c>
      <c r="U103" s="3">
        <v>0</v>
      </c>
      <c r="V103" s="3">
        <v>-5.9630000000000001</v>
      </c>
      <c r="W103" s="3">
        <v>-5.266</v>
      </c>
      <c r="X103" s="3">
        <v>-1.839</v>
      </c>
      <c r="Y103" s="3">
        <f t="shared" si="13"/>
        <v>5.266</v>
      </c>
      <c r="Z103" s="3">
        <f t="shared" si="14"/>
        <v>1.839</v>
      </c>
      <c r="AA103" s="3">
        <f t="shared" si="15"/>
        <v>3.5525000000000002</v>
      </c>
      <c r="AB103" s="3">
        <f t="shared" si="16"/>
        <v>1.7135</v>
      </c>
      <c r="AC103" s="3">
        <f t="shared" si="17"/>
        <v>0.88812500000000016</v>
      </c>
      <c r="AD103" s="3">
        <f t="shared" si="18"/>
        <v>1.0059819083746717</v>
      </c>
      <c r="AE103" s="3"/>
      <c r="AF103" s="3">
        <f t="shared" si="19"/>
        <v>89.949972876872906</v>
      </c>
    </row>
    <row r="104" spans="1:32" ht="20.100000000000001" customHeight="1" x14ac:dyDescent="0.25">
      <c r="A104" s="3" t="s">
        <v>1658</v>
      </c>
      <c r="B104" s="3" t="s">
        <v>1659</v>
      </c>
      <c r="C104" s="1" t="s">
        <v>1660</v>
      </c>
      <c r="D104" s="3" t="s">
        <v>1661</v>
      </c>
      <c r="E104" s="3" t="s">
        <v>1662</v>
      </c>
      <c r="F104" s="3">
        <v>27</v>
      </c>
      <c r="G104" s="3">
        <v>29</v>
      </c>
      <c r="H104" s="3">
        <v>1</v>
      </c>
      <c r="I104" s="3">
        <v>11</v>
      </c>
      <c r="J104" s="3">
        <v>0</v>
      </c>
      <c r="K104" s="3">
        <v>0</v>
      </c>
      <c r="L104" s="3" t="s">
        <v>1663</v>
      </c>
      <c r="M104" s="1" t="s">
        <v>1664</v>
      </c>
      <c r="N104" s="3">
        <v>543.5</v>
      </c>
      <c r="O104" s="3">
        <v>9.4600000000000009</v>
      </c>
      <c r="P104" s="3">
        <v>1.27</v>
      </c>
      <c r="Q104" s="3">
        <v>-2.7</v>
      </c>
      <c r="R104" s="3">
        <v>206.07</v>
      </c>
      <c r="S104" s="3">
        <v>53.87</v>
      </c>
      <c r="T104" s="3">
        <v>12</v>
      </c>
      <c r="U104" s="3">
        <v>6</v>
      </c>
      <c r="V104" s="3">
        <v>-6.141</v>
      </c>
      <c r="W104" s="3">
        <v>-5.859</v>
      </c>
      <c r="X104" s="3">
        <v>-4.0039999999999996</v>
      </c>
      <c r="Y104" s="3">
        <f t="shared" si="13"/>
        <v>5.859</v>
      </c>
      <c r="Z104" s="3">
        <f t="shared" si="14"/>
        <v>4.0039999999999996</v>
      </c>
      <c r="AA104" s="3">
        <f t="shared" si="15"/>
        <v>4.9314999999999998</v>
      </c>
      <c r="AB104" s="3">
        <f t="shared" si="16"/>
        <v>0.92750000000000021</v>
      </c>
      <c r="AC104" s="3">
        <f t="shared" si="17"/>
        <v>1.2328749999999999</v>
      </c>
      <c r="AD104" s="3">
        <f t="shared" si="18"/>
        <v>1.1150943396226414</v>
      </c>
      <c r="AE104" s="3"/>
      <c r="AF104" s="3">
        <f t="shared" si="19"/>
        <v>97.402324432829957</v>
      </c>
    </row>
    <row r="105" spans="1:32" ht="20.100000000000001" customHeight="1" x14ac:dyDescent="0.25">
      <c r="A105" s="3" t="s">
        <v>697</v>
      </c>
      <c r="B105" s="3" t="s">
        <v>698</v>
      </c>
      <c r="C105" s="1" t="s">
        <v>699</v>
      </c>
      <c r="D105" s="3" t="s">
        <v>700</v>
      </c>
      <c r="E105" s="1" t="s">
        <v>701</v>
      </c>
      <c r="F105" s="3">
        <v>10</v>
      </c>
      <c r="G105" s="3">
        <v>15</v>
      </c>
      <c r="H105" s="3">
        <v>1</v>
      </c>
      <c r="I105" s="3">
        <v>1</v>
      </c>
      <c r="J105" s="3">
        <v>0</v>
      </c>
      <c r="K105" s="3">
        <v>0</v>
      </c>
      <c r="L105" s="3" t="s">
        <v>702</v>
      </c>
      <c r="M105" s="3" t="s">
        <v>703</v>
      </c>
      <c r="N105" s="3">
        <v>165.23</v>
      </c>
      <c r="O105" s="3">
        <v>9.6</v>
      </c>
      <c r="P105" s="3">
        <v>1.1299999999999999</v>
      </c>
      <c r="Q105" s="3">
        <v>-1.3</v>
      </c>
      <c r="R105" s="3">
        <v>32.299999999999997</v>
      </c>
      <c r="S105" s="3">
        <v>18.8</v>
      </c>
      <c r="T105" s="3">
        <v>2</v>
      </c>
      <c r="U105" s="3">
        <v>2</v>
      </c>
      <c r="V105" s="3">
        <v>-6.359</v>
      </c>
      <c r="W105" s="3">
        <v>-5.8860000000000001</v>
      </c>
      <c r="X105" s="3">
        <v>-1.35</v>
      </c>
      <c r="Y105" s="3">
        <f t="shared" si="13"/>
        <v>5.8860000000000001</v>
      </c>
      <c r="Z105" s="3">
        <f t="shared" si="14"/>
        <v>1.35</v>
      </c>
      <c r="AA105" s="3">
        <f t="shared" si="15"/>
        <v>3.6180000000000003</v>
      </c>
      <c r="AB105" s="3">
        <f t="shared" si="16"/>
        <v>2.2679999999999998</v>
      </c>
      <c r="AC105" s="3">
        <f t="shared" si="17"/>
        <v>0.90450000000000008</v>
      </c>
      <c r="AD105" s="3">
        <f t="shared" si="18"/>
        <v>0.74559082892416229</v>
      </c>
      <c r="AE105" s="3">
        <v>84</v>
      </c>
      <c r="AF105" s="3">
        <f t="shared" si="19"/>
        <v>88.381387383844995</v>
      </c>
    </row>
    <row r="106" spans="1:32" ht="20.100000000000001" customHeight="1" x14ac:dyDescent="0.25">
      <c r="A106" s="1" t="s">
        <v>1134</v>
      </c>
      <c r="B106" s="3" t="s">
        <v>1135</v>
      </c>
      <c r="C106" s="1" t="s">
        <v>1136</v>
      </c>
      <c r="D106" s="3" t="s">
        <v>1137</v>
      </c>
      <c r="E106" s="1" t="s">
        <v>1138</v>
      </c>
      <c r="F106" s="3">
        <v>29</v>
      </c>
      <c r="G106" s="3">
        <v>40</v>
      </c>
      <c r="H106" s="3">
        <v>2</v>
      </c>
      <c r="I106" s="3">
        <v>4</v>
      </c>
      <c r="J106" s="3">
        <v>0</v>
      </c>
      <c r="K106" s="3">
        <v>0</v>
      </c>
      <c r="L106" s="3" t="s">
        <v>1139</v>
      </c>
      <c r="M106" s="3" t="s">
        <v>1140</v>
      </c>
      <c r="N106" s="3">
        <v>480.6</v>
      </c>
      <c r="O106" s="3">
        <v>9.11</v>
      </c>
      <c r="P106" s="3">
        <v>4.7</v>
      </c>
      <c r="Q106" s="3">
        <v>-5.2</v>
      </c>
      <c r="R106" s="3">
        <v>52.19</v>
      </c>
      <c r="S106" s="3">
        <v>54.92</v>
      </c>
      <c r="T106" s="3">
        <v>6</v>
      </c>
      <c r="U106" s="3">
        <v>1</v>
      </c>
      <c r="V106" s="3">
        <v>-5.1180000000000003</v>
      </c>
      <c r="W106" s="3">
        <v>-4.8380000000000001</v>
      </c>
      <c r="X106" s="3">
        <v>-1.3029999999999999</v>
      </c>
      <c r="Y106" s="3">
        <f t="shared" si="13"/>
        <v>4.8380000000000001</v>
      </c>
      <c r="Z106" s="3">
        <f t="shared" si="14"/>
        <v>1.3029999999999999</v>
      </c>
      <c r="AA106" s="3">
        <f t="shared" si="15"/>
        <v>3.0705</v>
      </c>
      <c r="AB106" s="3">
        <f t="shared" si="16"/>
        <v>1.7675000000000001</v>
      </c>
      <c r="AC106" s="3">
        <f t="shared" si="17"/>
        <v>0.767625</v>
      </c>
      <c r="AD106" s="3">
        <f t="shared" si="18"/>
        <v>1.1115983026874114</v>
      </c>
      <c r="AE106" s="3">
        <v>93.09</v>
      </c>
      <c r="AF106" s="3">
        <f t="shared" si="19"/>
        <v>89.621868105403436</v>
      </c>
    </row>
    <row r="107" spans="1:32" ht="20.100000000000001" customHeight="1" x14ac:dyDescent="0.25">
      <c r="A107" s="1" t="s">
        <v>507</v>
      </c>
      <c r="B107" s="3" t="s">
        <v>508</v>
      </c>
      <c r="C107" s="3" t="s">
        <v>509</v>
      </c>
      <c r="D107" s="3" t="s">
        <v>510</v>
      </c>
      <c r="E107" s="3" t="s">
        <v>511</v>
      </c>
      <c r="F107" s="3">
        <v>8</v>
      </c>
      <c r="G107" s="3">
        <v>13</v>
      </c>
      <c r="H107" s="3">
        <v>1</v>
      </c>
      <c r="I107" s="3">
        <v>3</v>
      </c>
      <c r="J107" s="3">
        <v>0</v>
      </c>
      <c r="K107" s="3">
        <v>0</v>
      </c>
      <c r="L107" s="3" t="s">
        <v>512</v>
      </c>
      <c r="M107" s="1" t="s">
        <v>513</v>
      </c>
      <c r="N107" s="3">
        <v>183.2</v>
      </c>
      <c r="O107" s="3">
        <v>8.59</v>
      </c>
      <c r="P107" s="3">
        <v>-1.37</v>
      </c>
      <c r="Q107" s="3">
        <v>-0.99</v>
      </c>
      <c r="R107" s="3">
        <v>72.7</v>
      </c>
      <c r="S107" s="3">
        <v>19.04</v>
      </c>
      <c r="T107" s="3">
        <v>4</v>
      </c>
      <c r="U107" s="3">
        <v>4</v>
      </c>
      <c r="V107" s="3">
        <v>-5.9740000000000002</v>
      </c>
      <c r="W107" s="3">
        <v>-5.4880000000000004</v>
      </c>
      <c r="X107" s="3">
        <v>-1.3420000000000001</v>
      </c>
      <c r="Y107" s="3">
        <f t="shared" ref="Y107:Y137" si="20">W107*-1</f>
        <v>5.4880000000000004</v>
      </c>
      <c r="Z107" s="3">
        <f t="shared" ref="Z107:Z137" si="21">X107*-1</f>
        <v>1.3420000000000001</v>
      </c>
      <c r="AA107" s="3">
        <f t="shared" ref="AA107:AA137" si="22">(Y107+Z107)/2</f>
        <v>3.415</v>
      </c>
      <c r="AB107" s="3">
        <f t="shared" ref="AB107:AB137" si="23">(Y107-Z107)/2</f>
        <v>2.0730000000000004</v>
      </c>
      <c r="AC107" s="3">
        <f t="shared" ref="AC107:AC137" si="24">POWER((Y107+Z107),2)/(8*(Y107+Z107))</f>
        <v>0.8537499999999999</v>
      </c>
      <c r="AD107" s="3">
        <f t="shared" ref="AD107:AD137" si="25">(7-AA107)/(2*AB107)</f>
        <v>0.86468885672937756</v>
      </c>
      <c r="AE107" s="3"/>
      <c r="AF107" s="3">
        <f t="shared" si="19"/>
        <v>87.746123202255532</v>
      </c>
    </row>
    <row r="108" spans="1:32" ht="20.100000000000001" customHeight="1" x14ac:dyDescent="0.25">
      <c r="A108" s="1" t="s">
        <v>1436</v>
      </c>
      <c r="B108" s="3" t="s">
        <v>1437</v>
      </c>
      <c r="C108" s="1" t="s">
        <v>1438</v>
      </c>
      <c r="D108" s="6" t="s">
        <v>1439</v>
      </c>
      <c r="E108" s="1" t="s">
        <v>1440</v>
      </c>
      <c r="F108" s="3">
        <v>18</v>
      </c>
      <c r="G108" s="3">
        <v>18</v>
      </c>
      <c r="H108" s="3">
        <v>0</v>
      </c>
      <c r="I108" s="3">
        <v>2</v>
      </c>
      <c r="J108" s="3">
        <v>0</v>
      </c>
      <c r="K108" s="3">
        <v>0</v>
      </c>
      <c r="L108" s="3" t="s">
        <v>1441</v>
      </c>
      <c r="M108" s="1" t="s">
        <v>1442</v>
      </c>
      <c r="N108" s="3">
        <v>266.3</v>
      </c>
      <c r="O108" s="3">
        <v>9.8000000000000007</v>
      </c>
      <c r="P108" s="3">
        <v>3.5</v>
      </c>
      <c r="Q108" s="3">
        <v>-4.7</v>
      </c>
      <c r="R108" s="3" t="s">
        <v>1443</v>
      </c>
      <c r="S108" s="3">
        <v>30.1</v>
      </c>
      <c r="T108" s="3">
        <v>2</v>
      </c>
      <c r="U108" s="3">
        <v>1</v>
      </c>
      <c r="V108" s="3">
        <v>-5.8760000000000003</v>
      </c>
      <c r="W108" s="3">
        <v>-5.633</v>
      </c>
      <c r="X108" s="3">
        <v>-2.5019999999999998</v>
      </c>
      <c r="Y108" s="3">
        <f t="shared" si="20"/>
        <v>5.633</v>
      </c>
      <c r="Z108" s="3">
        <f t="shared" si="21"/>
        <v>2.5019999999999998</v>
      </c>
      <c r="AA108" s="3">
        <f t="shared" si="22"/>
        <v>4.0674999999999999</v>
      </c>
      <c r="AB108" s="3">
        <f t="shared" si="23"/>
        <v>1.5655000000000001</v>
      </c>
      <c r="AC108" s="3">
        <f t="shared" si="24"/>
        <v>1.016875</v>
      </c>
      <c r="AD108" s="3">
        <f t="shared" si="25"/>
        <v>0.93660172468859781</v>
      </c>
      <c r="AE108" s="3"/>
      <c r="AF108" s="3">
        <f t="shared" si="19"/>
        <v>90.98923400257415</v>
      </c>
    </row>
    <row r="109" spans="1:32" ht="20.100000000000001" customHeight="1" x14ac:dyDescent="0.25">
      <c r="A109" s="3" t="s">
        <v>1279</v>
      </c>
      <c r="B109" s="3" t="s">
        <v>1280</v>
      </c>
      <c r="C109" s="3" t="s">
        <v>1281</v>
      </c>
      <c r="D109" s="3" t="s">
        <v>1282</v>
      </c>
      <c r="E109" s="3" t="s">
        <v>1283</v>
      </c>
      <c r="F109" s="3">
        <v>19</v>
      </c>
      <c r="G109" s="3">
        <v>23</v>
      </c>
      <c r="H109" s="3">
        <v>3</v>
      </c>
      <c r="I109" s="3">
        <v>2</v>
      </c>
      <c r="J109" s="3">
        <v>0</v>
      </c>
      <c r="K109" s="3">
        <v>0</v>
      </c>
      <c r="L109" s="3" t="s">
        <v>1284</v>
      </c>
      <c r="M109" s="3" t="s">
        <v>1285</v>
      </c>
      <c r="N109" s="3">
        <v>325.39999999999998</v>
      </c>
      <c r="O109" s="3">
        <v>7.3</v>
      </c>
      <c r="P109" s="3">
        <v>0.9</v>
      </c>
      <c r="Q109" s="3">
        <v>-3</v>
      </c>
      <c r="R109" s="3">
        <v>68.36</v>
      </c>
      <c r="S109" s="3">
        <v>36.54</v>
      </c>
      <c r="T109" s="3">
        <v>3</v>
      </c>
      <c r="U109" s="3">
        <v>3</v>
      </c>
      <c r="V109" s="3">
        <v>-5.7960000000000003</v>
      </c>
      <c r="W109" s="3">
        <v>-5.4370000000000003</v>
      </c>
      <c r="X109" s="3">
        <v>-2.3199999999999998</v>
      </c>
      <c r="Y109" s="3">
        <f t="shared" si="20"/>
        <v>5.4370000000000003</v>
      </c>
      <c r="Z109" s="3">
        <f t="shared" si="21"/>
        <v>2.3199999999999998</v>
      </c>
      <c r="AA109" s="3">
        <f t="shared" si="22"/>
        <v>3.8784999999999998</v>
      </c>
      <c r="AB109" s="3">
        <f t="shared" si="23"/>
        <v>1.5585000000000002</v>
      </c>
      <c r="AC109" s="3">
        <f t="shared" si="24"/>
        <v>0.96962499999999996</v>
      </c>
      <c r="AD109" s="3">
        <f t="shared" si="25"/>
        <v>1.001443695861405</v>
      </c>
      <c r="AE109" s="3"/>
      <c r="AF109" s="3">
        <f t="shared" si="19"/>
        <v>90.016486056265194</v>
      </c>
    </row>
    <row r="110" spans="1:32" ht="20.100000000000001" customHeight="1" x14ac:dyDescent="0.25">
      <c r="A110" s="1" t="s">
        <v>1471</v>
      </c>
      <c r="B110" s="3" t="s">
        <v>1472</v>
      </c>
      <c r="C110" s="3" t="s">
        <v>1473</v>
      </c>
      <c r="D110" s="3" t="s">
        <v>1474</v>
      </c>
      <c r="E110" s="1" t="s">
        <v>1475</v>
      </c>
      <c r="F110" s="3">
        <v>33</v>
      </c>
      <c r="G110" s="3">
        <v>35</v>
      </c>
      <c r="H110" s="3">
        <v>5</v>
      </c>
      <c r="I110" s="3">
        <v>5</v>
      </c>
      <c r="J110" s="3">
        <v>0</v>
      </c>
      <c r="K110" s="3">
        <v>0</v>
      </c>
      <c r="L110" s="3" t="s">
        <v>1476</v>
      </c>
      <c r="M110" s="3" t="s">
        <v>1477</v>
      </c>
      <c r="N110" s="3">
        <v>581.70000000000005</v>
      </c>
      <c r="O110" s="3">
        <v>6.3</v>
      </c>
      <c r="P110" s="3">
        <v>2</v>
      </c>
      <c r="Q110" s="3">
        <v>-3.4</v>
      </c>
      <c r="R110" s="3">
        <v>118</v>
      </c>
      <c r="S110" s="3">
        <v>62.23</v>
      </c>
      <c r="T110" s="3">
        <v>6</v>
      </c>
      <c r="U110" s="3">
        <v>3</v>
      </c>
      <c r="V110" s="3">
        <v>-5.4560000000000004</v>
      </c>
      <c r="W110" s="3">
        <v>-5.2119999999999997</v>
      </c>
      <c r="X110" s="3">
        <v>-2.3580000000000001</v>
      </c>
      <c r="Y110" s="3">
        <f t="shared" si="20"/>
        <v>5.2119999999999997</v>
      </c>
      <c r="Z110" s="3">
        <f t="shared" si="21"/>
        <v>2.3580000000000001</v>
      </c>
      <c r="AA110" s="3">
        <f t="shared" si="22"/>
        <v>3.7850000000000001</v>
      </c>
      <c r="AB110" s="3">
        <f t="shared" si="23"/>
        <v>1.4269999999999998</v>
      </c>
      <c r="AC110" s="3">
        <f t="shared" si="24"/>
        <v>0.94625000000000004</v>
      </c>
      <c r="AD110" s="3">
        <f t="shared" si="25"/>
        <v>1.1264891380518571</v>
      </c>
      <c r="AE110" s="3"/>
      <c r="AF110" s="3">
        <f t="shared" si="19"/>
        <v>91.298575232851888</v>
      </c>
    </row>
    <row r="111" spans="1:32" ht="20.100000000000001" customHeight="1" x14ac:dyDescent="0.25">
      <c r="A111" s="1" t="s">
        <v>1314</v>
      </c>
      <c r="B111" s="3" t="s">
        <v>1315</v>
      </c>
      <c r="C111" s="1" t="s">
        <v>1316</v>
      </c>
      <c r="D111" s="6" t="s">
        <v>1317</v>
      </c>
      <c r="E111" s="1" t="s">
        <v>1318</v>
      </c>
      <c r="F111" s="3">
        <v>37</v>
      </c>
      <c r="G111" s="3">
        <v>67</v>
      </c>
      <c r="H111" s="3">
        <v>1</v>
      </c>
      <c r="I111" s="3">
        <v>1</v>
      </c>
      <c r="J111" s="3">
        <v>0</v>
      </c>
      <c r="K111" s="3">
        <v>0</v>
      </c>
      <c r="L111" s="3" t="s">
        <v>1319</v>
      </c>
      <c r="M111" s="3" t="s">
        <v>1320</v>
      </c>
      <c r="N111" s="3">
        <v>733.9</v>
      </c>
      <c r="O111" s="3">
        <v>8.8800000000000008</v>
      </c>
      <c r="P111" s="3">
        <v>2.6</v>
      </c>
      <c r="Q111" s="3">
        <v>-3.2</v>
      </c>
      <c r="R111" s="3">
        <v>193.91</v>
      </c>
      <c r="S111" s="3">
        <v>78.209999999999994</v>
      </c>
      <c r="T111" s="3">
        <v>14</v>
      </c>
      <c r="U111" s="3">
        <v>5</v>
      </c>
      <c r="V111" s="3">
        <v>-6.0389999999999997</v>
      </c>
      <c r="W111" s="3">
        <v>-5.3360000000000003</v>
      </c>
      <c r="X111" s="3">
        <v>-2.008</v>
      </c>
      <c r="Y111" s="3">
        <f t="shared" si="20"/>
        <v>5.3360000000000003</v>
      </c>
      <c r="Z111" s="3">
        <f t="shared" si="21"/>
        <v>2.008</v>
      </c>
      <c r="AA111" s="3">
        <f t="shared" si="22"/>
        <v>3.6720000000000002</v>
      </c>
      <c r="AB111" s="3">
        <f t="shared" si="23"/>
        <v>1.6640000000000001</v>
      </c>
      <c r="AC111" s="3">
        <f t="shared" si="24"/>
        <v>0.91800000000000004</v>
      </c>
      <c r="AD111" s="3">
        <f t="shared" si="25"/>
        <v>0.99999999999999989</v>
      </c>
      <c r="AE111" s="3"/>
      <c r="AF111" s="3">
        <f t="shared" si="19"/>
        <v>90.112769920000503</v>
      </c>
    </row>
    <row r="112" spans="1:32" ht="20.100000000000001" customHeight="1" x14ac:dyDescent="0.25">
      <c r="A112" s="3" t="s">
        <v>1169</v>
      </c>
      <c r="B112" s="3" t="s">
        <v>1170</v>
      </c>
      <c r="C112" s="3" t="s">
        <v>1171</v>
      </c>
      <c r="D112" s="3" t="s">
        <v>1172</v>
      </c>
      <c r="E112" s="1" t="s">
        <v>1173</v>
      </c>
      <c r="F112" s="3">
        <v>17</v>
      </c>
      <c r="G112" s="3">
        <v>21</v>
      </c>
      <c r="H112" s="3">
        <v>1</v>
      </c>
      <c r="I112" s="3">
        <v>4</v>
      </c>
      <c r="J112" s="3">
        <v>0</v>
      </c>
      <c r="K112" s="3">
        <v>0</v>
      </c>
      <c r="L112" s="3" t="s">
        <v>1153</v>
      </c>
      <c r="M112" s="3" t="s">
        <v>1174</v>
      </c>
      <c r="N112" s="3">
        <v>303.35000000000002</v>
      </c>
      <c r="O112" s="3">
        <v>7.6</v>
      </c>
      <c r="P112" s="3">
        <v>0.98</v>
      </c>
      <c r="Q112" s="3">
        <v>-1.7</v>
      </c>
      <c r="R112" s="3">
        <v>62.3</v>
      </c>
      <c r="S112" s="3">
        <v>31.41</v>
      </c>
      <c r="T112" s="3">
        <v>5</v>
      </c>
      <c r="U112" s="3">
        <v>1</v>
      </c>
      <c r="V112" s="3">
        <v>-6.3609999999999998</v>
      </c>
      <c r="W112" s="3">
        <v>-5.181</v>
      </c>
      <c r="X112" s="3">
        <v>-1.8759999999999999</v>
      </c>
      <c r="Y112" s="3">
        <f t="shared" si="20"/>
        <v>5.181</v>
      </c>
      <c r="Z112" s="3">
        <f t="shared" si="21"/>
        <v>1.8759999999999999</v>
      </c>
      <c r="AA112" s="3">
        <f t="shared" si="22"/>
        <v>3.5285000000000002</v>
      </c>
      <c r="AB112" s="3">
        <f t="shared" si="23"/>
        <v>1.6525000000000001</v>
      </c>
      <c r="AC112" s="3">
        <f t="shared" si="24"/>
        <v>0.88212500000000005</v>
      </c>
      <c r="AD112" s="3">
        <f t="shared" si="25"/>
        <v>1.050378214826021</v>
      </c>
      <c r="AE112" s="3">
        <v>86</v>
      </c>
      <c r="AF112" s="3">
        <f t="shared" si="19"/>
        <v>89.669218033313243</v>
      </c>
    </row>
    <row r="113" spans="1:32" ht="20.100000000000001" customHeight="1" x14ac:dyDescent="0.25">
      <c r="A113" s="1" t="s">
        <v>1148</v>
      </c>
      <c r="B113" s="3" t="s">
        <v>1149</v>
      </c>
      <c r="C113" s="1" t="s">
        <v>1150</v>
      </c>
      <c r="D113" s="3" t="s">
        <v>1151</v>
      </c>
      <c r="E113" s="1" t="s">
        <v>1152</v>
      </c>
      <c r="F113" s="3">
        <v>14</v>
      </c>
      <c r="G113" s="3">
        <v>24</v>
      </c>
      <c r="H113" s="3">
        <v>2</v>
      </c>
      <c r="I113" s="3">
        <v>7</v>
      </c>
      <c r="J113" s="3">
        <v>0</v>
      </c>
      <c r="K113" s="3">
        <v>0</v>
      </c>
      <c r="L113" s="3" t="s">
        <v>1153</v>
      </c>
      <c r="M113" s="3" t="s">
        <v>1154</v>
      </c>
      <c r="N113" s="3">
        <v>332.35</v>
      </c>
      <c r="O113" s="3">
        <v>6.95</v>
      </c>
      <c r="P113" s="3">
        <v>-2.2999999999999998</v>
      </c>
      <c r="Q113" s="3">
        <v>-0.35</v>
      </c>
      <c r="R113" s="3">
        <v>130</v>
      </c>
      <c r="S113" s="3">
        <v>33.39</v>
      </c>
      <c r="T113" s="3">
        <v>9</v>
      </c>
      <c r="U113" s="3">
        <v>5</v>
      </c>
      <c r="V113" s="3">
        <v>-6.3280000000000003</v>
      </c>
      <c r="W113" s="3">
        <v>-5.1580000000000004</v>
      </c>
      <c r="X113" s="3">
        <v>-1.917</v>
      </c>
      <c r="Y113" s="3">
        <f t="shared" si="20"/>
        <v>5.1580000000000004</v>
      </c>
      <c r="Z113" s="3">
        <f t="shared" si="21"/>
        <v>1.917</v>
      </c>
      <c r="AA113" s="3">
        <f t="shared" si="22"/>
        <v>3.5375000000000001</v>
      </c>
      <c r="AB113" s="3">
        <f t="shared" si="23"/>
        <v>1.6205000000000003</v>
      </c>
      <c r="AC113" s="3">
        <f t="shared" si="24"/>
        <v>0.88437499999999991</v>
      </c>
      <c r="AD113" s="3">
        <f t="shared" si="25"/>
        <v>1.0683431039802529</v>
      </c>
      <c r="AE113" s="3"/>
      <c r="AF113" s="3">
        <f t="shared" si="19"/>
        <v>89.642207655400796</v>
      </c>
    </row>
    <row r="114" spans="1:32" ht="20.100000000000001" customHeight="1" x14ac:dyDescent="0.25">
      <c r="A114" s="3" t="s">
        <v>895</v>
      </c>
      <c r="B114" s="3" t="s">
        <v>896</v>
      </c>
      <c r="C114" s="3" t="s">
        <v>897</v>
      </c>
      <c r="D114" s="3" t="s">
        <v>898</v>
      </c>
      <c r="E114" s="3" t="s">
        <v>899</v>
      </c>
      <c r="F114" s="3">
        <v>20</v>
      </c>
      <c r="G114" s="3">
        <v>24</v>
      </c>
      <c r="H114" s="3">
        <v>0</v>
      </c>
      <c r="I114" s="3">
        <v>2</v>
      </c>
      <c r="J114" s="3">
        <v>0</v>
      </c>
      <c r="K114" s="3">
        <v>0</v>
      </c>
      <c r="L114" s="3" t="s">
        <v>900</v>
      </c>
      <c r="M114" s="3" t="s">
        <v>901</v>
      </c>
      <c r="N114" s="3">
        <v>296.39999999999998</v>
      </c>
      <c r="O114" s="3">
        <v>10.7</v>
      </c>
      <c r="P114" s="3">
        <v>3.67</v>
      </c>
      <c r="Q114" s="3">
        <v>-4.3</v>
      </c>
      <c r="R114" s="3" t="s">
        <v>902</v>
      </c>
      <c r="S114" s="3">
        <v>34.53</v>
      </c>
      <c r="T114" s="3">
        <v>2</v>
      </c>
      <c r="U114" s="3">
        <v>2</v>
      </c>
      <c r="V114" s="3">
        <v>-6.3380000000000001</v>
      </c>
      <c r="W114" s="3">
        <v>-5.5730000000000004</v>
      </c>
      <c r="X114" s="3">
        <v>-1.306</v>
      </c>
      <c r="Y114" s="3">
        <f t="shared" si="20"/>
        <v>5.5730000000000004</v>
      </c>
      <c r="Z114" s="3">
        <f t="shared" si="21"/>
        <v>1.306</v>
      </c>
      <c r="AA114" s="3">
        <f t="shared" si="22"/>
        <v>3.4395000000000002</v>
      </c>
      <c r="AB114" s="3">
        <f t="shared" si="23"/>
        <v>2.1335000000000002</v>
      </c>
      <c r="AC114" s="3">
        <f t="shared" si="24"/>
        <v>0.85987500000000006</v>
      </c>
      <c r="AD114" s="3">
        <f t="shared" si="25"/>
        <v>0.83442699789078967</v>
      </c>
      <c r="AE114" s="3"/>
      <c r="AF114" s="3">
        <f t="shared" si="19"/>
        <v>88.764223856344259</v>
      </c>
    </row>
    <row r="115" spans="1:32" ht="20.100000000000001" customHeight="1" x14ac:dyDescent="0.25">
      <c r="A115" s="1" t="s">
        <v>1492</v>
      </c>
      <c r="B115" s="3" t="s">
        <v>1493</v>
      </c>
      <c r="C115" s="3" t="s">
        <v>1494</v>
      </c>
      <c r="D115" s="3" t="s">
        <v>1495</v>
      </c>
      <c r="E115" s="1" t="s">
        <v>1496</v>
      </c>
      <c r="F115" s="3">
        <v>10</v>
      </c>
      <c r="G115" s="3">
        <v>24</v>
      </c>
      <c r="H115" s="3">
        <v>2</v>
      </c>
      <c r="I115" s="3">
        <v>2</v>
      </c>
      <c r="J115" s="3">
        <v>0</v>
      </c>
      <c r="K115" s="3">
        <v>0</v>
      </c>
      <c r="L115" s="3" t="s">
        <v>1497</v>
      </c>
      <c r="M115" s="3" t="s">
        <v>1498</v>
      </c>
      <c r="N115" s="3">
        <v>204.31</v>
      </c>
      <c r="O115" s="3">
        <v>9.5500000000000007</v>
      </c>
      <c r="P115" s="3">
        <v>-0.3</v>
      </c>
      <c r="Q115" s="3">
        <v>-1.4</v>
      </c>
      <c r="R115" s="3">
        <v>64.5</v>
      </c>
      <c r="S115" s="3">
        <v>24.47</v>
      </c>
      <c r="T115" s="3">
        <v>4</v>
      </c>
      <c r="U115" s="3">
        <v>4</v>
      </c>
      <c r="V115" s="3">
        <v>-6.1</v>
      </c>
      <c r="W115" s="3">
        <v>-5.9219999999999997</v>
      </c>
      <c r="X115" s="3">
        <v>5.8819999999999997</v>
      </c>
      <c r="Y115" s="3">
        <f t="shared" si="20"/>
        <v>5.9219999999999997</v>
      </c>
      <c r="Z115" s="3">
        <f t="shared" si="21"/>
        <v>-5.8819999999999997</v>
      </c>
      <c r="AA115" s="3">
        <f t="shared" si="22"/>
        <v>2.0000000000000018E-2</v>
      </c>
      <c r="AB115" s="3">
        <f t="shared" si="23"/>
        <v>5.9019999999999992</v>
      </c>
      <c r="AC115" s="3">
        <f t="shared" si="24"/>
        <v>5.0000000000000044E-3</v>
      </c>
      <c r="AD115" s="3">
        <f t="shared" si="25"/>
        <v>0.59132497458488664</v>
      </c>
      <c r="AE115" s="3"/>
      <c r="AF115" s="3">
        <f t="shared" si="19"/>
        <v>91.466860139558818</v>
      </c>
    </row>
    <row r="116" spans="1:32" ht="20.100000000000001" customHeight="1" x14ac:dyDescent="0.25">
      <c r="A116" s="1" t="s">
        <v>1553</v>
      </c>
      <c r="B116" s="3" t="s">
        <v>1554</v>
      </c>
      <c r="C116" s="3" t="s">
        <v>1555</v>
      </c>
      <c r="D116" s="3" t="s">
        <v>1556</v>
      </c>
      <c r="E116" s="1" t="s">
        <v>1557</v>
      </c>
      <c r="F116" s="3">
        <v>2</v>
      </c>
      <c r="G116" s="3">
        <v>7</v>
      </c>
      <c r="H116" s="3">
        <v>1</v>
      </c>
      <c r="I116" s="3">
        <v>1</v>
      </c>
      <c r="J116" s="3">
        <v>0</v>
      </c>
      <c r="K116" s="3">
        <v>0</v>
      </c>
      <c r="L116" s="3" t="s">
        <v>1558</v>
      </c>
      <c r="M116" s="3" t="s">
        <v>1559</v>
      </c>
      <c r="N116" s="3">
        <v>61.08</v>
      </c>
      <c r="O116" s="3">
        <v>9.5</v>
      </c>
      <c r="P116" s="3">
        <v>-1.31</v>
      </c>
      <c r="Q116" s="3">
        <v>1.1399999999999999</v>
      </c>
      <c r="R116" s="3">
        <v>46.2</v>
      </c>
      <c r="S116" s="3">
        <v>6.63</v>
      </c>
      <c r="T116" s="3">
        <v>2</v>
      </c>
      <c r="U116" s="3">
        <v>2</v>
      </c>
      <c r="V116" s="3">
        <v>-6.6239999999999997</v>
      </c>
      <c r="W116" s="3">
        <v>-5.9569999999999999</v>
      </c>
      <c r="X116" s="3">
        <v>6.9130000000000003</v>
      </c>
      <c r="Y116" s="3">
        <f t="shared" si="20"/>
        <v>5.9569999999999999</v>
      </c>
      <c r="Z116" s="3">
        <f t="shared" si="21"/>
        <v>-6.9130000000000003</v>
      </c>
      <c r="AA116" s="3">
        <f t="shared" si="22"/>
        <v>-0.4780000000000002</v>
      </c>
      <c r="AB116" s="3">
        <f t="shared" si="23"/>
        <v>6.4350000000000005</v>
      </c>
      <c r="AC116" s="3">
        <f t="shared" si="24"/>
        <v>-0.11950000000000005</v>
      </c>
      <c r="AD116" s="3">
        <f t="shared" si="25"/>
        <v>0.58104118104118097</v>
      </c>
      <c r="AE116" s="3"/>
      <c r="AF116" s="3">
        <f t="shared" si="19"/>
        <v>92.577083287473442</v>
      </c>
    </row>
    <row r="117" spans="1:32" ht="20.100000000000001" customHeight="1" x14ac:dyDescent="0.25">
      <c r="A117" s="1" t="s">
        <v>1610</v>
      </c>
      <c r="B117" s="3" t="s">
        <v>1611</v>
      </c>
      <c r="C117" s="3" t="s">
        <v>1612</v>
      </c>
      <c r="D117" s="3" t="s">
        <v>1613</v>
      </c>
      <c r="E117" s="1" t="s">
        <v>1614</v>
      </c>
      <c r="F117" s="3">
        <v>2</v>
      </c>
      <c r="G117" s="3">
        <v>7</v>
      </c>
      <c r="H117" s="3">
        <v>1</v>
      </c>
      <c r="I117" s="3">
        <v>0</v>
      </c>
      <c r="J117" s="3">
        <v>0</v>
      </c>
      <c r="K117" s="3">
        <v>0</v>
      </c>
      <c r="L117" s="3" t="s">
        <v>1615</v>
      </c>
      <c r="M117" s="3" t="s">
        <v>1616</v>
      </c>
      <c r="N117" s="3">
        <v>45.08</v>
      </c>
      <c r="O117" s="3">
        <v>10.7</v>
      </c>
      <c r="P117" s="3">
        <v>-0.13</v>
      </c>
      <c r="Q117" s="3">
        <v>0.9</v>
      </c>
      <c r="R117" s="3">
        <v>26</v>
      </c>
      <c r="S117" s="3">
        <v>5.75</v>
      </c>
      <c r="T117" s="3">
        <v>1</v>
      </c>
      <c r="U117" s="3">
        <v>1</v>
      </c>
      <c r="V117" s="3">
        <v>-7.9980000000000002</v>
      </c>
      <c r="W117" s="3">
        <v>-6.0419999999999998</v>
      </c>
      <c r="X117" s="3">
        <v>7.2220000000000004</v>
      </c>
      <c r="Y117" s="3">
        <f t="shared" si="20"/>
        <v>6.0419999999999998</v>
      </c>
      <c r="Z117" s="3">
        <f t="shared" si="21"/>
        <v>-7.2220000000000004</v>
      </c>
      <c r="AA117" s="3">
        <f t="shared" si="22"/>
        <v>-0.5900000000000003</v>
      </c>
      <c r="AB117" s="3">
        <f t="shared" si="23"/>
        <v>6.6319999999999997</v>
      </c>
      <c r="AC117" s="3">
        <f t="shared" si="24"/>
        <v>-0.14750000000000008</v>
      </c>
      <c r="AD117" s="3">
        <f t="shared" si="25"/>
        <v>0.57222557297949339</v>
      </c>
      <c r="AE117" s="3">
        <v>96.4</v>
      </c>
      <c r="AF117" s="3">
        <f t="shared" si="19"/>
        <v>94.122123596453278</v>
      </c>
    </row>
    <row r="118" spans="1:32" ht="20.100000000000001" customHeight="1" x14ac:dyDescent="0.25">
      <c r="A118" s="1" t="s">
        <v>470</v>
      </c>
      <c r="B118" s="3" t="s">
        <v>471</v>
      </c>
      <c r="C118" s="1" t="s">
        <v>472</v>
      </c>
      <c r="D118" s="3" t="s">
        <v>473</v>
      </c>
      <c r="E118" s="1" t="s">
        <v>474</v>
      </c>
      <c r="F118" s="3">
        <v>17</v>
      </c>
      <c r="G118" s="3">
        <v>28</v>
      </c>
      <c r="H118" s="3">
        <v>2</v>
      </c>
      <c r="I118" s="3">
        <v>1</v>
      </c>
      <c r="J118" s="3">
        <v>0</v>
      </c>
      <c r="K118" s="3">
        <v>0</v>
      </c>
      <c r="L118" s="3" t="s">
        <v>475</v>
      </c>
      <c r="M118" s="3" t="s">
        <v>476</v>
      </c>
      <c r="N118" s="3">
        <v>276.39999999999998</v>
      </c>
      <c r="O118" s="3">
        <v>7.7</v>
      </c>
      <c r="P118" s="3">
        <v>4.46</v>
      </c>
      <c r="Q118" s="3">
        <v>-3.2</v>
      </c>
      <c r="R118" s="3" t="s">
        <v>477</v>
      </c>
      <c r="S118" s="3">
        <v>33.47</v>
      </c>
      <c r="T118" s="3">
        <v>2</v>
      </c>
      <c r="U118" s="3">
        <v>1</v>
      </c>
      <c r="V118" s="3">
        <v>-5.7850000000000001</v>
      </c>
      <c r="W118" s="3">
        <v>-5.3819999999999997</v>
      </c>
      <c r="X118" s="3">
        <v>-1.42</v>
      </c>
      <c r="Y118" s="3">
        <f t="shared" si="20"/>
        <v>5.3819999999999997</v>
      </c>
      <c r="Z118" s="3">
        <f t="shared" si="21"/>
        <v>1.42</v>
      </c>
      <c r="AA118" s="3">
        <f t="shared" si="22"/>
        <v>3.4009999999999998</v>
      </c>
      <c r="AB118" s="3">
        <f t="shared" si="23"/>
        <v>1.9809999999999999</v>
      </c>
      <c r="AC118" s="3">
        <f t="shared" si="24"/>
        <v>0.85024999999999995</v>
      </c>
      <c r="AD118" s="3">
        <f t="shared" si="25"/>
        <v>0.90837960625946501</v>
      </c>
      <c r="AE118" s="3"/>
      <c r="AF118" s="3">
        <f t="shared" si="19"/>
        <v>87.558551602846649</v>
      </c>
    </row>
    <row r="119" spans="1:32" ht="20.100000000000001" customHeight="1" x14ac:dyDescent="0.25">
      <c r="A119" s="1" t="s">
        <v>1080</v>
      </c>
      <c r="B119" s="3" t="s">
        <v>1081</v>
      </c>
      <c r="C119" s="3" t="s">
        <v>1082</v>
      </c>
      <c r="D119" s="3" t="s">
        <v>1083</v>
      </c>
      <c r="E119" s="1" t="s">
        <v>715</v>
      </c>
      <c r="F119" s="3">
        <v>16</v>
      </c>
      <c r="G119" s="3">
        <v>23</v>
      </c>
      <c r="H119" s="3">
        <v>1</v>
      </c>
      <c r="I119" s="3">
        <v>2</v>
      </c>
      <c r="J119" s="3">
        <v>0</v>
      </c>
      <c r="K119" s="3">
        <v>0</v>
      </c>
      <c r="L119" s="3" t="s">
        <v>1084</v>
      </c>
      <c r="M119" s="3" t="s">
        <v>1085</v>
      </c>
      <c r="N119" s="3">
        <v>261.36</v>
      </c>
      <c r="O119" s="3">
        <v>8.69</v>
      </c>
      <c r="P119" s="3">
        <v>2.8</v>
      </c>
      <c r="Q119" s="3">
        <v>-2.7</v>
      </c>
      <c r="R119" s="3">
        <v>29.5</v>
      </c>
      <c r="S119" s="3">
        <v>29.92</v>
      </c>
      <c r="T119" s="3">
        <v>3</v>
      </c>
      <c r="U119" s="3">
        <v>0</v>
      </c>
      <c r="V119" s="3">
        <v>-6.1580000000000004</v>
      </c>
      <c r="W119" s="3">
        <v>-5.0819999999999999</v>
      </c>
      <c r="X119" s="3">
        <v>-1.524</v>
      </c>
      <c r="Y119" s="3">
        <f t="shared" si="20"/>
        <v>5.0819999999999999</v>
      </c>
      <c r="Z119" s="3">
        <f t="shared" si="21"/>
        <v>1.524</v>
      </c>
      <c r="AA119" s="3">
        <f t="shared" si="22"/>
        <v>3.3029999999999999</v>
      </c>
      <c r="AB119" s="3">
        <f t="shared" si="23"/>
        <v>1.7789999999999999</v>
      </c>
      <c r="AC119" s="3">
        <f t="shared" si="24"/>
        <v>0.82574999999999998</v>
      </c>
      <c r="AD119" s="3">
        <f t="shared" si="25"/>
        <v>1.0390668915120855</v>
      </c>
      <c r="AE119" s="3"/>
      <c r="AF119" s="3">
        <f t="shared" si="19"/>
        <v>89.243042724091481</v>
      </c>
    </row>
    <row r="120" spans="1:32" ht="20.100000000000001" customHeight="1" x14ac:dyDescent="0.25">
      <c r="A120" s="3" t="s">
        <v>942</v>
      </c>
      <c r="B120" s="3" t="s">
        <v>943</v>
      </c>
      <c r="C120" s="1" t="s">
        <v>944</v>
      </c>
      <c r="D120" s="3" t="s">
        <v>945</v>
      </c>
      <c r="E120" s="1" t="s">
        <v>946</v>
      </c>
      <c r="F120" s="3">
        <v>9</v>
      </c>
      <c r="G120" s="3">
        <v>10</v>
      </c>
      <c r="H120" s="3">
        <v>2</v>
      </c>
      <c r="I120" s="3">
        <v>3</v>
      </c>
      <c r="J120" s="3">
        <v>2</v>
      </c>
      <c r="K120" s="3">
        <v>0</v>
      </c>
      <c r="L120" s="1" t="s">
        <v>947</v>
      </c>
      <c r="M120" s="1" t="s">
        <v>948</v>
      </c>
      <c r="N120" s="3">
        <v>258.3</v>
      </c>
      <c r="O120" s="3">
        <v>8.1</v>
      </c>
      <c r="P120" s="3">
        <v>2.0099999999999998</v>
      </c>
      <c r="Q120" s="3">
        <v>-3.81</v>
      </c>
      <c r="R120" s="3">
        <v>82.28</v>
      </c>
      <c r="S120" s="3">
        <v>25.27</v>
      </c>
      <c r="T120" s="3">
        <v>6</v>
      </c>
      <c r="U120" s="3">
        <v>1</v>
      </c>
      <c r="V120" s="3">
        <v>-6.673</v>
      </c>
      <c r="W120" s="3">
        <v>-6.3840000000000003</v>
      </c>
      <c r="X120" s="3">
        <v>-3.101</v>
      </c>
      <c r="Y120" s="3">
        <f t="shared" si="20"/>
        <v>6.3840000000000003</v>
      </c>
      <c r="Z120" s="3">
        <f t="shared" si="21"/>
        <v>3.101</v>
      </c>
      <c r="AA120" s="3">
        <f t="shared" si="22"/>
        <v>4.7424999999999997</v>
      </c>
      <c r="AB120" s="3">
        <f t="shared" si="23"/>
        <v>1.6415000000000002</v>
      </c>
      <c r="AC120" s="3">
        <f t="shared" si="24"/>
        <v>1.1856249999999999</v>
      </c>
      <c r="AD120" s="3">
        <f t="shared" si="25"/>
        <v>0.687633262260128</v>
      </c>
      <c r="AE120" s="3"/>
      <c r="AF120" s="3">
        <f t="shared" si="19"/>
        <v>88.842935126053717</v>
      </c>
    </row>
    <row r="121" spans="1:32" ht="20.100000000000001" customHeight="1" x14ac:dyDescent="0.25">
      <c r="A121" s="3" t="s">
        <v>50</v>
      </c>
      <c r="B121" s="3" t="s">
        <v>51</v>
      </c>
      <c r="C121" s="1" t="s">
        <v>52</v>
      </c>
      <c r="D121" s="3" t="s">
        <v>53</v>
      </c>
      <c r="E121" s="1" t="s">
        <v>54</v>
      </c>
      <c r="F121" s="3">
        <v>19</v>
      </c>
      <c r="G121" s="3">
        <v>13</v>
      </c>
      <c r="H121" s="3">
        <v>1</v>
      </c>
      <c r="I121" s="3">
        <v>2</v>
      </c>
      <c r="J121" s="3">
        <v>0</v>
      </c>
      <c r="K121" s="3">
        <v>0</v>
      </c>
      <c r="L121" s="1" t="s">
        <v>55</v>
      </c>
      <c r="M121" s="1" t="s">
        <v>56</v>
      </c>
      <c r="N121" s="3">
        <v>179.22</v>
      </c>
      <c r="O121" s="3">
        <v>2.2000000000000002</v>
      </c>
      <c r="P121" s="3">
        <v>1.58</v>
      </c>
      <c r="Q121" s="3">
        <v>-2.37</v>
      </c>
      <c r="R121" s="3">
        <v>38.33</v>
      </c>
      <c r="S121" s="3">
        <v>19.82</v>
      </c>
      <c r="T121" s="3">
        <v>2</v>
      </c>
      <c r="U121" s="3">
        <v>1</v>
      </c>
      <c r="V121" s="3">
        <v>-6.0430000000000001</v>
      </c>
      <c r="W121" s="3">
        <v>-5.2939999999999996</v>
      </c>
      <c r="X121" s="3">
        <v>-1.5229999999999999</v>
      </c>
      <c r="Y121" s="3">
        <f t="shared" si="20"/>
        <v>5.2939999999999996</v>
      </c>
      <c r="Z121" s="3">
        <f t="shared" si="21"/>
        <v>1.5229999999999999</v>
      </c>
      <c r="AA121" s="3">
        <f t="shared" si="22"/>
        <v>3.4084999999999996</v>
      </c>
      <c r="AB121" s="3">
        <f t="shared" si="23"/>
        <v>1.8855</v>
      </c>
      <c r="AC121" s="3">
        <f t="shared" si="24"/>
        <v>0.85212499999999991</v>
      </c>
      <c r="AD121" s="3">
        <f t="shared" si="25"/>
        <v>0.95239989392734037</v>
      </c>
      <c r="AE121" s="3"/>
      <c r="AF121" s="3">
        <f t="shared" si="19"/>
        <v>85.101049721897994</v>
      </c>
    </row>
    <row r="122" spans="1:32" ht="20.100000000000001" customHeight="1" x14ac:dyDescent="0.25">
      <c r="A122" s="1" t="s">
        <v>740</v>
      </c>
      <c r="B122" s="3" t="s">
        <v>741</v>
      </c>
      <c r="C122" s="1" t="s">
        <v>742</v>
      </c>
      <c r="D122" s="3" t="s">
        <v>743</v>
      </c>
      <c r="E122" s="1" t="s">
        <v>744</v>
      </c>
      <c r="F122" s="3">
        <v>22</v>
      </c>
      <c r="G122" s="3">
        <v>27</v>
      </c>
      <c r="H122" s="3">
        <v>1</v>
      </c>
      <c r="I122" s="3">
        <v>1</v>
      </c>
      <c r="J122" s="3">
        <v>0</v>
      </c>
      <c r="K122" s="3">
        <v>0</v>
      </c>
      <c r="L122" s="1" t="s">
        <v>745</v>
      </c>
      <c r="M122" s="3" t="s">
        <v>746</v>
      </c>
      <c r="N122" s="3">
        <v>321.5</v>
      </c>
      <c r="O122" s="3">
        <v>8.5</v>
      </c>
      <c r="P122" s="3">
        <v>4.08</v>
      </c>
      <c r="Q122" s="3">
        <v>-4.5999999999999996</v>
      </c>
      <c r="R122" s="3">
        <v>23.47</v>
      </c>
      <c r="S122" s="3">
        <v>37.92</v>
      </c>
      <c r="T122" s="3">
        <v>2</v>
      </c>
      <c r="U122" s="3">
        <v>1</v>
      </c>
      <c r="V122" s="3">
        <v>-5.6689999999999996</v>
      </c>
      <c r="W122" s="3">
        <v>-5.1529999999999996</v>
      </c>
      <c r="X122" s="3">
        <v>-1.4239999999999999</v>
      </c>
      <c r="Y122" s="3">
        <f t="shared" si="20"/>
        <v>5.1529999999999996</v>
      </c>
      <c r="Z122" s="3">
        <f t="shared" si="21"/>
        <v>1.4239999999999999</v>
      </c>
      <c r="AA122" s="3">
        <f t="shared" si="22"/>
        <v>3.2885</v>
      </c>
      <c r="AB122" s="3">
        <f t="shared" si="23"/>
        <v>1.8644999999999998</v>
      </c>
      <c r="AC122" s="3">
        <f t="shared" si="24"/>
        <v>0.82212499999999999</v>
      </c>
      <c r="AD122" s="3">
        <f t="shared" si="25"/>
        <v>0.99530705282917686</v>
      </c>
      <c r="AE122" s="3"/>
      <c r="AF122" s="3">
        <f t="shared" si="19"/>
        <v>88.524198150479563</v>
      </c>
    </row>
    <row r="123" spans="1:32" ht="20.100000000000001" customHeight="1" x14ac:dyDescent="0.25">
      <c r="A123" s="3" t="s">
        <v>500</v>
      </c>
      <c r="B123" s="3" t="s">
        <v>501</v>
      </c>
      <c r="C123" s="1" t="s">
        <v>502</v>
      </c>
      <c r="D123" s="6" t="s">
        <v>503</v>
      </c>
      <c r="E123" s="1" t="s">
        <v>504</v>
      </c>
      <c r="F123" s="3">
        <v>12</v>
      </c>
      <c r="G123" s="3">
        <v>17</v>
      </c>
      <c r="H123" s="3">
        <v>1</v>
      </c>
      <c r="I123" s="3">
        <v>1</v>
      </c>
      <c r="J123" s="3">
        <v>0</v>
      </c>
      <c r="K123" s="3">
        <v>0</v>
      </c>
      <c r="L123" s="1" t="s">
        <v>505</v>
      </c>
      <c r="M123" s="3" t="s">
        <v>506</v>
      </c>
      <c r="N123" s="3">
        <v>191.27</v>
      </c>
      <c r="O123" s="3">
        <v>7.6</v>
      </c>
      <c r="P123" s="3">
        <v>2.17</v>
      </c>
      <c r="Q123" s="3">
        <v>-1.9</v>
      </c>
      <c r="R123" s="3">
        <v>12.47</v>
      </c>
      <c r="S123" s="3">
        <v>22.18</v>
      </c>
      <c r="T123" s="3">
        <v>2</v>
      </c>
      <c r="U123" s="3">
        <v>0</v>
      </c>
      <c r="V123" s="3">
        <v>-6.0049999999999999</v>
      </c>
      <c r="W123" s="3">
        <v>-5.3330000000000002</v>
      </c>
      <c r="X123" s="3">
        <v>-1.42</v>
      </c>
      <c r="Y123" s="3">
        <f t="shared" si="20"/>
        <v>5.3330000000000002</v>
      </c>
      <c r="Z123" s="3">
        <f t="shared" si="21"/>
        <v>1.42</v>
      </c>
      <c r="AA123" s="3">
        <f t="shared" si="22"/>
        <v>3.3765000000000001</v>
      </c>
      <c r="AB123" s="3">
        <f t="shared" si="23"/>
        <v>1.9565000000000001</v>
      </c>
      <c r="AC123" s="3">
        <f t="shared" si="24"/>
        <v>0.84412500000000001</v>
      </c>
      <c r="AD123" s="3">
        <f t="shared" si="25"/>
        <v>0.92601584462049569</v>
      </c>
      <c r="AE123" s="3"/>
      <c r="AF123" s="3">
        <f t="shared" si="19"/>
        <v>87.590761176942848</v>
      </c>
    </row>
    <row r="124" spans="1:32" ht="20.100000000000001" customHeight="1" x14ac:dyDescent="0.25">
      <c r="A124" s="1" t="s">
        <v>57</v>
      </c>
      <c r="B124" s="3" t="s">
        <v>58</v>
      </c>
      <c r="C124" s="1" t="s">
        <v>59</v>
      </c>
      <c r="D124" s="3" t="s">
        <v>60</v>
      </c>
      <c r="E124" s="1" t="s">
        <v>61</v>
      </c>
      <c r="F124" s="3">
        <v>17</v>
      </c>
      <c r="G124" s="3">
        <v>20</v>
      </c>
      <c r="H124" s="3">
        <v>2</v>
      </c>
      <c r="I124" s="3">
        <v>5</v>
      </c>
      <c r="J124" s="3">
        <v>1</v>
      </c>
      <c r="K124" s="3">
        <v>0</v>
      </c>
      <c r="L124" s="1" t="s">
        <v>62</v>
      </c>
      <c r="M124" s="1" t="s">
        <v>63</v>
      </c>
      <c r="N124" s="3">
        <v>364.4</v>
      </c>
      <c r="O124" s="3">
        <v>2.7</v>
      </c>
      <c r="P124" s="3">
        <v>1.33</v>
      </c>
      <c r="Q124" s="3">
        <v>-3</v>
      </c>
      <c r="R124" s="3">
        <v>95.94</v>
      </c>
      <c r="S124" s="3">
        <v>36.74</v>
      </c>
      <c r="T124" s="3">
        <v>6</v>
      </c>
      <c r="U124" s="3">
        <v>2</v>
      </c>
      <c r="V124" s="3">
        <v>-6.351</v>
      </c>
      <c r="W124" s="3">
        <v>-5.9960000000000004</v>
      </c>
      <c r="X124" s="3">
        <v>-1.8839999999999999</v>
      </c>
      <c r="Y124" s="3">
        <f t="shared" si="20"/>
        <v>5.9960000000000004</v>
      </c>
      <c r="Z124" s="3">
        <f t="shared" si="21"/>
        <v>1.8839999999999999</v>
      </c>
      <c r="AA124" s="3">
        <f t="shared" si="22"/>
        <v>3.9400000000000004</v>
      </c>
      <c r="AB124" s="3">
        <f t="shared" si="23"/>
        <v>2.056</v>
      </c>
      <c r="AC124" s="3">
        <f t="shared" si="24"/>
        <v>0.9850000000000001</v>
      </c>
      <c r="AD124" s="3">
        <f t="shared" si="25"/>
        <v>0.74416342412451353</v>
      </c>
      <c r="AE124" s="3"/>
      <c r="AF124" s="3">
        <f t="shared" si="19"/>
        <v>85.227690991595381</v>
      </c>
    </row>
    <row r="125" spans="1:32" ht="20.100000000000001" customHeight="1" x14ac:dyDescent="0.25">
      <c r="A125" s="3" t="s">
        <v>1175</v>
      </c>
      <c r="B125" s="3" t="s">
        <v>1176</v>
      </c>
      <c r="C125" s="1" t="s">
        <v>1177</v>
      </c>
      <c r="D125" s="3" t="s">
        <v>1178</v>
      </c>
      <c r="E125" s="1" t="s">
        <v>1179</v>
      </c>
      <c r="F125" s="3">
        <v>10</v>
      </c>
      <c r="G125" s="3">
        <v>15</v>
      </c>
      <c r="H125" s="3">
        <v>5</v>
      </c>
      <c r="I125" s="3">
        <v>0</v>
      </c>
      <c r="J125" s="3">
        <v>0</v>
      </c>
      <c r="K125" s="3">
        <v>0</v>
      </c>
      <c r="L125" s="1" t="s">
        <v>1180</v>
      </c>
      <c r="M125" s="1" t="s">
        <v>1181</v>
      </c>
      <c r="N125" s="3">
        <v>205.26</v>
      </c>
      <c r="O125" s="3">
        <v>11.8</v>
      </c>
      <c r="P125" s="3">
        <v>-0.83</v>
      </c>
      <c r="Q125" s="3">
        <v>-3</v>
      </c>
      <c r="R125" s="3">
        <v>97.78</v>
      </c>
      <c r="S125" s="3">
        <v>22.14</v>
      </c>
      <c r="T125" s="3">
        <v>5</v>
      </c>
      <c r="U125" s="3">
        <v>5</v>
      </c>
      <c r="V125" s="3">
        <v>-5.625</v>
      </c>
      <c r="W125" s="3">
        <v>-5.109</v>
      </c>
      <c r="X125" s="3">
        <v>-1.1970000000000001</v>
      </c>
      <c r="Y125" s="3">
        <f t="shared" si="20"/>
        <v>5.109</v>
      </c>
      <c r="Z125" s="3">
        <f t="shared" si="21"/>
        <v>1.1970000000000001</v>
      </c>
      <c r="AA125" s="3">
        <f t="shared" si="22"/>
        <v>3.153</v>
      </c>
      <c r="AB125" s="3">
        <f t="shared" si="23"/>
        <v>1.956</v>
      </c>
      <c r="AC125" s="3">
        <f t="shared" si="24"/>
        <v>0.78825000000000001</v>
      </c>
      <c r="AD125" s="3">
        <f t="shared" si="25"/>
        <v>0.98338445807770958</v>
      </c>
      <c r="AE125" s="3"/>
      <c r="AF125" s="3">
        <f t="shared" ref="AF125:AF186" si="26" xml:space="preserve"> 812.17478*W125+ 33.1669*AD125 + 823.463*X125 + 6579.008*AC125 + 0.5287*O125</f>
        <v>89.67136796261731</v>
      </c>
    </row>
    <row r="126" spans="1:32" ht="20.100000000000001" customHeight="1" x14ac:dyDescent="0.25">
      <c r="A126" s="3" t="s">
        <v>266</v>
      </c>
      <c r="B126" s="3" t="s">
        <v>267</v>
      </c>
      <c r="C126" s="1" t="s">
        <v>268</v>
      </c>
      <c r="D126" s="3" t="s">
        <v>269</v>
      </c>
      <c r="E126" s="1" t="s">
        <v>270</v>
      </c>
      <c r="F126" s="3">
        <v>19</v>
      </c>
      <c r="G126" s="3">
        <v>20</v>
      </c>
      <c r="H126" s="3">
        <v>2</v>
      </c>
      <c r="I126" s="3">
        <v>2</v>
      </c>
      <c r="J126" s="3">
        <v>0</v>
      </c>
      <c r="K126" s="3">
        <v>0</v>
      </c>
      <c r="L126" s="1" t="s">
        <v>271</v>
      </c>
      <c r="M126" s="1" t="s">
        <v>272</v>
      </c>
      <c r="N126" s="3">
        <v>308.39999999999998</v>
      </c>
      <c r="O126" s="3">
        <v>4.4000000000000004</v>
      </c>
      <c r="P126" s="3">
        <v>3.16</v>
      </c>
      <c r="Q126" s="3">
        <v>-3.81</v>
      </c>
      <c r="R126" s="3">
        <v>40.619999999999997</v>
      </c>
      <c r="S126" s="3">
        <v>34.15</v>
      </c>
      <c r="T126" s="3">
        <v>2</v>
      </c>
      <c r="U126" s="3">
        <v>0</v>
      </c>
      <c r="V126" s="3">
        <v>-6.2629999999999999</v>
      </c>
      <c r="W126" s="3">
        <v>-5.7690000000000001</v>
      </c>
      <c r="X126" s="3">
        <v>-1.9</v>
      </c>
      <c r="Y126" s="3">
        <f t="shared" si="20"/>
        <v>5.7690000000000001</v>
      </c>
      <c r="Z126" s="3">
        <f t="shared" si="21"/>
        <v>1.9</v>
      </c>
      <c r="AA126" s="3">
        <f t="shared" si="22"/>
        <v>3.8345000000000002</v>
      </c>
      <c r="AB126" s="3">
        <f t="shared" si="23"/>
        <v>1.9345000000000001</v>
      </c>
      <c r="AC126" s="3">
        <f t="shared" si="24"/>
        <v>0.95862500000000006</v>
      </c>
      <c r="AD126" s="3">
        <f t="shared" si="25"/>
        <v>0.81817006978547413</v>
      </c>
      <c r="AE126" s="3"/>
      <c r="AF126" s="3">
        <f t="shared" si="26"/>
        <v>86.247983067568157</v>
      </c>
    </row>
    <row r="127" spans="1:32" ht="20.100000000000001" customHeight="1" x14ac:dyDescent="0.25">
      <c r="A127" s="1" t="s">
        <v>585</v>
      </c>
      <c r="B127" s="3" t="s">
        <v>586</v>
      </c>
      <c r="C127" s="1" t="s">
        <v>587</v>
      </c>
      <c r="D127" s="3" t="s">
        <v>588</v>
      </c>
      <c r="E127" s="1" t="s">
        <v>589</v>
      </c>
      <c r="F127" s="3">
        <v>9</v>
      </c>
      <c r="G127" s="3">
        <v>13</v>
      </c>
      <c r="H127" s="3">
        <v>1</v>
      </c>
      <c r="I127" s="3">
        <v>2</v>
      </c>
      <c r="J127" s="3">
        <v>0</v>
      </c>
      <c r="K127" s="3">
        <v>0</v>
      </c>
      <c r="L127" s="1" t="s">
        <v>590</v>
      </c>
      <c r="M127" s="1" t="s">
        <v>591</v>
      </c>
      <c r="N127" s="3">
        <v>167.2</v>
      </c>
      <c r="O127" s="3">
        <v>8.9700000000000006</v>
      </c>
      <c r="P127" s="3">
        <v>-0.31</v>
      </c>
      <c r="Q127" s="3">
        <v>-0.88</v>
      </c>
      <c r="R127" s="3">
        <v>52.49</v>
      </c>
      <c r="S127" s="3">
        <v>18.2</v>
      </c>
      <c r="T127" s="3">
        <v>3</v>
      </c>
      <c r="U127" s="3">
        <v>3</v>
      </c>
      <c r="V127" s="3">
        <v>-6.0179999999999998</v>
      </c>
      <c r="W127" s="3">
        <v>-5.8120000000000003</v>
      </c>
      <c r="X127" s="3">
        <v>-1.381</v>
      </c>
      <c r="Y127" s="3">
        <f t="shared" si="20"/>
        <v>5.8120000000000003</v>
      </c>
      <c r="Z127" s="3">
        <f t="shared" si="21"/>
        <v>1.381</v>
      </c>
      <c r="AA127" s="3">
        <f t="shared" si="22"/>
        <v>3.5965000000000003</v>
      </c>
      <c r="AB127" s="3">
        <f t="shared" si="23"/>
        <v>2.2155</v>
      </c>
      <c r="AC127" s="3">
        <f t="shared" si="24"/>
        <v>0.89912500000000006</v>
      </c>
      <c r="AD127" s="3">
        <f t="shared" si="25"/>
        <v>0.76811103588354768</v>
      </c>
      <c r="AE127" s="3">
        <v>88</v>
      </c>
      <c r="AF127" s="3">
        <f t="shared" si="26"/>
        <v>88.006644556044549</v>
      </c>
    </row>
    <row r="128" spans="1:32" ht="20.100000000000001" customHeight="1" x14ac:dyDescent="0.25">
      <c r="A128" s="1" t="s">
        <v>969</v>
      </c>
      <c r="B128" s="3" t="s">
        <v>970</v>
      </c>
      <c r="C128" s="1" t="s">
        <v>971</v>
      </c>
      <c r="D128" s="3" t="s">
        <v>972</v>
      </c>
      <c r="E128" s="1" t="s">
        <v>973</v>
      </c>
      <c r="F128" s="3">
        <v>8</v>
      </c>
      <c r="G128" s="3">
        <v>11</v>
      </c>
      <c r="H128" s="3">
        <v>1</v>
      </c>
      <c r="I128" s="3">
        <v>0</v>
      </c>
      <c r="J128" s="3">
        <v>0</v>
      </c>
      <c r="K128" s="3">
        <v>0</v>
      </c>
      <c r="L128" s="1" t="s">
        <v>974</v>
      </c>
      <c r="M128" s="1" t="s">
        <v>975</v>
      </c>
      <c r="N128" s="3">
        <v>121.18</v>
      </c>
      <c r="O128" s="3">
        <v>9.8000000000000007</v>
      </c>
      <c r="P128" s="3">
        <v>1.41</v>
      </c>
      <c r="Q128" s="3">
        <v>-1.7</v>
      </c>
      <c r="R128" s="3">
        <v>26.02</v>
      </c>
      <c r="S128" s="3">
        <v>14.35</v>
      </c>
      <c r="T128" s="3">
        <v>1</v>
      </c>
      <c r="U128" s="3">
        <v>1</v>
      </c>
      <c r="V128" s="3">
        <v>-6.4649999999999999</v>
      </c>
      <c r="W128" s="3">
        <v>-6.1319999999999997</v>
      </c>
      <c r="X128" s="3">
        <v>-1.393</v>
      </c>
      <c r="Y128" s="3">
        <f t="shared" si="20"/>
        <v>6.1319999999999997</v>
      </c>
      <c r="Z128" s="3">
        <f t="shared" si="21"/>
        <v>1.393</v>
      </c>
      <c r="AA128" s="3">
        <f t="shared" si="22"/>
        <v>3.7624999999999997</v>
      </c>
      <c r="AB128" s="3">
        <f t="shared" si="23"/>
        <v>2.3694999999999999</v>
      </c>
      <c r="AC128" s="3">
        <f t="shared" si="24"/>
        <v>0.94062499999999993</v>
      </c>
      <c r="AD128" s="3">
        <f t="shared" si="25"/>
        <v>0.68316100443131467</v>
      </c>
      <c r="AE128" s="3"/>
      <c r="AF128" s="3">
        <f t="shared" si="26"/>
        <v>88.879282757873327</v>
      </c>
    </row>
    <row r="129" spans="1:32" ht="20.100000000000001" customHeight="1" x14ac:dyDescent="0.25">
      <c r="A129" s="3" t="s">
        <v>847</v>
      </c>
      <c r="B129" s="3" t="s">
        <v>848</v>
      </c>
      <c r="C129" s="3" t="s">
        <v>849</v>
      </c>
      <c r="D129" s="3" t="s">
        <v>850</v>
      </c>
      <c r="E129" s="3" t="s">
        <v>851</v>
      </c>
      <c r="F129" s="3">
        <v>9</v>
      </c>
      <c r="G129" s="3">
        <v>13</v>
      </c>
      <c r="H129" s="3">
        <v>1</v>
      </c>
      <c r="I129" s="3">
        <v>1</v>
      </c>
      <c r="J129" s="3">
        <v>0</v>
      </c>
      <c r="K129" s="3">
        <v>0</v>
      </c>
      <c r="L129" s="1" t="s">
        <v>852</v>
      </c>
      <c r="M129" s="1" t="s">
        <v>853</v>
      </c>
      <c r="N129" s="3">
        <v>151.21</v>
      </c>
      <c r="O129" s="3">
        <v>9.4</v>
      </c>
      <c r="P129" s="3">
        <v>0.67</v>
      </c>
      <c r="Q129" s="3">
        <v>-0.87</v>
      </c>
      <c r="R129" s="3">
        <v>46.25</v>
      </c>
      <c r="S129" s="3">
        <v>16.89</v>
      </c>
      <c r="T129" s="3">
        <v>2</v>
      </c>
      <c r="U129" s="3">
        <v>2</v>
      </c>
      <c r="V129" s="3">
        <v>-6.625</v>
      </c>
      <c r="W129" s="3">
        <v>-6.1539999999999999</v>
      </c>
      <c r="X129" s="3">
        <v>-1.3879999999999999</v>
      </c>
      <c r="Y129" s="3">
        <f t="shared" si="20"/>
        <v>6.1539999999999999</v>
      </c>
      <c r="Z129" s="3">
        <f t="shared" si="21"/>
        <v>1.3879999999999999</v>
      </c>
      <c r="AA129" s="3">
        <f t="shared" si="22"/>
        <v>3.7709999999999999</v>
      </c>
      <c r="AB129" s="3">
        <f t="shared" si="23"/>
        <v>2.383</v>
      </c>
      <c r="AC129" s="3">
        <f t="shared" si="24"/>
        <v>0.94274999999999998</v>
      </c>
      <c r="AD129" s="3">
        <f t="shared" si="25"/>
        <v>0.67750734368443144</v>
      </c>
      <c r="AE129" s="3"/>
      <c r="AF129" s="3">
        <f t="shared" si="26"/>
        <v>88.710150197246193</v>
      </c>
    </row>
    <row r="130" spans="1:32" ht="20.100000000000001" customHeight="1" x14ac:dyDescent="0.25">
      <c r="A130" s="1" t="s">
        <v>956</v>
      </c>
      <c r="B130" s="3" t="s">
        <v>957</v>
      </c>
      <c r="C130" s="1" t="s">
        <v>958</v>
      </c>
      <c r="D130" s="3" t="s">
        <v>959</v>
      </c>
      <c r="E130" s="1" t="s">
        <v>960</v>
      </c>
      <c r="F130" s="3">
        <v>17</v>
      </c>
      <c r="G130" s="3">
        <v>21</v>
      </c>
      <c r="H130" s="3">
        <v>1</v>
      </c>
      <c r="I130" s="3">
        <v>1</v>
      </c>
      <c r="J130" s="3">
        <v>0</v>
      </c>
      <c r="K130" s="3">
        <v>0</v>
      </c>
      <c r="L130" s="1" t="s">
        <v>961</v>
      </c>
      <c r="M130" s="1" t="s">
        <v>962</v>
      </c>
      <c r="N130" s="3">
        <v>255.35</v>
      </c>
      <c r="O130" s="3">
        <v>9.1</v>
      </c>
      <c r="P130" s="3">
        <v>3.51</v>
      </c>
      <c r="Q130" s="3">
        <v>-3.8</v>
      </c>
      <c r="R130" s="3">
        <v>12.47</v>
      </c>
      <c r="S130" s="3">
        <v>29.99</v>
      </c>
      <c r="T130" s="3">
        <v>2</v>
      </c>
      <c r="U130" s="3">
        <v>0</v>
      </c>
      <c r="V130" s="3">
        <v>-5.8879999999999999</v>
      </c>
      <c r="W130" s="3">
        <v>-5.2839999999999998</v>
      </c>
      <c r="X130" s="3">
        <v>-1.5489999999999999</v>
      </c>
      <c r="Y130" s="3">
        <f t="shared" si="20"/>
        <v>5.2839999999999998</v>
      </c>
      <c r="Z130" s="3">
        <f t="shared" si="21"/>
        <v>1.5489999999999999</v>
      </c>
      <c r="AA130" s="3">
        <f t="shared" si="22"/>
        <v>3.4165000000000001</v>
      </c>
      <c r="AB130" s="3">
        <f t="shared" si="23"/>
        <v>1.8674999999999999</v>
      </c>
      <c r="AC130" s="3">
        <f t="shared" si="24"/>
        <v>0.85412500000000002</v>
      </c>
      <c r="AD130" s="3">
        <f t="shared" si="25"/>
        <v>0.95943775100401607</v>
      </c>
      <c r="AE130" s="3"/>
      <c r="AF130" s="3">
        <f t="shared" si="26"/>
        <v>88.852229423774645</v>
      </c>
    </row>
    <row r="131" spans="1:32" ht="20.100000000000001" customHeight="1" x14ac:dyDescent="0.25">
      <c r="A131" s="1" t="s">
        <v>1286</v>
      </c>
      <c r="B131" s="3" t="s">
        <v>1287</v>
      </c>
      <c r="C131" s="1" t="s">
        <v>1288</v>
      </c>
      <c r="D131" s="3" t="s">
        <v>1289</v>
      </c>
      <c r="E131" s="1" t="s">
        <v>1290</v>
      </c>
      <c r="F131" s="3">
        <v>19</v>
      </c>
      <c r="G131" s="3">
        <v>19</v>
      </c>
      <c r="H131" s="3">
        <v>1</v>
      </c>
      <c r="I131" s="3">
        <v>0</v>
      </c>
      <c r="J131" s="3">
        <v>0</v>
      </c>
      <c r="K131" s="3">
        <v>0</v>
      </c>
      <c r="L131" s="1" t="s">
        <v>1291</v>
      </c>
      <c r="M131" s="1" t="s">
        <v>1292</v>
      </c>
      <c r="N131" s="3">
        <v>261.39999999999998</v>
      </c>
      <c r="O131" s="3">
        <v>8.3000000000000007</v>
      </c>
      <c r="P131" s="3">
        <v>3.62</v>
      </c>
      <c r="Q131" s="3">
        <v>-4</v>
      </c>
      <c r="R131" s="3">
        <v>3.24</v>
      </c>
      <c r="S131" s="3">
        <v>31.13</v>
      </c>
      <c r="T131" s="3">
        <v>1</v>
      </c>
      <c r="U131" s="3">
        <v>0</v>
      </c>
      <c r="V131" s="3">
        <v>-5.5960000000000001</v>
      </c>
      <c r="W131" s="3">
        <v>-5.2320000000000002</v>
      </c>
      <c r="X131" s="3">
        <v>-1.9470000000000001</v>
      </c>
      <c r="Y131" s="3">
        <f t="shared" si="20"/>
        <v>5.2320000000000002</v>
      </c>
      <c r="Z131" s="3">
        <f t="shared" si="21"/>
        <v>1.9470000000000001</v>
      </c>
      <c r="AA131" s="3">
        <f t="shared" si="22"/>
        <v>3.5895000000000001</v>
      </c>
      <c r="AB131" s="3">
        <f t="shared" si="23"/>
        <v>1.6425000000000001</v>
      </c>
      <c r="AC131" s="3">
        <f t="shared" si="24"/>
        <v>0.89737500000000003</v>
      </c>
      <c r="AD131" s="3">
        <f t="shared" si="25"/>
        <v>1.0382039573820394</v>
      </c>
      <c r="AE131" s="3"/>
      <c r="AF131" s="3">
        <f t="shared" si="26"/>
        <v>90.07861087409394</v>
      </c>
    </row>
    <row r="132" spans="1:32" ht="20.100000000000001" customHeight="1" x14ac:dyDescent="0.25">
      <c r="A132" s="1" t="s">
        <v>335</v>
      </c>
      <c r="B132" s="3" t="s">
        <v>336</v>
      </c>
      <c r="C132" s="1" t="s">
        <v>337</v>
      </c>
      <c r="D132" s="3" t="s">
        <v>338</v>
      </c>
      <c r="E132" s="1" t="s">
        <v>339</v>
      </c>
      <c r="F132" s="3">
        <v>13</v>
      </c>
      <c r="G132" s="3">
        <v>14</v>
      </c>
      <c r="H132" s="3">
        <v>2</v>
      </c>
      <c r="I132" s="3">
        <v>1</v>
      </c>
      <c r="J132" s="3">
        <v>0</v>
      </c>
      <c r="K132" s="3">
        <v>0</v>
      </c>
      <c r="L132" s="1" t="s">
        <v>340</v>
      </c>
      <c r="M132" s="1" t="s">
        <v>341</v>
      </c>
      <c r="N132" s="3">
        <v>214.26</v>
      </c>
      <c r="O132" s="3">
        <v>5.9</v>
      </c>
      <c r="P132" s="3" t="s">
        <v>342</v>
      </c>
      <c r="Q132" s="3" t="s">
        <v>343</v>
      </c>
      <c r="R132" s="3">
        <v>45.15</v>
      </c>
      <c r="S132" s="3" t="s">
        <v>344</v>
      </c>
      <c r="T132" s="3">
        <v>3</v>
      </c>
      <c r="U132" s="3">
        <v>2</v>
      </c>
      <c r="V132" s="3">
        <v>-6.3079999999999998</v>
      </c>
      <c r="W132" s="3">
        <v>-5.657</v>
      </c>
      <c r="X132" s="3">
        <v>-1.6020000000000001</v>
      </c>
      <c r="Y132" s="3">
        <f t="shared" si="20"/>
        <v>5.657</v>
      </c>
      <c r="Z132" s="3">
        <f t="shared" si="21"/>
        <v>1.6020000000000001</v>
      </c>
      <c r="AA132" s="3">
        <f t="shared" si="22"/>
        <v>3.6295000000000002</v>
      </c>
      <c r="AB132" s="3">
        <f t="shared" si="23"/>
        <v>2.0274999999999999</v>
      </c>
      <c r="AC132" s="3">
        <f>POWER((Y132+Z132),2)/(8*(Y132+Z132))</f>
        <v>0.90737500000000004</v>
      </c>
      <c r="AD132" s="3">
        <f t="shared" si="25"/>
        <v>0.83119605425400744</v>
      </c>
      <c r="AE132" s="3"/>
      <c r="AF132" s="3">
        <f t="shared" si="26"/>
        <v>86.654453951837709</v>
      </c>
    </row>
    <row r="133" spans="1:32" ht="20.100000000000001" customHeight="1" x14ac:dyDescent="0.25">
      <c r="A133" s="1" t="s">
        <v>1238</v>
      </c>
      <c r="B133" s="3" t="s">
        <v>1239</v>
      </c>
      <c r="C133" s="1" t="s">
        <v>1240</v>
      </c>
      <c r="D133" s="3" t="s">
        <v>1241</v>
      </c>
      <c r="E133" s="1" t="s">
        <v>1242</v>
      </c>
      <c r="F133" s="3">
        <v>16</v>
      </c>
      <c r="G133" s="3">
        <v>20</v>
      </c>
      <c r="H133" s="3">
        <v>2</v>
      </c>
      <c r="I133" s="3">
        <v>0</v>
      </c>
      <c r="J133" s="3">
        <v>0</v>
      </c>
      <c r="K133" s="3">
        <v>0</v>
      </c>
      <c r="L133" s="1" t="s">
        <v>1243</v>
      </c>
      <c r="M133" s="1" t="s">
        <v>1244</v>
      </c>
      <c r="N133" s="3">
        <v>240.34</v>
      </c>
      <c r="O133" s="3">
        <v>9.3000000000000007</v>
      </c>
      <c r="P133" s="3">
        <v>2.98</v>
      </c>
      <c r="Q133" s="3">
        <v>-2.8</v>
      </c>
      <c r="R133" s="3">
        <v>16.13</v>
      </c>
      <c r="S133" s="3">
        <v>28.41</v>
      </c>
      <c r="T133" s="3">
        <v>2</v>
      </c>
      <c r="U133" s="3">
        <v>0</v>
      </c>
      <c r="V133" s="3">
        <v>-6.1059999999999999</v>
      </c>
      <c r="W133" s="3">
        <v>-5.1829999999999998</v>
      </c>
      <c r="X133" s="3">
        <v>-1.7230000000000001</v>
      </c>
      <c r="Y133" s="3">
        <f t="shared" si="20"/>
        <v>5.1829999999999998</v>
      </c>
      <c r="Z133" s="3">
        <f t="shared" si="21"/>
        <v>1.7230000000000001</v>
      </c>
      <c r="AA133" s="3">
        <f t="shared" si="22"/>
        <v>3.4529999999999998</v>
      </c>
      <c r="AB133" s="3">
        <f t="shared" si="23"/>
        <v>1.73</v>
      </c>
      <c r="AC133" s="3">
        <f t="shared" si="24"/>
        <v>0.86324999999999985</v>
      </c>
      <c r="AD133" s="3">
        <f t="shared" si="25"/>
        <v>1.0251445086705202</v>
      </c>
      <c r="AE133" s="3">
        <v>98</v>
      </c>
      <c r="AF133" s="3">
        <f t="shared" si="26"/>
        <v>89.917797664623407</v>
      </c>
    </row>
    <row r="134" spans="1:32" ht="20.100000000000001" customHeight="1" x14ac:dyDescent="0.25">
      <c r="A134" s="1" t="s">
        <v>819</v>
      </c>
      <c r="B134" s="3" t="s">
        <v>820</v>
      </c>
      <c r="C134" s="1" t="s">
        <v>821</v>
      </c>
      <c r="D134" s="3" t="s">
        <v>822</v>
      </c>
      <c r="E134" s="1" t="s">
        <v>823</v>
      </c>
      <c r="F134" s="3">
        <v>15</v>
      </c>
      <c r="G134" s="3">
        <v>12</v>
      </c>
      <c r="H134" s="3">
        <v>2</v>
      </c>
      <c r="I134" s="3">
        <v>2</v>
      </c>
      <c r="J134" s="3">
        <v>0</v>
      </c>
      <c r="K134" s="3">
        <v>0</v>
      </c>
      <c r="L134" s="1" t="s">
        <v>824</v>
      </c>
      <c r="M134" s="3" t="s">
        <v>825</v>
      </c>
      <c r="N134" s="3">
        <v>252.27</v>
      </c>
      <c r="O134" s="3">
        <v>8.3000000000000007</v>
      </c>
      <c r="P134" s="3">
        <v>2.4700000000000002</v>
      </c>
      <c r="Q134" s="3">
        <v>-3.6</v>
      </c>
      <c r="R134" s="3">
        <v>58.2</v>
      </c>
      <c r="S134" s="3">
        <v>58.2</v>
      </c>
      <c r="T134" s="3">
        <v>2</v>
      </c>
      <c r="U134" s="3">
        <v>2</v>
      </c>
      <c r="V134" s="3">
        <v>-6.7480000000000002</v>
      </c>
      <c r="W134" s="3">
        <v>-6.4450000000000003</v>
      </c>
      <c r="X134" s="3">
        <v>-2.016</v>
      </c>
      <c r="Y134" s="3">
        <f t="shared" si="20"/>
        <v>6.4450000000000003</v>
      </c>
      <c r="Z134" s="3">
        <f t="shared" si="21"/>
        <v>2.016</v>
      </c>
      <c r="AA134" s="3">
        <f t="shared" si="22"/>
        <v>4.2305000000000001</v>
      </c>
      <c r="AB134" s="3">
        <f t="shared" si="23"/>
        <v>2.2145000000000001</v>
      </c>
      <c r="AC134" s="3">
        <f t="shared" si="24"/>
        <v>1.057625</v>
      </c>
      <c r="AD134" s="3">
        <f t="shared" si="25"/>
        <v>0.62531045382704897</v>
      </c>
      <c r="AE134" s="3">
        <v>89.4</v>
      </c>
      <c r="AF134" s="3">
        <f t="shared" si="26"/>
        <v>88.683290191036505</v>
      </c>
    </row>
    <row r="135" spans="1:32" ht="20.100000000000001" customHeight="1" x14ac:dyDescent="0.25">
      <c r="A135" s="1" t="s">
        <v>514</v>
      </c>
      <c r="B135" s="3" t="s">
        <v>515</v>
      </c>
      <c r="C135" s="1" t="s">
        <v>516</v>
      </c>
      <c r="D135" s="3" t="s">
        <v>517</v>
      </c>
      <c r="E135" s="1" t="s">
        <v>518</v>
      </c>
      <c r="F135" s="3">
        <v>11</v>
      </c>
      <c r="G135" s="3">
        <v>15</v>
      </c>
      <c r="H135" s="3">
        <v>1</v>
      </c>
      <c r="I135" s="3">
        <v>1</v>
      </c>
      <c r="J135" s="3">
        <v>0</v>
      </c>
      <c r="K135" s="3">
        <v>0</v>
      </c>
      <c r="L135" s="1" t="s">
        <v>519</v>
      </c>
      <c r="M135" s="1" t="s">
        <v>520</v>
      </c>
      <c r="N135" s="3">
        <v>177.24</v>
      </c>
      <c r="O135" s="3">
        <v>8.5</v>
      </c>
      <c r="P135" s="3">
        <v>1.79</v>
      </c>
      <c r="Q135" s="3">
        <v>-1.9</v>
      </c>
      <c r="R135" s="3">
        <v>21.26</v>
      </c>
      <c r="S135" s="3">
        <v>20.100000000000001</v>
      </c>
      <c r="T135" s="3">
        <v>2</v>
      </c>
      <c r="U135" s="3">
        <v>1</v>
      </c>
      <c r="V135" s="3">
        <v>-6.1479999999999997</v>
      </c>
      <c r="W135" s="3">
        <v>-5.56</v>
      </c>
      <c r="X135" s="3">
        <v>-1.3979999999999999</v>
      </c>
      <c r="Y135" s="3">
        <f t="shared" si="20"/>
        <v>5.56</v>
      </c>
      <c r="Z135" s="3">
        <f t="shared" si="21"/>
        <v>1.3979999999999999</v>
      </c>
      <c r="AA135" s="3">
        <f t="shared" si="22"/>
        <v>3.4789999999999996</v>
      </c>
      <c r="AB135" s="3">
        <f t="shared" si="23"/>
        <v>2.081</v>
      </c>
      <c r="AC135" s="3">
        <f t="shared" si="24"/>
        <v>0.86975000000000002</v>
      </c>
      <c r="AD135" s="3">
        <f t="shared" si="25"/>
        <v>0.84598750600672767</v>
      </c>
      <c r="AE135" s="3"/>
      <c r="AF135" s="3">
        <f t="shared" si="26"/>
        <v>87.751890212974061</v>
      </c>
    </row>
    <row r="136" spans="1:32" ht="20.100000000000001" customHeight="1" x14ac:dyDescent="0.25">
      <c r="A136" s="1" t="s">
        <v>774</v>
      </c>
      <c r="B136" s="3" t="s">
        <v>775</v>
      </c>
      <c r="C136" s="1" t="s">
        <v>776</v>
      </c>
      <c r="D136" s="3" t="s">
        <v>777</v>
      </c>
      <c r="E136" s="1" t="s">
        <v>778</v>
      </c>
      <c r="F136" s="3">
        <v>12</v>
      </c>
      <c r="G136" s="3">
        <v>12</v>
      </c>
      <c r="H136" s="3">
        <v>2</v>
      </c>
      <c r="I136" s="3">
        <v>3</v>
      </c>
      <c r="J136" s="3">
        <v>0</v>
      </c>
      <c r="K136" s="3">
        <v>0</v>
      </c>
      <c r="L136" s="3" t="s">
        <v>779</v>
      </c>
      <c r="M136" s="3" t="s">
        <v>780</v>
      </c>
      <c r="N136" s="3">
        <v>232.23</v>
      </c>
      <c r="O136" s="3">
        <v>7.5</v>
      </c>
      <c r="P136" s="3">
        <v>1.47</v>
      </c>
      <c r="Q136" s="3">
        <v>-2.9</v>
      </c>
      <c r="R136" s="3">
        <v>75.27</v>
      </c>
      <c r="S136" s="3">
        <v>22.62</v>
      </c>
      <c r="T136" s="3">
        <v>3</v>
      </c>
      <c r="U136" s="3">
        <v>2</v>
      </c>
      <c r="V136" s="3">
        <v>-6.9390000000000001</v>
      </c>
      <c r="W136" s="3">
        <v>-6.72</v>
      </c>
      <c r="X136" s="3">
        <v>-2.5019999999999998</v>
      </c>
      <c r="Y136" s="3">
        <f t="shared" si="20"/>
        <v>6.72</v>
      </c>
      <c r="Z136" s="3">
        <f t="shared" si="21"/>
        <v>2.5019999999999998</v>
      </c>
      <c r="AA136" s="3">
        <f t="shared" si="22"/>
        <v>4.6109999999999998</v>
      </c>
      <c r="AB136" s="3">
        <f t="shared" si="23"/>
        <v>2.109</v>
      </c>
      <c r="AC136" s="3">
        <f t="shared" si="24"/>
        <v>1.1527499999999999</v>
      </c>
      <c r="AD136" s="3">
        <f t="shared" si="25"/>
        <v>0.56638217164532956</v>
      </c>
      <c r="AE136" s="3">
        <v>95</v>
      </c>
      <c r="AF136" s="3">
        <f t="shared" si="26"/>
        <v>88.582915248742921</v>
      </c>
    </row>
    <row r="137" spans="1:32" ht="20.100000000000001" customHeight="1" x14ac:dyDescent="0.25">
      <c r="A137" s="1" t="s">
        <v>1189</v>
      </c>
      <c r="B137" s="3" t="s">
        <v>1190</v>
      </c>
      <c r="C137" s="1" t="s">
        <v>1191</v>
      </c>
      <c r="D137" s="1" t="s">
        <v>1192</v>
      </c>
      <c r="E137" s="1" t="s">
        <v>1193</v>
      </c>
      <c r="F137" s="3">
        <v>20</v>
      </c>
      <c r="G137" s="3">
        <v>14</v>
      </c>
      <c r="H137" s="3">
        <v>0</v>
      </c>
      <c r="I137" s="3">
        <v>4</v>
      </c>
      <c r="J137" s="3">
        <v>0</v>
      </c>
      <c r="K137" s="3">
        <v>0</v>
      </c>
      <c r="L137" s="1" t="s">
        <v>1194</v>
      </c>
      <c r="M137" s="3" t="s">
        <v>1195</v>
      </c>
      <c r="N137" s="3">
        <v>318.3</v>
      </c>
      <c r="O137" s="3">
        <v>9.6999999999999993</v>
      </c>
      <c r="P137" s="3">
        <v>2.41</v>
      </c>
      <c r="Q137" s="3">
        <v>-4.5</v>
      </c>
      <c r="R137" s="3">
        <v>66.760000000000005</v>
      </c>
      <c r="S137" s="3">
        <v>32.65</v>
      </c>
      <c r="T137" s="3">
        <v>3</v>
      </c>
      <c r="U137" s="3">
        <v>2</v>
      </c>
      <c r="V137" s="3">
        <v>-6.1669999999999998</v>
      </c>
      <c r="W137" s="3">
        <v>-6.0670000000000002</v>
      </c>
      <c r="X137" s="3">
        <v>-2.601</v>
      </c>
      <c r="Y137" s="3">
        <f t="shared" si="20"/>
        <v>6.0670000000000002</v>
      </c>
      <c r="Z137" s="3">
        <f t="shared" si="21"/>
        <v>2.601</v>
      </c>
      <c r="AA137" s="3">
        <f t="shared" si="22"/>
        <v>4.3339999999999996</v>
      </c>
      <c r="AB137" s="3">
        <f t="shared" si="23"/>
        <v>1.7330000000000001</v>
      </c>
      <c r="AC137" s="3">
        <f t="shared" si="24"/>
        <v>1.0834999999999999</v>
      </c>
      <c r="AD137" s="3">
        <f t="shared" si="25"/>
        <v>0.76918638199653788</v>
      </c>
      <c r="AE137" s="3">
        <v>84.67</v>
      </c>
      <c r="AF137" s="3">
        <f t="shared" si="26"/>
        <v>89.703432553039562</v>
      </c>
    </row>
    <row r="138" spans="1:32" ht="20.100000000000001" customHeight="1" x14ac:dyDescent="0.25">
      <c r="A138" s="1" t="s">
        <v>218</v>
      </c>
      <c r="B138" s="3" t="s">
        <v>219</v>
      </c>
      <c r="C138" s="1" t="s">
        <v>220</v>
      </c>
      <c r="D138" s="3" t="s">
        <v>221</v>
      </c>
      <c r="E138" s="3" t="s">
        <v>222</v>
      </c>
      <c r="F138" s="3">
        <v>15</v>
      </c>
      <c r="G138" s="3">
        <v>14</v>
      </c>
      <c r="H138" s="3">
        <v>0</v>
      </c>
      <c r="I138" s="3">
        <v>4</v>
      </c>
      <c r="J138" s="3">
        <v>0</v>
      </c>
      <c r="K138" s="3">
        <v>0</v>
      </c>
      <c r="L138" s="1" t="s">
        <v>223</v>
      </c>
      <c r="M138" s="1" t="s">
        <v>224</v>
      </c>
      <c r="N138" s="3">
        <v>242.27</v>
      </c>
      <c r="O138" s="3">
        <v>4.5</v>
      </c>
      <c r="P138" s="3">
        <v>3.65</v>
      </c>
      <c r="Q138" s="3">
        <v>-3.5</v>
      </c>
      <c r="R138" s="3">
        <v>46.53</v>
      </c>
      <c r="S138" s="3">
        <v>25.3</v>
      </c>
      <c r="T138" s="3">
        <v>2</v>
      </c>
      <c r="U138" s="3">
        <v>1</v>
      </c>
      <c r="V138" s="3">
        <v>-6.5030000000000001</v>
      </c>
      <c r="W138" s="3">
        <v>-5.9420000000000002</v>
      </c>
      <c r="X138" s="3">
        <v>-1.819</v>
      </c>
      <c r="Y138" s="3">
        <f t="shared" ref="Y138:Y168" si="27">W138*-1</f>
        <v>5.9420000000000002</v>
      </c>
      <c r="Z138" s="3">
        <f t="shared" ref="Z138:Z168" si="28">X138*-1</f>
        <v>1.819</v>
      </c>
      <c r="AA138" s="3">
        <f t="shared" ref="AA138:AA168" si="29">(Y138+Z138)/2</f>
        <v>3.8805000000000001</v>
      </c>
      <c r="AB138" s="3">
        <f t="shared" ref="AB138:AB168" si="30">(Y138-Z138)/2</f>
        <v>2.0615000000000001</v>
      </c>
      <c r="AC138" s="3">
        <f t="shared" ref="AC138:AC168" si="31">POWER((Y138+Z138),2)/(8*(Y138+Z138))</f>
        <v>0.97012500000000002</v>
      </c>
      <c r="AD138" s="3">
        <f t="shared" ref="AD138:AD168" si="32">(7-AA138)/(2*AB138)</f>
        <v>0.75660926509822934</v>
      </c>
      <c r="AE138" s="3"/>
      <c r="AF138" s="3">
        <f t="shared" si="26"/>
        <v>86.111930074585203</v>
      </c>
    </row>
    <row r="139" spans="1:32" ht="20.100000000000001" customHeight="1" x14ac:dyDescent="0.25">
      <c r="A139" s="1" t="s">
        <v>963</v>
      </c>
      <c r="B139" s="3" t="s">
        <v>964</v>
      </c>
      <c r="C139" s="1" t="s">
        <v>965</v>
      </c>
      <c r="D139" s="6" t="s">
        <v>966</v>
      </c>
      <c r="E139" s="3" t="s">
        <v>637</v>
      </c>
      <c r="F139" s="3">
        <v>10</v>
      </c>
      <c r="G139" s="3">
        <v>15</v>
      </c>
      <c r="H139" s="3">
        <v>1</v>
      </c>
      <c r="I139" s="3">
        <v>0</v>
      </c>
      <c r="J139" s="3">
        <v>0</v>
      </c>
      <c r="K139" s="3">
        <v>0</v>
      </c>
      <c r="L139" s="1" t="s">
        <v>967</v>
      </c>
      <c r="M139" s="1" t="s">
        <v>968</v>
      </c>
      <c r="N139" s="3"/>
      <c r="O139" s="3">
        <v>10.1</v>
      </c>
      <c r="P139" s="3">
        <v>2.08</v>
      </c>
      <c r="Q139" s="3">
        <v>-2.2999999999999998</v>
      </c>
      <c r="R139" s="3">
        <v>26.02</v>
      </c>
      <c r="S139" s="3">
        <v>17.87</v>
      </c>
      <c r="T139" s="3">
        <v>1</v>
      </c>
      <c r="U139" s="3">
        <v>1</v>
      </c>
      <c r="V139" s="3">
        <v>-6.6539999999999999</v>
      </c>
      <c r="W139" s="3">
        <v>-6.0289999999999999</v>
      </c>
      <c r="X139" s="3">
        <v>-1.381</v>
      </c>
      <c r="Y139" s="3">
        <f t="shared" si="27"/>
        <v>6.0289999999999999</v>
      </c>
      <c r="Z139" s="3">
        <f t="shared" si="28"/>
        <v>1.381</v>
      </c>
      <c r="AA139" s="3">
        <f t="shared" si="29"/>
        <v>3.7050000000000001</v>
      </c>
      <c r="AB139" s="3">
        <f t="shared" si="30"/>
        <v>2.3239999999999998</v>
      </c>
      <c r="AC139" s="3">
        <f t="shared" si="31"/>
        <v>0.92625000000000002</v>
      </c>
      <c r="AD139" s="3">
        <f t="shared" si="32"/>
        <v>0.70890705679862309</v>
      </c>
      <c r="AE139" s="3"/>
      <c r="AF139" s="3">
        <f t="shared" si="26"/>
        <v>88.854127842134616</v>
      </c>
    </row>
    <row r="140" spans="1:32" ht="20.100000000000001" customHeight="1" x14ac:dyDescent="0.25">
      <c r="A140" s="1" t="s">
        <v>393</v>
      </c>
      <c r="B140" s="3" t="s">
        <v>394</v>
      </c>
      <c r="C140" s="1" t="s">
        <v>395</v>
      </c>
      <c r="D140" s="3" t="s">
        <v>396</v>
      </c>
      <c r="E140" s="1" t="s">
        <v>397</v>
      </c>
      <c r="F140" s="3">
        <v>9</v>
      </c>
      <c r="G140" s="3">
        <v>14</v>
      </c>
      <c r="H140" s="3">
        <v>2</v>
      </c>
      <c r="I140" s="3">
        <v>1</v>
      </c>
      <c r="J140" s="3">
        <v>0</v>
      </c>
      <c r="K140" s="3">
        <v>0</v>
      </c>
      <c r="L140" s="3" t="s">
        <v>398</v>
      </c>
      <c r="M140" s="1" t="s">
        <v>399</v>
      </c>
      <c r="N140" s="3">
        <v>166.22</v>
      </c>
      <c r="O140" s="3">
        <v>6.9</v>
      </c>
      <c r="P140" s="3">
        <v>1.25</v>
      </c>
      <c r="Q140" s="3">
        <v>-1.4</v>
      </c>
      <c r="R140" s="3">
        <v>47.28</v>
      </c>
      <c r="S140" s="3">
        <v>18.670000000000002</v>
      </c>
      <c r="T140" s="3">
        <v>3</v>
      </c>
      <c r="U140" s="3">
        <v>2</v>
      </c>
      <c r="V140" s="3">
        <v>-5.79</v>
      </c>
      <c r="W140" s="3">
        <v>-5.6950000000000003</v>
      </c>
      <c r="X140" s="3">
        <v>-1.413</v>
      </c>
      <c r="Y140" s="3">
        <f t="shared" si="27"/>
        <v>5.6950000000000003</v>
      </c>
      <c r="Z140" s="3">
        <f t="shared" si="28"/>
        <v>1.413</v>
      </c>
      <c r="AA140" s="3">
        <f t="shared" si="29"/>
        <v>3.5540000000000003</v>
      </c>
      <c r="AB140" s="3">
        <f t="shared" si="30"/>
        <v>2.141</v>
      </c>
      <c r="AC140" s="3">
        <f t="shared" si="31"/>
        <v>0.88850000000000007</v>
      </c>
      <c r="AD140" s="3">
        <f t="shared" si="32"/>
        <v>0.80476412891172344</v>
      </c>
      <c r="AE140" s="3"/>
      <c r="AF140" s="3">
        <f t="shared" si="26"/>
        <v>86.899578287202246</v>
      </c>
    </row>
    <row r="141" spans="1:32" ht="20.100000000000001" customHeight="1" x14ac:dyDescent="0.25">
      <c r="A141" s="1" t="s">
        <v>990</v>
      </c>
      <c r="B141" s="3" t="s">
        <v>991</v>
      </c>
      <c r="C141" s="1" t="s">
        <v>992</v>
      </c>
      <c r="D141" s="3" t="s">
        <v>993</v>
      </c>
      <c r="E141" s="1" t="s">
        <v>994</v>
      </c>
      <c r="F141" s="3">
        <v>17</v>
      </c>
      <c r="G141" s="3">
        <v>19</v>
      </c>
      <c r="H141" s="3">
        <v>3</v>
      </c>
      <c r="I141" s="3">
        <v>1</v>
      </c>
      <c r="J141" s="3">
        <v>0</v>
      </c>
      <c r="K141" s="3">
        <v>0</v>
      </c>
      <c r="L141" s="1" t="s">
        <v>995</v>
      </c>
      <c r="M141" s="3" t="s">
        <v>996</v>
      </c>
      <c r="N141" s="3">
        <v>281.35000000000002</v>
      </c>
      <c r="O141" s="3">
        <v>7.7</v>
      </c>
      <c r="P141" s="3">
        <v>2.52</v>
      </c>
      <c r="Q141" s="3">
        <v>-3</v>
      </c>
      <c r="R141" s="3">
        <v>47.86</v>
      </c>
      <c r="S141" s="3">
        <v>31.37</v>
      </c>
      <c r="T141" s="3">
        <v>4</v>
      </c>
      <c r="U141" s="3">
        <v>2</v>
      </c>
      <c r="V141" s="3">
        <v>-5.5119999999999996</v>
      </c>
      <c r="W141" s="3">
        <v>-5.1580000000000004</v>
      </c>
      <c r="X141" s="3">
        <v>-1.6619999999999999</v>
      </c>
      <c r="Y141" s="3">
        <f t="shared" si="27"/>
        <v>5.1580000000000004</v>
      </c>
      <c r="Z141" s="3">
        <f t="shared" si="28"/>
        <v>1.6619999999999999</v>
      </c>
      <c r="AA141" s="3">
        <f t="shared" si="29"/>
        <v>3.41</v>
      </c>
      <c r="AB141" s="3">
        <f t="shared" si="30"/>
        <v>1.7480000000000002</v>
      </c>
      <c r="AC141" s="3">
        <f t="shared" si="31"/>
        <v>0.85250000000000004</v>
      </c>
      <c r="AD141" s="3">
        <f t="shared" si="32"/>
        <v>1.0268878718535468</v>
      </c>
      <c r="AE141" s="3"/>
      <c r="AF141" s="3">
        <f t="shared" si="26"/>
        <v>88.940976116978902</v>
      </c>
    </row>
    <row r="142" spans="1:32" ht="20.100000000000001" customHeight="1" x14ac:dyDescent="0.25">
      <c r="A142" s="3" t="s">
        <v>1574</v>
      </c>
      <c r="B142" s="3" t="s">
        <v>1575</v>
      </c>
      <c r="C142" s="1" t="s">
        <v>1576</v>
      </c>
      <c r="D142" s="3" t="s">
        <v>1577</v>
      </c>
      <c r="E142" s="3" t="s">
        <v>1578</v>
      </c>
      <c r="F142" s="3">
        <v>43</v>
      </c>
      <c r="G142" s="3">
        <v>67</v>
      </c>
      <c r="H142" s="3">
        <v>1</v>
      </c>
      <c r="I142" s="3">
        <v>12</v>
      </c>
      <c r="J142" s="3">
        <v>0</v>
      </c>
      <c r="K142" s="3">
        <v>0</v>
      </c>
      <c r="L142" s="3" t="s">
        <v>1579</v>
      </c>
      <c r="M142" s="3" t="s">
        <v>1580</v>
      </c>
      <c r="N142" s="3">
        <v>790</v>
      </c>
      <c r="O142" s="3">
        <v>9.9600000000000009</v>
      </c>
      <c r="P142" s="3">
        <v>4.95</v>
      </c>
      <c r="Q142" s="3">
        <v>-5</v>
      </c>
      <c r="R142" s="3">
        <v>189.36</v>
      </c>
      <c r="S142" s="3">
        <v>86.08</v>
      </c>
      <c r="T142" s="3">
        <v>12</v>
      </c>
      <c r="U142" s="3">
        <v>4</v>
      </c>
      <c r="V142" s="3">
        <v>-5.9189999999999996</v>
      </c>
      <c r="W142" s="3">
        <v>-5.8410000000000002</v>
      </c>
      <c r="X142" s="3">
        <v>-3.2589999999999999</v>
      </c>
      <c r="Y142" s="3">
        <f t="shared" si="27"/>
        <v>5.8410000000000002</v>
      </c>
      <c r="Z142" s="3">
        <f t="shared" si="28"/>
        <v>3.2589999999999999</v>
      </c>
      <c r="AA142" s="3">
        <f t="shared" si="29"/>
        <v>4.55</v>
      </c>
      <c r="AB142" s="3">
        <f t="shared" si="30"/>
        <v>1.2910000000000001</v>
      </c>
      <c r="AC142" s="3">
        <f t="shared" si="31"/>
        <v>1.1375</v>
      </c>
      <c r="AD142" s="3">
        <f t="shared" si="32"/>
        <v>0.94887683965917891</v>
      </c>
      <c r="AE142" s="3"/>
      <c r="AF142" s="3">
        <f t="shared" si="26"/>
        <v>92.779948273290302</v>
      </c>
    </row>
    <row r="143" spans="1:32" ht="20.100000000000001" customHeight="1" x14ac:dyDescent="0.25">
      <c r="A143" s="3" t="s">
        <v>407</v>
      </c>
      <c r="B143" s="3" t="s">
        <v>408</v>
      </c>
      <c r="C143" s="3" t="s">
        <v>409</v>
      </c>
      <c r="D143" s="3" t="s">
        <v>410</v>
      </c>
      <c r="E143" s="1" t="s">
        <v>411</v>
      </c>
      <c r="F143" s="3">
        <v>21</v>
      </c>
      <c r="G143" s="3">
        <v>43</v>
      </c>
      <c r="H143" s="3">
        <v>5</v>
      </c>
      <c r="I143" s="3">
        <v>7</v>
      </c>
      <c r="J143" s="3">
        <v>0</v>
      </c>
      <c r="K143" s="3">
        <v>0</v>
      </c>
      <c r="L143" s="1" t="s">
        <v>412</v>
      </c>
      <c r="M143" s="1" t="s">
        <v>413</v>
      </c>
      <c r="N143" s="3">
        <v>477.6</v>
      </c>
      <c r="O143" s="3">
        <v>8.1999999999999993</v>
      </c>
      <c r="P143" s="3">
        <v>-3.1</v>
      </c>
      <c r="Q143" s="3">
        <v>-1.6</v>
      </c>
      <c r="R143" s="3">
        <v>199.73</v>
      </c>
      <c r="S143" s="3">
        <v>51.92</v>
      </c>
      <c r="T143" s="3">
        <v>12</v>
      </c>
      <c r="U143" s="3">
        <v>8</v>
      </c>
      <c r="V143" s="3">
        <v>-5.5830000000000002</v>
      </c>
      <c r="W143" s="3">
        <v>-5.5030000000000001</v>
      </c>
      <c r="X143" s="3">
        <v>4.859</v>
      </c>
      <c r="Y143" s="3">
        <f t="shared" si="27"/>
        <v>5.5030000000000001</v>
      </c>
      <c r="Z143" s="3">
        <f t="shared" si="28"/>
        <v>-4.859</v>
      </c>
      <c r="AA143" s="3">
        <f t="shared" si="29"/>
        <v>0.32200000000000006</v>
      </c>
      <c r="AB143" s="3">
        <f t="shared" si="30"/>
        <v>5.181</v>
      </c>
      <c r="AC143" s="3">
        <f t="shared" si="31"/>
        <v>8.0500000000000016E-2</v>
      </c>
      <c r="AD143" s="3">
        <f t="shared" si="32"/>
        <v>0.64447017950202667</v>
      </c>
      <c r="AE143" s="3">
        <v>84.65</v>
      </c>
      <c r="AF143" s="3">
        <f t="shared" si="26"/>
        <v>87.129464656525926</v>
      </c>
    </row>
    <row r="144" spans="1:32" ht="20.100000000000001" customHeight="1" x14ac:dyDescent="0.25">
      <c r="A144" s="3" t="s">
        <v>485</v>
      </c>
      <c r="B144" s="3" t="s">
        <v>486</v>
      </c>
      <c r="C144" s="1" t="s">
        <v>487</v>
      </c>
      <c r="D144" s="3" t="s">
        <v>488</v>
      </c>
      <c r="E144" s="1" t="s">
        <v>489</v>
      </c>
      <c r="F144" s="3">
        <v>6</v>
      </c>
      <c r="G144" s="3">
        <v>12</v>
      </c>
      <c r="H144" s="3">
        <v>0</v>
      </c>
      <c r="I144" s="3">
        <v>7</v>
      </c>
      <c r="J144" s="3">
        <v>0</v>
      </c>
      <c r="K144" s="3">
        <v>0</v>
      </c>
      <c r="L144" s="1" t="s">
        <v>490</v>
      </c>
      <c r="M144" s="3" t="s">
        <v>491</v>
      </c>
      <c r="N144" s="3" t="s">
        <v>492</v>
      </c>
      <c r="O144" s="3">
        <v>3.6</v>
      </c>
      <c r="P144" s="3">
        <v>-3.4</v>
      </c>
      <c r="Q144" s="3">
        <v>-0.09</v>
      </c>
      <c r="R144" s="3">
        <v>138.44999999999999</v>
      </c>
      <c r="S144" s="3">
        <v>138.44999999999999</v>
      </c>
      <c r="T144" s="3">
        <v>7</v>
      </c>
      <c r="U144" s="3">
        <v>6</v>
      </c>
      <c r="V144" s="3">
        <v>-6.9859999999999998</v>
      </c>
      <c r="W144" s="3">
        <v>-6.7560000000000002</v>
      </c>
      <c r="X144" s="3">
        <v>-1.177</v>
      </c>
      <c r="Y144" s="3">
        <f t="shared" si="27"/>
        <v>6.7560000000000002</v>
      </c>
      <c r="Z144" s="3">
        <f t="shared" si="28"/>
        <v>1.177</v>
      </c>
      <c r="AA144" s="3">
        <f t="shared" si="29"/>
        <v>3.9664999999999999</v>
      </c>
      <c r="AB144" s="3">
        <f t="shared" si="30"/>
        <v>2.7895000000000003</v>
      </c>
      <c r="AC144" s="3">
        <f t="shared" si="31"/>
        <v>0.99162499999999998</v>
      </c>
      <c r="AD144" s="3">
        <f t="shared" si="32"/>
        <v>0.54373543645814659</v>
      </c>
      <c r="AE144" s="3"/>
      <c r="AF144" s="3">
        <f t="shared" si="26"/>
        <v>87.577382167462574</v>
      </c>
    </row>
    <row r="145" spans="1:32" ht="20.100000000000001" customHeight="1" x14ac:dyDescent="0.25">
      <c r="A145" s="3" t="s">
        <v>260</v>
      </c>
      <c r="B145" s="3" t="s">
        <v>261</v>
      </c>
      <c r="C145" s="3" t="s">
        <v>262</v>
      </c>
      <c r="D145" s="8">
        <v>1700908</v>
      </c>
      <c r="E145" s="3" t="s">
        <v>263</v>
      </c>
      <c r="F145" s="3">
        <v>6</v>
      </c>
      <c r="G145" s="3">
        <v>10</v>
      </c>
      <c r="H145" s="3">
        <v>0</v>
      </c>
      <c r="I145" s="3">
        <v>7</v>
      </c>
      <c r="J145" s="3">
        <v>0</v>
      </c>
      <c r="K145" s="3">
        <v>0</v>
      </c>
      <c r="L145" s="1" t="s">
        <v>264</v>
      </c>
      <c r="M145" s="1" t="s">
        <v>265</v>
      </c>
      <c r="N145" s="3">
        <v>194.14</v>
      </c>
      <c r="O145" s="3">
        <v>3.2</v>
      </c>
      <c r="P145" s="3">
        <v>-2.57</v>
      </c>
      <c r="Q145" s="3">
        <v>0.18</v>
      </c>
      <c r="R145" s="3">
        <v>127.45</v>
      </c>
      <c r="S145" s="3">
        <v>16.32</v>
      </c>
      <c r="T145" s="3">
        <v>7</v>
      </c>
      <c r="U145" s="3">
        <v>5</v>
      </c>
      <c r="V145" s="3">
        <v>-7.0259999999999998</v>
      </c>
      <c r="W145" s="3">
        <v>-6.4409999999999998</v>
      </c>
      <c r="X145" s="3">
        <v>-1.125</v>
      </c>
      <c r="Y145" s="3">
        <f t="shared" si="27"/>
        <v>6.4409999999999998</v>
      </c>
      <c r="Z145" s="3">
        <f t="shared" si="28"/>
        <v>1.125</v>
      </c>
      <c r="AA145" s="3">
        <f t="shared" si="29"/>
        <v>3.7829999999999999</v>
      </c>
      <c r="AB145" s="3">
        <f t="shared" si="30"/>
        <v>2.6579999999999999</v>
      </c>
      <c r="AC145" s="3">
        <f t="shared" si="31"/>
        <v>0.94574999999999998</v>
      </c>
      <c r="AD145" s="3">
        <f t="shared" si="32"/>
        <v>0.60515425131677958</v>
      </c>
      <c r="AE145" s="3"/>
      <c r="AF145" s="3">
        <f t="shared" si="26"/>
        <v>86.246113557997475</v>
      </c>
    </row>
    <row r="146" spans="1:32" ht="20.100000000000001" customHeight="1" x14ac:dyDescent="0.25">
      <c r="A146" s="1" t="s">
        <v>1375</v>
      </c>
      <c r="B146" s="3" t="s">
        <v>1376</v>
      </c>
      <c r="C146" s="1" t="s">
        <v>1377</v>
      </c>
      <c r="D146" s="3" t="s">
        <v>1378</v>
      </c>
      <c r="E146" s="1" t="s">
        <v>1379</v>
      </c>
      <c r="F146" s="3">
        <v>13</v>
      </c>
      <c r="G146" s="3">
        <v>15</v>
      </c>
      <c r="H146" s="3">
        <v>1</v>
      </c>
      <c r="I146" s="3">
        <v>2</v>
      </c>
      <c r="J146" s="3">
        <v>0</v>
      </c>
      <c r="K146" s="3">
        <v>0</v>
      </c>
      <c r="L146" s="1" t="s">
        <v>1380</v>
      </c>
      <c r="M146" s="3" t="s">
        <v>1381</v>
      </c>
      <c r="N146" s="3">
        <v>217.26</v>
      </c>
      <c r="O146" s="3">
        <v>11.8</v>
      </c>
      <c r="P146" s="3">
        <v>1.9</v>
      </c>
      <c r="Q146" s="3">
        <v>-2.34</v>
      </c>
      <c r="R146" s="3">
        <v>46.17</v>
      </c>
      <c r="S146" s="3">
        <v>23.15</v>
      </c>
      <c r="T146" s="3">
        <v>2</v>
      </c>
      <c r="U146" s="3">
        <v>1</v>
      </c>
      <c r="V146" s="3">
        <v>-6.6470000000000002</v>
      </c>
      <c r="W146" s="3">
        <v>-6.4480000000000004</v>
      </c>
      <c r="X146" s="3">
        <v>-2.0059999999999998</v>
      </c>
      <c r="Y146" s="3">
        <f t="shared" si="27"/>
        <v>6.4480000000000004</v>
      </c>
      <c r="Z146" s="3">
        <f t="shared" si="28"/>
        <v>2.0059999999999998</v>
      </c>
      <c r="AA146" s="3">
        <f t="shared" si="29"/>
        <v>4.2270000000000003</v>
      </c>
      <c r="AB146" s="3">
        <f t="shared" si="30"/>
        <v>2.2210000000000001</v>
      </c>
      <c r="AC146" s="3">
        <f t="shared" si="31"/>
        <v>1.0567500000000001</v>
      </c>
      <c r="AD146" s="3">
        <f t="shared" si="32"/>
        <v>0.624268347591175</v>
      </c>
      <c r="AE146" s="3"/>
      <c r="AF146" s="3">
        <f t="shared" si="26"/>
        <v>90.54065041772084</v>
      </c>
    </row>
    <row r="147" spans="1:32" ht="20.100000000000001" customHeight="1" x14ac:dyDescent="0.25">
      <c r="A147" s="1" t="s">
        <v>190</v>
      </c>
      <c r="B147" s="3" t="s">
        <v>191</v>
      </c>
      <c r="C147" s="1" t="s">
        <v>192</v>
      </c>
      <c r="D147" s="3" t="s">
        <v>193</v>
      </c>
      <c r="E147" s="1" t="s">
        <v>194</v>
      </c>
      <c r="F147" s="3">
        <v>10</v>
      </c>
      <c r="G147" s="3">
        <v>22</v>
      </c>
      <c r="H147" s="3">
        <v>4</v>
      </c>
      <c r="I147" s="3">
        <v>0</v>
      </c>
      <c r="J147" s="3">
        <v>0</v>
      </c>
      <c r="K147" s="3">
        <v>0</v>
      </c>
      <c r="L147" s="1" t="s">
        <v>195</v>
      </c>
      <c r="M147" s="1" t="s">
        <v>196</v>
      </c>
      <c r="N147" s="3">
        <v>198.31</v>
      </c>
      <c r="O147" s="3">
        <v>11.9</v>
      </c>
      <c r="P147" s="3">
        <v>0.74</v>
      </c>
      <c r="Q147" s="3">
        <v>-2</v>
      </c>
      <c r="R147" s="3">
        <v>67.64</v>
      </c>
      <c r="S147" s="3">
        <v>23.67</v>
      </c>
      <c r="T147" s="3">
        <v>4</v>
      </c>
      <c r="U147" s="3">
        <v>2</v>
      </c>
      <c r="V147" s="3">
        <v>-5.5140000000000002</v>
      </c>
      <c r="W147" s="3">
        <v>-4.67</v>
      </c>
      <c r="X147" s="3">
        <v>0.51900000000000002</v>
      </c>
      <c r="Y147" s="3">
        <f t="shared" si="27"/>
        <v>4.67</v>
      </c>
      <c r="Z147" s="3">
        <f t="shared" si="28"/>
        <v>-0.51900000000000002</v>
      </c>
      <c r="AA147" s="3">
        <f t="shared" si="29"/>
        <v>2.0754999999999999</v>
      </c>
      <c r="AB147" s="3">
        <f t="shared" si="30"/>
        <v>2.5945</v>
      </c>
      <c r="AC147" s="3">
        <f t="shared" si="31"/>
        <v>0.51887499999999998</v>
      </c>
      <c r="AD147" s="3">
        <f t="shared" si="32"/>
        <v>0.94902678743495861</v>
      </c>
      <c r="AE147" s="3"/>
      <c r="AF147" s="3">
        <f t="shared" si="26"/>
        <v>85.971656956175622</v>
      </c>
    </row>
    <row r="148" spans="1:32" ht="20.100000000000001" customHeight="1" x14ac:dyDescent="0.25">
      <c r="A148" s="1" t="s">
        <v>1127</v>
      </c>
      <c r="B148" s="3" t="s">
        <v>1128</v>
      </c>
      <c r="C148" s="1" t="s">
        <v>1129</v>
      </c>
      <c r="D148" s="3" t="s">
        <v>1130</v>
      </c>
      <c r="E148" s="1" t="s">
        <v>1131</v>
      </c>
      <c r="F148" s="3">
        <v>10</v>
      </c>
      <c r="G148" s="3">
        <v>13</v>
      </c>
      <c r="H148" s="3">
        <v>3</v>
      </c>
      <c r="I148" s="3">
        <v>2</v>
      </c>
      <c r="J148" s="3">
        <v>0</v>
      </c>
      <c r="K148" s="3">
        <v>0</v>
      </c>
      <c r="L148" s="1" t="s">
        <v>1132</v>
      </c>
      <c r="M148" s="3" t="s">
        <v>1133</v>
      </c>
      <c r="N148" s="3">
        <v>207.23</v>
      </c>
      <c r="O148" s="3">
        <v>12.3</v>
      </c>
      <c r="P148" s="3">
        <v>0.42</v>
      </c>
      <c r="Q148" s="3">
        <v>-2.2000000000000002</v>
      </c>
      <c r="R148" s="3">
        <v>80.36</v>
      </c>
      <c r="S148" s="3">
        <v>21.58</v>
      </c>
      <c r="T148" s="3">
        <v>5</v>
      </c>
      <c r="U148" s="3">
        <v>3</v>
      </c>
      <c r="V148" s="3">
        <v>-5.7539999999999996</v>
      </c>
      <c r="W148" s="3">
        <v>-5.3319999999999999</v>
      </c>
      <c r="X148" s="3">
        <v>-1.212</v>
      </c>
      <c r="Y148" s="3">
        <f t="shared" si="27"/>
        <v>5.3319999999999999</v>
      </c>
      <c r="Z148" s="3">
        <f t="shared" si="28"/>
        <v>1.212</v>
      </c>
      <c r="AA148" s="3">
        <f t="shared" si="29"/>
        <v>3.2719999999999998</v>
      </c>
      <c r="AB148" s="3">
        <f t="shared" si="30"/>
        <v>2.06</v>
      </c>
      <c r="AC148" s="3">
        <f t="shared" si="31"/>
        <v>0.81799999999999995</v>
      </c>
      <c r="AD148" s="3">
        <f t="shared" si="32"/>
        <v>0.90485436893203886</v>
      </c>
      <c r="AE148" s="3"/>
      <c r="AF148" s="3">
        <f t="shared" si="26"/>
        <v>89.589685408931118</v>
      </c>
    </row>
    <row r="149" spans="1:32" ht="20.100000000000001" customHeight="1" x14ac:dyDescent="0.25">
      <c r="A149" s="3" t="s">
        <v>563</v>
      </c>
      <c r="B149" s="3" t="s">
        <v>564</v>
      </c>
      <c r="C149" s="3" t="s">
        <v>565</v>
      </c>
      <c r="D149" s="3" t="s">
        <v>566</v>
      </c>
      <c r="E149" s="3" t="s">
        <v>567</v>
      </c>
      <c r="F149" s="3">
        <v>21</v>
      </c>
      <c r="G149" s="3">
        <v>23</v>
      </c>
      <c r="H149" s="3">
        <v>1</v>
      </c>
      <c r="I149" s="3">
        <v>5</v>
      </c>
      <c r="J149" s="3">
        <v>0</v>
      </c>
      <c r="K149" s="3">
        <v>0</v>
      </c>
      <c r="L149" s="3" t="s">
        <v>568</v>
      </c>
      <c r="M149" s="3" t="s">
        <v>569</v>
      </c>
      <c r="N149" s="3">
        <v>369.4</v>
      </c>
      <c r="O149" s="3">
        <v>7.8</v>
      </c>
      <c r="P149" s="3" t="s">
        <v>570</v>
      </c>
      <c r="Q149" s="3">
        <v>3.1</v>
      </c>
      <c r="R149" s="3">
        <v>65.069999999999993</v>
      </c>
      <c r="S149" s="3">
        <v>65.069999999999993</v>
      </c>
      <c r="T149" s="3">
        <v>4</v>
      </c>
      <c r="U149" s="3">
        <v>0</v>
      </c>
      <c r="V149" s="3">
        <v>-5.5309999999999997</v>
      </c>
      <c r="W149" s="3">
        <v>-5.3479999999999999</v>
      </c>
      <c r="X149" s="3">
        <v>-1.528</v>
      </c>
      <c r="Y149" s="3">
        <f t="shared" si="27"/>
        <v>5.3479999999999999</v>
      </c>
      <c r="Z149" s="3">
        <f t="shared" si="28"/>
        <v>1.528</v>
      </c>
      <c r="AA149" s="3">
        <f t="shared" si="29"/>
        <v>3.4379999999999997</v>
      </c>
      <c r="AB149" s="3">
        <f t="shared" si="30"/>
        <v>1.91</v>
      </c>
      <c r="AC149" s="3">
        <f t="shared" si="31"/>
        <v>0.85949999999999993</v>
      </c>
      <c r="AD149" s="3">
        <f t="shared" si="32"/>
        <v>0.93246073298429333</v>
      </c>
      <c r="AE149" s="3"/>
      <c r="AF149" s="3">
        <f t="shared" si="26"/>
        <v>87.945880444816183</v>
      </c>
    </row>
    <row r="150" spans="1:32" ht="20.100000000000001" customHeight="1" x14ac:dyDescent="0.25">
      <c r="A150" s="1" t="s">
        <v>1478</v>
      </c>
      <c r="B150" s="3" t="s">
        <v>1479</v>
      </c>
      <c r="C150" s="1" t="s">
        <v>1480</v>
      </c>
      <c r="D150" s="3" t="s">
        <v>1481</v>
      </c>
      <c r="E150" s="1" t="s">
        <v>715</v>
      </c>
      <c r="F150" s="3">
        <v>16</v>
      </c>
      <c r="G150" s="3">
        <v>23</v>
      </c>
      <c r="H150" s="3">
        <v>1</v>
      </c>
      <c r="I150" s="3">
        <v>2</v>
      </c>
      <c r="J150" s="3">
        <v>0</v>
      </c>
      <c r="K150" s="3">
        <v>0</v>
      </c>
      <c r="L150" s="1" t="s">
        <v>1482</v>
      </c>
      <c r="M150" s="1" t="s">
        <v>1483</v>
      </c>
      <c r="N150" s="3">
        <v>261.36</v>
      </c>
      <c r="O150" s="3">
        <v>9.1</v>
      </c>
      <c r="P150" s="3">
        <v>3.9</v>
      </c>
      <c r="Q150" s="3">
        <v>-4.4000000000000004</v>
      </c>
      <c r="R150" s="3">
        <v>38.33</v>
      </c>
      <c r="S150" s="3">
        <v>30.29</v>
      </c>
      <c r="T150" s="3">
        <v>2</v>
      </c>
      <c r="U150" s="3">
        <v>1</v>
      </c>
      <c r="V150" s="3">
        <v>-6.3949999999999996</v>
      </c>
      <c r="W150" s="3">
        <v>-5.5149999999999997</v>
      </c>
      <c r="X150" s="3">
        <v>-2.5310000000000001</v>
      </c>
      <c r="Y150" s="3">
        <f t="shared" si="27"/>
        <v>5.5149999999999997</v>
      </c>
      <c r="Z150" s="3">
        <f t="shared" si="28"/>
        <v>2.5310000000000001</v>
      </c>
      <c r="AA150" s="3">
        <f t="shared" si="29"/>
        <v>4.0229999999999997</v>
      </c>
      <c r="AB150" s="3">
        <f t="shared" si="30"/>
        <v>1.4919999999999998</v>
      </c>
      <c r="AC150" s="3">
        <f t="shared" si="31"/>
        <v>1.0057499999999999</v>
      </c>
      <c r="AD150" s="3">
        <f t="shared" si="32"/>
        <v>0.9976541554959788</v>
      </c>
      <c r="AE150" s="3"/>
      <c r="AF150" s="3">
        <f t="shared" si="26"/>
        <v>91.408796909919204</v>
      </c>
    </row>
    <row r="151" spans="1:32" ht="20.100000000000001" customHeight="1" x14ac:dyDescent="0.25">
      <c r="A151" s="1" t="s">
        <v>754</v>
      </c>
      <c r="B151" s="3" t="s">
        <v>755</v>
      </c>
      <c r="C151" s="1" t="s">
        <v>756</v>
      </c>
      <c r="D151" s="3" t="s">
        <v>757</v>
      </c>
      <c r="E151" s="1" t="s">
        <v>630</v>
      </c>
      <c r="F151" s="3">
        <v>12</v>
      </c>
      <c r="G151" s="3">
        <v>16</v>
      </c>
      <c r="H151" s="3">
        <v>2</v>
      </c>
      <c r="I151" s="3">
        <v>3</v>
      </c>
      <c r="J151" s="3">
        <v>0</v>
      </c>
      <c r="K151" s="3">
        <v>0</v>
      </c>
      <c r="L151" s="1" t="s">
        <v>758</v>
      </c>
      <c r="M151" s="1" t="s">
        <v>759</v>
      </c>
      <c r="N151" s="3">
        <v>236.27</v>
      </c>
      <c r="O151" s="3">
        <v>8.3000000000000007</v>
      </c>
      <c r="P151" s="3">
        <v>1.98</v>
      </c>
      <c r="Q151" s="3">
        <v>-2.74</v>
      </c>
      <c r="R151" s="3">
        <v>66.48</v>
      </c>
      <c r="S151" s="3">
        <v>66.48</v>
      </c>
      <c r="T151" s="3">
        <v>3</v>
      </c>
      <c r="U151" s="3">
        <v>1</v>
      </c>
      <c r="V151" s="3">
        <v>-6.8719999999999999</v>
      </c>
      <c r="W151" s="3">
        <v>-6.3209999999999997</v>
      </c>
      <c r="X151" s="3">
        <v>-2.29</v>
      </c>
      <c r="Y151" s="3">
        <f t="shared" si="27"/>
        <v>6.3209999999999997</v>
      </c>
      <c r="Z151" s="3">
        <f t="shared" si="28"/>
        <v>2.29</v>
      </c>
      <c r="AA151" s="3">
        <f t="shared" si="29"/>
        <v>4.3055000000000003</v>
      </c>
      <c r="AB151" s="3">
        <f t="shared" si="30"/>
        <v>2.0154999999999998</v>
      </c>
      <c r="AC151" s="3">
        <f t="shared" si="31"/>
        <v>1.0763750000000001</v>
      </c>
      <c r="AD151" s="3">
        <f t="shared" si="32"/>
        <v>0.66844455470106667</v>
      </c>
      <c r="AE151" s="3"/>
      <c r="AF151" s="3">
        <f t="shared" si="26"/>
        <v>88.551125321315268</v>
      </c>
    </row>
    <row r="152" spans="1:32" ht="20.100000000000001" customHeight="1" x14ac:dyDescent="0.25">
      <c r="A152" s="1" t="s">
        <v>903</v>
      </c>
      <c r="B152" s="3" t="s">
        <v>904</v>
      </c>
      <c r="C152" s="1" t="s">
        <v>905</v>
      </c>
      <c r="D152" s="3" t="s">
        <v>906</v>
      </c>
      <c r="E152" s="1" t="s">
        <v>446</v>
      </c>
      <c r="F152" s="3">
        <v>18</v>
      </c>
      <c r="G152" s="3">
        <v>21</v>
      </c>
      <c r="H152" s="3">
        <v>1</v>
      </c>
      <c r="I152" s="3">
        <v>3</v>
      </c>
      <c r="J152" s="3">
        <v>0</v>
      </c>
      <c r="K152" s="3">
        <v>0</v>
      </c>
      <c r="L152" s="1" t="s">
        <v>907</v>
      </c>
      <c r="M152" s="1" t="s">
        <v>908</v>
      </c>
      <c r="N152" s="3">
        <v>299.39999999999998</v>
      </c>
      <c r="O152" s="3">
        <v>8.9</v>
      </c>
      <c r="P152" s="3">
        <v>1.96</v>
      </c>
      <c r="Q152" s="3">
        <v>-2.6</v>
      </c>
      <c r="R152" s="3">
        <v>38.770000000000003</v>
      </c>
      <c r="S152" s="3">
        <v>32.049999999999997</v>
      </c>
      <c r="T152" s="3">
        <v>4</v>
      </c>
      <c r="U152" s="3">
        <v>0</v>
      </c>
      <c r="V152" s="3">
        <v>-5.3440000000000003</v>
      </c>
      <c r="W152" s="3">
        <v>-5.3159999999999998</v>
      </c>
      <c r="X152" s="3">
        <v>-1.5860000000000001</v>
      </c>
      <c r="Y152" s="3">
        <f t="shared" si="27"/>
        <v>5.3159999999999998</v>
      </c>
      <c r="Z152" s="3">
        <f t="shared" si="28"/>
        <v>1.5860000000000001</v>
      </c>
      <c r="AA152" s="3">
        <f t="shared" si="29"/>
        <v>3.4510000000000001</v>
      </c>
      <c r="AB152" s="3">
        <f t="shared" si="30"/>
        <v>1.8649999999999998</v>
      </c>
      <c r="AC152" s="3">
        <f t="shared" si="31"/>
        <v>0.86275000000000002</v>
      </c>
      <c r="AD152" s="3">
        <f t="shared" si="32"/>
        <v>0.95147453083109934</v>
      </c>
      <c r="AE152" s="3"/>
      <c r="AF152" s="3">
        <f t="shared" si="26"/>
        <v>88.768594136621715</v>
      </c>
    </row>
    <row r="153" spans="1:32" ht="20.100000000000001" customHeight="1" x14ac:dyDescent="0.25">
      <c r="A153" s="1" t="s">
        <v>1526</v>
      </c>
      <c r="B153" s="3" t="s">
        <v>1527</v>
      </c>
      <c r="C153" s="1" t="s">
        <v>1528</v>
      </c>
      <c r="D153" s="3" t="s">
        <v>1529</v>
      </c>
      <c r="E153" s="1" t="s">
        <v>1530</v>
      </c>
      <c r="F153" s="3">
        <v>21</v>
      </c>
      <c r="G153" s="3">
        <v>30</v>
      </c>
      <c r="H153" s="3">
        <v>0</v>
      </c>
      <c r="I153" s="3">
        <v>5</v>
      </c>
      <c r="J153" s="3">
        <v>0</v>
      </c>
      <c r="K153" s="3">
        <v>0</v>
      </c>
      <c r="L153" s="1" t="s">
        <v>1531</v>
      </c>
      <c r="M153" s="1" t="s">
        <v>1532</v>
      </c>
      <c r="N153" s="3">
        <v>362.5</v>
      </c>
      <c r="O153" s="3">
        <v>12.59</v>
      </c>
      <c r="P153" s="3">
        <v>1.61</v>
      </c>
      <c r="Q153" s="3">
        <v>-2.97</v>
      </c>
      <c r="R153" s="3">
        <v>94.83</v>
      </c>
      <c r="S153" s="3">
        <v>39.450000000000003</v>
      </c>
      <c r="T153" s="3">
        <v>5</v>
      </c>
      <c r="U153" s="3">
        <v>3</v>
      </c>
      <c r="V153" s="3">
        <v>-6.4770000000000003</v>
      </c>
      <c r="W153" s="3">
        <v>-5.8029999999999999</v>
      </c>
      <c r="X153" s="3">
        <v>-2.5750000000000002</v>
      </c>
      <c r="Y153" s="3">
        <f t="shared" si="27"/>
        <v>5.8029999999999999</v>
      </c>
      <c r="Z153" s="3">
        <f t="shared" si="28"/>
        <v>2.5750000000000002</v>
      </c>
      <c r="AA153" s="3">
        <f t="shared" si="29"/>
        <v>4.1890000000000001</v>
      </c>
      <c r="AB153" s="3">
        <f t="shared" si="30"/>
        <v>1.6139999999999999</v>
      </c>
      <c r="AC153" s="3">
        <f t="shared" si="31"/>
        <v>1.04725</v>
      </c>
      <c r="AD153" s="3">
        <f t="shared" si="32"/>
        <v>0.870817843866171</v>
      </c>
      <c r="AE153" s="3"/>
      <c r="AF153" s="3">
        <f t="shared" si="26"/>
        <v>91.937316005724014</v>
      </c>
    </row>
    <row r="154" spans="1:32" ht="20.100000000000001" customHeight="1" x14ac:dyDescent="0.25">
      <c r="A154" s="3" t="s">
        <v>606</v>
      </c>
      <c r="B154" s="3" t="s">
        <v>607</v>
      </c>
      <c r="C154" s="1" t="s">
        <v>608</v>
      </c>
      <c r="D154" s="3" t="s">
        <v>609</v>
      </c>
      <c r="E154" s="1" t="s">
        <v>610</v>
      </c>
      <c r="F154" s="3">
        <v>17</v>
      </c>
      <c r="G154" s="3">
        <v>19</v>
      </c>
      <c r="H154" s="3">
        <v>1</v>
      </c>
      <c r="I154" s="3">
        <v>3</v>
      </c>
      <c r="J154" s="3">
        <v>0</v>
      </c>
      <c r="K154" s="3">
        <v>0</v>
      </c>
      <c r="L154" s="1" t="s">
        <v>611</v>
      </c>
      <c r="M154" s="1" t="s">
        <v>612</v>
      </c>
      <c r="N154" s="3">
        <v>285.33999999999997</v>
      </c>
      <c r="O154" s="3">
        <v>8.15</v>
      </c>
      <c r="P154" s="3">
        <v>1.62</v>
      </c>
      <c r="Q154" s="3">
        <v>-1.8</v>
      </c>
      <c r="R154" s="3">
        <v>49.77</v>
      </c>
      <c r="S154" s="3">
        <v>30.02</v>
      </c>
      <c r="T154" s="3">
        <v>4</v>
      </c>
      <c r="U154" s="3">
        <v>1</v>
      </c>
      <c r="V154" s="3">
        <v>-5.4630000000000001</v>
      </c>
      <c r="W154" s="3">
        <v>-5.3150000000000004</v>
      </c>
      <c r="X154" s="3">
        <v>-1.4870000000000001</v>
      </c>
      <c r="Y154" s="3">
        <f t="shared" si="27"/>
        <v>5.3150000000000004</v>
      </c>
      <c r="Z154" s="3">
        <f t="shared" si="28"/>
        <v>1.4870000000000001</v>
      </c>
      <c r="AA154" s="3">
        <f t="shared" si="29"/>
        <v>3.4010000000000002</v>
      </c>
      <c r="AB154" s="3">
        <f t="shared" si="30"/>
        <v>1.9140000000000001</v>
      </c>
      <c r="AC154" s="3">
        <f t="shared" si="31"/>
        <v>0.85025000000000006</v>
      </c>
      <c r="AD154" s="3">
        <f t="shared" si="32"/>
        <v>0.94017763845350044</v>
      </c>
      <c r="AE154" s="3"/>
      <c r="AF154" s="3">
        <f t="shared" si="26"/>
        <v>88.094798016823134</v>
      </c>
    </row>
    <row r="155" spans="1:32" ht="20.100000000000001" customHeight="1" x14ac:dyDescent="0.25">
      <c r="A155" s="3" t="s">
        <v>1182</v>
      </c>
      <c r="B155" s="3" t="s">
        <v>1183</v>
      </c>
      <c r="C155" s="3" t="s">
        <v>1184</v>
      </c>
      <c r="D155" s="3" t="s">
        <v>1185</v>
      </c>
      <c r="E155" s="3" t="s">
        <v>1186</v>
      </c>
      <c r="F155" s="3">
        <v>5</v>
      </c>
      <c r="G155" s="3">
        <v>9</v>
      </c>
      <c r="H155" s="3">
        <v>3</v>
      </c>
      <c r="I155" s="3">
        <v>0</v>
      </c>
      <c r="J155" s="3">
        <v>0</v>
      </c>
      <c r="K155" s="3">
        <v>0</v>
      </c>
      <c r="L155" s="3" t="s">
        <v>1187</v>
      </c>
      <c r="M155" s="3" t="s">
        <v>1188</v>
      </c>
      <c r="N155" s="3">
        <v>111.1451</v>
      </c>
      <c r="O155" s="3">
        <v>14.46</v>
      </c>
      <c r="P155" s="3">
        <v>-0.7</v>
      </c>
      <c r="Q155" s="3">
        <v>0.18</v>
      </c>
      <c r="R155" s="3">
        <v>54.7</v>
      </c>
      <c r="S155" s="3">
        <v>12.08</v>
      </c>
      <c r="T155" s="3">
        <v>2</v>
      </c>
      <c r="U155" s="3">
        <v>2</v>
      </c>
      <c r="V155" s="3">
        <v>-5.923</v>
      </c>
      <c r="W155" s="3">
        <v>-5.5490000000000004</v>
      </c>
      <c r="X155" s="3">
        <v>-0.315</v>
      </c>
      <c r="Y155" s="3">
        <f t="shared" si="27"/>
        <v>5.5490000000000004</v>
      </c>
      <c r="Z155" s="3">
        <f t="shared" si="28"/>
        <v>0.315</v>
      </c>
      <c r="AA155" s="3">
        <f t="shared" si="29"/>
        <v>2.9320000000000004</v>
      </c>
      <c r="AB155" s="3">
        <f t="shared" si="30"/>
        <v>2.617</v>
      </c>
      <c r="AC155" s="3">
        <f t="shared" si="31"/>
        <v>0.7330000000000001</v>
      </c>
      <c r="AD155" s="3">
        <f t="shared" si="32"/>
        <v>0.77722583110431787</v>
      </c>
      <c r="AE155" s="3">
        <v>95.6</v>
      </c>
      <c r="AF155" s="3">
        <f t="shared" si="26"/>
        <v>89.687338197653645</v>
      </c>
    </row>
    <row r="156" spans="1:32" ht="20.100000000000001" customHeight="1" x14ac:dyDescent="0.25">
      <c r="A156" s="1" t="s">
        <v>373</v>
      </c>
      <c r="B156" s="3" t="s">
        <v>374</v>
      </c>
      <c r="C156" s="1" t="s">
        <v>375</v>
      </c>
      <c r="D156" s="3" t="s">
        <v>376</v>
      </c>
      <c r="E156" s="3" t="s">
        <v>377</v>
      </c>
      <c r="F156" s="3">
        <v>13</v>
      </c>
      <c r="G156" s="3">
        <v>18</v>
      </c>
      <c r="H156" s="3">
        <v>0</v>
      </c>
      <c r="I156" s="3">
        <v>2</v>
      </c>
      <c r="J156" s="3">
        <v>0</v>
      </c>
      <c r="K156" s="3">
        <v>0</v>
      </c>
      <c r="L156" s="1" t="s">
        <v>378</v>
      </c>
      <c r="M156" s="3" t="s">
        <v>379</v>
      </c>
      <c r="N156" s="3">
        <v>206.28</v>
      </c>
      <c r="O156" s="3">
        <v>5.2</v>
      </c>
      <c r="P156" s="3">
        <v>3.97</v>
      </c>
      <c r="Q156" s="3">
        <v>-3.5</v>
      </c>
      <c r="R156" s="3">
        <v>37.299999999999997</v>
      </c>
      <c r="S156" s="3">
        <v>23.76</v>
      </c>
      <c r="T156" s="3">
        <v>2</v>
      </c>
      <c r="U156" s="3">
        <v>1</v>
      </c>
      <c r="V156" s="3">
        <v>-6.734</v>
      </c>
      <c r="W156" s="3">
        <v>-6.2839999999999998</v>
      </c>
      <c r="X156" s="3">
        <v>-1.57</v>
      </c>
      <c r="Y156" s="3">
        <f t="shared" si="27"/>
        <v>6.2839999999999998</v>
      </c>
      <c r="Z156" s="3">
        <f t="shared" si="28"/>
        <v>1.57</v>
      </c>
      <c r="AA156" s="3">
        <f t="shared" si="29"/>
        <v>3.927</v>
      </c>
      <c r="AB156" s="3">
        <f t="shared" si="30"/>
        <v>2.3569999999999998</v>
      </c>
      <c r="AC156" s="3">
        <f t="shared" si="31"/>
        <v>0.98175000000000001</v>
      </c>
      <c r="AD156" s="3">
        <f t="shared" si="32"/>
        <v>0.65188799321170987</v>
      </c>
      <c r="AE156" s="3"/>
      <c r="AF156" s="3">
        <f t="shared" si="26"/>
        <v>86.768220362053299</v>
      </c>
    </row>
    <row r="157" spans="1:32" ht="20.100000000000001" customHeight="1" x14ac:dyDescent="0.25">
      <c r="A157" s="1" t="s">
        <v>307</v>
      </c>
      <c r="B157" s="3" t="s">
        <v>308</v>
      </c>
      <c r="C157" s="1" t="s">
        <v>309</v>
      </c>
      <c r="D157" s="3" t="s">
        <v>310</v>
      </c>
      <c r="E157" s="1" t="s">
        <v>311</v>
      </c>
      <c r="F157" s="3">
        <v>3</v>
      </c>
      <c r="G157" s="3">
        <v>4</v>
      </c>
      <c r="H157" s="3">
        <v>2</v>
      </c>
      <c r="I157" s="3">
        <v>0</v>
      </c>
      <c r="J157" s="3">
        <v>0</v>
      </c>
      <c r="K157" s="3">
        <v>0</v>
      </c>
      <c r="L157" s="3" t="s">
        <v>312</v>
      </c>
      <c r="M157" s="1" t="s">
        <v>313</v>
      </c>
      <c r="N157" s="3">
        <v>68.08</v>
      </c>
      <c r="O157" s="3">
        <v>7</v>
      </c>
      <c r="P157" s="3">
        <v>-0.08</v>
      </c>
      <c r="Q157" s="3">
        <v>0.9</v>
      </c>
      <c r="R157" s="3">
        <v>28.68</v>
      </c>
      <c r="S157" s="3">
        <v>6.56</v>
      </c>
      <c r="T157" s="3">
        <v>1</v>
      </c>
      <c r="U157" s="3">
        <v>1</v>
      </c>
      <c r="V157" s="3">
        <v>-6.3780000000000001</v>
      </c>
      <c r="W157" s="3">
        <v>-5.8049999999999997</v>
      </c>
      <c r="X157" s="3">
        <v>-0.375</v>
      </c>
      <c r="Y157" s="3">
        <f t="shared" si="27"/>
        <v>5.8049999999999997</v>
      </c>
      <c r="Z157" s="3">
        <f t="shared" si="28"/>
        <v>0.375</v>
      </c>
      <c r="AA157" s="3">
        <f t="shared" si="29"/>
        <v>3.09</v>
      </c>
      <c r="AB157" s="3">
        <f t="shared" si="30"/>
        <v>2.7149999999999999</v>
      </c>
      <c r="AC157" s="3">
        <f t="shared" si="31"/>
        <v>0.77250000000000008</v>
      </c>
      <c r="AD157" s="3">
        <f t="shared" si="32"/>
        <v>0.72007366482504609</v>
      </c>
      <c r="AE157" s="3">
        <v>89</v>
      </c>
      <c r="AF157" s="3">
        <f t="shared" si="26"/>
        <v>86.393968333886008</v>
      </c>
    </row>
    <row r="158" spans="1:32" ht="20.100000000000001" customHeight="1" x14ac:dyDescent="0.25">
      <c r="A158" s="1" t="s">
        <v>1321</v>
      </c>
      <c r="B158" s="3" t="s">
        <v>1322</v>
      </c>
      <c r="C158" s="1" t="s">
        <v>1323</v>
      </c>
      <c r="D158" s="3" t="s">
        <v>1324</v>
      </c>
      <c r="E158" s="1" t="s">
        <v>1325</v>
      </c>
      <c r="F158" s="3">
        <v>19</v>
      </c>
      <c r="G158" s="3">
        <v>24</v>
      </c>
      <c r="H158" s="3">
        <v>2</v>
      </c>
      <c r="I158" s="3">
        <v>0</v>
      </c>
      <c r="J158" s="3">
        <v>0</v>
      </c>
      <c r="K158" s="3">
        <v>0</v>
      </c>
      <c r="L158" s="1" t="s">
        <v>1326</v>
      </c>
      <c r="M158" s="1" t="s">
        <v>1327</v>
      </c>
      <c r="N158" s="3">
        <v>280.39999999999998</v>
      </c>
      <c r="O158" s="3">
        <v>9.5</v>
      </c>
      <c r="P158" s="3">
        <v>4.8</v>
      </c>
      <c r="Q158" s="3">
        <v>-3.6</v>
      </c>
      <c r="R158" s="3">
        <v>6.48</v>
      </c>
      <c r="S158" s="3">
        <v>33.39</v>
      </c>
      <c r="T158" s="3">
        <v>1</v>
      </c>
      <c r="U158" s="3">
        <v>0</v>
      </c>
      <c r="V158" s="3">
        <v>-5.327</v>
      </c>
      <c r="W158" s="3">
        <v>-4.8860000000000001</v>
      </c>
      <c r="X158" s="3">
        <v>-1.4430000000000001</v>
      </c>
      <c r="Y158" s="3">
        <f t="shared" si="27"/>
        <v>4.8860000000000001</v>
      </c>
      <c r="Z158" s="3">
        <f t="shared" si="28"/>
        <v>1.4430000000000001</v>
      </c>
      <c r="AA158" s="3">
        <f t="shared" si="29"/>
        <v>3.1645000000000003</v>
      </c>
      <c r="AB158" s="3">
        <f t="shared" si="30"/>
        <v>1.7215</v>
      </c>
      <c r="AC158" s="3">
        <f t="shared" si="31"/>
        <v>0.79112500000000008</v>
      </c>
      <c r="AD158" s="3">
        <f t="shared" si="32"/>
        <v>1.1139994191112401</v>
      </c>
      <c r="AE158" s="3"/>
      <c r="AF158" s="3">
        <f t="shared" si="26"/>
        <v>90.245177253720726</v>
      </c>
    </row>
    <row r="159" spans="1:32" ht="20.100000000000001" customHeight="1" x14ac:dyDescent="0.25">
      <c r="A159" s="1" t="s">
        <v>929</v>
      </c>
      <c r="B159" s="3" t="s">
        <v>930</v>
      </c>
      <c r="C159" s="1" t="s">
        <v>931</v>
      </c>
      <c r="D159" s="3" t="s">
        <v>932</v>
      </c>
      <c r="E159" s="1" t="s">
        <v>933</v>
      </c>
      <c r="F159" s="3">
        <v>17</v>
      </c>
      <c r="G159" s="3">
        <v>15</v>
      </c>
      <c r="H159" s="3">
        <v>1</v>
      </c>
      <c r="I159" s="3">
        <v>3</v>
      </c>
      <c r="J159" s="3">
        <v>0</v>
      </c>
      <c r="K159" s="3">
        <v>0</v>
      </c>
      <c r="L159" s="1" t="s">
        <v>934</v>
      </c>
      <c r="M159" s="1" t="s">
        <v>935</v>
      </c>
      <c r="N159" s="3">
        <v>281.3</v>
      </c>
      <c r="O159" s="3">
        <v>5.8</v>
      </c>
      <c r="P159" s="3">
        <v>2.86</v>
      </c>
      <c r="Q159" s="3">
        <v>-3.3</v>
      </c>
      <c r="R159" s="3">
        <v>57.61</v>
      </c>
      <c r="S159" s="3">
        <v>30.24</v>
      </c>
      <c r="T159" s="3">
        <v>3</v>
      </c>
      <c r="U159" s="3">
        <v>1</v>
      </c>
      <c r="V159" s="3">
        <v>-6.117</v>
      </c>
      <c r="W159" s="3">
        <v>-5.758</v>
      </c>
      <c r="X159" s="3">
        <v>-2.669</v>
      </c>
      <c r="Y159" s="3">
        <f t="shared" si="27"/>
        <v>5.758</v>
      </c>
      <c r="Z159" s="3">
        <f t="shared" si="28"/>
        <v>2.669</v>
      </c>
      <c r="AA159" s="3">
        <f t="shared" si="29"/>
        <v>4.2134999999999998</v>
      </c>
      <c r="AB159" s="3">
        <f t="shared" si="30"/>
        <v>1.5445</v>
      </c>
      <c r="AC159" s="3">
        <f t="shared" si="31"/>
        <v>1.053375</v>
      </c>
      <c r="AD159" s="3">
        <f t="shared" si="32"/>
        <v>0.90207186791842031</v>
      </c>
      <c r="AE159" s="3"/>
      <c r="AF159" s="3">
        <f t="shared" si="26"/>
        <v>88.822809196062735</v>
      </c>
    </row>
    <row r="160" spans="1:32" ht="20.100000000000001" customHeight="1" x14ac:dyDescent="0.25">
      <c r="A160" s="1" t="s">
        <v>1458</v>
      </c>
      <c r="B160" s="3" t="s">
        <v>1459</v>
      </c>
      <c r="C160" s="1" t="s">
        <v>1460</v>
      </c>
      <c r="D160" s="9">
        <v>9110947</v>
      </c>
      <c r="E160" s="1" t="s">
        <v>1461</v>
      </c>
      <c r="F160" s="3">
        <v>22</v>
      </c>
      <c r="G160" s="3">
        <v>25</v>
      </c>
      <c r="H160" s="3">
        <v>3</v>
      </c>
      <c r="I160" s="3">
        <v>1</v>
      </c>
      <c r="J160" s="3">
        <v>0</v>
      </c>
      <c r="K160" s="3">
        <v>0</v>
      </c>
      <c r="L160" s="1" t="s">
        <v>1462</v>
      </c>
      <c r="M160" s="1" t="s">
        <v>1463</v>
      </c>
      <c r="N160" s="3">
        <v>347.5</v>
      </c>
      <c r="O160" s="3">
        <v>7.7</v>
      </c>
      <c r="P160" s="3">
        <v>3.19</v>
      </c>
      <c r="Q160" s="3">
        <v>-4.5999999999999996</v>
      </c>
      <c r="R160" s="3">
        <v>48.13</v>
      </c>
      <c r="S160" s="3">
        <v>40.72</v>
      </c>
      <c r="T160" s="3">
        <v>2</v>
      </c>
      <c r="U160" s="3">
        <v>2</v>
      </c>
      <c r="V160" s="3">
        <v>-5.4909999999999997</v>
      </c>
      <c r="W160" s="3">
        <v>-5.1379999999999999</v>
      </c>
      <c r="X160" s="3">
        <v>-2.1139999999999999</v>
      </c>
      <c r="Y160" s="3">
        <f t="shared" si="27"/>
        <v>5.1379999999999999</v>
      </c>
      <c r="Z160" s="3">
        <f t="shared" si="28"/>
        <v>2.1139999999999999</v>
      </c>
      <c r="AA160" s="3">
        <f t="shared" si="29"/>
        <v>3.6259999999999999</v>
      </c>
      <c r="AB160" s="3">
        <f t="shared" si="30"/>
        <v>1.512</v>
      </c>
      <c r="AC160" s="3">
        <f t="shared" si="31"/>
        <v>0.90649999999999986</v>
      </c>
      <c r="AD160" s="3">
        <f t="shared" si="32"/>
        <v>1.1157407407407407</v>
      </c>
      <c r="AE160" s="3"/>
      <c r="AF160" s="3">
        <f t="shared" si="26"/>
        <v>91.192601934073366</v>
      </c>
    </row>
    <row r="161" spans="1:32" ht="20.100000000000001" customHeight="1" x14ac:dyDescent="0.25">
      <c r="A161" s="1" t="s">
        <v>1258</v>
      </c>
      <c r="B161" s="3" t="s">
        <v>1259</v>
      </c>
      <c r="C161" s="1" t="s">
        <v>1260</v>
      </c>
      <c r="D161" s="3" t="s">
        <v>1261</v>
      </c>
      <c r="E161" s="1" t="s">
        <v>1262</v>
      </c>
      <c r="F161" s="3">
        <v>12</v>
      </c>
      <c r="G161" s="3">
        <v>13</v>
      </c>
      <c r="H161" s="3">
        <v>3</v>
      </c>
      <c r="I161" s="3">
        <v>2</v>
      </c>
      <c r="J161" s="3">
        <v>0</v>
      </c>
      <c r="K161" s="3">
        <v>0</v>
      </c>
      <c r="L161" s="1" t="s">
        <v>1263</v>
      </c>
      <c r="M161" s="1" t="s">
        <v>1264</v>
      </c>
      <c r="N161" s="3">
        <v>231.25</v>
      </c>
      <c r="O161" s="3">
        <v>10.4</v>
      </c>
      <c r="P161" s="3">
        <v>1.43</v>
      </c>
      <c r="Q161" s="3">
        <v>-3</v>
      </c>
      <c r="R161" s="3">
        <v>67.16</v>
      </c>
      <c r="S161" s="3">
        <v>24.51</v>
      </c>
      <c r="T161" s="3">
        <v>3</v>
      </c>
      <c r="U161" s="3">
        <v>2</v>
      </c>
      <c r="V161" s="3">
        <v>-6.0190000000000001</v>
      </c>
      <c r="W161" s="3">
        <v>-5.76</v>
      </c>
      <c r="X161" s="3">
        <v>-2.1800000000000002</v>
      </c>
      <c r="Y161" s="3">
        <f t="shared" si="27"/>
        <v>5.76</v>
      </c>
      <c r="Z161" s="3">
        <f t="shared" si="28"/>
        <v>2.1800000000000002</v>
      </c>
      <c r="AA161" s="3">
        <f t="shared" si="29"/>
        <v>3.9699999999999998</v>
      </c>
      <c r="AB161" s="3">
        <f t="shared" si="30"/>
        <v>1.7899999999999998</v>
      </c>
      <c r="AC161" s="3">
        <f t="shared" si="31"/>
        <v>0.99249999999999994</v>
      </c>
      <c r="AD161" s="3">
        <f t="shared" si="32"/>
        <v>0.84636871508379907</v>
      </c>
      <c r="AE161" s="3"/>
      <c r="AF161" s="3">
        <f t="shared" si="26"/>
        <v>89.959273736312554</v>
      </c>
    </row>
    <row r="162" spans="1:32" ht="20.100000000000001" customHeight="1" x14ac:dyDescent="0.25">
      <c r="A162" s="3" t="s">
        <v>134</v>
      </c>
      <c r="B162" s="3" t="s">
        <v>135</v>
      </c>
      <c r="C162" s="1" t="s">
        <v>136</v>
      </c>
      <c r="D162" s="3" t="s">
        <v>137</v>
      </c>
      <c r="E162" s="1" t="s">
        <v>138</v>
      </c>
      <c r="F162" s="3">
        <v>6</v>
      </c>
      <c r="G162" s="3">
        <v>7</v>
      </c>
      <c r="H162" s="3">
        <v>3</v>
      </c>
      <c r="I162" s="3">
        <v>1</v>
      </c>
      <c r="J162" s="3">
        <v>0</v>
      </c>
      <c r="K162" s="3">
        <v>0</v>
      </c>
      <c r="L162" s="1" t="s">
        <v>139</v>
      </c>
      <c r="M162" s="1" t="s">
        <v>140</v>
      </c>
      <c r="N162" s="3">
        <v>137.13999999999999</v>
      </c>
      <c r="O162" s="3">
        <v>1.82</v>
      </c>
      <c r="P162" s="3">
        <v>-0.7</v>
      </c>
      <c r="Q162" s="3">
        <v>0.01</v>
      </c>
      <c r="R162" s="3">
        <v>68.010000000000005</v>
      </c>
      <c r="S162" s="3">
        <v>13.21</v>
      </c>
      <c r="T162" s="3">
        <v>3</v>
      </c>
      <c r="U162" s="3">
        <v>2</v>
      </c>
      <c r="V162" s="3">
        <v>-6.5439999999999996</v>
      </c>
      <c r="W162" s="3">
        <v>-6.0880000000000001</v>
      </c>
      <c r="X162" s="3">
        <v>-2.67</v>
      </c>
      <c r="Y162" s="3">
        <f t="shared" si="27"/>
        <v>6.0880000000000001</v>
      </c>
      <c r="Z162" s="3">
        <f t="shared" si="28"/>
        <v>2.67</v>
      </c>
      <c r="AA162" s="3">
        <f t="shared" si="29"/>
        <v>4.3789999999999996</v>
      </c>
      <c r="AB162" s="3">
        <f t="shared" si="30"/>
        <v>1.7090000000000001</v>
      </c>
      <c r="AC162" s="3">
        <f t="shared" si="31"/>
        <v>1.0947499999999999</v>
      </c>
      <c r="AD162" s="3">
        <f t="shared" si="32"/>
        <v>0.76682270333528391</v>
      </c>
      <c r="AE162" s="3">
        <v>75.400000000000006</v>
      </c>
      <c r="AF162" s="3">
        <f t="shared" si="26"/>
        <v>85.598103279249159</v>
      </c>
    </row>
    <row r="163" spans="1:32" ht="20.100000000000001" customHeight="1" x14ac:dyDescent="0.25">
      <c r="A163" s="3" t="s">
        <v>689</v>
      </c>
      <c r="B163" s="3" t="s">
        <v>690</v>
      </c>
      <c r="C163" s="1" t="s">
        <v>691</v>
      </c>
      <c r="D163" s="3" t="s">
        <v>692</v>
      </c>
      <c r="E163" s="1" t="s">
        <v>693</v>
      </c>
      <c r="F163" s="3">
        <v>11</v>
      </c>
      <c r="G163" s="3">
        <v>17</v>
      </c>
      <c r="H163" s="3">
        <v>1</v>
      </c>
      <c r="I163" s="3">
        <v>3</v>
      </c>
      <c r="J163" s="3">
        <v>0</v>
      </c>
      <c r="K163" s="3">
        <v>0</v>
      </c>
      <c r="L163" s="1" t="s">
        <v>694</v>
      </c>
      <c r="M163" s="1" t="s">
        <v>695</v>
      </c>
      <c r="N163" s="3" t="s">
        <v>696</v>
      </c>
      <c r="O163" s="3">
        <v>9.81</v>
      </c>
      <c r="P163" s="3">
        <v>1.4</v>
      </c>
      <c r="Q163" s="3">
        <v>-1.6</v>
      </c>
      <c r="R163" s="3">
        <v>72.72</v>
      </c>
      <c r="S163" s="3">
        <v>23.04</v>
      </c>
      <c r="T163" s="3">
        <v>4</v>
      </c>
      <c r="U163" s="3">
        <v>4</v>
      </c>
      <c r="V163" s="3">
        <v>-5.952</v>
      </c>
      <c r="W163" s="3">
        <v>-5.468</v>
      </c>
      <c r="X163" s="3">
        <v>-1.325</v>
      </c>
      <c r="Y163" s="3">
        <f t="shared" si="27"/>
        <v>5.468</v>
      </c>
      <c r="Z163" s="3">
        <f t="shared" si="28"/>
        <v>1.325</v>
      </c>
      <c r="AA163" s="3">
        <f t="shared" si="29"/>
        <v>3.3965000000000001</v>
      </c>
      <c r="AB163" s="3">
        <f t="shared" si="30"/>
        <v>2.0714999999999999</v>
      </c>
      <c r="AC163" s="3">
        <f t="shared" si="31"/>
        <v>0.84912500000000002</v>
      </c>
      <c r="AD163" s="3">
        <f t="shared" si="32"/>
        <v>0.86978035240164131</v>
      </c>
      <c r="AE163" s="3"/>
      <c r="AF163" s="3">
        <f t="shared" si="26"/>
        <v>88.374460930069048</v>
      </c>
    </row>
    <row r="164" spans="1:32" ht="20.100000000000001" customHeight="1" x14ac:dyDescent="0.25">
      <c r="A164" s="3" t="s">
        <v>718</v>
      </c>
      <c r="B164" s="3" t="s">
        <v>719</v>
      </c>
      <c r="C164" s="1" t="s">
        <v>720</v>
      </c>
      <c r="D164" s="3" t="s">
        <v>721</v>
      </c>
      <c r="E164" s="1" t="s">
        <v>722</v>
      </c>
      <c r="F164" s="3">
        <v>18</v>
      </c>
      <c r="G164" s="3">
        <v>23</v>
      </c>
      <c r="H164" s="3">
        <v>1</v>
      </c>
      <c r="I164" s="3">
        <v>3</v>
      </c>
      <c r="J164" s="3">
        <v>0</v>
      </c>
      <c r="K164" s="3">
        <v>0</v>
      </c>
      <c r="L164" s="1" t="s">
        <v>723</v>
      </c>
      <c r="M164" s="1" t="s">
        <v>724</v>
      </c>
      <c r="N164" s="3" t="s">
        <v>725</v>
      </c>
      <c r="O164" s="3">
        <v>9.65</v>
      </c>
      <c r="P164" s="3">
        <v>2.56</v>
      </c>
      <c r="Q164" s="3">
        <v>-3.8</v>
      </c>
      <c r="R164" s="3">
        <v>-3.8</v>
      </c>
      <c r="S164" s="3">
        <v>34.119999999999997</v>
      </c>
      <c r="T164" s="3">
        <v>4</v>
      </c>
      <c r="U164" s="3">
        <v>3</v>
      </c>
      <c r="V164" s="3">
        <v>-5.8120000000000003</v>
      </c>
      <c r="W164" s="3">
        <v>-5.7709999999999999</v>
      </c>
      <c r="X164" s="3">
        <v>-1.512</v>
      </c>
      <c r="Y164" s="3">
        <f t="shared" si="27"/>
        <v>5.7709999999999999</v>
      </c>
      <c r="Z164" s="3">
        <f t="shared" si="28"/>
        <v>1.512</v>
      </c>
      <c r="AA164" s="3">
        <f t="shared" si="29"/>
        <v>3.6414999999999997</v>
      </c>
      <c r="AB164" s="3">
        <f t="shared" si="30"/>
        <v>2.1295000000000002</v>
      </c>
      <c r="AC164" s="3">
        <f t="shared" si="31"/>
        <v>0.91037499999999993</v>
      </c>
      <c r="AD164" s="3">
        <f t="shared" si="32"/>
        <v>0.78856539093683964</v>
      </c>
      <c r="AE164" s="3"/>
      <c r="AF164" s="3">
        <f t="shared" si="26"/>
        <v>88.483921084662967</v>
      </c>
    </row>
    <row r="165" spans="1:32" ht="20.100000000000001" customHeight="1" x14ac:dyDescent="0.25">
      <c r="A165" s="1" t="s">
        <v>799</v>
      </c>
      <c r="B165" s="3" t="s">
        <v>800</v>
      </c>
      <c r="C165" s="1" t="s">
        <v>801</v>
      </c>
      <c r="D165" s="3" t="s">
        <v>802</v>
      </c>
      <c r="E165" s="1" t="s">
        <v>803</v>
      </c>
      <c r="F165" s="3">
        <v>18</v>
      </c>
      <c r="G165" s="3">
        <v>36</v>
      </c>
      <c r="H165" s="3">
        <v>4</v>
      </c>
      <c r="I165" s="3">
        <v>11</v>
      </c>
      <c r="J165" s="3">
        <v>0</v>
      </c>
      <c r="K165" s="3">
        <v>0</v>
      </c>
      <c r="L165" s="1" t="s">
        <v>804</v>
      </c>
      <c r="M165" s="1" t="s">
        <v>805</v>
      </c>
      <c r="N165" s="3">
        <v>484.5</v>
      </c>
      <c r="O165" s="3">
        <v>7.2</v>
      </c>
      <c r="P165" s="3">
        <v>-7.1</v>
      </c>
      <c r="Q165" s="3">
        <v>-0.72</v>
      </c>
      <c r="R165" s="3">
        <v>282.61</v>
      </c>
      <c r="S165" s="3">
        <v>47.57</v>
      </c>
      <c r="T165" s="3">
        <v>15</v>
      </c>
      <c r="U165" s="3">
        <v>11</v>
      </c>
      <c r="V165" s="3">
        <v>-6.0309999999999997</v>
      </c>
      <c r="W165" s="3">
        <v>-5.8520000000000003</v>
      </c>
      <c r="X165" s="3">
        <v>4.5140000000000002</v>
      </c>
      <c r="Y165" s="3">
        <f t="shared" si="27"/>
        <v>5.8520000000000003</v>
      </c>
      <c r="Z165" s="3">
        <f t="shared" si="28"/>
        <v>-4.5140000000000002</v>
      </c>
      <c r="AA165" s="3">
        <f t="shared" si="29"/>
        <v>0.66900000000000004</v>
      </c>
      <c r="AB165" s="3">
        <f t="shared" si="30"/>
        <v>5.1829999999999998</v>
      </c>
      <c r="AC165" s="3">
        <f t="shared" si="31"/>
        <v>0.16725000000000001</v>
      </c>
      <c r="AD165" s="3">
        <f t="shared" si="32"/>
        <v>0.61074667181169207</v>
      </c>
      <c r="AE165" s="3">
        <v>90.96</v>
      </c>
      <c r="AF165" s="3">
        <f t="shared" si="26"/>
        <v>88.667471229310635</v>
      </c>
    </row>
    <row r="166" spans="1:32" ht="20.100000000000001" customHeight="1" x14ac:dyDescent="0.25">
      <c r="A166" s="1" t="s">
        <v>22</v>
      </c>
      <c r="B166" s="3" t="s">
        <v>23</v>
      </c>
      <c r="C166" s="1" t="s">
        <v>24</v>
      </c>
      <c r="D166" s="3" t="s">
        <v>25</v>
      </c>
      <c r="E166" s="1" t="s">
        <v>26</v>
      </c>
      <c r="F166" s="3">
        <v>9</v>
      </c>
      <c r="G166" s="3">
        <v>11</v>
      </c>
      <c r="H166" s="3">
        <v>1</v>
      </c>
      <c r="I166" s="3">
        <v>4</v>
      </c>
      <c r="J166" s="3">
        <v>0</v>
      </c>
      <c r="K166" s="3">
        <v>0</v>
      </c>
      <c r="L166" s="1" t="s">
        <v>27</v>
      </c>
      <c r="M166" s="1" t="s">
        <v>28</v>
      </c>
      <c r="N166" s="3">
        <v>197.19</v>
      </c>
      <c r="O166" s="3">
        <v>2.3199999999999998</v>
      </c>
      <c r="P166" s="3">
        <v>0.05</v>
      </c>
      <c r="Q166" s="3">
        <v>-1.8</v>
      </c>
      <c r="R166" s="3">
        <v>103.78</v>
      </c>
      <c r="S166" s="3">
        <v>18.91</v>
      </c>
      <c r="T166" s="3">
        <v>5</v>
      </c>
      <c r="U166" s="3">
        <v>4</v>
      </c>
      <c r="V166" s="3">
        <v>-6.1980000000000004</v>
      </c>
      <c r="W166" s="3">
        <v>-5.8609999999999998</v>
      </c>
      <c r="X166" s="3">
        <v>-1.714</v>
      </c>
      <c r="Y166" s="3">
        <f t="shared" si="27"/>
        <v>5.8609999999999998</v>
      </c>
      <c r="Z166" s="3">
        <f t="shared" si="28"/>
        <v>1.714</v>
      </c>
      <c r="AA166" s="3">
        <f t="shared" si="29"/>
        <v>3.7874999999999996</v>
      </c>
      <c r="AB166" s="3">
        <f t="shared" si="30"/>
        <v>2.0735000000000001</v>
      </c>
      <c r="AC166" s="3">
        <f t="shared" si="31"/>
        <v>0.94687499999999991</v>
      </c>
      <c r="AD166" s="3">
        <f t="shared" si="32"/>
        <v>0.77465637810465404</v>
      </c>
      <c r="AE166" s="3"/>
      <c r="AF166" s="3">
        <f t="shared" si="26"/>
        <v>84.845767046957917</v>
      </c>
    </row>
    <row r="167" spans="1:32" ht="20.100000000000001" customHeight="1" x14ac:dyDescent="0.25">
      <c r="A167" s="1" t="s">
        <v>1506</v>
      </c>
      <c r="B167" s="3" t="s">
        <v>1507</v>
      </c>
      <c r="C167" s="3" t="s">
        <v>1508</v>
      </c>
      <c r="D167" s="3" t="s">
        <v>1509</v>
      </c>
      <c r="E167" s="3" t="s">
        <v>1510</v>
      </c>
      <c r="F167" s="3">
        <v>19</v>
      </c>
      <c r="G167" s="3">
        <v>24</v>
      </c>
      <c r="H167" s="3">
        <v>2</v>
      </c>
      <c r="I167" s="3">
        <v>1</v>
      </c>
      <c r="J167" s="3">
        <v>1</v>
      </c>
      <c r="K167" s="3">
        <v>0</v>
      </c>
      <c r="L167" s="1" t="s">
        <v>1511</v>
      </c>
      <c r="M167" s="1" t="s">
        <v>1512</v>
      </c>
      <c r="N167" s="3">
        <v>328.5</v>
      </c>
      <c r="O167" s="3">
        <v>9.1999999999999993</v>
      </c>
      <c r="P167" s="3">
        <v>4.68</v>
      </c>
      <c r="Q167" s="3">
        <v>-4.8</v>
      </c>
      <c r="R167" s="3">
        <v>15.71</v>
      </c>
      <c r="S167" s="3">
        <v>36.770000000000003</v>
      </c>
      <c r="T167" s="3">
        <v>3</v>
      </c>
      <c r="U167" s="3">
        <v>0</v>
      </c>
      <c r="V167" s="3">
        <v>-5.3220000000000001</v>
      </c>
      <c r="W167" s="3">
        <v>-4.6589999999999998</v>
      </c>
      <c r="X167" s="3">
        <v>-1.484</v>
      </c>
      <c r="Y167" s="3">
        <f t="shared" si="27"/>
        <v>4.6589999999999998</v>
      </c>
      <c r="Z167" s="3">
        <f t="shared" si="28"/>
        <v>1.484</v>
      </c>
      <c r="AA167" s="3">
        <f t="shared" si="29"/>
        <v>3.0714999999999999</v>
      </c>
      <c r="AB167" s="3">
        <f t="shared" si="30"/>
        <v>1.5874999999999999</v>
      </c>
      <c r="AC167" s="3">
        <f t="shared" si="31"/>
        <v>0.76787500000000009</v>
      </c>
      <c r="AD167" s="3">
        <f t="shared" si="32"/>
        <v>1.2373228346456695</v>
      </c>
      <c r="AE167" s="3"/>
      <c r="AF167" s="3">
        <f t="shared" si="26"/>
        <v>91.816578704409565</v>
      </c>
    </row>
    <row r="168" spans="1:32" ht="20.100000000000001" customHeight="1" x14ac:dyDescent="0.25">
      <c r="A168" s="3" t="s">
        <v>1011</v>
      </c>
      <c r="B168" s="3" t="s">
        <v>1012</v>
      </c>
      <c r="C168" s="1" t="s">
        <v>1013</v>
      </c>
      <c r="D168" s="3" t="s">
        <v>1014</v>
      </c>
      <c r="E168" s="1" t="s">
        <v>1015</v>
      </c>
      <c r="F168" s="3">
        <v>17</v>
      </c>
      <c r="G168" s="3">
        <v>23</v>
      </c>
      <c r="H168" s="3">
        <v>1</v>
      </c>
      <c r="I168" s="3">
        <v>1</v>
      </c>
      <c r="J168" s="3">
        <v>0</v>
      </c>
      <c r="K168" s="3">
        <v>0</v>
      </c>
      <c r="L168" s="1" t="s">
        <v>1016</v>
      </c>
      <c r="M168" s="1" t="s">
        <v>1017</v>
      </c>
      <c r="N168" s="3">
        <v>257.37</v>
      </c>
      <c r="O168" s="3">
        <v>8.9</v>
      </c>
      <c r="P168" s="3">
        <v>2.9</v>
      </c>
      <c r="Q168" s="3">
        <v>-3.2</v>
      </c>
      <c r="R168" s="3">
        <v>23.47</v>
      </c>
      <c r="S168" s="3">
        <v>29.84</v>
      </c>
      <c r="T168" s="3">
        <v>2</v>
      </c>
      <c r="U168" s="3">
        <v>1</v>
      </c>
      <c r="V168" s="3">
        <v>-5.6319999999999997</v>
      </c>
      <c r="W168" s="3">
        <v>-5.0069999999999997</v>
      </c>
      <c r="X168" s="3">
        <v>-1.357</v>
      </c>
      <c r="Y168" s="3">
        <f t="shared" si="27"/>
        <v>5.0069999999999997</v>
      </c>
      <c r="Z168" s="3">
        <f t="shared" si="28"/>
        <v>1.357</v>
      </c>
      <c r="AA168" s="3">
        <f t="shared" si="29"/>
        <v>3.1819999999999999</v>
      </c>
      <c r="AB168" s="3">
        <f t="shared" si="30"/>
        <v>1.8249999999999997</v>
      </c>
      <c r="AC168" s="3">
        <f t="shared" si="31"/>
        <v>0.79549999999999998</v>
      </c>
      <c r="AD168" s="3">
        <f t="shared" si="32"/>
        <v>1.046027397260274</v>
      </c>
      <c r="AE168" s="3"/>
      <c r="AF168" s="3">
        <f t="shared" si="26"/>
        <v>89.001365622191798</v>
      </c>
    </row>
    <row r="169" spans="1:32" ht="20.100000000000001" customHeight="1" x14ac:dyDescent="0.25">
      <c r="A169" s="3" t="s">
        <v>463</v>
      </c>
      <c r="B169" s="3" t="s">
        <v>464</v>
      </c>
      <c r="C169" s="3" t="s">
        <v>465</v>
      </c>
      <c r="D169" s="3" t="s">
        <v>466</v>
      </c>
      <c r="E169" s="3" t="s">
        <v>467</v>
      </c>
      <c r="F169" s="3">
        <v>14</v>
      </c>
      <c r="G169" s="3">
        <v>22</v>
      </c>
      <c r="H169" s="3">
        <v>2</v>
      </c>
      <c r="I169" s="3">
        <v>1</v>
      </c>
      <c r="J169" s="3">
        <v>0</v>
      </c>
      <c r="K169" s="3">
        <v>0</v>
      </c>
      <c r="L169" s="3" t="s">
        <v>468</v>
      </c>
      <c r="M169" s="3" t="s">
        <v>469</v>
      </c>
      <c r="N169" s="3">
        <v>234.3373</v>
      </c>
      <c r="O169" s="3">
        <v>7.9</v>
      </c>
      <c r="P169" s="3">
        <v>2.44</v>
      </c>
      <c r="Q169" s="3">
        <v>-1.76</v>
      </c>
      <c r="R169" s="3">
        <v>32.340000000000003</v>
      </c>
      <c r="S169" s="3">
        <v>27.77</v>
      </c>
      <c r="T169" s="3">
        <v>2</v>
      </c>
      <c r="U169" s="3">
        <v>1</v>
      </c>
      <c r="V169" s="3">
        <v>-5.8470000000000004</v>
      </c>
      <c r="W169" s="3">
        <v>-5.5540000000000003</v>
      </c>
      <c r="X169" s="3">
        <v>-1.4410000000000001</v>
      </c>
      <c r="Y169" s="3">
        <f t="shared" ref="Y169:Y191" si="33">W169*-1</f>
        <v>5.5540000000000003</v>
      </c>
      <c r="Z169" s="3">
        <f t="shared" ref="Z169:Z191" si="34">X169*-1</f>
        <v>1.4410000000000001</v>
      </c>
      <c r="AA169" s="3">
        <f t="shared" ref="AA169:AA191" si="35">(Y169+Z169)/2</f>
        <v>3.4975000000000001</v>
      </c>
      <c r="AB169" s="3">
        <f t="shared" ref="AB169:AB191" si="36">(Y169-Z169)/2</f>
        <v>2.0565000000000002</v>
      </c>
      <c r="AC169" s="3">
        <f t="shared" ref="AC169:AC191" si="37">POWER((Y169+Z169),2)/(8*(Y169+Z169))</f>
        <v>0.87437500000000001</v>
      </c>
      <c r="AD169" s="3">
        <f t="shared" ref="AD169:AD191" si="38">(7-AA169)/(2*AB169)</f>
        <v>0.85156819839533182</v>
      </c>
      <c r="AE169" s="3"/>
      <c r="AF169" s="3">
        <f t="shared" si="26"/>
        <v>87.511816159358077</v>
      </c>
    </row>
    <row r="170" spans="1:32" ht="20.100000000000001" customHeight="1" x14ac:dyDescent="0.25">
      <c r="A170" s="3" t="s">
        <v>204</v>
      </c>
      <c r="B170" s="3" t="s">
        <v>205</v>
      </c>
      <c r="C170" s="1" t="s">
        <v>206</v>
      </c>
      <c r="D170" s="3" t="s">
        <v>207</v>
      </c>
      <c r="E170" s="1" t="s">
        <v>208</v>
      </c>
      <c r="F170" s="3">
        <v>18</v>
      </c>
      <c r="G170" s="3">
        <v>34</v>
      </c>
      <c r="H170" s="3">
        <v>2</v>
      </c>
      <c r="I170" s="3">
        <v>6</v>
      </c>
      <c r="J170" s="3">
        <v>1</v>
      </c>
      <c r="K170" s="3">
        <v>0</v>
      </c>
      <c r="L170" s="1" t="s">
        <v>209</v>
      </c>
      <c r="M170" s="1" t="s">
        <v>210</v>
      </c>
      <c r="N170" s="3">
        <v>406.5</v>
      </c>
      <c r="O170" s="3">
        <v>7.5</v>
      </c>
      <c r="P170" s="3">
        <v>-0.32</v>
      </c>
      <c r="Q170" s="3">
        <v>-1.1000000000000001</v>
      </c>
      <c r="R170" s="3">
        <v>122.49</v>
      </c>
      <c r="S170" s="3">
        <v>43.72</v>
      </c>
      <c r="T170" s="3">
        <v>7</v>
      </c>
      <c r="U170" s="3">
        <v>5</v>
      </c>
      <c r="V170" s="3">
        <v>-6.08</v>
      </c>
      <c r="W170" s="3">
        <v>-5.41</v>
      </c>
      <c r="X170" s="3">
        <v>-0.55600000000000005</v>
      </c>
      <c r="Y170" s="3">
        <f t="shared" si="33"/>
        <v>5.41</v>
      </c>
      <c r="Z170" s="3">
        <f t="shared" si="34"/>
        <v>0.55600000000000005</v>
      </c>
      <c r="AA170" s="3">
        <f t="shared" si="35"/>
        <v>2.9830000000000001</v>
      </c>
      <c r="AB170" s="3">
        <f t="shared" si="36"/>
        <v>2.427</v>
      </c>
      <c r="AC170" s="3">
        <f t="shared" si="37"/>
        <v>0.74575000000000002</v>
      </c>
      <c r="AD170" s="3">
        <f t="shared" si="38"/>
        <v>0.82756489493201468</v>
      </c>
      <c r="AE170" s="3"/>
      <c r="AF170" s="3">
        <f t="shared" si="26"/>
        <v>85.997240313720596</v>
      </c>
    </row>
    <row r="171" spans="1:32" ht="20.100000000000001" customHeight="1" x14ac:dyDescent="0.25">
      <c r="A171" s="3" t="s">
        <v>675</v>
      </c>
      <c r="B171" s="3" t="s">
        <v>676</v>
      </c>
      <c r="C171" s="1" t="s">
        <v>677</v>
      </c>
      <c r="D171" s="3" t="s">
        <v>678</v>
      </c>
      <c r="E171" s="1" t="s">
        <v>679</v>
      </c>
      <c r="F171" s="3">
        <v>11</v>
      </c>
      <c r="G171" s="3">
        <v>21</v>
      </c>
      <c r="H171" s="3">
        <v>1</v>
      </c>
      <c r="I171" s="3">
        <v>0</v>
      </c>
      <c r="J171" s="3">
        <v>0</v>
      </c>
      <c r="K171" s="3">
        <v>0</v>
      </c>
      <c r="L171" s="1" t="s">
        <v>680</v>
      </c>
      <c r="M171" s="1" t="s">
        <v>681</v>
      </c>
      <c r="N171" s="3">
        <v>167.29</v>
      </c>
      <c r="O171" s="3">
        <v>11.2</v>
      </c>
      <c r="P171" s="3">
        <v>2.37</v>
      </c>
      <c r="Q171" s="3">
        <v>-3.1</v>
      </c>
      <c r="R171" s="3">
        <v>12.03</v>
      </c>
      <c r="S171" s="3">
        <v>20.74</v>
      </c>
      <c r="T171" s="3">
        <v>1</v>
      </c>
      <c r="U171" s="3">
        <v>1</v>
      </c>
      <c r="V171" s="3">
        <v>-6.9020000000000001</v>
      </c>
      <c r="W171" s="3">
        <v>-5.4240000000000004</v>
      </c>
      <c r="X171" s="3">
        <v>5.0570000000000004</v>
      </c>
      <c r="Y171" s="3">
        <f t="shared" si="33"/>
        <v>5.4240000000000004</v>
      </c>
      <c r="Z171" s="3">
        <f t="shared" si="34"/>
        <v>-5.0570000000000004</v>
      </c>
      <c r="AA171" s="3">
        <f t="shared" si="35"/>
        <v>0.1835</v>
      </c>
      <c r="AB171" s="3">
        <f t="shared" si="36"/>
        <v>5.2405000000000008</v>
      </c>
      <c r="AC171" s="3">
        <f t="shared" si="37"/>
        <v>4.5874999999999999E-2</v>
      </c>
      <c r="AD171" s="3">
        <f t="shared" si="38"/>
        <v>0.65036733136151115</v>
      </c>
      <c r="AE171" s="3"/>
      <c r="AF171" s="3">
        <f t="shared" si="26"/>
        <v>88.320484522533647</v>
      </c>
    </row>
    <row r="172" spans="1:32" ht="20.100000000000001" customHeight="1" x14ac:dyDescent="0.25">
      <c r="A172" s="3" t="s">
        <v>1052</v>
      </c>
      <c r="B172" s="3" t="s">
        <v>1053</v>
      </c>
      <c r="C172" s="1" t="s">
        <v>1054</v>
      </c>
      <c r="D172" s="3" t="s">
        <v>1055</v>
      </c>
      <c r="E172" s="1" t="s">
        <v>1056</v>
      </c>
      <c r="F172" s="3">
        <v>15</v>
      </c>
      <c r="G172" s="3">
        <v>15</v>
      </c>
      <c r="H172" s="3">
        <v>1</v>
      </c>
      <c r="I172" s="3">
        <v>2</v>
      </c>
      <c r="J172" s="3">
        <v>0</v>
      </c>
      <c r="K172" s="3">
        <v>0</v>
      </c>
      <c r="L172" s="1" t="s">
        <v>1057</v>
      </c>
      <c r="M172" s="1" t="s">
        <v>1058</v>
      </c>
      <c r="N172" s="3">
        <v>241.28</v>
      </c>
      <c r="O172" s="3">
        <v>4.3</v>
      </c>
      <c r="P172" s="3">
        <v>5.12</v>
      </c>
      <c r="Q172" s="3">
        <v>-3.78</v>
      </c>
      <c r="R172" s="3">
        <v>49.33</v>
      </c>
      <c r="S172" s="3">
        <v>49.33</v>
      </c>
      <c r="T172" s="3">
        <v>3</v>
      </c>
      <c r="U172" s="3">
        <v>2</v>
      </c>
      <c r="V172" s="3">
        <v>-6.4370000000000003</v>
      </c>
      <c r="W172" s="3">
        <v>-5.44</v>
      </c>
      <c r="X172" s="3">
        <v>-2.4830000000000001</v>
      </c>
      <c r="Y172" s="3">
        <f t="shared" si="33"/>
        <v>5.44</v>
      </c>
      <c r="Z172" s="3">
        <f t="shared" si="34"/>
        <v>2.4830000000000001</v>
      </c>
      <c r="AA172" s="3">
        <f t="shared" si="35"/>
        <v>3.9615</v>
      </c>
      <c r="AB172" s="3">
        <f t="shared" si="36"/>
        <v>1.4785000000000001</v>
      </c>
      <c r="AC172" s="3">
        <f t="shared" si="37"/>
        <v>0.99037500000000001</v>
      </c>
      <c r="AD172" s="3">
        <f t="shared" si="38"/>
        <v>1.027561717957389</v>
      </c>
      <c r="AE172" s="3">
        <v>95</v>
      </c>
      <c r="AF172" s="3">
        <f t="shared" si="26"/>
        <v>89.150062543319322</v>
      </c>
    </row>
    <row r="173" spans="1:32" ht="20.100000000000001" customHeight="1" x14ac:dyDescent="0.25">
      <c r="A173" s="3" t="s">
        <v>792</v>
      </c>
      <c r="B173" s="3" t="s">
        <v>793</v>
      </c>
      <c r="C173" s="1" t="s">
        <v>794</v>
      </c>
      <c r="D173" s="3" t="s">
        <v>795</v>
      </c>
      <c r="E173" s="1" t="s">
        <v>796</v>
      </c>
      <c r="F173" s="3">
        <v>11</v>
      </c>
      <c r="G173" s="3">
        <v>17</v>
      </c>
      <c r="H173" s="3">
        <v>1</v>
      </c>
      <c r="I173" s="3">
        <v>0</v>
      </c>
      <c r="J173" s="3">
        <v>0</v>
      </c>
      <c r="K173" s="3">
        <v>0</v>
      </c>
      <c r="L173" s="1" t="s">
        <v>797</v>
      </c>
      <c r="M173" s="1" t="s">
        <v>798</v>
      </c>
      <c r="N173" s="3">
        <v>163.26</v>
      </c>
      <c r="O173" s="3">
        <v>10.3</v>
      </c>
      <c r="P173" s="3">
        <v>2.52</v>
      </c>
      <c r="Q173" s="3">
        <v>-2.6</v>
      </c>
      <c r="R173" s="3">
        <v>12.03</v>
      </c>
      <c r="S173" s="3">
        <v>19.79</v>
      </c>
      <c r="T173" s="3">
        <v>1</v>
      </c>
      <c r="U173" s="3">
        <v>1</v>
      </c>
      <c r="V173" s="3">
        <v>-6.3659999999999997</v>
      </c>
      <c r="W173" s="3">
        <v>-5.5839999999999996</v>
      </c>
      <c r="X173" s="3">
        <v>-1.3660000000000001</v>
      </c>
      <c r="Y173" s="3">
        <f t="shared" si="33"/>
        <v>5.5839999999999996</v>
      </c>
      <c r="Z173" s="3">
        <f t="shared" si="34"/>
        <v>1.3660000000000001</v>
      </c>
      <c r="AA173" s="3">
        <f t="shared" si="35"/>
        <v>3.4749999999999996</v>
      </c>
      <c r="AB173" s="3">
        <f t="shared" si="36"/>
        <v>2.109</v>
      </c>
      <c r="AC173" s="3">
        <f t="shared" si="37"/>
        <v>0.86874999999999991</v>
      </c>
      <c r="AD173" s="3">
        <f t="shared" si="38"/>
        <v>0.83570412517780945</v>
      </c>
      <c r="AE173" s="3"/>
      <c r="AF173" s="3">
        <f t="shared" si="26"/>
        <v>88.642095629358906</v>
      </c>
    </row>
    <row r="174" spans="1:32" ht="20.100000000000001" customHeight="1" x14ac:dyDescent="0.25">
      <c r="A174" s="1" t="s">
        <v>949</v>
      </c>
      <c r="B174" s="3" t="s">
        <v>950</v>
      </c>
      <c r="C174" s="1" t="s">
        <v>951</v>
      </c>
      <c r="D174" s="3" t="s">
        <v>952</v>
      </c>
      <c r="E174" s="1" t="s">
        <v>953</v>
      </c>
      <c r="F174" s="3">
        <v>15</v>
      </c>
      <c r="G174" s="3">
        <v>21</v>
      </c>
      <c r="H174" s="3">
        <v>1</v>
      </c>
      <c r="I174" s="3">
        <v>2</v>
      </c>
      <c r="J174" s="3">
        <v>0</v>
      </c>
      <c r="K174" s="3">
        <v>0</v>
      </c>
      <c r="L174" s="1" t="s">
        <v>954</v>
      </c>
      <c r="M174" s="1" t="s">
        <v>955</v>
      </c>
      <c r="N174" s="3">
        <v>247.33</v>
      </c>
      <c r="O174" s="3">
        <v>8.6999999999999993</v>
      </c>
      <c r="P174" s="3">
        <v>2.72</v>
      </c>
      <c r="Q174" s="3">
        <v>-1.89</v>
      </c>
      <c r="R174" s="3">
        <v>29.54</v>
      </c>
      <c r="S174" s="3">
        <v>28.09</v>
      </c>
      <c r="T174" s="3">
        <v>2</v>
      </c>
      <c r="U174" s="3">
        <v>0</v>
      </c>
      <c r="V174" s="3">
        <v>-6.1619999999999999</v>
      </c>
      <c r="W174" s="3">
        <v>-5.2450000000000001</v>
      </c>
      <c r="X174" s="3">
        <v>-1.577</v>
      </c>
      <c r="Y174" s="3">
        <f t="shared" si="33"/>
        <v>5.2450000000000001</v>
      </c>
      <c r="Z174" s="3">
        <f t="shared" si="34"/>
        <v>1.577</v>
      </c>
      <c r="AA174" s="3">
        <f t="shared" si="35"/>
        <v>3.411</v>
      </c>
      <c r="AB174" s="3">
        <f t="shared" si="36"/>
        <v>1.8340000000000001</v>
      </c>
      <c r="AC174" s="3">
        <f t="shared" si="37"/>
        <v>0.85275000000000001</v>
      </c>
      <c r="AD174" s="3">
        <f t="shared" si="38"/>
        <v>0.97846237731733909</v>
      </c>
      <c r="AE174" s="3"/>
      <c r="AF174" s="3">
        <f t="shared" si="26"/>
        <v>88.843453722246508</v>
      </c>
    </row>
    <row r="175" spans="1:32" ht="20.100000000000001" customHeight="1" x14ac:dyDescent="0.25">
      <c r="A175" s="3" t="s">
        <v>435</v>
      </c>
      <c r="B175" s="3" t="s">
        <v>436</v>
      </c>
      <c r="C175" s="1" t="s">
        <v>437</v>
      </c>
      <c r="D175" s="3" t="s">
        <v>438</v>
      </c>
      <c r="E175" s="1" t="s">
        <v>439</v>
      </c>
      <c r="F175" s="3">
        <v>15</v>
      </c>
      <c r="G175" s="3">
        <v>22</v>
      </c>
      <c r="H175" s="3">
        <v>2</v>
      </c>
      <c r="I175" s="3">
        <v>1</v>
      </c>
      <c r="J175" s="3">
        <v>0</v>
      </c>
      <c r="K175" s="3">
        <v>0</v>
      </c>
      <c r="L175" s="1" t="s">
        <v>440</v>
      </c>
      <c r="M175" s="1" t="s">
        <v>441</v>
      </c>
      <c r="N175" s="3">
        <v>246.35</v>
      </c>
      <c r="O175" s="3">
        <v>7.6</v>
      </c>
      <c r="P175" s="3">
        <v>1.95</v>
      </c>
      <c r="Q175" s="3">
        <v>-1.55</v>
      </c>
      <c r="R175" s="3">
        <v>32.340000000000003</v>
      </c>
      <c r="S175" s="3">
        <v>28.61</v>
      </c>
      <c r="T175" s="3">
        <v>2</v>
      </c>
      <c r="U175" s="3">
        <v>1</v>
      </c>
      <c r="V175" s="3">
        <v>-5.7830000000000004</v>
      </c>
      <c r="W175" s="3">
        <v>-5.5620000000000003</v>
      </c>
      <c r="X175" s="3">
        <v>-1.456</v>
      </c>
      <c r="Y175" s="3">
        <f t="shared" si="33"/>
        <v>5.5620000000000003</v>
      </c>
      <c r="Z175" s="3">
        <f t="shared" si="34"/>
        <v>1.456</v>
      </c>
      <c r="AA175" s="3">
        <f t="shared" si="35"/>
        <v>3.5090000000000003</v>
      </c>
      <c r="AB175" s="3">
        <f t="shared" si="36"/>
        <v>2.0529999999999999</v>
      </c>
      <c r="AC175" s="3">
        <f t="shared" si="37"/>
        <v>0.87725000000000009</v>
      </c>
      <c r="AD175" s="3">
        <f t="shared" si="38"/>
        <v>0.85021919142717972</v>
      </c>
      <c r="AE175" s="3"/>
      <c r="AF175" s="3">
        <f t="shared" si="26"/>
        <v>87.373768540145917</v>
      </c>
    </row>
    <row r="176" spans="1:32" ht="20.100000000000001" customHeight="1" x14ac:dyDescent="0.25">
      <c r="A176" s="1" t="s">
        <v>1686</v>
      </c>
      <c r="B176" s="3" t="s">
        <v>1687</v>
      </c>
      <c r="C176" s="1" t="s">
        <v>1688</v>
      </c>
      <c r="D176" s="3" t="s">
        <v>1689</v>
      </c>
      <c r="E176" s="1" t="s">
        <v>1690</v>
      </c>
      <c r="F176" s="3">
        <v>5</v>
      </c>
      <c r="G176" s="3">
        <v>4</v>
      </c>
      <c r="H176" s="3">
        <v>4</v>
      </c>
      <c r="I176" s="3">
        <v>0</v>
      </c>
      <c r="J176" s="3">
        <v>1</v>
      </c>
      <c r="K176" s="3">
        <v>0</v>
      </c>
      <c r="L176" s="1" t="s">
        <v>1691</v>
      </c>
      <c r="M176" s="1" t="s">
        <v>1692</v>
      </c>
      <c r="N176" s="3">
        <v>152.18</v>
      </c>
      <c r="O176" s="3">
        <v>7.8</v>
      </c>
      <c r="P176" s="3">
        <v>0.01</v>
      </c>
      <c r="Q176" s="3">
        <v>-2.2999999999999998</v>
      </c>
      <c r="R176" s="3">
        <v>53.07</v>
      </c>
      <c r="S176" s="3">
        <v>14.04</v>
      </c>
      <c r="T176" s="3">
        <v>3</v>
      </c>
      <c r="U176" s="3">
        <v>2</v>
      </c>
      <c r="V176" s="3">
        <v>-5.4210000000000003</v>
      </c>
      <c r="W176" s="3">
        <v>-5.0309999999999997</v>
      </c>
      <c r="X176" s="3">
        <v>-2.8330000000000002</v>
      </c>
      <c r="Y176" s="3">
        <f t="shared" si="33"/>
        <v>5.0309999999999997</v>
      </c>
      <c r="Z176" s="3">
        <f t="shared" si="34"/>
        <v>2.8330000000000002</v>
      </c>
      <c r="AA176" s="3">
        <f t="shared" si="35"/>
        <v>3.9319999999999999</v>
      </c>
      <c r="AB176" s="3">
        <f t="shared" si="36"/>
        <v>1.0989999999999998</v>
      </c>
      <c r="AC176" s="3">
        <f t="shared" si="37"/>
        <v>0.98299999999999998</v>
      </c>
      <c r="AD176" s="3">
        <f t="shared" si="38"/>
        <v>1.3958143767060969</v>
      </c>
      <c r="AE176" s="3"/>
      <c r="AF176" s="3">
        <f t="shared" si="26"/>
        <v>98.661562670772881</v>
      </c>
    </row>
    <row r="177" spans="1:32" ht="20.100000000000001" customHeight="1" x14ac:dyDescent="0.25">
      <c r="A177" s="1" t="s">
        <v>528</v>
      </c>
      <c r="B177" s="3" t="s">
        <v>529</v>
      </c>
      <c r="C177" s="1" t="s">
        <v>530</v>
      </c>
      <c r="D177" s="6" t="s">
        <v>531</v>
      </c>
      <c r="E177" s="1" t="s">
        <v>532</v>
      </c>
      <c r="F177" s="3">
        <v>11</v>
      </c>
      <c r="G177" s="3">
        <v>17</v>
      </c>
      <c r="H177" s="3">
        <v>1</v>
      </c>
      <c r="I177" s="3">
        <v>3</v>
      </c>
      <c r="J177" s="3">
        <v>0</v>
      </c>
      <c r="K177" s="3">
        <v>0</v>
      </c>
      <c r="L177" s="1" t="s">
        <v>533</v>
      </c>
      <c r="M177" s="1" t="s">
        <v>534</v>
      </c>
      <c r="N177" s="3">
        <v>211.26</v>
      </c>
      <c r="O177" s="3">
        <v>8.84</v>
      </c>
      <c r="P177" s="3">
        <v>0.21</v>
      </c>
      <c r="Q177" s="3">
        <v>-1.5</v>
      </c>
      <c r="R177" s="3">
        <v>72.72</v>
      </c>
      <c r="S177" s="3">
        <v>23.12</v>
      </c>
      <c r="T177" s="3">
        <v>4</v>
      </c>
      <c r="U177" s="3">
        <v>4</v>
      </c>
      <c r="V177" s="3">
        <v>-5.9340000000000002</v>
      </c>
      <c r="W177" s="3">
        <v>-5.7240000000000002</v>
      </c>
      <c r="X177" s="3">
        <v>-1.274</v>
      </c>
      <c r="Y177" s="3">
        <f t="shared" si="33"/>
        <v>5.7240000000000002</v>
      </c>
      <c r="Z177" s="3">
        <f t="shared" si="34"/>
        <v>1.274</v>
      </c>
      <c r="AA177" s="3">
        <f t="shared" si="35"/>
        <v>3.4990000000000001</v>
      </c>
      <c r="AB177" s="3">
        <f t="shared" si="36"/>
        <v>2.2250000000000001</v>
      </c>
      <c r="AC177" s="3">
        <f t="shared" si="37"/>
        <v>0.87475000000000003</v>
      </c>
      <c r="AD177" s="3">
        <f t="shared" si="38"/>
        <v>0.78674157303370784</v>
      </c>
      <c r="AE177" s="3"/>
      <c r="AF177" s="3">
        <f t="shared" si="26"/>
        <v>87.774432358651865</v>
      </c>
    </row>
    <row r="178" spans="1:32" ht="20.100000000000001" customHeight="1" x14ac:dyDescent="0.25">
      <c r="A178" s="3" t="s">
        <v>1415</v>
      </c>
      <c r="B178" s="3" t="s">
        <v>1416</v>
      </c>
      <c r="C178" s="1" t="s">
        <v>1417</v>
      </c>
      <c r="D178" s="3" t="s">
        <v>1418</v>
      </c>
      <c r="E178" s="1" t="s">
        <v>1419</v>
      </c>
      <c r="F178" s="3">
        <v>21</v>
      </c>
      <c r="G178" s="3">
        <v>27</v>
      </c>
      <c r="H178" s="3">
        <v>1</v>
      </c>
      <c r="I178" s="3">
        <v>1</v>
      </c>
      <c r="J178" s="3">
        <v>0</v>
      </c>
      <c r="K178" s="3">
        <v>0</v>
      </c>
      <c r="L178" s="1" t="s">
        <v>1420</v>
      </c>
      <c r="M178" s="1" t="s">
        <v>1421</v>
      </c>
      <c r="N178" s="3">
        <v>309.39999999999998</v>
      </c>
      <c r="O178" s="3">
        <v>8.3000000000000007</v>
      </c>
      <c r="P178" s="3">
        <v>3.93</v>
      </c>
      <c r="Q178" s="3">
        <v>-4.7</v>
      </c>
      <c r="R178" s="3">
        <v>20.309999999999999</v>
      </c>
      <c r="S178" s="3">
        <v>36.29</v>
      </c>
      <c r="T178" s="3">
        <v>2</v>
      </c>
      <c r="U178" s="3">
        <v>0</v>
      </c>
      <c r="V178" s="3">
        <v>-5.8570000000000002</v>
      </c>
      <c r="W178" s="3">
        <v>-4.9829999999999997</v>
      </c>
      <c r="X178" s="3">
        <v>-1.79</v>
      </c>
      <c r="Y178" s="3">
        <f t="shared" si="33"/>
        <v>4.9829999999999997</v>
      </c>
      <c r="Z178" s="3">
        <f t="shared" si="34"/>
        <v>1.79</v>
      </c>
      <c r="AA178" s="3">
        <f t="shared" si="35"/>
        <v>3.3864999999999998</v>
      </c>
      <c r="AB178" s="3">
        <f t="shared" si="36"/>
        <v>1.5964999999999998</v>
      </c>
      <c r="AC178" s="3">
        <f t="shared" si="37"/>
        <v>0.84662499999999996</v>
      </c>
      <c r="AD178" s="3">
        <f t="shared" si="38"/>
        <v>1.131694331349828</v>
      </c>
      <c r="AE178" s="3"/>
      <c r="AF178" s="3">
        <f t="shared" si="26"/>
        <v>90.809951978446335</v>
      </c>
    </row>
    <row r="179" spans="1:32" ht="20.100000000000001" customHeight="1" x14ac:dyDescent="0.25">
      <c r="A179" s="1" t="s">
        <v>633</v>
      </c>
      <c r="B179" s="3" t="s">
        <v>634</v>
      </c>
      <c r="C179" s="1" t="s">
        <v>635</v>
      </c>
      <c r="D179" s="3" t="s">
        <v>636</v>
      </c>
      <c r="E179" s="1" t="s">
        <v>637</v>
      </c>
      <c r="F179" s="3">
        <v>10</v>
      </c>
      <c r="G179" s="3">
        <v>15</v>
      </c>
      <c r="H179" s="3">
        <v>1</v>
      </c>
      <c r="I179" s="3">
        <v>0</v>
      </c>
      <c r="J179" s="3">
        <v>0</v>
      </c>
      <c r="K179" s="3">
        <v>0</v>
      </c>
      <c r="L179" s="1" t="s">
        <v>638</v>
      </c>
      <c r="M179" s="1" t="s">
        <v>639</v>
      </c>
      <c r="N179" s="3">
        <v>149.22999999999999</v>
      </c>
      <c r="O179" s="3">
        <v>9.5</v>
      </c>
      <c r="P179" s="3">
        <v>2.0699999999999998</v>
      </c>
      <c r="Q179" s="3">
        <v>-2.2000000000000002</v>
      </c>
      <c r="R179" s="3">
        <v>12.03</v>
      </c>
      <c r="S179" s="3">
        <v>18.04</v>
      </c>
      <c r="T179" s="3">
        <v>1</v>
      </c>
      <c r="U179" s="3">
        <v>1</v>
      </c>
      <c r="V179" s="3">
        <v>-6.3940000000000001</v>
      </c>
      <c r="W179" s="3">
        <v>-5.6050000000000004</v>
      </c>
      <c r="X179" s="3">
        <v>-1.37</v>
      </c>
      <c r="Y179" s="3">
        <f t="shared" si="33"/>
        <v>5.6050000000000004</v>
      </c>
      <c r="Z179" s="3">
        <f t="shared" si="34"/>
        <v>1.37</v>
      </c>
      <c r="AA179" s="3">
        <f t="shared" si="35"/>
        <v>3.4875000000000003</v>
      </c>
      <c r="AB179" s="3">
        <f t="shared" si="36"/>
        <v>2.1175000000000002</v>
      </c>
      <c r="AC179" s="3">
        <f t="shared" si="37"/>
        <v>0.87187500000000007</v>
      </c>
      <c r="AD179" s="3">
        <f t="shared" si="38"/>
        <v>0.82939787485242022</v>
      </c>
      <c r="AE179" s="3"/>
      <c r="AF179" s="3">
        <f t="shared" si="26"/>
        <v>88.219854475442958</v>
      </c>
    </row>
    <row r="180" spans="1:32" ht="20.100000000000001" customHeight="1" x14ac:dyDescent="0.25">
      <c r="A180" s="1" t="s">
        <v>1293</v>
      </c>
      <c r="B180" s="3" t="s">
        <v>1294</v>
      </c>
      <c r="C180" s="1" t="s">
        <v>1295</v>
      </c>
      <c r="D180" s="3" t="s">
        <v>1296</v>
      </c>
      <c r="E180" s="1" t="s">
        <v>1297</v>
      </c>
      <c r="F180" s="3">
        <v>14</v>
      </c>
      <c r="G180" s="3">
        <v>19</v>
      </c>
      <c r="H180" s="3">
        <v>3</v>
      </c>
      <c r="I180" s="3">
        <v>0</v>
      </c>
      <c r="J180" s="3">
        <v>1</v>
      </c>
      <c r="K180" s="3">
        <v>0</v>
      </c>
      <c r="L180" s="1" t="s">
        <v>1298</v>
      </c>
      <c r="M180" s="3" t="s">
        <v>1299</v>
      </c>
      <c r="N180" s="3">
        <v>261.39</v>
      </c>
      <c r="O180" s="3">
        <v>8.85</v>
      </c>
      <c r="P180" s="3">
        <v>2.87</v>
      </c>
      <c r="Q180" s="3">
        <v>-2.64</v>
      </c>
      <c r="R180" s="3">
        <v>19.37</v>
      </c>
      <c r="S180" s="3">
        <v>29.54</v>
      </c>
      <c r="T180" s="3">
        <v>3</v>
      </c>
      <c r="U180" s="3">
        <v>0</v>
      </c>
      <c r="V180" s="3">
        <v>-5.3869999999999996</v>
      </c>
      <c r="W180" s="3">
        <v>-5.0759999999999996</v>
      </c>
      <c r="X180" s="3">
        <v>-1.696</v>
      </c>
      <c r="Y180" s="3">
        <f t="shared" si="33"/>
        <v>5.0759999999999996</v>
      </c>
      <c r="Z180" s="3">
        <f t="shared" si="34"/>
        <v>1.696</v>
      </c>
      <c r="AA180" s="3">
        <f t="shared" si="35"/>
        <v>3.3859999999999997</v>
      </c>
      <c r="AB180" s="3">
        <f t="shared" si="36"/>
        <v>1.69</v>
      </c>
      <c r="AC180" s="3">
        <f t="shared" si="37"/>
        <v>0.84649999999999992</v>
      </c>
      <c r="AD180" s="3">
        <f t="shared" si="38"/>
        <v>1.0692307692307694</v>
      </c>
      <c r="AE180" s="3"/>
      <c r="AF180" s="3">
        <f t="shared" si="26"/>
        <v>90.079905719999047</v>
      </c>
    </row>
    <row r="181" spans="1:32" ht="20.100000000000001" customHeight="1" x14ac:dyDescent="0.25">
      <c r="A181" s="3" t="s">
        <v>127</v>
      </c>
      <c r="B181" s="3" t="s">
        <v>128</v>
      </c>
      <c r="C181" s="1" t="s">
        <v>129</v>
      </c>
      <c r="D181" s="3" t="s">
        <v>130</v>
      </c>
      <c r="E181" s="1" t="s">
        <v>131</v>
      </c>
      <c r="F181" s="3">
        <v>16</v>
      </c>
      <c r="G181" s="3">
        <v>14</v>
      </c>
      <c r="H181" s="3">
        <v>2</v>
      </c>
      <c r="I181" s="3">
        <v>1</v>
      </c>
      <c r="J181" s="3">
        <v>0</v>
      </c>
      <c r="K181" s="3">
        <v>0</v>
      </c>
      <c r="L181" s="1" t="s">
        <v>132</v>
      </c>
      <c r="M181" s="1" t="s">
        <v>133</v>
      </c>
      <c r="N181" s="3">
        <v>250.29</v>
      </c>
      <c r="O181" s="3">
        <v>2.5</v>
      </c>
      <c r="P181" s="3">
        <v>3.17</v>
      </c>
      <c r="Q181" s="3">
        <v>-3.8</v>
      </c>
      <c r="R181" s="3">
        <v>32.67</v>
      </c>
      <c r="S181" s="3">
        <v>27.32</v>
      </c>
      <c r="T181" s="3">
        <v>2</v>
      </c>
      <c r="U181" s="3">
        <v>0</v>
      </c>
      <c r="V181" s="3">
        <v>-6.01</v>
      </c>
      <c r="W181" s="3">
        <v>-5.8940000000000001</v>
      </c>
      <c r="X181" s="3">
        <v>-2.2069999999999999</v>
      </c>
      <c r="Y181" s="3">
        <f t="shared" si="33"/>
        <v>5.8940000000000001</v>
      </c>
      <c r="Z181" s="3">
        <f t="shared" si="34"/>
        <v>2.2069999999999999</v>
      </c>
      <c r="AA181" s="3">
        <f t="shared" si="35"/>
        <v>4.0504999999999995</v>
      </c>
      <c r="AB181" s="3">
        <f t="shared" si="36"/>
        <v>1.8435000000000001</v>
      </c>
      <c r="AC181" s="3">
        <f t="shared" si="37"/>
        <v>1.0126249999999999</v>
      </c>
      <c r="AD181" s="3">
        <f t="shared" si="38"/>
        <v>0.79997287767832936</v>
      </c>
      <c r="AE181" s="3"/>
      <c r="AF181" s="3">
        <f t="shared" si="26"/>
        <v>85.581352116668242</v>
      </c>
    </row>
    <row r="182" spans="1:32" ht="20.100000000000001" customHeight="1" x14ac:dyDescent="0.25">
      <c r="A182" s="1" t="s">
        <v>909</v>
      </c>
      <c r="B182" s="3" t="s">
        <v>910</v>
      </c>
      <c r="C182" s="1" t="s">
        <v>911</v>
      </c>
      <c r="D182" s="3" t="s">
        <v>912</v>
      </c>
      <c r="E182" s="1" t="s">
        <v>913</v>
      </c>
      <c r="F182" s="3">
        <v>9</v>
      </c>
      <c r="G182" s="3">
        <v>14</v>
      </c>
      <c r="H182" s="3">
        <v>2</v>
      </c>
      <c r="I182" s="3">
        <v>3</v>
      </c>
      <c r="J182" s="3">
        <v>0</v>
      </c>
      <c r="K182" s="3">
        <v>0</v>
      </c>
      <c r="L182" s="1" t="s">
        <v>914</v>
      </c>
      <c r="M182" s="1" t="s">
        <v>915</v>
      </c>
      <c r="N182" s="3">
        <v>198.22</v>
      </c>
      <c r="O182" s="3">
        <v>8.1999999999999993</v>
      </c>
      <c r="P182" s="3">
        <v>1.1499999999999999</v>
      </c>
      <c r="Q182" s="3">
        <v>1.1499999999999999</v>
      </c>
      <c r="R182" s="3">
        <v>1.1499999999999999</v>
      </c>
      <c r="S182" s="3">
        <v>19.600000000000001</v>
      </c>
      <c r="T182" s="3">
        <v>3</v>
      </c>
      <c r="U182" s="3">
        <v>1</v>
      </c>
      <c r="V182" s="3">
        <v>-6.952</v>
      </c>
      <c r="W182" s="3">
        <v>-6.5810000000000004</v>
      </c>
      <c r="X182" s="3">
        <v>-2.33</v>
      </c>
      <c r="Y182" s="3">
        <f t="shared" si="33"/>
        <v>6.5810000000000004</v>
      </c>
      <c r="Z182" s="3">
        <f t="shared" si="34"/>
        <v>2.33</v>
      </c>
      <c r="AA182" s="3">
        <f t="shared" si="35"/>
        <v>4.4555000000000007</v>
      </c>
      <c r="AB182" s="3">
        <f t="shared" si="36"/>
        <v>2.1255000000000002</v>
      </c>
      <c r="AC182" s="3">
        <f t="shared" si="37"/>
        <v>1.1138750000000002</v>
      </c>
      <c r="AD182" s="3">
        <f t="shared" si="38"/>
        <v>0.59856504351917172</v>
      </c>
      <c r="AE182" s="3"/>
      <c r="AF182" s="3">
        <f t="shared" si="26"/>
        <v>88.789405761896347</v>
      </c>
    </row>
    <row r="183" spans="1:32" ht="20.100000000000001" customHeight="1" x14ac:dyDescent="0.25">
      <c r="A183" s="1" t="s">
        <v>733</v>
      </c>
      <c r="B183" s="3" t="s">
        <v>734</v>
      </c>
      <c r="C183" s="1" t="s">
        <v>735</v>
      </c>
      <c r="D183" s="3" t="s">
        <v>736</v>
      </c>
      <c r="E183" s="1" t="s">
        <v>737</v>
      </c>
      <c r="F183" s="3">
        <v>5</v>
      </c>
      <c r="G183" s="3">
        <v>8</v>
      </c>
      <c r="H183" s="3">
        <v>4</v>
      </c>
      <c r="I183" s="3">
        <v>3</v>
      </c>
      <c r="J183" s="3">
        <v>2</v>
      </c>
      <c r="K183" s="3">
        <v>0</v>
      </c>
      <c r="L183" s="1" t="s">
        <v>738</v>
      </c>
      <c r="M183" s="1" t="s">
        <v>739</v>
      </c>
      <c r="N183" s="3">
        <v>236.3</v>
      </c>
      <c r="O183" s="3">
        <v>7.3</v>
      </c>
      <c r="P183" s="3">
        <v>0.13</v>
      </c>
      <c r="Q183" s="3">
        <v>-1.83</v>
      </c>
      <c r="R183" s="3">
        <v>105.19</v>
      </c>
      <c r="S183" s="3">
        <v>20.99</v>
      </c>
      <c r="T183" s="3">
        <v>6</v>
      </c>
      <c r="U183" s="3">
        <v>1</v>
      </c>
      <c r="V183" s="3">
        <v>-6.8390000000000004</v>
      </c>
      <c r="W183" s="3">
        <v>-6.3929999999999998</v>
      </c>
      <c r="X183" s="3">
        <v>-3.206</v>
      </c>
      <c r="Y183" s="3">
        <f t="shared" si="33"/>
        <v>6.3929999999999998</v>
      </c>
      <c r="Z183" s="3">
        <f t="shared" si="34"/>
        <v>3.206</v>
      </c>
      <c r="AA183" s="3">
        <f t="shared" si="35"/>
        <v>4.7995000000000001</v>
      </c>
      <c r="AB183" s="3">
        <f t="shared" si="36"/>
        <v>1.5934999999999999</v>
      </c>
      <c r="AC183" s="3">
        <f t="shared" si="37"/>
        <v>1.199875</v>
      </c>
      <c r="AD183" s="3">
        <f t="shared" si="38"/>
        <v>0.69046124882334481</v>
      </c>
      <c r="AE183" s="3"/>
      <c r="AF183" s="3">
        <f t="shared" si="26"/>
        <v>88.491446653599041</v>
      </c>
    </row>
    <row r="184" spans="1:32" ht="20.100000000000001" customHeight="1" x14ac:dyDescent="0.25">
      <c r="A184" s="1" t="s">
        <v>1767</v>
      </c>
      <c r="B184" s="3" t="s">
        <v>114</v>
      </c>
      <c r="C184" s="1" t="s">
        <v>115</v>
      </c>
      <c r="D184" s="3" t="s">
        <v>116</v>
      </c>
      <c r="E184" s="1" t="s">
        <v>117</v>
      </c>
      <c r="F184" s="3">
        <v>6</v>
      </c>
      <c r="G184" s="3">
        <v>12</v>
      </c>
      <c r="H184" s="3">
        <v>4</v>
      </c>
      <c r="I184" s="3">
        <v>0</v>
      </c>
      <c r="J184" s="3">
        <v>0</v>
      </c>
      <c r="K184" s="3">
        <v>0</v>
      </c>
      <c r="L184" s="3" t="s">
        <v>118</v>
      </c>
      <c r="M184" s="1" t="s">
        <v>119</v>
      </c>
      <c r="N184" s="3">
        <v>140.19</v>
      </c>
      <c r="O184" s="3">
        <v>4.9000000000000004</v>
      </c>
      <c r="P184" s="3">
        <v>0.39</v>
      </c>
      <c r="Q184" s="3">
        <v>0.74</v>
      </c>
      <c r="R184" s="3">
        <v>12.96</v>
      </c>
      <c r="S184" s="3">
        <v>14.25</v>
      </c>
      <c r="T184" s="3">
        <v>4</v>
      </c>
      <c r="U184" s="3">
        <v>0</v>
      </c>
      <c r="V184" s="3">
        <v>-5.3380000000000001</v>
      </c>
      <c r="W184" s="3">
        <v>-5.3380000000000001</v>
      </c>
      <c r="X184" s="3">
        <v>6.7990000000000004</v>
      </c>
      <c r="Y184" s="3">
        <f t="shared" si="33"/>
        <v>5.3380000000000001</v>
      </c>
      <c r="Z184" s="3">
        <f t="shared" si="34"/>
        <v>-6.7990000000000004</v>
      </c>
      <c r="AA184" s="3">
        <f t="shared" si="35"/>
        <v>-0.73050000000000015</v>
      </c>
      <c r="AB184" s="3">
        <f t="shared" si="36"/>
        <v>6.0685000000000002</v>
      </c>
      <c r="AC184" s="3">
        <f t="shared" si="37"/>
        <v>-0.18262500000000004</v>
      </c>
      <c r="AD184" s="3">
        <f t="shared" si="38"/>
        <v>0.63693664002636563</v>
      </c>
      <c r="AE184" s="3"/>
      <c r="AF184" s="3">
        <f t="shared" si="26"/>
        <v>85.560469206089778</v>
      </c>
    </row>
    <row r="185" spans="1:32" ht="20.100000000000001" customHeight="1" x14ac:dyDescent="0.25">
      <c r="A185" s="1" t="s">
        <v>120</v>
      </c>
      <c r="B185" s="3" t="s">
        <v>121</v>
      </c>
      <c r="C185" s="1" t="s">
        <v>122</v>
      </c>
      <c r="D185" s="3" t="s">
        <v>123</v>
      </c>
      <c r="E185" s="1" t="s">
        <v>124</v>
      </c>
      <c r="F185" s="3">
        <v>17</v>
      </c>
      <c r="G185" s="3">
        <v>20</v>
      </c>
      <c r="H185" s="3">
        <v>2</v>
      </c>
      <c r="I185" s="3">
        <v>6</v>
      </c>
      <c r="J185" s="3">
        <v>1</v>
      </c>
      <c r="K185" s="3">
        <v>0</v>
      </c>
      <c r="L185" s="1" t="s">
        <v>125</v>
      </c>
      <c r="M185" s="1" t="s">
        <v>126</v>
      </c>
      <c r="N185" s="3">
        <v>380.4</v>
      </c>
      <c r="O185" s="3">
        <v>2.8</v>
      </c>
      <c r="P185" s="3">
        <v>1.22</v>
      </c>
      <c r="Q185" s="3">
        <v>-3.1</v>
      </c>
      <c r="R185" s="3">
        <v>105.17</v>
      </c>
      <c r="S185" s="3">
        <v>37.270000000000003</v>
      </c>
      <c r="T185" s="3">
        <v>6</v>
      </c>
      <c r="U185" s="3">
        <v>2</v>
      </c>
      <c r="V185" s="3">
        <v>-6.0389999999999997</v>
      </c>
      <c r="W185" s="3">
        <v>-5.9749999999999996</v>
      </c>
      <c r="X185" s="3">
        <v>-2.1469999999999998</v>
      </c>
      <c r="Y185" s="3">
        <f t="shared" si="33"/>
        <v>5.9749999999999996</v>
      </c>
      <c r="Z185" s="3">
        <f t="shared" si="34"/>
        <v>2.1469999999999998</v>
      </c>
      <c r="AA185" s="3">
        <f t="shared" si="35"/>
        <v>4.0609999999999999</v>
      </c>
      <c r="AB185" s="3">
        <f t="shared" si="36"/>
        <v>1.9139999999999999</v>
      </c>
      <c r="AC185" s="3">
        <f t="shared" si="37"/>
        <v>1.01525</v>
      </c>
      <c r="AD185" s="3">
        <f t="shared" si="38"/>
        <v>0.76776384535005227</v>
      </c>
      <c r="AE185" s="3"/>
      <c r="AF185" s="3">
        <f t="shared" si="26"/>
        <v>85.563207182340633</v>
      </c>
    </row>
    <row r="186" spans="1:32" ht="20.100000000000001" customHeight="1" x14ac:dyDescent="0.25">
      <c r="A186" s="1" t="s">
        <v>661</v>
      </c>
      <c r="B186" s="3" t="s">
        <v>662</v>
      </c>
      <c r="C186" s="1" t="s">
        <v>663</v>
      </c>
      <c r="D186" s="1" t="s">
        <v>664</v>
      </c>
      <c r="E186" s="1" t="s">
        <v>665</v>
      </c>
      <c r="F186" s="3">
        <v>14</v>
      </c>
      <c r="G186" s="3">
        <v>19</v>
      </c>
      <c r="H186" s="3">
        <v>1</v>
      </c>
      <c r="I186" s="3">
        <v>2</v>
      </c>
      <c r="J186" s="3">
        <v>0</v>
      </c>
      <c r="K186" s="3">
        <v>0</v>
      </c>
      <c r="L186" s="1" t="s">
        <v>666</v>
      </c>
      <c r="M186" s="3" t="s">
        <v>667</v>
      </c>
      <c r="N186" s="3">
        <v>233.31</v>
      </c>
      <c r="O186" s="3">
        <v>8.8000000000000007</v>
      </c>
      <c r="P186" s="3">
        <v>2.25</v>
      </c>
      <c r="Q186" s="3">
        <v>-3.1</v>
      </c>
      <c r="R186" s="3">
        <v>38.33</v>
      </c>
      <c r="S186" s="3">
        <v>26.21</v>
      </c>
      <c r="T186" s="3">
        <v>2</v>
      </c>
      <c r="U186" s="3">
        <v>1</v>
      </c>
      <c r="V186" s="3">
        <v>-6.3470000000000004</v>
      </c>
      <c r="W186" s="3">
        <v>-5.6130000000000004</v>
      </c>
      <c r="X186" s="3">
        <v>-1.6240000000000001</v>
      </c>
      <c r="Y186" s="3">
        <f t="shared" si="33"/>
        <v>5.6130000000000004</v>
      </c>
      <c r="Z186" s="3">
        <f t="shared" si="34"/>
        <v>1.6240000000000001</v>
      </c>
      <c r="AA186" s="3">
        <f t="shared" si="35"/>
        <v>3.6185</v>
      </c>
      <c r="AB186" s="3">
        <f t="shared" si="36"/>
        <v>1.9945000000000002</v>
      </c>
      <c r="AC186" s="3">
        <f t="shared" si="37"/>
        <v>0.90462500000000001</v>
      </c>
      <c r="AD186" s="3">
        <f t="shared" si="38"/>
        <v>0.84770619202807718</v>
      </c>
      <c r="AE186" s="3"/>
      <c r="AF186" s="3">
        <f t="shared" si="26"/>
        <v>88.262506360375028</v>
      </c>
    </row>
    <row r="187" spans="1:32" ht="20.100000000000001" customHeight="1" x14ac:dyDescent="0.25">
      <c r="A187" s="1" t="s">
        <v>1224</v>
      </c>
      <c r="B187" s="3" t="s">
        <v>1225</v>
      </c>
      <c r="C187" s="1" t="s">
        <v>1226</v>
      </c>
      <c r="D187" s="3" t="s">
        <v>1227</v>
      </c>
      <c r="E187" s="1" t="s">
        <v>1228</v>
      </c>
      <c r="F187" s="3">
        <v>10</v>
      </c>
      <c r="G187" s="3">
        <v>17</v>
      </c>
      <c r="H187" s="3">
        <v>1</v>
      </c>
      <c r="I187" s="3">
        <v>2</v>
      </c>
      <c r="J187" s="3">
        <v>0</v>
      </c>
      <c r="K187" s="3">
        <v>0</v>
      </c>
      <c r="L187" s="3" t="s">
        <v>1229</v>
      </c>
      <c r="M187" s="1" t="s">
        <v>1230</v>
      </c>
      <c r="N187" s="3">
        <v>183.25</v>
      </c>
      <c r="O187" s="3">
        <v>12</v>
      </c>
      <c r="P187" s="3">
        <v>0.78</v>
      </c>
      <c r="Q187" s="3">
        <v>-1.2</v>
      </c>
      <c r="R187" s="3">
        <v>46.17</v>
      </c>
      <c r="S187" s="3">
        <v>19.95</v>
      </c>
      <c r="T187" s="3">
        <v>2</v>
      </c>
      <c r="U187" s="3">
        <v>1</v>
      </c>
      <c r="V187" s="3">
        <v>-6.1820000000000004</v>
      </c>
      <c r="W187" s="3">
        <v>-5.92</v>
      </c>
      <c r="X187" s="3">
        <v>-1.605</v>
      </c>
      <c r="Y187" s="3">
        <f t="shared" si="33"/>
        <v>5.92</v>
      </c>
      <c r="Z187" s="3">
        <f t="shared" si="34"/>
        <v>1.605</v>
      </c>
      <c r="AA187" s="3">
        <f t="shared" si="35"/>
        <v>3.7625000000000002</v>
      </c>
      <c r="AB187" s="3">
        <f t="shared" si="36"/>
        <v>2.1574999999999998</v>
      </c>
      <c r="AC187" s="3">
        <f t="shared" si="37"/>
        <v>0.94062500000000004</v>
      </c>
      <c r="AD187" s="3">
        <f t="shared" si="38"/>
        <v>0.75028968713789113</v>
      </c>
      <c r="AE187" s="3"/>
      <c r="AF187" s="3">
        <f t="shared" ref="AF187:AF247" si="39" xml:space="preserve"> 812.17478*W187+ 33.1669*AD187 + 823.463*X187 + 6579.008*AC187 + 0.5287*O187</f>
        <v>89.875770424333538</v>
      </c>
    </row>
    <row r="188" spans="1:32" ht="20.100000000000001" customHeight="1" x14ac:dyDescent="0.25">
      <c r="A188" s="3" t="s">
        <v>1355</v>
      </c>
      <c r="B188" s="3" t="s">
        <v>1356</v>
      </c>
      <c r="C188" s="1" t="s">
        <v>1357</v>
      </c>
      <c r="D188" s="3" t="s">
        <v>1358</v>
      </c>
      <c r="E188" s="1" t="s">
        <v>1359</v>
      </c>
      <c r="F188" s="3">
        <v>21</v>
      </c>
      <c r="G188" s="3">
        <v>27</v>
      </c>
      <c r="H188" s="3">
        <v>3</v>
      </c>
      <c r="I188" s="3">
        <v>2</v>
      </c>
      <c r="J188" s="3">
        <v>0</v>
      </c>
      <c r="K188" s="3">
        <v>0</v>
      </c>
      <c r="L188" s="1" t="s">
        <v>1360</v>
      </c>
      <c r="M188" s="1" t="s">
        <v>1361</v>
      </c>
      <c r="N188" s="3">
        <v>353.5</v>
      </c>
      <c r="O188" s="3">
        <v>6.6</v>
      </c>
      <c r="P188" s="3">
        <v>1.82</v>
      </c>
      <c r="Q188" s="3">
        <v>-3.2</v>
      </c>
      <c r="R188" s="3">
        <v>57.5</v>
      </c>
      <c r="S188" s="3">
        <v>40.409999999999997</v>
      </c>
      <c r="T188" s="3">
        <v>3</v>
      </c>
      <c r="U188" s="3">
        <v>2</v>
      </c>
      <c r="V188" s="3">
        <v>-5.7510000000000003</v>
      </c>
      <c r="W188" s="3">
        <v>-5.3109999999999999</v>
      </c>
      <c r="X188" s="3">
        <v>-2.2949999999999999</v>
      </c>
      <c r="Y188" s="3">
        <f t="shared" si="33"/>
        <v>5.3109999999999999</v>
      </c>
      <c r="Z188" s="3">
        <f t="shared" si="34"/>
        <v>2.2949999999999999</v>
      </c>
      <c r="AA188" s="3">
        <f t="shared" si="35"/>
        <v>3.8029999999999999</v>
      </c>
      <c r="AB188" s="3">
        <f t="shared" si="36"/>
        <v>1.508</v>
      </c>
      <c r="AC188" s="3">
        <f t="shared" si="37"/>
        <v>0.95074999999999998</v>
      </c>
      <c r="AD188" s="3">
        <f t="shared" si="38"/>
        <v>1.0600132625994696</v>
      </c>
      <c r="AE188" s="3"/>
      <c r="AF188" s="3">
        <f t="shared" si="39"/>
        <v>90.330788299309575</v>
      </c>
    </row>
    <row r="189" spans="1:32" ht="20.100000000000001" customHeight="1" x14ac:dyDescent="0.25">
      <c r="A189" s="3" t="s">
        <v>806</v>
      </c>
      <c r="B189" s="3" t="s">
        <v>807</v>
      </c>
      <c r="C189" s="1" t="s">
        <v>808</v>
      </c>
      <c r="D189" s="3" t="s">
        <v>809</v>
      </c>
      <c r="E189" s="1" t="s">
        <v>810</v>
      </c>
      <c r="F189" s="3">
        <v>15</v>
      </c>
      <c r="G189" s="3">
        <v>25</v>
      </c>
      <c r="H189" s="3">
        <v>1</v>
      </c>
      <c r="I189" s="3">
        <v>3</v>
      </c>
      <c r="J189" s="3">
        <v>0</v>
      </c>
      <c r="K189" s="3">
        <v>0</v>
      </c>
      <c r="L189" s="1" t="s">
        <v>811</v>
      </c>
      <c r="M189" s="3" t="s">
        <v>812</v>
      </c>
      <c r="N189" s="3">
        <v>267.36</v>
      </c>
      <c r="O189" s="3">
        <v>9.6999999999999993</v>
      </c>
      <c r="P189" s="3">
        <v>2.15</v>
      </c>
      <c r="Q189" s="3">
        <v>-2.8</v>
      </c>
      <c r="R189" s="3">
        <v>50.72</v>
      </c>
      <c r="S189" s="3">
        <v>31.9</v>
      </c>
      <c r="T189" s="3">
        <v>4</v>
      </c>
      <c r="U189" s="3">
        <v>2</v>
      </c>
      <c r="V189" s="3">
        <v>-5.7869999999999999</v>
      </c>
      <c r="W189" s="3">
        <v>-5.5839999999999996</v>
      </c>
      <c r="X189" s="3">
        <v>-1.571</v>
      </c>
      <c r="Y189" s="3">
        <f t="shared" si="33"/>
        <v>5.5839999999999996</v>
      </c>
      <c r="Z189" s="3">
        <f t="shared" si="34"/>
        <v>1.571</v>
      </c>
      <c r="AA189" s="3">
        <f t="shared" si="35"/>
        <v>3.5774999999999997</v>
      </c>
      <c r="AB189" s="3">
        <f t="shared" si="36"/>
        <v>2.0065</v>
      </c>
      <c r="AC189" s="3">
        <f t="shared" si="37"/>
        <v>0.89437499999999992</v>
      </c>
      <c r="AD189" s="3">
        <f t="shared" si="38"/>
        <v>0.85285322701221045</v>
      </c>
      <c r="AE189" s="3">
        <v>94</v>
      </c>
      <c r="AF189" s="3">
        <f t="shared" si="39"/>
        <v>88.670823174990943</v>
      </c>
    </row>
    <row r="190" spans="1:32" ht="20.100000000000001" customHeight="1" x14ac:dyDescent="0.25">
      <c r="A190" s="3" t="s">
        <v>1540</v>
      </c>
      <c r="B190" s="3" t="s">
        <v>1541</v>
      </c>
      <c r="C190" s="1" t="s">
        <v>1542</v>
      </c>
      <c r="D190" s="3" t="s">
        <v>1543</v>
      </c>
      <c r="E190" s="1" t="s">
        <v>1544</v>
      </c>
      <c r="F190" s="3">
        <v>20</v>
      </c>
      <c r="G190" s="3">
        <v>22</v>
      </c>
      <c r="H190" s="3">
        <v>8</v>
      </c>
      <c r="I190" s="3">
        <v>5</v>
      </c>
      <c r="J190" s="3">
        <v>0</v>
      </c>
      <c r="K190" s="3">
        <v>0</v>
      </c>
      <c r="L190" s="1" t="s">
        <v>1545</v>
      </c>
      <c r="M190" s="1" t="s">
        <v>1546</v>
      </c>
      <c r="N190" s="3">
        <v>454.4</v>
      </c>
      <c r="O190" s="3">
        <v>4.7</v>
      </c>
      <c r="P190" s="3">
        <v>-0.24</v>
      </c>
      <c r="Q190" s="3">
        <v>-3.4</v>
      </c>
      <c r="R190" s="3">
        <v>210.54</v>
      </c>
      <c r="S190" s="3">
        <v>44.54</v>
      </c>
      <c r="T190" s="3">
        <v>12</v>
      </c>
      <c r="U190" s="3">
        <v>5</v>
      </c>
      <c r="V190" s="3">
        <v>-5.6970000000000001</v>
      </c>
      <c r="W190" s="3">
        <v>-5.3810000000000002</v>
      </c>
      <c r="X190" s="3">
        <v>-2.8849999999999998</v>
      </c>
      <c r="Y190" s="3">
        <f t="shared" si="33"/>
        <v>5.3810000000000002</v>
      </c>
      <c r="Z190" s="3">
        <f t="shared" si="34"/>
        <v>2.8849999999999998</v>
      </c>
      <c r="AA190" s="3">
        <f t="shared" si="35"/>
        <v>4.133</v>
      </c>
      <c r="AB190" s="3">
        <f t="shared" si="36"/>
        <v>1.2480000000000002</v>
      </c>
      <c r="AC190" s="3">
        <f t="shared" si="37"/>
        <v>1.03325</v>
      </c>
      <c r="AD190" s="3">
        <f t="shared" si="38"/>
        <v>1.1486378205128203</v>
      </c>
      <c r="AE190" s="3"/>
      <c r="AF190" s="3">
        <f t="shared" si="39"/>
        <v>92.338415549166996</v>
      </c>
    </row>
    <row r="191" spans="1:32" ht="20.100000000000001" customHeight="1" x14ac:dyDescent="0.25">
      <c r="A191" s="3" t="s">
        <v>936</v>
      </c>
      <c r="B191" s="3" t="s">
        <v>937</v>
      </c>
      <c r="C191" s="1" t="s">
        <v>938</v>
      </c>
      <c r="D191" s="3" t="s">
        <v>939</v>
      </c>
      <c r="E191" s="1" t="s">
        <v>532</v>
      </c>
      <c r="F191" s="3">
        <v>11</v>
      </c>
      <c r="G191" s="3">
        <v>17</v>
      </c>
      <c r="H191" s="3">
        <v>1</v>
      </c>
      <c r="I191" s="3">
        <v>3</v>
      </c>
      <c r="J191" s="3">
        <v>0</v>
      </c>
      <c r="K191" s="3">
        <v>0</v>
      </c>
      <c r="L191" s="1" t="s">
        <v>940</v>
      </c>
      <c r="M191" s="1" t="s">
        <v>941</v>
      </c>
      <c r="N191" s="3">
        <v>211.26</v>
      </c>
      <c r="O191" s="3">
        <v>9.1999999999999993</v>
      </c>
      <c r="P191" s="3">
        <v>0.56999999999999995</v>
      </c>
      <c r="Q191" s="3">
        <v>-1.4</v>
      </c>
      <c r="R191" s="3">
        <v>64.709999999999994</v>
      </c>
      <c r="S191" s="3">
        <v>22.79</v>
      </c>
      <c r="T191" s="3">
        <v>4</v>
      </c>
      <c r="U191" s="3">
        <v>2</v>
      </c>
      <c r="V191" s="3">
        <v>-5.9710000000000001</v>
      </c>
      <c r="W191" s="3">
        <v>-5.0599999999999996</v>
      </c>
      <c r="X191" s="3">
        <v>-1.3169999999999999</v>
      </c>
      <c r="Y191" s="3">
        <f t="shared" si="33"/>
        <v>5.0599999999999996</v>
      </c>
      <c r="Z191" s="3">
        <f t="shared" si="34"/>
        <v>1.3169999999999999</v>
      </c>
      <c r="AA191" s="3">
        <f t="shared" si="35"/>
        <v>3.1884999999999999</v>
      </c>
      <c r="AB191" s="3">
        <f t="shared" si="36"/>
        <v>1.8714999999999997</v>
      </c>
      <c r="AC191" s="3">
        <f t="shared" si="37"/>
        <v>0.79712499999999997</v>
      </c>
      <c r="AD191" s="3">
        <f t="shared" si="38"/>
        <v>1.0183008282126638</v>
      </c>
      <c r="AE191" s="3"/>
      <c r="AF191" s="3">
        <f t="shared" si="39"/>
        <v>88.824515939246865</v>
      </c>
    </row>
    <row r="192" spans="1:32" ht="20.100000000000001" customHeight="1" x14ac:dyDescent="0.25">
      <c r="A192" s="1" t="s">
        <v>148</v>
      </c>
      <c r="B192" s="3" t="s">
        <v>149</v>
      </c>
      <c r="C192" s="1" t="s">
        <v>150</v>
      </c>
      <c r="D192" s="3" t="s">
        <v>151</v>
      </c>
      <c r="E192" s="1" t="s">
        <v>152</v>
      </c>
      <c r="F192" s="3">
        <v>6</v>
      </c>
      <c r="G192" s="3">
        <v>9</v>
      </c>
      <c r="H192" s="3">
        <v>3</v>
      </c>
      <c r="I192" s="3">
        <v>3</v>
      </c>
      <c r="J192" s="3">
        <v>0</v>
      </c>
      <c r="K192" s="3">
        <v>0</v>
      </c>
      <c r="L192" s="1" t="s">
        <v>153</v>
      </c>
      <c r="M192" s="1" t="s">
        <v>154</v>
      </c>
      <c r="N192" s="3">
        <v>171.15</v>
      </c>
      <c r="O192" s="3">
        <v>2.6</v>
      </c>
      <c r="P192" s="3">
        <v>-0.02</v>
      </c>
      <c r="Q192" s="3">
        <v>-1.5</v>
      </c>
      <c r="R192" s="3">
        <v>83.87</v>
      </c>
      <c r="S192" s="3">
        <v>15.82</v>
      </c>
      <c r="T192" s="3">
        <v>4</v>
      </c>
      <c r="U192" s="3">
        <v>1</v>
      </c>
      <c r="V192" s="3">
        <v>-7.0750000000000002</v>
      </c>
      <c r="W192" s="3">
        <v>-6.69</v>
      </c>
      <c r="X192" s="3">
        <v>-3.1789999999999998</v>
      </c>
      <c r="Y192" s="3">
        <f t="shared" ref="Y192:Y223" si="40">W192*-1</f>
        <v>6.69</v>
      </c>
      <c r="Z192" s="3">
        <f t="shared" ref="Z192:Z223" si="41">X192*-1</f>
        <v>3.1789999999999998</v>
      </c>
      <c r="AA192" s="3">
        <f t="shared" ref="AA192:AA223" si="42">(Y192+Z192)/2</f>
        <v>4.9344999999999999</v>
      </c>
      <c r="AB192" s="3">
        <f t="shared" ref="AB192:AB223" si="43">(Y192-Z192)/2</f>
        <v>1.7555000000000003</v>
      </c>
      <c r="AC192" s="3">
        <f t="shared" ref="AC192:AC223" si="44">POWER((Y192+Z192),2)/(8*(Y192+Z192))</f>
        <v>1.233625</v>
      </c>
      <c r="AD192" s="3">
        <f t="shared" ref="AD192:AD223" si="45">(7-AA192)/(2*AB192)</f>
        <v>0.58829393335232116</v>
      </c>
      <c r="AE192" s="3">
        <v>80</v>
      </c>
      <c r="AF192" s="3">
        <f t="shared" si="39"/>
        <v>85.677094858101952</v>
      </c>
    </row>
    <row r="193" spans="1:32" ht="20.100000000000001" customHeight="1" x14ac:dyDescent="0.25">
      <c r="A193" s="1" t="s">
        <v>1630</v>
      </c>
      <c r="B193" s="3" t="s">
        <v>1631</v>
      </c>
      <c r="C193" s="1" t="s">
        <v>1632</v>
      </c>
      <c r="D193" s="3" t="s">
        <v>1633</v>
      </c>
      <c r="E193" s="1" t="s">
        <v>1634</v>
      </c>
      <c r="F193" s="3">
        <v>23</v>
      </c>
      <c r="G193" s="3">
        <v>27</v>
      </c>
      <c r="H193" s="3">
        <v>3</v>
      </c>
      <c r="I193" s="3">
        <v>7</v>
      </c>
      <c r="J193" s="3">
        <v>0</v>
      </c>
      <c r="K193" s="3">
        <v>0</v>
      </c>
      <c r="L193" s="1" t="s">
        <v>1635</v>
      </c>
      <c r="M193" s="1" t="s">
        <v>1636</v>
      </c>
      <c r="N193" s="3">
        <v>457.5</v>
      </c>
      <c r="O193" s="3">
        <v>2.2999999999999998</v>
      </c>
      <c r="P193" s="3">
        <v>-3.3</v>
      </c>
      <c r="Q193" s="3">
        <v>-2.2000000000000002</v>
      </c>
      <c r="R193" s="3">
        <v>164.63</v>
      </c>
      <c r="S193" s="3">
        <v>45.9</v>
      </c>
      <c r="T193" s="3">
        <v>9</v>
      </c>
      <c r="U193" s="3">
        <v>5</v>
      </c>
      <c r="V193" s="3">
        <v>-5.6020000000000003</v>
      </c>
      <c r="W193" s="3">
        <v>-5.3239999999999998</v>
      </c>
      <c r="X193" s="3">
        <v>-3.42</v>
      </c>
      <c r="Y193" s="3">
        <f t="shared" si="40"/>
        <v>5.3239999999999998</v>
      </c>
      <c r="Z193" s="3">
        <f t="shared" si="41"/>
        <v>3.42</v>
      </c>
      <c r="AA193" s="3">
        <f t="shared" si="42"/>
        <v>4.3719999999999999</v>
      </c>
      <c r="AB193" s="3">
        <f t="shared" si="43"/>
        <v>0.95199999999999996</v>
      </c>
      <c r="AC193" s="3">
        <f t="shared" si="44"/>
        <v>1.093</v>
      </c>
      <c r="AD193" s="3">
        <f t="shared" si="45"/>
        <v>1.3802521008403363</v>
      </c>
      <c r="AE193" s="3"/>
      <c r="AF193" s="3">
        <f t="shared" si="39"/>
        <v>97.588448683360994</v>
      </c>
    </row>
    <row r="194" spans="1:32" ht="20.100000000000001" customHeight="1" x14ac:dyDescent="0.25">
      <c r="A194" s="1" t="s">
        <v>493</v>
      </c>
      <c r="B194" s="3" t="s">
        <v>494</v>
      </c>
      <c r="C194" s="1" t="s">
        <v>495</v>
      </c>
      <c r="D194" s="3" t="s">
        <v>496</v>
      </c>
      <c r="E194" s="1" t="s">
        <v>497</v>
      </c>
      <c r="F194" s="3">
        <v>16</v>
      </c>
      <c r="G194" s="3">
        <v>24</v>
      </c>
      <c r="H194" s="3">
        <v>2</v>
      </c>
      <c r="I194" s="3">
        <v>2</v>
      </c>
      <c r="J194" s="3">
        <v>0</v>
      </c>
      <c r="K194" s="3">
        <v>0</v>
      </c>
      <c r="L194" s="1" t="s">
        <v>498</v>
      </c>
      <c r="M194" s="1" t="s">
        <v>499</v>
      </c>
      <c r="N194" s="3">
        <v>276.37</v>
      </c>
      <c r="O194" s="3">
        <v>6.9</v>
      </c>
      <c r="P194" s="3">
        <v>2.04</v>
      </c>
      <c r="Q194" s="3">
        <v>-2.8</v>
      </c>
      <c r="R194" s="3">
        <v>45.33</v>
      </c>
      <c r="S194" s="3">
        <v>32</v>
      </c>
      <c r="T194" s="3">
        <v>3</v>
      </c>
      <c r="U194" s="3">
        <v>1</v>
      </c>
      <c r="V194" s="3">
        <v>-5.4450000000000003</v>
      </c>
      <c r="W194" s="3">
        <v>-5.3470000000000004</v>
      </c>
      <c r="X194" s="3">
        <v>-1.571</v>
      </c>
      <c r="Y194" s="3">
        <f t="shared" si="40"/>
        <v>5.3470000000000004</v>
      </c>
      <c r="Z194" s="3">
        <f t="shared" si="41"/>
        <v>1.571</v>
      </c>
      <c r="AA194" s="3">
        <f t="shared" si="42"/>
        <v>3.4590000000000001</v>
      </c>
      <c r="AB194" s="3">
        <f t="shared" si="43"/>
        <v>1.8880000000000003</v>
      </c>
      <c r="AC194" s="3">
        <f t="shared" si="44"/>
        <v>0.86475000000000002</v>
      </c>
      <c r="AD194" s="3">
        <f t="shared" si="45"/>
        <v>0.93776483050847437</v>
      </c>
      <c r="AE194" s="3"/>
      <c r="AF194" s="3">
        <f t="shared" si="39"/>
        <v>87.589028696991306</v>
      </c>
    </row>
    <row r="195" spans="1:32" ht="20.100000000000001" customHeight="1" x14ac:dyDescent="0.25">
      <c r="A195" s="3" t="s">
        <v>352</v>
      </c>
      <c r="B195" s="3" t="s">
        <v>353</v>
      </c>
      <c r="C195" s="1" t="s">
        <v>354</v>
      </c>
      <c r="D195" s="1" t="s">
        <v>355</v>
      </c>
      <c r="E195" s="1" t="s">
        <v>356</v>
      </c>
      <c r="F195" s="3">
        <v>21</v>
      </c>
      <c r="G195" s="3">
        <v>22</v>
      </c>
      <c r="H195" s="3">
        <v>2</v>
      </c>
      <c r="I195" s="3">
        <v>5</v>
      </c>
      <c r="J195" s="3">
        <v>1</v>
      </c>
      <c r="K195" s="3">
        <v>0</v>
      </c>
      <c r="L195" s="1" t="s">
        <v>357</v>
      </c>
      <c r="M195" s="1" t="s">
        <v>358</v>
      </c>
      <c r="N195" s="3">
        <v>414.5</v>
      </c>
      <c r="O195" s="3">
        <v>2.7</v>
      </c>
      <c r="P195" s="3">
        <v>2.29</v>
      </c>
      <c r="Q195" s="3">
        <v>-4.4000000000000004</v>
      </c>
      <c r="R195" s="3">
        <v>95.94</v>
      </c>
      <c r="S195" s="3">
        <v>42.22</v>
      </c>
      <c r="T195" s="3">
        <v>5</v>
      </c>
      <c r="U195" s="3">
        <v>2</v>
      </c>
      <c r="V195" s="3">
        <v>-6.2430000000000003</v>
      </c>
      <c r="W195" s="3">
        <v>-6.0830000000000002</v>
      </c>
      <c r="X195" s="3">
        <v>-2.9980000000000002</v>
      </c>
      <c r="Y195" s="3">
        <f t="shared" si="40"/>
        <v>6.0830000000000002</v>
      </c>
      <c r="Z195" s="3">
        <f t="shared" si="41"/>
        <v>2.9980000000000002</v>
      </c>
      <c r="AA195" s="3">
        <f t="shared" si="42"/>
        <v>4.5404999999999998</v>
      </c>
      <c r="AB195" s="3">
        <f t="shared" si="43"/>
        <v>1.5425</v>
      </c>
      <c r="AC195" s="3">
        <f t="shared" si="44"/>
        <v>1.1351249999999999</v>
      </c>
      <c r="AD195" s="3">
        <f t="shared" si="45"/>
        <v>0.79724473257698547</v>
      </c>
      <c r="AE195" s="3"/>
      <c r="AF195" s="3">
        <f t="shared" si="39"/>
        <v>86.664821580905453</v>
      </c>
    </row>
    <row r="196" spans="1:32" ht="20.100000000000001" customHeight="1" x14ac:dyDescent="0.25">
      <c r="A196" s="1" t="s">
        <v>478</v>
      </c>
      <c r="B196" s="3" t="s">
        <v>479</v>
      </c>
      <c r="C196" s="1" t="s">
        <v>480</v>
      </c>
      <c r="D196" s="3" t="s">
        <v>481</v>
      </c>
      <c r="E196" s="1" t="s">
        <v>482</v>
      </c>
      <c r="F196" s="3">
        <v>19</v>
      </c>
      <c r="G196" s="3">
        <v>21</v>
      </c>
      <c r="H196" s="3">
        <v>1</v>
      </c>
      <c r="I196" s="3">
        <v>3</v>
      </c>
      <c r="J196" s="3">
        <v>0</v>
      </c>
      <c r="K196" s="3">
        <v>0</v>
      </c>
      <c r="L196" s="1" t="s">
        <v>483</v>
      </c>
      <c r="M196" s="1" t="s">
        <v>484</v>
      </c>
      <c r="N196" s="3">
        <v>311.39999999999998</v>
      </c>
      <c r="O196" s="3">
        <v>7.8</v>
      </c>
      <c r="P196" s="3">
        <v>1.68</v>
      </c>
      <c r="Q196" s="3">
        <v>-2.4</v>
      </c>
      <c r="R196" s="3">
        <v>52.93</v>
      </c>
      <c r="S196" s="3">
        <v>33.299999999999997</v>
      </c>
      <c r="T196" s="3">
        <v>4</v>
      </c>
      <c r="U196" s="3">
        <v>2</v>
      </c>
      <c r="V196" s="3">
        <v>-5.52</v>
      </c>
      <c r="W196" s="3">
        <v>-5.3460000000000001</v>
      </c>
      <c r="X196" s="3">
        <v>-1.38</v>
      </c>
      <c r="Y196" s="3">
        <f t="shared" si="40"/>
        <v>5.3460000000000001</v>
      </c>
      <c r="Z196" s="3">
        <f t="shared" si="41"/>
        <v>1.38</v>
      </c>
      <c r="AA196" s="3">
        <f t="shared" si="42"/>
        <v>3.363</v>
      </c>
      <c r="AB196" s="3">
        <f t="shared" si="43"/>
        <v>1.9830000000000001</v>
      </c>
      <c r="AC196" s="3">
        <f t="shared" si="44"/>
        <v>0.84075</v>
      </c>
      <c r="AD196" s="3">
        <f t="shared" si="45"/>
        <v>0.91704488149268781</v>
      </c>
      <c r="AE196" s="3"/>
      <c r="AF196" s="3">
        <f t="shared" si="39"/>
        <v>87.575057999979734</v>
      </c>
    </row>
    <row r="197" spans="1:32" ht="20.100000000000001" customHeight="1" x14ac:dyDescent="0.25">
      <c r="A197" s="1" t="s">
        <v>647</v>
      </c>
      <c r="B197" s="3" t="s">
        <v>648</v>
      </c>
      <c r="C197" s="1" t="s">
        <v>649</v>
      </c>
      <c r="D197" s="3" t="s">
        <v>650</v>
      </c>
      <c r="E197" s="1" t="s">
        <v>651</v>
      </c>
      <c r="F197" s="3">
        <v>19</v>
      </c>
      <c r="G197" s="3">
        <v>21</v>
      </c>
      <c r="H197" s="3">
        <v>1</v>
      </c>
      <c r="I197" s="3">
        <v>4</v>
      </c>
      <c r="J197" s="3">
        <v>0</v>
      </c>
      <c r="K197" s="3">
        <v>0</v>
      </c>
      <c r="L197" s="1" t="s">
        <v>652</v>
      </c>
      <c r="M197" s="1" t="s">
        <v>653</v>
      </c>
      <c r="N197" s="3">
        <v>327.39999999999998</v>
      </c>
      <c r="O197" s="3">
        <v>7.94</v>
      </c>
      <c r="P197" s="3">
        <v>1.62</v>
      </c>
      <c r="Q197" s="3">
        <v>-1.8</v>
      </c>
      <c r="R197" s="3">
        <v>70</v>
      </c>
      <c r="S197" s="3">
        <v>33.799999999999997</v>
      </c>
      <c r="T197" s="3">
        <v>5</v>
      </c>
      <c r="U197" s="3">
        <v>2</v>
      </c>
      <c r="V197" s="3">
        <v>-5.81</v>
      </c>
      <c r="W197" s="3">
        <v>-5.4649999999999999</v>
      </c>
      <c r="X197" s="3">
        <v>-1.7170000000000001</v>
      </c>
      <c r="Y197" s="3">
        <f t="shared" si="40"/>
        <v>5.4649999999999999</v>
      </c>
      <c r="Z197" s="3">
        <f t="shared" si="41"/>
        <v>1.7170000000000001</v>
      </c>
      <c r="AA197" s="3">
        <f t="shared" si="42"/>
        <v>3.5910000000000002</v>
      </c>
      <c r="AB197" s="3">
        <f t="shared" si="43"/>
        <v>1.8739999999999999</v>
      </c>
      <c r="AC197" s="3">
        <f t="shared" si="44"/>
        <v>0.89775000000000005</v>
      </c>
      <c r="AD197" s="3">
        <f t="shared" si="45"/>
        <v>0.90955176093916756</v>
      </c>
      <c r="AE197" s="3"/>
      <c r="AF197" s="3">
        <f t="shared" si="39"/>
        <v>88.248178599893492</v>
      </c>
    </row>
    <row r="198" spans="1:32" ht="20.100000000000001" customHeight="1" x14ac:dyDescent="0.25">
      <c r="A198" s="1" t="s">
        <v>599</v>
      </c>
      <c r="B198" s="3" t="s">
        <v>600</v>
      </c>
      <c r="C198" s="1" t="s">
        <v>601</v>
      </c>
      <c r="D198" s="3" t="s">
        <v>602</v>
      </c>
      <c r="E198" s="1" t="s">
        <v>603</v>
      </c>
      <c r="F198" s="3">
        <v>14</v>
      </c>
      <c r="G198" s="3">
        <v>14</v>
      </c>
      <c r="H198" s="3">
        <v>0</v>
      </c>
      <c r="I198" s="3">
        <v>3</v>
      </c>
      <c r="J198" s="3">
        <v>0</v>
      </c>
      <c r="K198" s="3">
        <v>0</v>
      </c>
      <c r="L198" s="1" t="s">
        <v>604</v>
      </c>
      <c r="M198" s="1" t="s">
        <v>605</v>
      </c>
      <c r="N198" s="3">
        <v>230.26</v>
      </c>
      <c r="O198" s="3">
        <v>4.2</v>
      </c>
      <c r="P198" s="3">
        <v>3.18</v>
      </c>
      <c r="Q198" s="3">
        <v>-4.16</v>
      </c>
      <c r="R198" s="3">
        <v>46.53</v>
      </c>
      <c r="S198" s="3">
        <v>24.81</v>
      </c>
      <c r="T198" s="3">
        <v>3</v>
      </c>
      <c r="U198" s="3">
        <v>1</v>
      </c>
      <c r="V198" s="3">
        <v>-6.3159999999999998</v>
      </c>
      <c r="W198" s="3">
        <v>-5.6449999999999996</v>
      </c>
      <c r="X198" s="3">
        <v>-2.5150000000000001</v>
      </c>
      <c r="Y198" s="3">
        <f t="shared" si="40"/>
        <v>5.6449999999999996</v>
      </c>
      <c r="Z198" s="3">
        <f t="shared" si="41"/>
        <v>2.5150000000000001</v>
      </c>
      <c r="AA198" s="3">
        <f t="shared" si="42"/>
        <v>4.08</v>
      </c>
      <c r="AB198" s="3">
        <f t="shared" si="43"/>
        <v>1.5649999999999997</v>
      </c>
      <c r="AC198" s="3">
        <f t="shared" si="44"/>
        <v>1.02</v>
      </c>
      <c r="AD198" s="3">
        <f t="shared" si="45"/>
        <v>0.93290734824281163</v>
      </c>
      <c r="AE198" s="3">
        <v>93.14</v>
      </c>
      <c r="AF198" s="3">
        <f t="shared" si="39"/>
        <v>88.014266628434342</v>
      </c>
    </row>
    <row r="199" spans="1:32" ht="20.100000000000001" customHeight="1" x14ac:dyDescent="0.25">
      <c r="A199" s="1" t="s">
        <v>280</v>
      </c>
      <c r="B199" s="3" t="s">
        <v>281</v>
      </c>
      <c r="C199" s="1" t="s">
        <v>282</v>
      </c>
      <c r="D199" s="3" t="s">
        <v>283</v>
      </c>
      <c r="E199" s="1" t="s">
        <v>284</v>
      </c>
      <c r="F199" s="3">
        <v>6</v>
      </c>
      <c r="G199" s="3">
        <v>6</v>
      </c>
      <c r="H199" s="3">
        <v>2</v>
      </c>
      <c r="I199" s="3">
        <v>1</v>
      </c>
      <c r="J199" s="3">
        <v>0</v>
      </c>
      <c r="K199" s="3">
        <v>0</v>
      </c>
      <c r="L199" s="1" t="s">
        <v>285</v>
      </c>
      <c r="M199" s="1" t="s">
        <v>286</v>
      </c>
      <c r="N199" s="3">
        <v>122.12</v>
      </c>
      <c r="O199" s="3">
        <v>3.35</v>
      </c>
      <c r="P199" s="3">
        <v>-0.37</v>
      </c>
      <c r="Q199" s="3">
        <v>0.61</v>
      </c>
      <c r="R199" s="3">
        <v>55.98</v>
      </c>
      <c r="S199" s="3">
        <v>11.71</v>
      </c>
      <c r="T199" s="3">
        <v>2</v>
      </c>
      <c r="U199" s="3">
        <v>1</v>
      </c>
      <c r="V199" s="3">
        <v>-6.6310000000000002</v>
      </c>
      <c r="W199" s="3">
        <v>-6.0910000000000002</v>
      </c>
      <c r="X199" s="3">
        <v>-2.5649999999999999</v>
      </c>
      <c r="Y199" s="3">
        <f t="shared" si="40"/>
        <v>6.0910000000000002</v>
      </c>
      <c r="Z199" s="3">
        <f t="shared" si="41"/>
        <v>2.5649999999999999</v>
      </c>
      <c r="AA199" s="3">
        <f t="shared" si="42"/>
        <v>4.3280000000000003</v>
      </c>
      <c r="AB199" s="3">
        <f t="shared" si="43"/>
        <v>1.7630000000000001</v>
      </c>
      <c r="AC199" s="3">
        <f t="shared" si="44"/>
        <v>1.0820000000000001</v>
      </c>
      <c r="AD199" s="3">
        <f t="shared" si="45"/>
        <v>0.7577992058990356</v>
      </c>
      <c r="AE199" s="3">
        <v>93.6</v>
      </c>
      <c r="AF199" s="3">
        <f t="shared" si="39"/>
        <v>86.25247150213211</v>
      </c>
    </row>
    <row r="200" spans="1:32" ht="20.100000000000001" customHeight="1" x14ac:dyDescent="0.25">
      <c r="A200" s="1" t="s">
        <v>1300</v>
      </c>
      <c r="B200" s="3" t="s">
        <v>1301</v>
      </c>
      <c r="C200" s="1" t="s">
        <v>1302</v>
      </c>
      <c r="D200" s="3" t="s">
        <v>1303</v>
      </c>
      <c r="E200" s="1" t="s">
        <v>1304</v>
      </c>
      <c r="F200" s="3">
        <v>15</v>
      </c>
      <c r="G200" s="3">
        <v>11</v>
      </c>
      <c r="H200" s="3">
        <v>3</v>
      </c>
      <c r="I200" s="3">
        <v>3</v>
      </c>
      <c r="J200" s="3">
        <v>0</v>
      </c>
      <c r="K200" s="3">
        <v>0</v>
      </c>
      <c r="L200" s="1" t="s">
        <v>1305</v>
      </c>
      <c r="M200" s="1" t="s">
        <v>1306</v>
      </c>
      <c r="N200" s="3">
        <v>281.27</v>
      </c>
      <c r="O200" s="3">
        <v>10.8</v>
      </c>
      <c r="P200" s="3">
        <v>2.25</v>
      </c>
      <c r="Q200" s="3">
        <v>-3.8</v>
      </c>
      <c r="R200" s="3">
        <v>87.28</v>
      </c>
      <c r="S200" s="3">
        <v>27.59</v>
      </c>
      <c r="T200" s="3">
        <v>4</v>
      </c>
      <c r="U200" s="3">
        <v>1</v>
      </c>
      <c r="V200" s="3">
        <v>-6.8920000000000003</v>
      </c>
      <c r="W200" s="3">
        <v>-6.6379999999999999</v>
      </c>
      <c r="X200" s="3">
        <v>-3.7650000000000001</v>
      </c>
      <c r="Y200" s="3">
        <f t="shared" si="40"/>
        <v>6.6379999999999999</v>
      </c>
      <c r="Z200" s="3">
        <f t="shared" si="41"/>
        <v>3.7650000000000001</v>
      </c>
      <c r="AA200" s="3">
        <f t="shared" si="42"/>
        <v>5.2015000000000002</v>
      </c>
      <c r="AB200" s="3">
        <f t="shared" si="43"/>
        <v>1.4364999999999999</v>
      </c>
      <c r="AC200" s="3">
        <f t="shared" si="44"/>
        <v>1.3003750000000001</v>
      </c>
      <c r="AD200" s="3">
        <f t="shared" si="45"/>
        <v>0.62600069613644271</v>
      </c>
      <c r="AE200" s="3"/>
      <c r="AF200" s="3">
        <f t="shared" si="39"/>
        <v>90.095605848687995</v>
      </c>
    </row>
    <row r="201" spans="1:32" ht="20.100000000000001" customHeight="1" x14ac:dyDescent="0.25">
      <c r="A201" s="3" t="s">
        <v>1059</v>
      </c>
      <c r="B201" s="3" t="s">
        <v>1060</v>
      </c>
      <c r="C201" s="1" t="s">
        <v>1061</v>
      </c>
      <c r="D201" s="3" t="s">
        <v>1062</v>
      </c>
      <c r="E201" s="1" t="s">
        <v>1063</v>
      </c>
      <c r="F201" s="3">
        <v>8</v>
      </c>
      <c r="G201" s="3">
        <v>6</v>
      </c>
      <c r="H201" s="3">
        <v>4</v>
      </c>
      <c r="I201" s="3">
        <v>5</v>
      </c>
      <c r="J201" s="3">
        <v>0</v>
      </c>
      <c r="K201" s="3">
        <v>0</v>
      </c>
      <c r="L201" s="1" t="s">
        <v>1064</v>
      </c>
      <c r="M201" s="1" t="s">
        <v>1065</v>
      </c>
      <c r="N201" s="3">
        <v>238.16</v>
      </c>
      <c r="O201" s="3">
        <v>7.2</v>
      </c>
      <c r="P201" s="3">
        <v>-0.47</v>
      </c>
      <c r="Q201" s="3">
        <v>-2.8</v>
      </c>
      <c r="R201" s="3">
        <v>118.05</v>
      </c>
      <c r="S201" s="3">
        <v>20.49</v>
      </c>
      <c r="T201" s="3">
        <v>5</v>
      </c>
      <c r="U201" s="3">
        <v>1</v>
      </c>
      <c r="V201" s="3">
        <v>-6.9370000000000003</v>
      </c>
      <c r="W201" s="3">
        <v>-6.4560000000000004</v>
      </c>
      <c r="X201" s="3">
        <v>-3.9510000000000001</v>
      </c>
      <c r="Y201" s="3">
        <f t="shared" si="40"/>
        <v>6.4560000000000004</v>
      </c>
      <c r="Z201" s="3">
        <f t="shared" si="41"/>
        <v>3.9510000000000001</v>
      </c>
      <c r="AA201" s="3">
        <f t="shared" si="42"/>
        <v>5.2035</v>
      </c>
      <c r="AB201" s="3">
        <f t="shared" si="43"/>
        <v>1.2525000000000002</v>
      </c>
      <c r="AC201" s="3">
        <f t="shared" si="44"/>
        <v>1.300875</v>
      </c>
      <c r="AD201" s="3">
        <f t="shared" si="45"/>
        <v>0.7171656686626745</v>
      </c>
      <c r="AE201" s="3">
        <v>97.6</v>
      </c>
      <c r="AF201" s="3">
        <f t="shared" si="39"/>
        <v>89.157141335968149</v>
      </c>
    </row>
    <row r="202" spans="1:32" ht="20.100000000000001" customHeight="1" x14ac:dyDescent="0.25">
      <c r="A202" s="1" t="s">
        <v>1422</v>
      </c>
      <c r="B202" s="3" t="s">
        <v>1423</v>
      </c>
      <c r="C202" s="1" t="s">
        <v>1424</v>
      </c>
      <c r="D202" s="3" t="s">
        <v>1425</v>
      </c>
      <c r="E202" s="1" t="s">
        <v>1426</v>
      </c>
      <c r="F202" s="3">
        <v>31</v>
      </c>
      <c r="G202" s="3">
        <v>36</v>
      </c>
      <c r="H202" s="3">
        <v>2</v>
      </c>
      <c r="I202" s="3">
        <v>11</v>
      </c>
      <c r="J202" s="3">
        <v>0</v>
      </c>
      <c r="K202" s="3">
        <v>0</v>
      </c>
      <c r="L202" s="1" t="s">
        <v>1427</v>
      </c>
      <c r="M202" s="1" t="s">
        <v>1428</v>
      </c>
      <c r="N202" s="3">
        <v>612.6</v>
      </c>
      <c r="O202" s="3">
        <v>4.3</v>
      </c>
      <c r="P202" s="3">
        <v>3.26</v>
      </c>
      <c r="Q202" s="3">
        <v>-4.8</v>
      </c>
      <c r="R202" s="3">
        <v>196.1</v>
      </c>
      <c r="S202" s="3">
        <v>63.97</v>
      </c>
      <c r="T202" s="3">
        <v>9</v>
      </c>
      <c r="U202" s="3">
        <v>5</v>
      </c>
      <c r="V202" s="3">
        <v>-6.07</v>
      </c>
      <c r="W202" s="3">
        <v>-5.3520000000000003</v>
      </c>
      <c r="X202" s="3">
        <v>-2.6629999999999998</v>
      </c>
      <c r="Y202" s="3">
        <f t="shared" si="40"/>
        <v>5.3520000000000003</v>
      </c>
      <c r="Z202" s="3">
        <f t="shared" si="41"/>
        <v>2.6629999999999998</v>
      </c>
      <c r="AA202" s="3">
        <f t="shared" si="42"/>
        <v>4.0075000000000003</v>
      </c>
      <c r="AB202" s="3">
        <f t="shared" si="43"/>
        <v>1.3445000000000003</v>
      </c>
      <c r="AC202" s="3">
        <f t="shared" si="44"/>
        <v>1.0018750000000001</v>
      </c>
      <c r="AD202" s="3">
        <f t="shared" si="45"/>
        <v>1.1128672368910373</v>
      </c>
      <c r="AE202" s="3"/>
      <c r="AF202" s="3">
        <f t="shared" si="39"/>
        <v>90.886014799241124</v>
      </c>
    </row>
    <row r="203" spans="1:32" ht="20.100000000000001" customHeight="1" x14ac:dyDescent="0.25">
      <c r="A203" s="3" t="s">
        <v>813</v>
      </c>
      <c r="B203" s="3" t="s">
        <v>14</v>
      </c>
      <c r="C203" s="1" t="s">
        <v>814</v>
      </c>
      <c r="D203" s="3" t="s">
        <v>815</v>
      </c>
      <c r="E203" s="1" t="s">
        <v>816</v>
      </c>
      <c r="F203" s="3">
        <v>18</v>
      </c>
      <c r="G203" s="3">
        <v>23</v>
      </c>
      <c r="H203" s="3">
        <v>1</v>
      </c>
      <c r="I203" s="3">
        <v>1</v>
      </c>
      <c r="J203" s="3">
        <v>0</v>
      </c>
      <c r="K203" s="3">
        <v>0</v>
      </c>
      <c r="L203" s="1" t="s">
        <v>817</v>
      </c>
      <c r="M203" s="1" t="s">
        <v>818</v>
      </c>
      <c r="N203" s="3">
        <v>269.39999999999998</v>
      </c>
      <c r="O203" s="3">
        <v>8.4</v>
      </c>
      <c r="P203" s="3">
        <v>3.77</v>
      </c>
      <c r="Q203" s="3">
        <v>-4</v>
      </c>
      <c r="R203" s="3">
        <v>12.47</v>
      </c>
      <c r="S203" s="3">
        <v>31.83</v>
      </c>
      <c r="T203" s="3">
        <v>2</v>
      </c>
      <c r="U203" s="3">
        <v>0</v>
      </c>
      <c r="V203" s="3">
        <v>-6.0289999999999999</v>
      </c>
      <c r="W203" s="3">
        <v>-5.27</v>
      </c>
      <c r="X203" s="3">
        <v>-1.5980000000000001</v>
      </c>
      <c r="Y203" s="3">
        <f t="shared" si="40"/>
        <v>5.27</v>
      </c>
      <c r="Z203" s="3">
        <f t="shared" si="41"/>
        <v>1.5980000000000001</v>
      </c>
      <c r="AA203" s="3">
        <f t="shared" si="42"/>
        <v>3.4339999999999997</v>
      </c>
      <c r="AB203" s="3">
        <f t="shared" si="43"/>
        <v>1.8359999999999999</v>
      </c>
      <c r="AC203" s="3">
        <f t="shared" si="44"/>
        <v>0.85849999999999993</v>
      </c>
      <c r="AD203" s="3">
        <f t="shared" si="45"/>
        <v>0.97113289760348598</v>
      </c>
      <c r="AE203" s="3">
        <v>89.75</v>
      </c>
      <c r="AF203" s="3">
        <f t="shared" si="39"/>
        <v>88.673951101524324</v>
      </c>
    </row>
    <row r="204" spans="1:32" ht="20.100000000000001" customHeight="1" x14ac:dyDescent="0.25">
      <c r="A204" s="1" t="s">
        <v>155</v>
      </c>
      <c r="B204" s="3" t="s">
        <v>156</v>
      </c>
      <c r="C204" s="1" t="s">
        <v>157</v>
      </c>
      <c r="D204" s="3" t="s">
        <v>158</v>
      </c>
      <c r="E204" s="1" t="s">
        <v>159</v>
      </c>
      <c r="F204" s="3">
        <v>19</v>
      </c>
      <c r="G204" s="3">
        <v>19</v>
      </c>
      <c r="H204" s="3">
        <v>3</v>
      </c>
      <c r="I204" s="3">
        <v>5</v>
      </c>
      <c r="J204" s="3">
        <v>1</v>
      </c>
      <c r="K204" s="3">
        <v>0</v>
      </c>
      <c r="L204" s="1" t="s">
        <v>160</v>
      </c>
      <c r="M204" s="1" t="s">
        <v>161</v>
      </c>
      <c r="N204" s="3">
        <v>401.4</v>
      </c>
      <c r="O204" s="3">
        <v>2.84</v>
      </c>
      <c r="P204" s="3">
        <v>2.38</v>
      </c>
      <c r="Q204" s="3">
        <v>-3.7</v>
      </c>
      <c r="R204" s="3">
        <v>112.74</v>
      </c>
      <c r="S204" s="3">
        <v>39.61</v>
      </c>
      <c r="T204" s="3">
        <v>5</v>
      </c>
      <c r="U204" s="3">
        <v>2</v>
      </c>
      <c r="V204" s="3">
        <v>-6.5149999999999997</v>
      </c>
      <c r="W204" s="3">
        <v>-6.3280000000000003</v>
      </c>
      <c r="X204" s="3">
        <v>-2.347</v>
      </c>
      <c r="Y204" s="3">
        <f t="shared" si="40"/>
        <v>6.3280000000000003</v>
      </c>
      <c r="Z204" s="3">
        <f t="shared" si="41"/>
        <v>2.347</v>
      </c>
      <c r="AA204" s="3">
        <f t="shared" si="42"/>
        <v>4.3375000000000004</v>
      </c>
      <c r="AB204" s="3">
        <f t="shared" si="43"/>
        <v>1.9905000000000002</v>
      </c>
      <c r="AC204" s="3">
        <f t="shared" si="44"/>
        <v>1.0843750000000001</v>
      </c>
      <c r="AD204" s="3">
        <f t="shared" si="45"/>
        <v>0.66880180859080618</v>
      </c>
      <c r="AE204" s="3">
        <v>93.1</v>
      </c>
      <c r="AF204" s="3">
        <f t="shared" si="39"/>
        <v>85.685721865350104</v>
      </c>
    </row>
    <row r="205" spans="1:32" ht="20.100000000000001" customHeight="1" x14ac:dyDescent="0.25">
      <c r="A205" s="1" t="s">
        <v>983</v>
      </c>
      <c r="B205" s="3" t="s">
        <v>984</v>
      </c>
      <c r="C205" s="1" t="s">
        <v>985</v>
      </c>
      <c r="D205" s="3" t="s">
        <v>986</v>
      </c>
      <c r="E205" s="1" t="s">
        <v>987</v>
      </c>
      <c r="F205" s="3">
        <v>18</v>
      </c>
      <c r="G205" s="3">
        <v>21</v>
      </c>
      <c r="H205" s="3">
        <v>1</v>
      </c>
      <c r="I205" s="3">
        <v>4</v>
      </c>
      <c r="J205" s="3">
        <v>0</v>
      </c>
      <c r="K205" s="3">
        <v>0</v>
      </c>
      <c r="L205" s="1" t="s">
        <v>988</v>
      </c>
      <c r="M205" s="1" t="s">
        <v>989</v>
      </c>
      <c r="N205" s="3">
        <v>315.39999999999998</v>
      </c>
      <c r="O205" s="3">
        <v>8.9</v>
      </c>
      <c r="P205" s="3">
        <v>0.7</v>
      </c>
      <c r="Q205" s="3">
        <v>-1.8</v>
      </c>
      <c r="R205" s="3">
        <v>59</v>
      </c>
      <c r="S205" s="3">
        <v>32.79</v>
      </c>
      <c r="T205" s="3">
        <v>5</v>
      </c>
      <c r="U205" s="3">
        <v>1</v>
      </c>
      <c r="V205" s="3">
        <v>-5.6669999999999998</v>
      </c>
      <c r="W205" s="3">
        <v>-5.202</v>
      </c>
      <c r="X205" s="3">
        <v>-1.526</v>
      </c>
      <c r="Y205" s="3">
        <f t="shared" si="40"/>
        <v>5.202</v>
      </c>
      <c r="Z205" s="3">
        <f t="shared" si="41"/>
        <v>1.526</v>
      </c>
      <c r="AA205" s="3">
        <f t="shared" si="42"/>
        <v>3.3639999999999999</v>
      </c>
      <c r="AB205" s="3">
        <f t="shared" si="43"/>
        <v>1.8380000000000001</v>
      </c>
      <c r="AC205" s="3">
        <f t="shared" si="44"/>
        <v>0.84099999999999997</v>
      </c>
      <c r="AD205" s="3">
        <f t="shared" si="45"/>
        <v>0.98911860718171929</v>
      </c>
      <c r="AE205" s="3"/>
      <c r="AF205" s="3">
        <f t="shared" si="39"/>
        <v>88.919412372534708</v>
      </c>
    </row>
    <row r="206" spans="1:32" ht="20.100000000000001" customHeight="1" x14ac:dyDescent="0.25">
      <c r="A206" s="1" t="s">
        <v>0</v>
      </c>
      <c r="B206" s="3" t="s">
        <v>1</v>
      </c>
      <c r="C206" s="1" t="s">
        <v>2</v>
      </c>
      <c r="D206" s="3" t="s">
        <v>3</v>
      </c>
      <c r="E206" s="1" t="s">
        <v>4</v>
      </c>
      <c r="F206" s="3">
        <v>19</v>
      </c>
      <c r="G206" s="3">
        <v>20</v>
      </c>
      <c r="H206" s="3">
        <v>2</v>
      </c>
      <c r="I206" s="3">
        <v>3</v>
      </c>
      <c r="J206" s="3">
        <v>0</v>
      </c>
      <c r="K206" s="3">
        <v>0</v>
      </c>
      <c r="L206" s="1" t="s">
        <v>5</v>
      </c>
      <c r="M206" s="1" t="s">
        <v>6</v>
      </c>
      <c r="N206" s="3">
        <v>324.39999999999998</v>
      </c>
      <c r="O206" s="3">
        <v>-6</v>
      </c>
      <c r="P206" s="3">
        <v>2.72</v>
      </c>
      <c r="Q206" s="3">
        <v>-3.73</v>
      </c>
      <c r="R206" s="3">
        <v>60.85</v>
      </c>
      <c r="S206" s="3">
        <v>35.14</v>
      </c>
      <c r="T206" s="3">
        <v>3</v>
      </c>
      <c r="U206" s="3">
        <v>1</v>
      </c>
      <c r="V206" s="3">
        <v>-6.1420000000000003</v>
      </c>
      <c r="W206" s="3">
        <v>-5.569</v>
      </c>
      <c r="X206" s="3">
        <v>-1.9319999999999999</v>
      </c>
      <c r="Y206" s="3">
        <f t="shared" si="40"/>
        <v>5.569</v>
      </c>
      <c r="Z206" s="3">
        <f t="shared" si="41"/>
        <v>1.9319999999999999</v>
      </c>
      <c r="AA206" s="3">
        <f t="shared" si="42"/>
        <v>3.7504999999999997</v>
      </c>
      <c r="AB206" s="3">
        <f t="shared" si="43"/>
        <v>1.8185</v>
      </c>
      <c r="AC206" s="3">
        <f t="shared" si="44"/>
        <v>0.93762499999999993</v>
      </c>
      <c r="AD206" s="3">
        <f t="shared" si="45"/>
        <v>0.89345614517459448</v>
      </c>
      <c r="AE206" s="3"/>
      <c r="AF206" s="3">
        <f t="shared" si="39"/>
        <v>81.171480801390288</v>
      </c>
    </row>
    <row r="207" spans="1:32" ht="20.100000000000001" customHeight="1" x14ac:dyDescent="0.25">
      <c r="A207" s="1" t="s">
        <v>556</v>
      </c>
      <c r="B207" s="3" t="s">
        <v>557</v>
      </c>
      <c r="C207" s="1" t="s">
        <v>558</v>
      </c>
      <c r="D207" s="3" t="s">
        <v>559</v>
      </c>
      <c r="E207" s="1" t="s">
        <v>560</v>
      </c>
      <c r="F207" s="3">
        <v>17</v>
      </c>
      <c r="G207" s="3">
        <v>19</v>
      </c>
      <c r="H207" s="3">
        <v>1</v>
      </c>
      <c r="I207" s="3">
        <v>4</v>
      </c>
      <c r="J207" s="3">
        <v>0</v>
      </c>
      <c r="K207" s="3">
        <v>0</v>
      </c>
      <c r="L207" s="1" t="s">
        <v>561</v>
      </c>
      <c r="M207" s="1" t="s">
        <v>562</v>
      </c>
      <c r="N207" s="3">
        <v>301.33999999999997</v>
      </c>
      <c r="O207" s="3">
        <v>8.17</v>
      </c>
      <c r="P207" s="3">
        <v>0.83</v>
      </c>
      <c r="Q207" s="3">
        <v>-1.1000000000000001</v>
      </c>
      <c r="R207" s="3">
        <v>70</v>
      </c>
      <c r="S207" s="3">
        <v>30.77</v>
      </c>
      <c r="T207" s="3">
        <v>5</v>
      </c>
      <c r="U207" s="3">
        <v>2</v>
      </c>
      <c r="V207" s="3">
        <v>-5.5060000000000002</v>
      </c>
      <c r="W207" s="3">
        <v>-5.4569999999999999</v>
      </c>
      <c r="X207" s="3">
        <v>-1.506</v>
      </c>
      <c r="Y207" s="3">
        <f t="shared" si="40"/>
        <v>5.4569999999999999</v>
      </c>
      <c r="Z207" s="3">
        <f t="shared" si="41"/>
        <v>1.506</v>
      </c>
      <c r="AA207" s="3">
        <f t="shared" si="42"/>
        <v>3.4815</v>
      </c>
      <c r="AB207" s="3">
        <f t="shared" si="43"/>
        <v>1.9754999999999998</v>
      </c>
      <c r="AC207" s="3">
        <f t="shared" si="44"/>
        <v>0.87037500000000001</v>
      </c>
      <c r="AD207" s="3">
        <f t="shared" si="45"/>
        <v>0.89053404201467989</v>
      </c>
      <c r="AE207" s="3"/>
      <c r="AF207" s="3">
        <f t="shared" si="39"/>
        <v>87.886768058096322</v>
      </c>
    </row>
    <row r="208" spans="1:32" ht="20.100000000000001" customHeight="1" x14ac:dyDescent="0.25">
      <c r="A208" s="3" t="s">
        <v>682</v>
      </c>
      <c r="B208" s="3" t="s">
        <v>683</v>
      </c>
      <c r="C208" s="1" t="s">
        <v>684</v>
      </c>
      <c r="D208" s="3" t="s">
        <v>685</v>
      </c>
      <c r="E208" s="1" t="s">
        <v>686</v>
      </c>
      <c r="F208" s="3">
        <v>5</v>
      </c>
      <c r="G208" s="3">
        <v>4</v>
      </c>
      <c r="H208" s="3">
        <v>4</v>
      </c>
      <c r="I208" s="3">
        <v>2</v>
      </c>
      <c r="J208" s="3">
        <v>0</v>
      </c>
      <c r="K208" s="3">
        <v>0</v>
      </c>
      <c r="L208" s="1" t="s">
        <v>687</v>
      </c>
      <c r="M208" s="1" t="s">
        <v>688</v>
      </c>
      <c r="N208" s="3">
        <v>152.11000000000001</v>
      </c>
      <c r="O208" s="3">
        <v>7.7</v>
      </c>
      <c r="P208" s="3">
        <v>-1.7</v>
      </c>
      <c r="Q208" s="3">
        <v>-1.5</v>
      </c>
      <c r="R208" s="3">
        <v>82.59</v>
      </c>
      <c r="S208" s="3">
        <v>12.6</v>
      </c>
      <c r="T208" s="3">
        <v>5</v>
      </c>
      <c r="U208" s="3">
        <v>3</v>
      </c>
      <c r="V208" s="3">
        <v>-6.4989999999999997</v>
      </c>
      <c r="W208" s="3">
        <v>-6.4109999999999996</v>
      </c>
      <c r="X208" s="3">
        <v>-1.8240000000000001</v>
      </c>
      <c r="Y208" s="3">
        <f t="shared" si="40"/>
        <v>6.4109999999999996</v>
      </c>
      <c r="Z208" s="3">
        <f t="shared" si="41"/>
        <v>1.8240000000000001</v>
      </c>
      <c r="AA208" s="3">
        <f t="shared" si="42"/>
        <v>4.1174999999999997</v>
      </c>
      <c r="AB208" s="3">
        <f t="shared" si="43"/>
        <v>2.2934999999999999</v>
      </c>
      <c r="AC208" s="3">
        <f t="shared" si="44"/>
        <v>1.0293749999999999</v>
      </c>
      <c r="AD208" s="3">
        <f t="shared" si="45"/>
        <v>0.62840636581643783</v>
      </c>
      <c r="AE208" s="3"/>
      <c r="AF208" s="3">
        <f t="shared" si="39"/>
        <v>88.330614514396814</v>
      </c>
    </row>
    <row r="209" spans="1:32" ht="20.100000000000001" customHeight="1" x14ac:dyDescent="0.25">
      <c r="A209" s="3" t="s">
        <v>1603</v>
      </c>
      <c r="B209" s="3" t="s">
        <v>1604</v>
      </c>
      <c r="C209" s="1" t="s">
        <v>1605</v>
      </c>
      <c r="D209" s="3" t="s">
        <v>1606</v>
      </c>
      <c r="E209" s="1" t="s">
        <v>1607</v>
      </c>
      <c r="F209" s="3">
        <v>22</v>
      </c>
      <c r="G209" s="3">
        <v>24</v>
      </c>
      <c r="H209" s="3">
        <v>2</v>
      </c>
      <c r="I209" s="3">
        <v>9</v>
      </c>
      <c r="J209" s="3">
        <v>0</v>
      </c>
      <c r="K209" s="3">
        <v>0</v>
      </c>
      <c r="L209" s="1" t="s">
        <v>1608</v>
      </c>
      <c r="M209" s="1" t="s">
        <v>1609</v>
      </c>
      <c r="N209" s="3">
        <v>460.4</v>
      </c>
      <c r="O209" s="3">
        <v>3.27</v>
      </c>
      <c r="P209" s="3">
        <v>-0.9</v>
      </c>
      <c r="Q209" s="3">
        <v>-3.14</v>
      </c>
      <c r="R209" s="3">
        <v>201.85</v>
      </c>
      <c r="S209" s="3">
        <v>43.22</v>
      </c>
      <c r="T209" s="3">
        <v>10</v>
      </c>
      <c r="U209" s="3">
        <v>7</v>
      </c>
      <c r="V209" s="3">
        <v>-5.8360000000000003</v>
      </c>
      <c r="W209" s="3">
        <v>-5.319</v>
      </c>
      <c r="X209" s="3">
        <v>-3.0630000000000002</v>
      </c>
      <c r="Y209" s="3">
        <f t="shared" si="40"/>
        <v>5.319</v>
      </c>
      <c r="Z209" s="3">
        <f t="shared" si="41"/>
        <v>3.0630000000000002</v>
      </c>
      <c r="AA209" s="3">
        <f t="shared" si="42"/>
        <v>4.1909999999999998</v>
      </c>
      <c r="AB209" s="3">
        <f t="shared" si="43"/>
        <v>1.1279999999999999</v>
      </c>
      <c r="AC209" s="3">
        <f t="shared" si="44"/>
        <v>1.04775</v>
      </c>
      <c r="AD209" s="3">
        <f t="shared" si="45"/>
        <v>1.2451241134751776</v>
      </c>
      <c r="AE209" s="3"/>
      <c r="AF209" s="3">
        <f t="shared" si="39"/>
        <v>93.956564139219068</v>
      </c>
    </row>
    <row r="210" spans="1:32" ht="20.100000000000001" customHeight="1" x14ac:dyDescent="0.25">
      <c r="A210" s="3" t="s">
        <v>833</v>
      </c>
      <c r="B210" s="3" t="s">
        <v>834</v>
      </c>
      <c r="C210" s="1" t="s">
        <v>835</v>
      </c>
      <c r="D210" s="3" t="s">
        <v>836</v>
      </c>
      <c r="E210" s="1" t="s">
        <v>837</v>
      </c>
      <c r="F210" s="3">
        <v>20</v>
      </c>
      <c r="G210" s="3">
        <v>21</v>
      </c>
      <c r="H210" s="3">
        <v>1</v>
      </c>
      <c r="I210" s="3">
        <v>4</v>
      </c>
      <c r="J210" s="3">
        <v>0</v>
      </c>
      <c r="K210" s="3">
        <v>0</v>
      </c>
      <c r="L210" s="1" t="s">
        <v>838</v>
      </c>
      <c r="M210" s="1" t="s">
        <v>839</v>
      </c>
      <c r="N210" s="3">
        <v>339.4</v>
      </c>
      <c r="O210" s="3">
        <v>5.9</v>
      </c>
      <c r="P210" s="3">
        <v>3.08</v>
      </c>
      <c r="Q210" s="3">
        <v>-4.4000000000000004</v>
      </c>
      <c r="R210" s="3">
        <v>49.81</v>
      </c>
      <c r="S210" s="3">
        <v>36.57</v>
      </c>
      <c r="T210" s="3">
        <v>5</v>
      </c>
      <c r="U210" s="3">
        <v>0</v>
      </c>
      <c r="V210" s="3">
        <v>-5.8609999999999998</v>
      </c>
      <c r="W210" s="3">
        <v>-5.6470000000000002</v>
      </c>
      <c r="X210" s="3">
        <v>-2.456</v>
      </c>
      <c r="Y210" s="3">
        <f t="shared" si="40"/>
        <v>5.6470000000000002</v>
      </c>
      <c r="Z210" s="3">
        <f t="shared" si="41"/>
        <v>2.456</v>
      </c>
      <c r="AA210" s="3">
        <f t="shared" si="42"/>
        <v>4.0514999999999999</v>
      </c>
      <c r="AB210" s="3">
        <f t="shared" si="43"/>
        <v>1.5955000000000001</v>
      </c>
      <c r="AC210" s="3">
        <f t="shared" si="44"/>
        <v>1.012875</v>
      </c>
      <c r="AD210" s="3">
        <f t="shared" si="45"/>
        <v>0.92400501410216229</v>
      </c>
      <c r="AE210" s="3">
        <v>91</v>
      </c>
      <c r="AF210" s="3">
        <f t="shared" si="39"/>
        <v>88.70232924222411</v>
      </c>
    </row>
    <row r="211" spans="1:32" ht="20.100000000000001" customHeight="1" x14ac:dyDescent="0.25">
      <c r="A211" s="1" t="s">
        <v>997</v>
      </c>
      <c r="B211" s="3" t="s">
        <v>998</v>
      </c>
      <c r="C211" s="1" t="s">
        <v>999</v>
      </c>
      <c r="D211" s="1" t="s">
        <v>1000</v>
      </c>
      <c r="E211" s="1" t="s">
        <v>1001</v>
      </c>
      <c r="F211" s="3">
        <v>19</v>
      </c>
      <c r="G211" s="3">
        <v>27</v>
      </c>
      <c r="H211" s="3">
        <v>1</v>
      </c>
      <c r="I211" s="3">
        <v>1</v>
      </c>
      <c r="J211" s="3">
        <v>0</v>
      </c>
      <c r="K211" s="3">
        <v>0</v>
      </c>
      <c r="L211" s="1" t="s">
        <v>1002</v>
      </c>
      <c r="M211" s="1" t="s">
        <v>1003</v>
      </c>
      <c r="N211" s="3">
        <v>285.39999999999998</v>
      </c>
      <c r="O211" s="3">
        <v>8.8800000000000008</v>
      </c>
      <c r="P211" s="3">
        <v>4.6399999999999997</v>
      </c>
      <c r="Q211" s="3">
        <v>-3.4</v>
      </c>
      <c r="R211" s="3">
        <v>23.47</v>
      </c>
      <c r="S211" s="3">
        <v>33.86</v>
      </c>
      <c r="T211" s="3">
        <v>2</v>
      </c>
      <c r="U211" s="3">
        <v>1</v>
      </c>
      <c r="V211" s="3">
        <v>-5.6079999999999997</v>
      </c>
      <c r="W211" s="3">
        <v>-5.0030000000000001</v>
      </c>
      <c r="X211" s="3">
        <v>-1.343</v>
      </c>
      <c r="Y211" s="3">
        <f t="shared" si="40"/>
        <v>5.0030000000000001</v>
      </c>
      <c r="Z211" s="3">
        <f t="shared" si="41"/>
        <v>1.343</v>
      </c>
      <c r="AA211" s="3">
        <f t="shared" si="42"/>
        <v>3.173</v>
      </c>
      <c r="AB211" s="3">
        <f t="shared" si="43"/>
        <v>1.83</v>
      </c>
      <c r="AC211" s="3">
        <f t="shared" si="44"/>
        <v>0.7932499999999999</v>
      </c>
      <c r="AD211" s="3">
        <f t="shared" si="45"/>
        <v>1.0456284153005464</v>
      </c>
      <c r="AE211" s="3"/>
      <c r="AF211" s="3">
        <f t="shared" si="39"/>
        <v>88.951971747431273</v>
      </c>
    </row>
    <row r="212" spans="1:32" ht="20.100000000000001" customHeight="1" x14ac:dyDescent="0.25">
      <c r="A212" s="3" t="s">
        <v>456</v>
      </c>
      <c r="B212" s="3" t="s">
        <v>457</v>
      </c>
      <c r="C212" s="1" t="s">
        <v>458</v>
      </c>
      <c r="D212" s="3" t="s">
        <v>459</v>
      </c>
      <c r="E212" s="1" t="s">
        <v>460</v>
      </c>
      <c r="F212" s="3">
        <v>13</v>
      </c>
      <c r="G212" s="3">
        <v>20</v>
      </c>
      <c r="H212" s="3">
        <v>2</v>
      </c>
      <c r="I212" s="3">
        <v>1</v>
      </c>
      <c r="J212" s="3">
        <v>0</v>
      </c>
      <c r="K212" s="3">
        <v>0</v>
      </c>
      <c r="L212" s="1" t="s">
        <v>461</v>
      </c>
      <c r="M212" s="1" t="s">
        <v>462</v>
      </c>
      <c r="N212" s="3">
        <v>220.31</v>
      </c>
      <c r="O212" s="3">
        <v>7.9</v>
      </c>
      <c r="P212" s="3">
        <v>2.11</v>
      </c>
      <c r="Q212" s="3">
        <v>-2.8</v>
      </c>
      <c r="R212" s="3">
        <v>41.13</v>
      </c>
      <c r="S212" s="3">
        <v>25.98</v>
      </c>
      <c r="T212" s="3">
        <v>2</v>
      </c>
      <c r="U212" s="3">
        <v>2</v>
      </c>
      <c r="V212" s="3">
        <v>-5.7229999999999999</v>
      </c>
      <c r="W212" s="3">
        <v>-5.665</v>
      </c>
      <c r="X212" s="3">
        <v>-1.47</v>
      </c>
      <c r="Y212" s="3">
        <f t="shared" si="40"/>
        <v>5.665</v>
      </c>
      <c r="Z212" s="3">
        <f t="shared" si="41"/>
        <v>1.47</v>
      </c>
      <c r="AA212" s="3">
        <f t="shared" si="42"/>
        <v>3.5674999999999999</v>
      </c>
      <c r="AB212" s="3">
        <f t="shared" si="43"/>
        <v>2.0975000000000001</v>
      </c>
      <c r="AC212" s="3">
        <f t="shared" si="44"/>
        <v>0.89187499999999997</v>
      </c>
      <c r="AD212" s="3">
        <f t="shared" si="45"/>
        <v>0.81823599523241952</v>
      </c>
      <c r="AE212" s="3"/>
      <c r="AF212" s="3">
        <f t="shared" si="39"/>
        <v>87.507102730273672</v>
      </c>
    </row>
    <row r="213" spans="1:32" ht="20.100000000000001" customHeight="1" x14ac:dyDescent="0.25">
      <c r="A213" s="3" t="s">
        <v>542</v>
      </c>
      <c r="B213" s="3" t="s">
        <v>543</v>
      </c>
      <c r="C213" s="1" t="s">
        <v>544</v>
      </c>
      <c r="D213" s="3" t="s">
        <v>545</v>
      </c>
      <c r="E213" s="1" t="s">
        <v>546</v>
      </c>
      <c r="F213" s="3">
        <v>12</v>
      </c>
      <c r="G213" s="3">
        <v>19</v>
      </c>
      <c r="H213" s="3">
        <v>3</v>
      </c>
      <c r="I213" s="3">
        <v>1</v>
      </c>
      <c r="J213" s="3">
        <v>0</v>
      </c>
      <c r="K213" s="3">
        <v>0</v>
      </c>
      <c r="L213" s="1" t="s">
        <v>547</v>
      </c>
      <c r="M213" s="1" t="s">
        <v>548</v>
      </c>
      <c r="N213" s="3">
        <v>221.3</v>
      </c>
      <c r="O213" s="3">
        <v>6.8</v>
      </c>
      <c r="P213" s="3">
        <v>0.06</v>
      </c>
      <c r="Q213" s="3">
        <v>-3</v>
      </c>
      <c r="R213" s="3">
        <v>53.16</v>
      </c>
      <c r="S213" s="3">
        <v>25.88</v>
      </c>
      <c r="T213" s="3">
        <v>3</v>
      </c>
      <c r="U213" s="3">
        <v>3</v>
      </c>
      <c r="V213" s="3">
        <v>-5.7569999999999997</v>
      </c>
      <c r="W213" s="3">
        <v>-5.7350000000000003</v>
      </c>
      <c r="X213" s="3">
        <v>-2.0579999999999998</v>
      </c>
      <c r="Y213" s="3">
        <f t="shared" si="40"/>
        <v>5.7350000000000003</v>
      </c>
      <c r="Z213" s="3">
        <f t="shared" si="41"/>
        <v>2.0579999999999998</v>
      </c>
      <c r="AA213" s="3">
        <f t="shared" si="42"/>
        <v>3.8965000000000001</v>
      </c>
      <c r="AB213" s="3">
        <f t="shared" si="43"/>
        <v>1.8385000000000002</v>
      </c>
      <c r="AC213" s="3">
        <f t="shared" si="44"/>
        <v>0.97412500000000002</v>
      </c>
      <c r="AD213" s="3">
        <f t="shared" si="45"/>
        <v>0.84403045961381551</v>
      </c>
      <c r="AE213" s="3"/>
      <c r="AF213" s="3">
        <f t="shared" si="39"/>
        <v>87.855984550965474</v>
      </c>
    </row>
    <row r="214" spans="1:32" ht="20.100000000000001" customHeight="1" x14ac:dyDescent="0.25">
      <c r="A214" s="1" t="s">
        <v>1464</v>
      </c>
      <c r="B214" s="3" t="s">
        <v>1465</v>
      </c>
      <c r="C214" s="1" t="s">
        <v>1466</v>
      </c>
      <c r="D214" s="3" t="s">
        <v>1467</v>
      </c>
      <c r="E214" s="1" t="s">
        <v>1468</v>
      </c>
      <c r="F214" s="3">
        <v>17</v>
      </c>
      <c r="G214" s="3">
        <v>20</v>
      </c>
      <c r="H214" s="3">
        <v>2</v>
      </c>
      <c r="I214" s="3">
        <v>0</v>
      </c>
      <c r="J214" s="3">
        <v>1</v>
      </c>
      <c r="K214" s="3">
        <v>0</v>
      </c>
      <c r="L214" s="1" t="s">
        <v>1469</v>
      </c>
      <c r="M214" s="1" t="s">
        <v>1470</v>
      </c>
      <c r="N214" s="3">
        <v>284.39999999999998</v>
      </c>
      <c r="O214" s="3">
        <v>9.4</v>
      </c>
      <c r="P214" s="3">
        <v>4.55</v>
      </c>
      <c r="Q214" s="3">
        <v>-4.3</v>
      </c>
      <c r="R214" s="3">
        <v>6.48</v>
      </c>
      <c r="S214" s="3">
        <v>32.74</v>
      </c>
      <c r="T214" s="3">
        <v>2</v>
      </c>
      <c r="U214" s="3">
        <v>0</v>
      </c>
      <c r="V214" s="3">
        <v>-5.375</v>
      </c>
      <c r="W214" s="3">
        <v>-4.7830000000000004</v>
      </c>
      <c r="X214" s="3">
        <v>-1.5149999999999999</v>
      </c>
      <c r="Y214" s="3">
        <f t="shared" si="40"/>
        <v>4.7830000000000004</v>
      </c>
      <c r="Z214" s="3">
        <f t="shared" si="41"/>
        <v>1.5149999999999999</v>
      </c>
      <c r="AA214" s="3">
        <f t="shared" si="42"/>
        <v>3.149</v>
      </c>
      <c r="AB214" s="3">
        <f t="shared" si="43"/>
        <v>1.6340000000000003</v>
      </c>
      <c r="AC214" s="3">
        <f t="shared" si="44"/>
        <v>0.78725000000000012</v>
      </c>
      <c r="AD214" s="3">
        <f t="shared" si="45"/>
        <v>1.1783965728274171</v>
      </c>
      <c r="AE214" s="3"/>
      <c r="AF214" s="3">
        <f t="shared" si="39"/>
        <v>91.199171551309163</v>
      </c>
    </row>
    <row r="215" spans="1:32" ht="20.100000000000001" customHeight="1" x14ac:dyDescent="0.25">
      <c r="A215" s="3" t="s">
        <v>1394</v>
      </c>
      <c r="B215" s="3" t="s">
        <v>1395</v>
      </c>
      <c r="C215" s="1" t="s">
        <v>1396</v>
      </c>
      <c r="D215" s="3" t="s">
        <v>1397</v>
      </c>
      <c r="E215" s="1" t="s">
        <v>1398</v>
      </c>
      <c r="F215" s="3">
        <v>16</v>
      </c>
      <c r="G215" s="3">
        <v>21</v>
      </c>
      <c r="H215" s="3">
        <v>1</v>
      </c>
      <c r="I215" s="3">
        <v>2</v>
      </c>
      <c r="J215" s="3">
        <v>0</v>
      </c>
      <c r="K215" s="3">
        <v>0</v>
      </c>
      <c r="L215" s="1" t="s">
        <v>1399</v>
      </c>
      <c r="M215" s="1" t="s">
        <v>1400</v>
      </c>
      <c r="N215" s="3">
        <v>259.33999999999997</v>
      </c>
      <c r="O215" s="3">
        <v>9.5</v>
      </c>
      <c r="P215" s="3">
        <v>3.48</v>
      </c>
      <c r="Q215" s="3">
        <v>-3.5</v>
      </c>
      <c r="R215" s="3">
        <v>41.49</v>
      </c>
      <c r="S215" s="3">
        <v>29.98</v>
      </c>
      <c r="T215" s="3">
        <v>3</v>
      </c>
      <c r="U215" s="3">
        <v>2</v>
      </c>
      <c r="V215" s="3">
        <v>-6.0270000000000001</v>
      </c>
      <c r="W215" s="3">
        <v>-5.48</v>
      </c>
      <c r="X215" s="3">
        <v>-2.2610000000000001</v>
      </c>
      <c r="Y215" s="3">
        <f t="shared" si="40"/>
        <v>5.48</v>
      </c>
      <c r="Z215" s="3">
        <f t="shared" si="41"/>
        <v>2.2610000000000001</v>
      </c>
      <c r="AA215" s="3">
        <f t="shared" si="42"/>
        <v>3.8705000000000003</v>
      </c>
      <c r="AB215" s="3">
        <f t="shared" si="43"/>
        <v>1.6095000000000002</v>
      </c>
      <c r="AC215" s="3">
        <f t="shared" si="44"/>
        <v>0.96762500000000007</v>
      </c>
      <c r="AD215" s="3">
        <f t="shared" si="45"/>
        <v>0.97219633426529961</v>
      </c>
      <c r="AE215" s="3"/>
      <c r="AF215" s="3">
        <f t="shared" si="39"/>
        <v>90.71236719894307</v>
      </c>
    </row>
    <row r="216" spans="1:32" ht="20.100000000000001" customHeight="1" x14ac:dyDescent="0.25">
      <c r="A216" s="3" t="s">
        <v>788</v>
      </c>
      <c r="B216" s="3" t="s">
        <v>789</v>
      </c>
      <c r="C216" s="1"/>
      <c r="D216" s="3" t="s">
        <v>790</v>
      </c>
      <c r="E216" s="1" t="s">
        <v>701</v>
      </c>
      <c r="F216" s="3">
        <v>10</v>
      </c>
      <c r="G216" s="3">
        <v>15</v>
      </c>
      <c r="H216" s="3">
        <v>1</v>
      </c>
      <c r="I216" s="3">
        <v>1</v>
      </c>
      <c r="J216" s="3">
        <v>0</v>
      </c>
      <c r="K216" s="3">
        <v>0</v>
      </c>
      <c r="L216" s="1" t="s">
        <v>702</v>
      </c>
      <c r="M216" s="1" t="s">
        <v>791</v>
      </c>
      <c r="N216" s="3">
        <v>165.23</v>
      </c>
      <c r="O216" s="3">
        <v>9.9</v>
      </c>
      <c r="P216" s="3">
        <v>0.89</v>
      </c>
      <c r="Q216" s="3">
        <v>-1.3</v>
      </c>
      <c r="R216" s="3">
        <v>32.26</v>
      </c>
      <c r="S216" s="3">
        <v>18.829999999999998</v>
      </c>
      <c r="T216" s="3">
        <v>2</v>
      </c>
      <c r="U216" s="3">
        <v>2</v>
      </c>
      <c r="V216" s="3">
        <v>-6.3550000000000004</v>
      </c>
      <c r="W216" s="3">
        <v>-5.9290000000000003</v>
      </c>
      <c r="X216" s="3">
        <v>-1.379</v>
      </c>
      <c r="Y216" s="3">
        <f t="shared" si="40"/>
        <v>5.9290000000000003</v>
      </c>
      <c r="Z216" s="3">
        <f t="shared" si="41"/>
        <v>1.379</v>
      </c>
      <c r="AA216" s="3">
        <f t="shared" si="42"/>
        <v>3.6539999999999999</v>
      </c>
      <c r="AB216" s="3">
        <f t="shared" si="43"/>
        <v>2.2750000000000004</v>
      </c>
      <c r="AC216" s="3">
        <f t="shared" si="44"/>
        <v>0.91349999999999998</v>
      </c>
      <c r="AD216" s="3">
        <f t="shared" si="45"/>
        <v>0.7353846153846153</v>
      </c>
      <c r="AE216" s="3"/>
      <c r="AF216" s="3">
        <f t="shared" si="39"/>
        <v>88.608618379999086</v>
      </c>
    </row>
    <row r="217" spans="1:32" ht="20.100000000000001" customHeight="1" x14ac:dyDescent="0.25">
      <c r="A217" s="3" t="s">
        <v>1408</v>
      </c>
      <c r="B217" s="3" t="s">
        <v>1409</v>
      </c>
      <c r="C217" s="1" t="s">
        <v>1410</v>
      </c>
      <c r="D217" s="3" t="s">
        <v>1411</v>
      </c>
      <c r="E217" s="1" t="s">
        <v>1412</v>
      </c>
      <c r="F217" s="3">
        <v>20</v>
      </c>
      <c r="G217" s="3">
        <v>24</v>
      </c>
      <c r="H217" s="3">
        <v>2</v>
      </c>
      <c r="I217" s="3">
        <v>2</v>
      </c>
      <c r="J217" s="3">
        <v>0</v>
      </c>
      <c r="K217" s="3">
        <v>0</v>
      </c>
      <c r="L217" s="1" t="s">
        <v>1413</v>
      </c>
      <c r="M217" s="1" t="s">
        <v>1414</v>
      </c>
      <c r="N217" s="3">
        <v>324.39999999999998</v>
      </c>
      <c r="O217" s="3">
        <v>8.56</v>
      </c>
      <c r="P217" s="3">
        <v>3.44</v>
      </c>
      <c r="Q217" s="3">
        <v>-3.37</v>
      </c>
      <c r="R217" s="3">
        <v>45.59</v>
      </c>
      <c r="S217" s="3">
        <v>35.82</v>
      </c>
      <c r="T217" s="3">
        <v>4</v>
      </c>
      <c r="U217" s="3">
        <v>1</v>
      </c>
      <c r="V217" s="3">
        <v>-5.8310000000000004</v>
      </c>
      <c r="W217" s="3">
        <v>-5.5529999999999999</v>
      </c>
      <c r="X217" s="3">
        <v>-2.5070000000000001</v>
      </c>
      <c r="Y217" s="3">
        <f t="shared" si="40"/>
        <v>5.5529999999999999</v>
      </c>
      <c r="Z217" s="3">
        <f t="shared" si="41"/>
        <v>2.5070000000000001</v>
      </c>
      <c r="AA217" s="3">
        <f t="shared" si="42"/>
        <v>4.03</v>
      </c>
      <c r="AB217" s="3">
        <f t="shared" si="43"/>
        <v>1.5229999999999999</v>
      </c>
      <c r="AC217" s="3">
        <f t="shared" si="44"/>
        <v>1.0075000000000001</v>
      </c>
      <c r="AD217" s="3">
        <f t="shared" si="45"/>
        <v>0.97504924491135914</v>
      </c>
      <c r="AE217" s="3"/>
      <c r="AF217" s="3">
        <f t="shared" si="39"/>
        <v>90.787298461049673</v>
      </c>
    </row>
    <row r="218" spans="1:32" ht="20.100000000000001" customHeight="1" x14ac:dyDescent="0.25">
      <c r="A218" s="1" t="s">
        <v>1617</v>
      </c>
      <c r="B218" s="3" t="s">
        <v>1618</v>
      </c>
      <c r="C218" s="1" t="s">
        <v>1619</v>
      </c>
      <c r="D218" s="3" t="s">
        <v>1620</v>
      </c>
      <c r="E218" s="1" t="s">
        <v>1621</v>
      </c>
      <c r="F218" s="3">
        <v>33</v>
      </c>
      <c r="G218" s="3">
        <v>40</v>
      </c>
      <c r="H218" s="3">
        <v>2</v>
      </c>
      <c r="I218" s="3">
        <v>9</v>
      </c>
      <c r="J218" s="3">
        <v>0</v>
      </c>
      <c r="K218" s="3">
        <v>0</v>
      </c>
      <c r="L218" s="1" t="s">
        <v>1622</v>
      </c>
      <c r="M218" s="1" t="s">
        <v>1623</v>
      </c>
      <c r="N218" s="3">
        <v>608.70000000000005</v>
      </c>
      <c r="O218" s="3">
        <v>6.6</v>
      </c>
      <c r="P218" s="3">
        <v>3.53</v>
      </c>
      <c r="Q218" s="3">
        <v>-4.7</v>
      </c>
      <c r="R218" s="3">
        <v>117.78</v>
      </c>
      <c r="S218" s="3">
        <v>66.06</v>
      </c>
      <c r="T218" s="3">
        <v>8</v>
      </c>
      <c r="U218" s="3">
        <v>1</v>
      </c>
      <c r="V218" s="3">
        <v>-5.3380000000000001</v>
      </c>
      <c r="W218" s="3">
        <v>-4.9050000000000002</v>
      </c>
      <c r="X218" s="3">
        <v>-2.3290000000000002</v>
      </c>
      <c r="Y218" s="3">
        <f t="shared" si="40"/>
        <v>4.9050000000000002</v>
      </c>
      <c r="Z218" s="3">
        <f t="shared" si="41"/>
        <v>2.3290000000000002</v>
      </c>
      <c r="AA218" s="3">
        <f t="shared" si="42"/>
        <v>3.617</v>
      </c>
      <c r="AB218" s="3">
        <f t="shared" si="43"/>
        <v>1.288</v>
      </c>
      <c r="AC218" s="3">
        <f t="shared" si="44"/>
        <v>0.90425</v>
      </c>
      <c r="AD218" s="3">
        <f t="shared" si="45"/>
        <v>1.3132763975155279</v>
      </c>
      <c r="AE218" s="3">
        <v>94</v>
      </c>
      <c r="AF218" s="3">
        <f t="shared" si="39"/>
        <v>94.552088048757582</v>
      </c>
    </row>
    <row r="219" spans="1:32" ht="20.100000000000001" customHeight="1" x14ac:dyDescent="0.25">
      <c r="A219" s="3" t="s">
        <v>1596</v>
      </c>
      <c r="B219" s="3" t="s">
        <v>1597</v>
      </c>
      <c r="C219" s="1" t="s">
        <v>1598</v>
      </c>
      <c r="D219" s="3" t="s">
        <v>1599</v>
      </c>
      <c r="E219" s="1" t="s">
        <v>1600</v>
      </c>
      <c r="F219" s="3">
        <v>17</v>
      </c>
      <c r="G219" s="3">
        <v>20</v>
      </c>
      <c r="H219" s="3">
        <v>4</v>
      </c>
      <c r="I219" s="3">
        <v>6</v>
      </c>
      <c r="J219" s="3">
        <v>0</v>
      </c>
      <c r="K219" s="3">
        <v>0</v>
      </c>
      <c r="L219" s="1" t="s">
        <v>1601</v>
      </c>
      <c r="M219" s="1" t="s">
        <v>1602</v>
      </c>
      <c r="N219" s="3">
        <v>376.4</v>
      </c>
      <c r="O219" s="3">
        <v>10.199999999999999</v>
      </c>
      <c r="P219" s="3">
        <v>-1.46</v>
      </c>
      <c r="Q219" s="3">
        <v>-3.68</v>
      </c>
      <c r="R219" s="3">
        <v>155.05000000000001</v>
      </c>
      <c r="S219" s="3">
        <v>37.5</v>
      </c>
      <c r="T219" s="3">
        <v>9</v>
      </c>
      <c r="U219" s="3">
        <v>5</v>
      </c>
      <c r="V219" s="3">
        <v>-6.282</v>
      </c>
      <c r="W219" s="3">
        <v>-6.1189999999999998</v>
      </c>
      <c r="X219" s="3">
        <v>-4.0209999999999999</v>
      </c>
      <c r="Y219" s="3">
        <f t="shared" si="40"/>
        <v>6.1189999999999998</v>
      </c>
      <c r="Z219" s="3">
        <f t="shared" si="41"/>
        <v>4.0209999999999999</v>
      </c>
      <c r="AA219" s="3">
        <f t="shared" si="42"/>
        <v>5.07</v>
      </c>
      <c r="AB219" s="3">
        <f t="shared" si="43"/>
        <v>1.0489999999999999</v>
      </c>
      <c r="AC219" s="3">
        <f t="shared" si="44"/>
        <v>1.2675000000000001</v>
      </c>
      <c r="AD219" s="3">
        <f t="shared" si="45"/>
        <v>0.91992373689227824</v>
      </c>
      <c r="AE219" s="3">
        <v>83.9</v>
      </c>
      <c r="AF219" s="3">
        <f t="shared" si="39"/>
        <v>93.95419676913184</v>
      </c>
    </row>
    <row r="220" spans="1:32" ht="20.100000000000001" customHeight="1" x14ac:dyDescent="0.25">
      <c r="A220" s="1" t="s">
        <v>1693</v>
      </c>
      <c r="B220" s="3" t="s">
        <v>1694</v>
      </c>
      <c r="C220" s="1" t="s">
        <v>1695</v>
      </c>
      <c r="D220" s="3" t="s">
        <v>1696</v>
      </c>
      <c r="E220" s="1" t="s">
        <v>1697</v>
      </c>
      <c r="F220" s="3">
        <v>43</v>
      </c>
      <c r="G220" s="3">
        <v>58</v>
      </c>
      <c r="H220" s="3">
        <v>4</v>
      </c>
      <c r="I220" s="3">
        <v>12</v>
      </c>
      <c r="J220" s="3">
        <v>0</v>
      </c>
      <c r="K220" s="3">
        <v>0</v>
      </c>
      <c r="L220" s="1" t="s">
        <v>1698</v>
      </c>
      <c r="M220" s="1" t="s">
        <v>1699</v>
      </c>
      <c r="N220" s="3">
        <v>822.9</v>
      </c>
      <c r="O220" s="3">
        <v>1.7</v>
      </c>
      <c r="P220" s="3">
        <v>2.77</v>
      </c>
      <c r="Q220" s="3">
        <v>-4.3</v>
      </c>
      <c r="R220" s="3">
        <v>220.15</v>
      </c>
      <c r="S220" s="3">
        <v>86.46</v>
      </c>
      <c r="T220" s="3">
        <v>14</v>
      </c>
      <c r="U220" s="3">
        <v>6</v>
      </c>
      <c r="V220" s="3">
        <v>-5.42</v>
      </c>
      <c r="W220" s="3">
        <v>-4.8550000000000004</v>
      </c>
      <c r="X220" s="3">
        <v>-2.8079999999999998</v>
      </c>
      <c r="Y220" s="3">
        <f t="shared" si="40"/>
        <v>4.8550000000000004</v>
      </c>
      <c r="Z220" s="3">
        <f t="shared" si="41"/>
        <v>2.8079999999999998</v>
      </c>
      <c r="AA220" s="3">
        <f t="shared" si="42"/>
        <v>3.8315000000000001</v>
      </c>
      <c r="AB220" s="3">
        <f t="shared" si="43"/>
        <v>1.0235000000000003</v>
      </c>
      <c r="AC220" s="3">
        <f t="shared" si="44"/>
        <v>0.95787500000000003</v>
      </c>
      <c r="AD220" s="3">
        <f t="shared" si="45"/>
        <v>1.5478749389350264</v>
      </c>
      <c r="AE220" s="3">
        <v>94.7</v>
      </c>
      <c r="AF220" s="3">
        <f t="shared" si="39"/>
        <v>98.711630412164411</v>
      </c>
    </row>
    <row r="221" spans="1:32" ht="20.100000000000001" customHeight="1" x14ac:dyDescent="0.25">
      <c r="A221" s="1" t="s">
        <v>15</v>
      </c>
      <c r="B221" s="3" t="s">
        <v>16</v>
      </c>
      <c r="C221" s="1" t="s">
        <v>17</v>
      </c>
      <c r="D221" s="1" t="s">
        <v>18</v>
      </c>
      <c r="E221" s="1" t="s">
        <v>19</v>
      </c>
      <c r="F221" s="3">
        <v>7</v>
      </c>
      <c r="G221" s="3">
        <v>5</v>
      </c>
      <c r="H221" s="3">
        <v>1</v>
      </c>
      <c r="I221" s="3">
        <v>3</v>
      </c>
      <c r="J221" s="3">
        <v>1</v>
      </c>
      <c r="K221" s="3">
        <v>0</v>
      </c>
      <c r="L221" s="1" t="s">
        <v>20</v>
      </c>
      <c r="M221" s="1" t="s">
        <v>21</v>
      </c>
      <c r="N221" s="3">
        <v>183.19</v>
      </c>
      <c r="O221" s="3">
        <v>1.6</v>
      </c>
      <c r="P221" s="3">
        <v>0.45</v>
      </c>
      <c r="Q221" s="3">
        <v>-1.4</v>
      </c>
      <c r="R221" s="3">
        <v>63.24</v>
      </c>
      <c r="S221" s="3">
        <v>16.02</v>
      </c>
      <c r="T221" s="3">
        <v>3</v>
      </c>
      <c r="U221" s="3">
        <v>1</v>
      </c>
      <c r="V221" s="3">
        <v>-7.18</v>
      </c>
      <c r="W221" s="3">
        <v>-7.1159999999999997</v>
      </c>
      <c r="X221" s="3">
        <v>-3.9289999999999998</v>
      </c>
      <c r="Y221" s="3">
        <f t="shared" si="40"/>
        <v>7.1159999999999997</v>
      </c>
      <c r="Z221" s="3">
        <f t="shared" si="41"/>
        <v>3.9289999999999998</v>
      </c>
      <c r="AA221" s="3">
        <f t="shared" si="42"/>
        <v>5.5225</v>
      </c>
      <c r="AB221" s="3">
        <f t="shared" si="43"/>
        <v>1.5934999999999999</v>
      </c>
      <c r="AC221" s="3">
        <f t="shared" si="44"/>
        <v>1.380625</v>
      </c>
      <c r="AD221" s="3">
        <f t="shared" si="45"/>
        <v>0.46360213366802638</v>
      </c>
      <c r="AE221" s="3">
        <v>83.78</v>
      </c>
      <c r="AF221" s="3">
        <f t="shared" si="39"/>
        <v>84.543224127153991</v>
      </c>
    </row>
    <row r="222" spans="1:32" ht="20.100000000000001" customHeight="1" x14ac:dyDescent="0.25">
      <c r="A222" s="3" t="s">
        <v>916</v>
      </c>
      <c r="B222" s="3" t="s">
        <v>917</v>
      </c>
      <c r="C222" s="1" t="s">
        <v>918</v>
      </c>
      <c r="D222" s="3" t="s">
        <v>919</v>
      </c>
      <c r="E222" s="1" t="s">
        <v>920</v>
      </c>
      <c r="F222" s="3">
        <v>12</v>
      </c>
      <c r="G222" s="3">
        <v>18</v>
      </c>
      <c r="H222" s="3">
        <v>2</v>
      </c>
      <c r="I222" s="3">
        <v>3</v>
      </c>
      <c r="J222" s="3">
        <v>0</v>
      </c>
      <c r="K222" s="3">
        <v>0</v>
      </c>
      <c r="L222" s="1" t="s">
        <v>921</v>
      </c>
      <c r="M222" s="1" t="s">
        <v>922</v>
      </c>
      <c r="N222" s="3">
        <v>238.28</v>
      </c>
      <c r="O222" s="3">
        <v>8</v>
      </c>
      <c r="P222" s="3">
        <v>1.97</v>
      </c>
      <c r="Q222" s="3">
        <v>-2.2999999999999998</v>
      </c>
      <c r="R222" s="3">
        <v>75.27</v>
      </c>
      <c r="S222" s="3">
        <v>24.33</v>
      </c>
      <c r="T222" s="3">
        <v>3</v>
      </c>
      <c r="U222" s="3">
        <v>2</v>
      </c>
      <c r="V222" s="3">
        <v>-7</v>
      </c>
      <c r="W222" s="3">
        <v>-6.6660000000000004</v>
      </c>
      <c r="X222" s="3">
        <v>-2.4129999999999998</v>
      </c>
      <c r="Y222" s="3">
        <f t="shared" si="40"/>
        <v>6.6660000000000004</v>
      </c>
      <c r="Z222" s="3">
        <f t="shared" si="41"/>
        <v>2.4129999999999998</v>
      </c>
      <c r="AA222" s="3">
        <f t="shared" si="42"/>
        <v>4.5395000000000003</v>
      </c>
      <c r="AB222" s="3">
        <f t="shared" si="43"/>
        <v>2.1265000000000001</v>
      </c>
      <c r="AC222" s="3">
        <f t="shared" si="44"/>
        <v>1.1348750000000001</v>
      </c>
      <c r="AD222" s="3">
        <f t="shared" si="45"/>
        <v>0.57853280037620491</v>
      </c>
      <c r="AE222" s="3"/>
      <c r="AF222" s="3">
        <f t="shared" si="39"/>
        <v>88.796141056797183</v>
      </c>
    </row>
    <row r="223" spans="1:32" ht="20.100000000000001" customHeight="1" x14ac:dyDescent="0.25">
      <c r="A223" s="1" t="s">
        <v>535</v>
      </c>
      <c r="B223" s="3" t="s">
        <v>536</v>
      </c>
      <c r="C223" s="1" t="s">
        <v>537</v>
      </c>
      <c r="D223" s="3" t="s">
        <v>538</v>
      </c>
      <c r="E223" s="1" t="s">
        <v>539</v>
      </c>
      <c r="F223" s="3">
        <v>13</v>
      </c>
      <c r="G223" s="3">
        <v>13</v>
      </c>
      <c r="H223" s="3">
        <v>3</v>
      </c>
      <c r="I223" s="3">
        <v>5</v>
      </c>
      <c r="J223" s="3">
        <v>2</v>
      </c>
      <c r="K223" s="3">
        <v>0</v>
      </c>
      <c r="L223" s="1" t="s">
        <v>540</v>
      </c>
      <c r="M223" s="1" t="s">
        <v>541</v>
      </c>
      <c r="N223" s="3">
        <v>355.4</v>
      </c>
      <c r="O223" s="3">
        <v>4.5</v>
      </c>
      <c r="P223" s="3">
        <v>0.87</v>
      </c>
      <c r="Q223" s="3">
        <v>-3.3</v>
      </c>
      <c r="R223" s="3">
        <v>125.46</v>
      </c>
      <c r="S223" s="3">
        <v>33.409999999999997</v>
      </c>
      <c r="T223" s="3">
        <v>6</v>
      </c>
      <c r="U223" s="3">
        <v>3</v>
      </c>
      <c r="V223" s="3">
        <v>-6.6470000000000002</v>
      </c>
      <c r="W223" s="3">
        <v>-5.9729999999999999</v>
      </c>
      <c r="X223" s="3">
        <v>-2.8839999999999999</v>
      </c>
      <c r="Y223" s="3">
        <f t="shared" si="40"/>
        <v>5.9729999999999999</v>
      </c>
      <c r="Z223" s="3">
        <f t="shared" si="41"/>
        <v>2.8839999999999999</v>
      </c>
      <c r="AA223" s="3">
        <f t="shared" si="42"/>
        <v>4.4284999999999997</v>
      </c>
      <c r="AB223" s="3">
        <f t="shared" si="43"/>
        <v>1.5445</v>
      </c>
      <c r="AC223" s="3">
        <f t="shared" si="44"/>
        <v>1.1071249999999999</v>
      </c>
      <c r="AD223" s="3">
        <f t="shared" si="45"/>
        <v>0.83247005503399174</v>
      </c>
      <c r="AE223" s="3"/>
      <c r="AF223" s="3">
        <f t="shared" si="39"/>
        <v>87.786580128306255</v>
      </c>
    </row>
    <row r="224" spans="1:32" ht="20.100000000000001" customHeight="1" x14ac:dyDescent="0.25">
      <c r="A224" s="1" t="s">
        <v>107</v>
      </c>
      <c r="B224" s="3" t="s">
        <v>108</v>
      </c>
      <c r="C224" s="1" t="s">
        <v>109</v>
      </c>
      <c r="D224" s="3" t="s">
        <v>110</v>
      </c>
      <c r="E224" s="1" t="s">
        <v>111</v>
      </c>
      <c r="F224" s="3">
        <v>7</v>
      </c>
      <c r="G224" s="3">
        <v>10</v>
      </c>
      <c r="H224" s="3">
        <v>4</v>
      </c>
      <c r="I224" s="3">
        <v>2</v>
      </c>
      <c r="J224" s="3">
        <v>1</v>
      </c>
      <c r="K224" s="3">
        <v>0</v>
      </c>
      <c r="L224" s="1" t="s">
        <v>112</v>
      </c>
      <c r="M224" s="1" t="s">
        <v>113</v>
      </c>
      <c r="N224" s="3">
        <v>214.25</v>
      </c>
      <c r="O224" s="3">
        <v>2.8</v>
      </c>
      <c r="P224" s="3">
        <v>-0.52</v>
      </c>
      <c r="Q224" s="3">
        <v>-2.4</v>
      </c>
      <c r="R224" s="3">
        <v>122.06</v>
      </c>
      <c r="S224" s="3">
        <v>20.38</v>
      </c>
      <c r="T224" s="3">
        <v>5</v>
      </c>
      <c r="U224" s="3">
        <v>4</v>
      </c>
      <c r="V224" s="3">
        <v>-5.9589999999999996</v>
      </c>
      <c r="W224" s="3">
        <v>-5.9260000000000002</v>
      </c>
      <c r="X224" s="3">
        <v>-2.1030000000000002</v>
      </c>
      <c r="Y224" s="3">
        <f t="shared" ref="Y224:Y247" si="46">W224*-1</f>
        <v>5.9260000000000002</v>
      </c>
      <c r="Z224" s="3">
        <f t="shared" ref="Z224:Z247" si="47">X224*-1</f>
        <v>2.1030000000000002</v>
      </c>
      <c r="AA224" s="3">
        <f t="shared" ref="AA224:AA247" si="48">(Y224+Z224)/2</f>
        <v>4.0145</v>
      </c>
      <c r="AB224" s="3">
        <f t="shared" ref="AB224:AB247" si="49">(Y224-Z224)/2</f>
        <v>1.9115</v>
      </c>
      <c r="AC224" s="3">
        <f t="shared" ref="AC224:AC247" si="50">POWER((Y224+Z224),2)/(8*(Y224+Z224))</f>
        <v>1.003625</v>
      </c>
      <c r="AD224" s="3">
        <f t="shared" ref="AD224:AD247" si="51">(7-AA224)/(2*AB224)</f>
        <v>0.78093120585927289</v>
      </c>
      <c r="AE224" s="3">
        <v>67.7</v>
      </c>
      <c r="AF224" s="3">
        <f t="shared" si="39"/>
        <v>85.547895931612842</v>
      </c>
    </row>
    <row r="225" spans="1:32" ht="20.100000000000001" customHeight="1" x14ac:dyDescent="0.25">
      <c r="A225" s="3" t="s">
        <v>592</v>
      </c>
      <c r="B225" s="3" t="s">
        <v>593</v>
      </c>
      <c r="C225" s="1" t="s">
        <v>594</v>
      </c>
      <c r="D225" s="3" t="s">
        <v>595</v>
      </c>
      <c r="E225" s="1" t="s">
        <v>596</v>
      </c>
      <c r="F225" s="3">
        <v>11</v>
      </c>
      <c r="G225" s="3">
        <v>12</v>
      </c>
      <c r="H225" s="3">
        <v>4</v>
      </c>
      <c r="I225" s="3">
        <v>2</v>
      </c>
      <c r="J225" s="3">
        <v>1</v>
      </c>
      <c r="K225" s="3">
        <v>0</v>
      </c>
      <c r="L225" s="1" t="s">
        <v>597</v>
      </c>
      <c r="M225" s="3" t="s">
        <v>598</v>
      </c>
      <c r="N225" s="3">
        <v>264.31</v>
      </c>
      <c r="O225" s="3">
        <v>7.1</v>
      </c>
      <c r="P225" s="3">
        <v>0.14000000000000001</v>
      </c>
      <c r="Q225" s="3">
        <v>-2.9</v>
      </c>
      <c r="R225" s="3">
        <v>97.97</v>
      </c>
      <c r="S225" s="3">
        <v>26.51</v>
      </c>
      <c r="T225" s="3">
        <v>5</v>
      </c>
      <c r="U225" s="3">
        <v>2</v>
      </c>
      <c r="V225" s="3">
        <v>-6.45</v>
      </c>
      <c r="W225" s="3">
        <v>-6.4249999999999998</v>
      </c>
      <c r="X225" s="3">
        <v>-2.4239999999999999</v>
      </c>
      <c r="Y225" s="3">
        <f t="shared" si="46"/>
        <v>6.4249999999999998</v>
      </c>
      <c r="Z225" s="3">
        <f t="shared" si="47"/>
        <v>2.4239999999999999</v>
      </c>
      <c r="AA225" s="3">
        <f t="shared" si="48"/>
        <v>4.4245000000000001</v>
      </c>
      <c r="AB225" s="3">
        <f t="shared" si="49"/>
        <v>2.0004999999999997</v>
      </c>
      <c r="AC225" s="3">
        <f t="shared" si="50"/>
        <v>1.106125</v>
      </c>
      <c r="AD225" s="3">
        <f t="shared" si="51"/>
        <v>0.64371407148212956</v>
      </c>
      <c r="AE225" s="3">
        <v>84.5</v>
      </c>
      <c r="AF225" s="3">
        <f t="shared" si="39"/>
        <v>88.011720737440299</v>
      </c>
    </row>
    <row r="226" spans="1:32" ht="20.100000000000001" customHeight="1" x14ac:dyDescent="0.25">
      <c r="A226" s="1" t="s">
        <v>613</v>
      </c>
      <c r="B226" s="3" t="s">
        <v>614</v>
      </c>
      <c r="C226" s="1" t="s">
        <v>615</v>
      </c>
      <c r="D226" s="6" t="s">
        <v>616</v>
      </c>
      <c r="E226" s="1" t="s">
        <v>617</v>
      </c>
      <c r="F226" s="3">
        <v>11</v>
      </c>
      <c r="G226" s="3">
        <v>12</v>
      </c>
      <c r="H226" s="3">
        <v>4</v>
      </c>
      <c r="I226" s="3">
        <v>3</v>
      </c>
      <c r="J226" s="3">
        <v>1</v>
      </c>
      <c r="K226" s="3">
        <v>0</v>
      </c>
      <c r="L226" s="1" t="s">
        <v>618</v>
      </c>
      <c r="M226" s="1" t="s">
        <v>619</v>
      </c>
      <c r="N226" s="3">
        <v>280.31</v>
      </c>
      <c r="O226" s="3">
        <v>6.8</v>
      </c>
      <c r="P226" s="3">
        <v>0.23</v>
      </c>
      <c r="Q226" s="3">
        <v>-3</v>
      </c>
      <c r="R226" s="3">
        <v>107.2</v>
      </c>
      <c r="S226" s="3">
        <v>26.24</v>
      </c>
      <c r="T226" s="3">
        <v>6</v>
      </c>
      <c r="U226" s="3">
        <v>2</v>
      </c>
      <c r="V226" s="3">
        <v>-6.3810000000000002</v>
      </c>
      <c r="W226" s="3">
        <v>-5.9109999999999996</v>
      </c>
      <c r="X226" s="3">
        <v>-2.3809999999999998</v>
      </c>
      <c r="Y226" s="3">
        <f t="shared" si="46"/>
        <v>5.9109999999999996</v>
      </c>
      <c r="Z226" s="3">
        <f t="shared" si="47"/>
        <v>2.3809999999999998</v>
      </c>
      <c r="AA226" s="3">
        <f t="shared" si="48"/>
        <v>4.1459999999999999</v>
      </c>
      <c r="AB226" s="3">
        <f t="shared" si="49"/>
        <v>1.7649999999999999</v>
      </c>
      <c r="AC226" s="3">
        <f t="shared" si="50"/>
        <v>1.0365</v>
      </c>
      <c r="AD226" s="3">
        <f t="shared" si="51"/>
        <v>0.80849858356940518</v>
      </c>
      <c r="AE226" s="3"/>
      <c r="AF226" s="3">
        <f t="shared" si="39"/>
        <v>88.121816091387842</v>
      </c>
    </row>
    <row r="227" spans="1:32" ht="20.100000000000001" customHeight="1" x14ac:dyDescent="0.25">
      <c r="A227" s="1" t="s">
        <v>421</v>
      </c>
      <c r="B227" s="3" t="s">
        <v>422</v>
      </c>
      <c r="C227" s="1" t="s">
        <v>423</v>
      </c>
      <c r="D227" s="3" t="s">
        <v>424</v>
      </c>
      <c r="E227" s="1" t="s">
        <v>425</v>
      </c>
      <c r="F227" s="3">
        <v>9</v>
      </c>
      <c r="G227" s="3">
        <v>10</v>
      </c>
      <c r="H227" s="3">
        <v>4</v>
      </c>
      <c r="I227" s="3">
        <v>2</v>
      </c>
      <c r="J227" s="3">
        <v>2</v>
      </c>
      <c r="K227" s="3">
        <v>0</v>
      </c>
      <c r="L227" s="1" t="s">
        <v>426</v>
      </c>
      <c r="M227" s="3" t="s">
        <v>427</v>
      </c>
      <c r="N227" s="3">
        <v>270.3</v>
      </c>
      <c r="O227" s="3">
        <v>5.4</v>
      </c>
      <c r="P227" s="3">
        <v>0.54</v>
      </c>
      <c r="Q227" s="3">
        <v>-2.41</v>
      </c>
      <c r="R227" s="3">
        <v>97.97</v>
      </c>
      <c r="S227" s="3">
        <v>26.26</v>
      </c>
      <c r="T227" s="3">
        <v>5</v>
      </c>
      <c r="U227" s="3">
        <v>2</v>
      </c>
      <c r="V227" s="3">
        <v>-6.4269999999999996</v>
      </c>
      <c r="W227" s="3">
        <v>-6.1909999999999998</v>
      </c>
      <c r="X227" s="3">
        <v>-2.5390000000000001</v>
      </c>
      <c r="Y227" s="3">
        <f t="shared" si="46"/>
        <v>6.1909999999999998</v>
      </c>
      <c r="Z227" s="3">
        <f t="shared" si="47"/>
        <v>2.5390000000000001</v>
      </c>
      <c r="AA227" s="3">
        <f t="shared" si="48"/>
        <v>4.3650000000000002</v>
      </c>
      <c r="AB227" s="3">
        <f t="shared" si="49"/>
        <v>1.8259999999999998</v>
      </c>
      <c r="AC227" s="3">
        <f t="shared" si="50"/>
        <v>1.0912500000000001</v>
      </c>
      <c r="AD227" s="3">
        <f t="shared" si="51"/>
        <v>0.7215224534501643</v>
      </c>
      <c r="AE227" s="3"/>
      <c r="AF227" s="3">
        <f t="shared" si="39"/>
        <v>87.181503081335833</v>
      </c>
    </row>
    <row r="228" spans="1:32" ht="20.100000000000001" customHeight="1" x14ac:dyDescent="0.25">
      <c r="A228" s="1" t="s">
        <v>428</v>
      </c>
      <c r="B228" s="3" t="s">
        <v>429</v>
      </c>
      <c r="C228" s="1" t="s">
        <v>430</v>
      </c>
      <c r="D228" s="3" t="s">
        <v>431</v>
      </c>
      <c r="E228" s="1" t="s">
        <v>432</v>
      </c>
      <c r="F228" s="3">
        <v>10</v>
      </c>
      <c r="G228" s="3">
        <v>11</v>
      </c>
      <c r="H228" s="3">
        <v>3</v>
      </c>
      <c r="I228" s="3">
        <v>3</v>
      </c>
      <c r="J228" s="3">
        <v>1</v>
      </c>
      <c r="K228" s="3">
        <v>0</v>
      </c>
      <c r="L228" s="1" t="s">
        <v>433</v>
      </c>
      <c r="M228" s="1" t="s">
        <v>434</v>
      </c>
      <c r="N228" s="3">
        <v>253.28</v>
      </c>
      <c r="O228" s="3">
        <v>5.6</v>
      </c>
      <c r="P228" s="3">
        <v>0.89</v>
      </c>
      <c r="Q228" s="3">
        <v>2.62</v>
      </c>
      <c r="R228" s="3">
        <v>98.22</v>
      </c>
      <c r="S228" s="3">
        <v>24.99</v>
      </c>
      <c r="T228" s="3">
        <v>4</v>
      </c>
      <c r="U228" s="3">
        <v>2</v>
      </c>
      <c r="V228" s="3">
        <v>-6.4530000000000003</v>
      </c>
      <c r="W228" s="3">
        <v>-6.1749999999999998</v>
      </c>
      <c r="X228" s="3">
        <v>-2.4950000000000001</v>
      </c>
      <c r="Y228" s="3">
        <f t="shared" si="46"/>
        <v>6.1749999999999998</v>
      </c>
      <c r="Z228" s="3">
        <f t="shared" si="47"/>
        <v>2.4950000000000001</v>
      </c>
      <c r="AA228" s="3">
        <f t="shared" si="48"/>
        <v>4.335</v>
      </c>
      <c r="AB228" s="3">
        <f t="shared" si="49"/>
        <v>1.8399999999999999</v>
      </c>
      <c r="AC228" s="3">
        <f t="shared" si="50"/>
        <v>1.08375</v>
      </c>
      <c r="AD228" s="3">
        <f t="shared" si="51"/>
        <v>0.72418478260869568</v>
      </c>
      <c r="AE228" s="3">
        <v>91.6</v>
      </c>
      <c r="AF228" s="3">
        <f t="shared" si="39"/>
        <v>87.260152766303648</v>
      </c>
    </row>
    <row r="229" spans="1:32" ht="20.100000000000001" customHeight="1" x14ac:dyDescent="0.25">
      <c r="A229" s="3" t="s">
        <v>1203</v>
      </c>
      <c r="B229" s="3" t="s">
        <v>1204</v>
      </c>
      <c r="C229" s="1" t="s">
        <v>1205</v>
      </c>
      <c r="D229" s="3" t="s">
        <v>1206</v>
      </c>
      <c r="E229" s="1" t="s">
        <v>1207</v>
      </c>
      <c r="F229" s="3">
        <v>6</v>
      </c>
      <c r="G229" s="3">
        <v>8</v>
      </c>
      <c r="H229" s="3">
        <v>2</v>
      </c>
      <c r="I229" s="3">
        <v>2</v>
      </c>
      <c r="J229" s="3">
        <v>1</v>
      </c>
      <c r="K229" s="3">
        <v>0</v>
      </c>
      <c r="L229" s="1" t="s">
        <v>1208</v>
      </c>
      <c r="M229" s="1" t="s">
        <v>1209</v>
      </c>
      <c r="N229" s="3">
        <v>172.21</v>
      </c>
      <c r="O229" s="3">
        <v>10.4</v>
      </c>
      <c r="P229" s="3">
        <v>-0.62</v>
      </c>
      <c r="Q229" s="3">
        <v>-1.36</v>
      </c>
      <c r="R229" s="3">
        <v>86.18</v>
      </c>
      <c r="S229" s="3">
        <v>16.25</v>
      </c>
      <c r="T229" s="3">
        <v>3</v>
      </c>
      <c r="U229" s="3">
        <v>2</v>
      </c>
      <c r="V229" s="3">
        <v>-6.5309999999999997</v>
      </c>
      <c r="W229" s="3">
        <v>-6.4779999999999998</v>
      </c>
      <c r="X229" s="3">
        <v>-2.4449999999999998</v>
      </c>
      <c r="Y229" s="3">
        <f t="shared" si="46"/>
        <v>6.4779999999999998</v>
      </c>
      <c r="Z229" s="3">
        <f t="shared" si="47"/>
        <v>2.4449999999999998</v>
      </c>
      <c r="AA229" s="3">
        <f t="shared" si="48"/>
        <v>4.4615</v>
      </c>
      <c r="AB229" s="3">
        <f t="shared" si="49"/>
        <v>2.0164999999999997</v>
      </c>
      <c r="AC229" s="3">
        <f t="shared" si="50"/>
        <v>1.115375</v>
      </c>
      <c r="AD229" s="3">
        <f t="shared" si="51"/>
        <v>0.62943218447805616</v>
      </c>
      <c r="AE229" s="3">
        <v>93.7</v>
      </c>
      <c r="AF229" s="3">
        <f t="shared" si="39"/>
        <v>89.800582479365204</v>
      </c>
    </row>
    <row r="230" spans="1:32" ht="20.100000000000001" customHeight="1" x14ac:dyDescent="0.25">
      <c r="A230" s="3" t="s">
        <v>826</v>
      </c>
      <c r="B230" s="3" t="s">
        <v>827</v>
      </c>
      <c r="C230" s="1" t="s">
        <v>828</v>
      </c>
      <c r="D230" s="3" t="s">
        <v>829</v>
      </c>
      <c r="E230" s="1" t="s">
        <v>830</v>
      </c>
      <c r="F230" s="3">
        <v>11</v>
      </c>
      <c r="G230" s="3">
        <v>11</v>
      </c>
      <c r="H230" s="3">
        <v>3</v>
      </c>
      <c r="I230" s="3">
        <v>2</v>
      </c>
      <c r="J230" s="3">
        <v>1</v>
      </c>
      <c r="K230" s="3">
        <v>0</v>
      </c>
      <c r="L230" s="1" t="s">
        <v>831</v>
      </c>
      <c r="M230" s="1" t="s">
        <v>832</v>
      </c>
      <c r="N230" s="3">
        <v>249.29</v>
      </c>
      <c r="O230" s="3">
        <v>8.4</v>
      </c>
      <c r="P230" s="3">
        <v>0.35</v>
      </c>
      <c r="Q230" s="3">
        <v>-2.7</v>
      </c>
      <c r="R230" s="3">
        <v>85.08</v>
      </c>
      <c r="S230" s="3">
        <v>24.97</v>
      </c>
      <c r="T230" s="3">
        <v>4</v>
      </c>
      <c r="U230" s="3">
        <v>2</v>
      </c>
      <c r="V230" s="3">
        <v>-6.5209999999999999</v>
      </c>
      <c r="W230" s="3">
        <v>-6.4189999999999996</v>
      </c>
      <c r="X230" s="3">
        <v>-2.4780000000000002</v>
      </c>
      <c r="Y230" s="3">
        <f t="shared" si="46"/>
        <v>6.4189999999999996</v>
      </c>
      <c r="Z230" s="3">
        <f t="shared" si="47"/>
        <v>2.4780000000000002</v>
      </c>
      <c r="AA230" s="3">
        <f t="shared" si="48"/>
        <v>4.4485000000000001</v>
      </c>
      <c r="AB230" s="3">
        <f t="shared" si="49"/>
        <v>1.9704999999999997</v>
      </c>
      <c r="AC230" s="3">
        <f t="shared" si="50"/>
        <v>1.112125</v>
      </c>
      <c r="AD230" s="3">
        <f t="shared" si="51"/>
        <v>0.64742451154529312</v>
      </c>
      <c r="AE230" s="3">
        <v>76.900000000000006</v>
      </c>
      <c r="AF230" s="3">
        <f t="shared" si="39"/>
        <v>88.702189211971415</v>
      </c>
    </row>
    <row r="231" spans="1:32" ht="20.100000000000001" customHeight="1" x14ac:dyDescent="0.25">
      <c r="A231" s="3" t="s">
        <v>854</v>
      </c>
      <c r="B231" s="3" t="s">
        <v>855</v>
      </c>
      <c r="C231" s="1" t="s">
        <v>856</v>
      </c>
      <c r="D231" s="3" t="s">
        <v>857</v>
      </c>
      <c r="E231" s="1" t="s">
        <v>730</v>
      </c>
      <c r="F231" s="3">
        <v>11</v>
      </c>
      <c r="G231" s="3">
        <v>16</v>
      </c>
      <c r="H231" s="3">
        <v>2</v>
      </c>
      <c r="I231" s="3">
        <v>3</v>
      </c>
      <c r="J231" s="3">
        <v>0</v>
      </c>
      <c r="K231" s="3">
        <v>0</v>
      </c>
      <c r="L231" s="1" t="s">
        <v>858</v>
      </c>
      <c r="M231" s="1" t="s">
        <v>859</v>
      </c>
      <c r="N231" s="3">
        <v>224.26</v>
      </c>
      <c r="O231" s="3">
        <v>7.8</v>
      </c>
      <c r="P231" s="3">
        <v>1.47</v>
      </c>
      <c r="Q231" s="3">
        <v>-2</v>
      </c>
      <c r="R231" s="3">
        <v>75.27</v>
      </c>
      <c r="S231" s="3">
        <v>22.48</v>
      </c>
      <c r="T231" s="3">
        <v>3</v>
      </c>
      <c r="U231" s="3">
        <v>2</v>
      </c>
      <c r="V231" s="3">
        <v>-7.016</v>
      </c>
      <c r="W231" s="3">
        <v>-6.7060000000000004</v>
      </c>
      <c r="X231" s="3">
        <v>-2.4670000000000001</v>
      </c>
      <c r="Y231" s="3">
        <f t="shared" si="46"/>
        <v>6.7060000000000004</v>
      </c>
      <c r="Z231" s="3">
        <f t="shared" si="47"/>
        <v>2.4670000000000001</v>
      </c>
      <c r="AA231" s="3">
        <f t="shared" si="48"/>
        <v>4.5865</v>
      </c>
      <c r="AB231" s="3">
        <f t="shared" si="49"/>
        <v>2.1195000000000004</v>
      </c>
      <c r="AC231" s="3">
        <f t="shared" si="50"/>
        <v>1.146625</v>
      </c>
      <c r="AD231" s="3">
        <f t="shared" si="51"/>
        <v>0.56935598018400557</v>
      </c>
      <c r="AE231" s="3"/>
      <c r="AF231" s="3">
        <f t="shared" si="39"/>
        <v>88.735385179164339</v>
      </c>
    </row>
    <row r="232" spans="1:32" ht="20.100000000000001" customHeight="1" x14ac:dyDescent="0.25">
      <c r="A232" s="1" t="s">
        <v>1335</v>
      </c>
      <c r="B232" s="3" t="s">
        <v>1336</v>
      </c>
      <c r="C232" s="1" t="s">
        <v>1337</v>
      </c>
      <c r="D232" s="3" t="s">
        <v>1338</v>
      </c>
      <c r="E232" s="1" t="s">
        <v>1297</v>
      </c>
      <c r="F232" s="3">
        <v>14</v>
      </c>
      <c r="G232" s="3">
        <v>19</v>
      </c>
      <c r="H232" s="3">
        <v>3</v>
      </c>
      <c r="I232" s="3">
        <v>0</v>
      </c>
      <c r="J232" s="3">
        <v>1</v>
      </c>
      <c r="K232" s="3">
        <v>0</v>
      </c>
      <c r="L232" s="1" t="s">
        <v>1339</v>
      </c>
      <c r="M232" s="1" t="s">
        <v>1340</v>
      </c>
      <c r="N232" s="3">
        <v>261.39</v>
      </c>
      <c r="O232" s="3">
        <v>8.76</v>
      </c>
      <c r="P232" s="3">
        <v>2.98</v>
      </c>
      <c r="Q232" s="3">
        <v>-2.8</v>
      </c>
      <c r="R232" s="3">
        <v>19.37</v>
      </c>
      <c r="S232" s="3">
        <v>29.57</v>
      </c>
      <c r="T232" s="3">
        <v>3</v>
      </c>
      <c r="U232" s="3">
        <v>0</v>
      </c>
      <c r="V232" s="3">
        <v>-5.3979999999999997</v>
      </c>
      <c r="W232" s="3">
        <v>-5.03</v>
      </c>
      <c r="X232" s="3">
        <v>-1.7030000000000001</v>
      </c>
      <c r="Y232" s="3">
        <f t="shared" si="46"/>
        <v>5.03</v>
      </c>
      <c r="Z232" s="3">
        <f t="shared" si="47"/>
        <v>1.7030000000000001</v>
      </c>
      <c r="AA232" s="3">
        <f t="shared" si="48"/>
        <v>3.3665000000000003</v>
      </c>
      <c r="AB232" s="3">
        <f t="shared" si="49"/>
        <v>1.6635</v>
      </c>
      <c r="AC232" s="3">
        <f t="shared" si="50"/>
        <v>0.84162500000000007</v>
      </c>
      <c r="AD232" s="3">
        <f t="shared" si="51"/>
        <v>1.0921250375713856</v>
      </c>
      <c r="AE232" s="3"/>
      <c r="AF232" s="3">
        <f t="shared" si="39"/>
        <v>90.314789508626106</v>
      </c>
    </row>
    <row r="233" spans="1:32" ht="20.100000000000001" customHeight="1" x14ac:dyDescent="0.25">
      <c r="A233" s="3" t="s">
        <v>1086</v>
      </c>
      <c r="B233" s="3" t="s">
        <v>1087</v>
      </c>
      <c r="C233" s="1" t="s">
        <v>1088</v>
      </c>
      <c r="D233" s="3" t="s">
        <v>1089</v>
      </c>
      <c r="E233" s="1" t="s">
        <v>871</v>
      </c>
      <c r="F233" s="3">
        <v>7</v>
      </c>
      <c r="G233" s="3">
        <v>8</v>
      </c>
      <c r="H233" s="3">
        <v>4</v>
      </c>
      <c r="I233" s="3">
        <v>2</v>
      </c>
      <c r="J233" s="3">
        <v>0</v>
      </c>
      <c r="K233" s="3">
        <v>0</v>
      </c>
      <c r="L233" s="1" t="s">
        <v>1090</v>
      </c>
      <c r="M233" s="1" t="s">
        <v>1091</v>
      </c>
      <c r="N233" s="3">
        <v>180.16</v>
      </c>
      <c r="O233" s="3">
        <v>9.9</v>
      </c>
      <c r="P233" s="3">
        <v>-0.78</v>
      </c>
      <c r="Q233" s="3">
        <v>-1.4</v>
      </c>
      <c r="R233" s="3">
        <v>67.23</v>
      </c>
      <c r="S233" s="3">
        <v>16.850000000000001</v>
      </c>
      <c r="T233" s="3">
        <v>3</v>
      </c>
      <c r="U233" s="3">
        <v>1</v>
      </c>
      <c r="V233" s="3">
        <v>-6.3460000000000001</v>
      </c>
      <c r="W233" s="3">
        <v>-5.8630000000000004</v>
      </c>
      <c r="X233" s="3">
        <v>-2.073</v>
      </c>
      <c r="Y233" s="3">
        <f t="shared" si="46"/>
        <v>5.8630000000000004</v>
      </c>
      <c r="Z233" s="3">
        <f t="shared" si="47"/>
        <v>2.073</v>
      </c>
      <c r="AA233" s="3">
        <f t="shared" si="48"/>
        <v>3.968</v>
      </c>
      <c r="AB233" s="3">
        <f t="shared" si="49"/>
        <v>1.8950000000000002</v>
      </c>
      <c r="AC233" s="3">
        <f t="shared" si="50"/>
        <v>0.99199999999999999</v>
      </c>
      <c r="AD233" s="3">
        <f t="shared" si="51"/>
        <v>0.79999999999999993</v>
      </c>
      <c r="AE233" s="3">
        <v>93</v>
      </c>
      <c r="AF233" s="3">
        <f t="shared" si="39"/>
        <v>89.32405185999886</v>
      </c>
    </row>
    <row r="234" spans="1:32" ht="20.100000000000001" customHeight="1" x14ac:dyDescent="0.25">
      <c r="A234" s="3" t="s">
        <v>867</v>
      </c>
      <c r="B234" s="3" t="s">
        <v>868</v>
      </c>
      <c r="C234" s="1" t="s">
        <v>869</v>
      </c>
      <c r="D234" s="3" t="s">
        <v>870</v>
      </c>
      <c r="E234" s="1" t="s">
        <v>871</v>
      </c>
      <c r="F234" s="3">
        <v>7</v>
      </c>
      <c r="G234" s="3">
        <v>8</v>
      </c>
      <c r="H234" s="3">
        <v>4</v>
      </c>
      <c r="I234" s="3">
        <v>2</v>
      </c>
      <c r="J234" s="3">
        <v>0</v>
      </c>
      <c r="K234" s="3">
        <v>0</v>
      </c>
      <c r="L234" s="1" t="s">
        <v>872</v>
      </c>
      <c r="M234" s="1" t="s">
        <v>873</v>
      </c>
      <c r="N234" s="3">
        <v>180.16</v>
      </c>
      <c r="O234" s="3">
        <v>8.81</v>
      </c>
      <c r="P234" s="3">
        <v>-0.02</v>
      </c>
      <c r="Q234" s="3">
        <v>-0.9</v>
      </c>
      <c r="R234" s="3">
        <v>69.3</v>
      </c>
      <c r="S234" s="3">
        <v>16.86</v>
      </c>
      <c r="T234" s="3">
        <v>3</v>
      </c>
      <c r="U234" s="3">
        <v>1</v>
      </c>
      <c r="V234" s="3">
        <v>-6.2969999999999997</v>
      </c>
      <c r="W234" s="3">
        <v>-5.8840000000000003</v>
      </c>
      <c r="X234" s="3">
        <v>-2.0840000000000001</v>
      </c>
      <c r="Y234" s="3">
        <f t="shared" si="46"/>
        <v>5.8840000000000003</v>
      </c>
      <c r="Z234" s="3">
        <f t="shared" si="47"/>
        <v>2.0840000000000001</v>
      </c>
      <c r="AA234" s="3">
        <f t="shared" si="48"/>
        <v>3.984</v>
      </c>
      <c r="AB234" s="3">
        <f t="shared" si="49"/>
        <v>1.9000000000000001</v>
      </c>
      <c r="AC234" s="3">
        <f t="shared" si="50"/>
        <v>0.996</v>
      </c>
      <c r="AD234" s="3">
        <f t="shared" si="51"/>
        <v>0.79368421052631577</v>
      </c>
      <c r="AE234" s="3">
        <v>90.6</v>
      </c>
      <c r="AF234" s="3">
        <f t="shared" si="39"/>
        <v>88.740562322104381</v>
      </c>
    </row>
    <row r="235" spans="1:32" ht="20.100000000000001" customHeight="1" x14ac:dyDescent="0.25">
      <c r="A235" s="1" t="s">
        <v>1307</v>
      </c>
      <c r="B235" s="3" t="s">
        <v>1308</v>
      </c>
      <c r="C235" s="1" t="s">
        <v>1309</v>
      </c>
      <c r="D235" s="3" t="s">
        <v>1310</v>
      </c>
      <c r="E235" s="1" t="s">
        <v>1311</v>
      </c>
      <c r="F235" s="3">
        <v>15</v>
      </c>
      <c r="G235" s="3">
        <v>24</v>
      </c>
      <c r="H235" s="3">
        <v>2</v>
      </c>
      <c r="I235" s="3">
        <v>2</v>
      </c>
      <c r="J235" s="3">
        <v>0</v>
      </c>
      <c r="K235" s="3">
        <v>0</v>
      </c>
      <c r="L235" s="1" t="s">
        <v>1312</v>
      </c>
      <c r="M235" s="1" t="s">
        <v>1313</v>
      </c>
      <c r="N235" s="3">
        <v>264.36</v>
      </c>
      <c r="O235" s="3">
        <v>8.5</v>
      </c>
      <c r="P235" s="3">
        <v>2.79</v>
      </c>
      <c r="Q235" s="3">
        <v>-2.7</v>
      </c>
      <c r="R235" s="3">
        <v>41.57</v>
      </c>
      <c r="S235" s="3">
        <v>31.9</v>
      </c>
      <c r="T235" s="3">
        <v>3</v>
      </c>
      <c r="U235" s="3">
        <v>1</v>
      </c>
      <c r="V235" s="3">
        <v>-5.5119999999999996</v>
      </c>
      <c r="W235" s="3">
        <v>-5.1980000000000004</v>
      </c>
      <c r="X235" s="3">
        <v>-1.8859999999999999</v>
      </c>
      <c r="Y235" s="3">
        <f t="shared" si="46"/>
        <v>5.1980000000000004</v>
      </c>
      <c r="Z235" s="3">
        <f t="shared" si="47"/>
        <v>1.8859999999999999</v>
      </c>
      <c r="AA235" s="3">
        <f t="shared" si="48"/>
        <v>3.5420000000000003</v>
      </c>
      <c r="AB235" s="3">
        <f t="shared" si="49"/>
        <v>1.6560000000000001</v>
      </c>
      <c r="AC235" s="3">
        <f t="shared" si="50"/>
        <v>0.88550000000000006</v>
      </c>
      <c r="AD235" s="3">
        <f t="shared" si="51"/>
        <v>1.0440821256038646</v>
      </c>
      <c r="AE235" s="3"/>
      <c r="AF235" s="3">
        <f t="shared" si="39"/>
        <v>90.098777011691666</v>
      </c>
    </row>
    <row r="236" spans="1:32" ht="20.100000000000001" customHeight="1" x14ac:dyDescent="0.25">
      <c r="A236" s="1" t="s">
        <v>1155</v>
      </c>
      <c r="B236" s="3" t="s">
        <v>1156</v>
      </c>
      <c r="C236" s="1" t="s">
        <v>1157</v>
      </c>
      <c r="D236" s="3" t="s">
        <v>1158</v>
      </c>
      <c r="E236" s="1" t="s">
        <v>1159</v>
      </c>
      <c r="F236" s="3">
        <v>11</v>
      </c>
      <c r="G236" s="3">
        <v>18</v>
      </c>
      <c r="H236" s="3">
        <v>2</v>
      </c>
      <c r="I236" s="3">
        <v>2</v>
      </c>
      <c r="J236" s="3">
        <v>1</v>
      </c>
      <c r="K236" s="3">
        <v>0</v>
      </c>
      <c r="L236" s="3" t="s">
        <v>1160</v>
      </c>
      <c r="M236" s="1" t="s">
        <v>1161</v>
      </c>
      <c r="N236" s="3">
        <v>242.34</v>
      </c>
      <c r="O236" s="3">
        <v>7.5</v>
      </c>
      <c r="P236" s="3">
        <v>2.85</v>
      </c>
      <c r="Q236" s="3">
        <v>-3.36</v>
      </c>
      <c r="R236" s="3">
        <v>58.2</v>
      </c>
      <c r="S236" s="3">
        <v>25.7</v>
      </c>
      <c r="T236" s="3">
        <v>2</v>
      </c>
      <c r="U236" s="3">
        <v>2</v>
      </c>
      <c r="V236" s="3">
        <v>-6.6280000000000001</v>
      </c>
      <c r="W236" s="3">
        <v>-6.133</v>
      </c>
      <c r="X236" s="3">
        <v>-3.2890000000000001</v>
      </c>
      <c r="Y236" s="3">
        <f t="shared" si="46"/>
        <v>6.133</v>
      </c>
      <c r="Z236" s="3">
        <f t="shared" si="47"/>
        <v>3.2890000000000001</v>
      </c>
      <c r="AA236" s="3">
        <f t="shared" si="48"/>
        <v>4.7110000000000003</v>
      </c>
      <c r="AB236" s="3">
        <f t="shared" si="49"/>
        <v>1.4219999999999999</v>
      </c>
      <c r="AC236" s="3">
        <f t="shared" si="50"/>
        <v>1.1777500000000001</v>
      </c>
      <c r="AD236" s="3">
        <f t="shared" si="51"/>
        <v>0.80485232067510537</v>
      </c>
      <c r="AE236" s="3"/>
      <c r="AF236" s="3">
        <f t="shared" si="39"/>
        <v>89.64864569459931</v>
      </c>
    </row>
    <row r="237" spans="1:32" ht="20.100000000000001" customHeight="1" x14ac:dyDescent="0.25">
      <c r="A237" s="3" t="s">
        <v>365</v>
      </c>
      <c r="B237" s="3" t="s">
        <v>366</v>
      </c>
      <c r="C237" s="1" t="s">
        <v>367</v>
      </c>
      <c r="D237" s="3" t="s">
        <v>368</v>
      </c>
      <c r="E237" s="1" t="s">
        <v>369</v>
      </c>
      <c r="F237" s="3">
        <v>6</v>
      </c>
      <c r="G237" s="3">
        <v>15</v>
      </c>
      <c r="H237" s="3">
        <v>1</v>
      </c>
      <c r="I237" s="3">
        <v>0</v>
      </c>
      <c r="J237" s="3">
        <v>0</v>
      </c>
      <c r="K237" s="3">
        <v>0</v>
      </c>
      <c r="L237" s="1" t="s">
        <v>370</v>
      </c>
      <c r="M237" s="1" t="s">
        <v>371</v>
      </c>
      <c r="N237" s="3" t="s">
        <v>372</v>
      </c>
      <c r="O237" s="3">
        <v>10.7</v>
      </c>
      <c r="P237" s="3">
        <v>1.26</v>
      </c>
      <c r="Q237" s="3">
        <v>0.13</v>
      </c>
      <c r="R237" s="3">
        <v>3.24</v>
      </c>
      <c r="S237" s="3">
        <v>13.48</v>
      </c>
      <c r="T237" s="3">
        <v>1</v>
      </c>
      <c r="U237" s="3">
        <v>0</v>
      </c>
      <c r="V237" s="3">
        <v>-7.5620000000000003</v>
      </c>
      <c r="W237" s="3">
        <v>-5.0819999999999999</v>
      </c>
      <c r="X237" s="3">
        <v>6.665</v>
      </c>
      <c r="Y237" s="3">
        <f t="shared" si="46"/>
        <v>5.0819999999999999</v>
      </c>
      <c r="Z237" s="3">
        <f t="shared" si="47"/>
        <v>-6.665</v>
      </c>
      <c r="AA237" s="3">
        <f t="shared" si="48"/>
        <v>-0.79150000000000009</v>
      </c>
      <c r="AB237" s="3">
        <f t="shared" si="49"/>
        <v>5.8734999999999999</v>
      </c>
      <c r="AC237" s="3">
        <f t="shared" si="50"/>
        <v>-0.19787500000000002</v>
      </c>
      <c r="AD237" s="3">
        <f t="shared" si="51"/>
        <v>0.66327572997361028</v>
      </c>
      <c r="AE237" s="3"/>
      <c r="AF237" s="3">
        <f t="shared" si="39"/>
        <v>86.743344848461291</v>
      </c>
    </row>
    <row r="238" spans="1:32" ht="20.100000000000001" customHeight="1" x14ac:dyDescent="0.25">
      <c r="A238" s="1" t="s">
        <v>1113</v>
      </c>
      <c r="B238" s="3" t="s">
        <v>1114</v>
      </c>
      <c r="C238" s="1" t="s">
        <v>1115</v>
      </c>
      <c r="D238" s="3" t="s">
        <v>1116</v>
      </c>
      <c r="E238" s="1" t="s">
        <v>1117</v>
      </c>
      <c r="F238" s="3">
        <v>21</v>
      </c>
      <c r="G238" s="3">
        <v>28</v>
      </c>
      <c r="H238" s="3">
        <v>2</v>
      </c>
      <c r="I238" s="3">
        <v>5</v>
      </c>
      <c r="J238" s="3">
        <v>0</v>
      </c>
      <c r="K238" s="3">
        <v>0</v>
      </c>
      <c r="L238" s="1" t="s">
        <v>1118</v>
      </c>
      <c r="M238" s="1" t="s">
        <v>1119</v>
      </c>
      <c r="N238" s="3">
        <v>388.5</v>
      </c>
      <c r="O238" s="3">
        <v>8.3000000000000007</v>
      </c>
      <c r="P238" s="3">
        <v>2.29</v>
      </c>
      <c r="Q238" s="3">
        <v>-4</v>
      </c>
      <c r="R238" s="3">
        <v>69.260000000000005</v>
      </c>
      <c r="S238" s="3">
        <v>43.19</v>
      </c>
      <c r="T238" s="3">
        <v>6</v>
      </c>
      <c r="U238" s="3">
        <v>1</v>
      </c>
      <c r="V238" s="3">
        <v>-5.6849999999999996</v>
      </c>
      <c r="W238" s="3">
        <v>-5.3150000000000004</v>
      </c>
      <c r="X238" s="3">
        <v>-1.89</v>
      </c>
      <c r="Y238" s="3">
        <f t="shared" si="46"/>
        <v>5.3150000000000004</v>
      </c>
      <c r="Z238" s="3">
        <f t="shared" si="47"/>
        <v>1.89</v>
      </c>
      <c r="AA238" s="3">
        <f t="shared" si="48"/>
        <v>3.6025</v>
      </c>
      <c r="AB238" s="3">
        <f t="shared" si="49"/>
        <v>1.7125000000000004</v>
      </c>
      <c r="AC238" s="3">
        <f t="shared" si="50"/>
        <v>0.90062500000000001</v>
      </c>
      <c r="AD238" s="3">
        <f t="shared" si="51"/>
        <v>0.99197080291970785</v>
      </c>
      <c r="AE238" s="3"/>
      <c r="AF238" s="3">
        <f t="shared" si="39"/>
        <v>89.453860723357067</v>
      </c>
    </row>
    <row r="239" spans="1:32" ht="20.100000000000001" customHeight="1" x14ac:dyDescent="0.25">
      <c r="A239" s="1" t="s">
        <v>400</v>
      </c>
      <c r="B239" s="3" t="s">
        <v>401</v>
      </c>
      <c r="C239" s="1" t="s">
        <v>402</v>
      </c>
      <c r="D239" s="3" t="s">
        <v>403</v>
      </c>
      <c r="E239" s="1" t="s">
        <v>404</v>
      </c>
      <c r="F239" s="3">
        <v>14</v>
      </c>
      <c r="G239" s="3">
        <v>18</v>
      </c>
      <c r="H239" s="3">
        <v>4</v>
      </c>
      <c r="I239" s="3">
        <v>3</v>
      </c>
      <c r="J239" s="3">
        <v>0</v>
      </c>
      <c r="K239" s="3">
        <v>0</v>
      </c>
      <c r="L239" s="1" t="s">
        <v>405</v>
      </c>
      <c r="M239" s="1" t="s">
        <v>406</v>
      </c>
      <c r="N239" s="3">
        <v>290.32</v>
      </c>
      <c r="O239" s="3">
        <v>7.2</v>
      </c>
      <c r="P239" s="3">
        <v>0.91</v>
      </c>
      <c r="Q239" s="3">
        <v>-2.86</v>
      </c>
      <c r="R239" s="3">
        <v>105.51</v>
      </c>
      <c r="S239" s="3">
        <v>29.71</v>
      </c>
      <c r="T239" s="3">
        <v>7</v>
      </c>
      <c r="U239" s="3">
        <v>2</v>
      </c>
      <c r="V239" s="3">
        <v>-5.63</v>
      </c>
      <c r="W239" s="3">
        <v>-5.3739999999999997</v>
      </c>
      <c r="X239" s="3">
        <v>-1.3069999999999999</v>
      </c>
      <c r="Y239" s="3">
        <f t="shared" si="46"/>
        <v>5.3739999999999997</v>
      </c>
      <c r="Z239" s="3">
        <f t="shared" si="47"/>
        <v>1.3069999999999999</v>
      </c>
      <c r="AA239" s="3">
        <f t="shared" si="48"/>
        <v>3.3404999999999996</v>
      </c>
      <c r="AB239" s="3">
        <f t="shared" si="49"/>
        <v>2.0335000000000001</v>
      </c>
      <c r="AC239" s="3">
        <f t="shared" si="50"/>
        <v>0.8351249999999999</v>
      </c>
      <c r="AD239" s="3">
        <f t="shared" si="51"/>
        <v>0.89980329481190069</v>
      </c>
      <c r="AE239" s="3">
        <v>92</v>
      </c>
      <c r="AF239" s="3">
        <f t="shared" si="39"/>
        <v>87.050973178695344</v>
      </c>
    </row>
    <row r="240" spans="1:32" ht="20.100000000000001" customHeight="1" x14ac:dyDescent="0.25">
      <c r="A240" s="1" t="s">
        <v>1231</v>
      </c>
      <c r="B240" s="3" t="s">
        <v>1232</v>
      </c>
      <c r="C240" s="1" t="s">
        <v>1233</v>
      </c>
      <c r="D240" s="3" t="s">
        <v>1234</v>
      </c>
      <c r="E240" s="1" t="s">
        <v>1235</v>
      </c>
      <c r="F240" s="3">
        <v>16</v>
      </c>
      <c r="G240" s="3">
        <v>21</v>
      </c>
      <c r="H240" s="3">
        <v>3</v>
      </c>
      <c r="I240" s="3">
        <v>0</v>
      </c>
      <c r="J240" s="3">
        <v>0</v>
      </c>
      <c r="K240" s="3">
        <v>0</v>
      </c>
      <c r="L240" s="1" t="s">
        <v>1236</v>
      </c>
      <c r="M240" s="1" t="s">
        <v>1237</v>
      </c>
      <c r="N240" s="3">
        <v>255.36</v>
      </c>
      <c r="O240" s="3">
        <v>9</v>
      </c>
      <c r="P240" s="3">
        <v>3.3</v>
      </c>
      <c r="Q240" s="3">
        <v>-2.64</v>
      </c>
      <c r="R240" s="3">
        <v>19.37</v>
      </c>
      <c r="S240" s="3">
        <v>29.86</v>
      </c>
      <c r="T240" s="3">
        <v>3</v>
      </c>
      <c r="U240" s="3">
        <v>0</v>
      </c>
      <c r="V240" s="3">
        <v>-5.3460000000000001</v>
      </c>
      <c r="W240" s="3">
        <v>-5.0469999999999997</v>
      </c>
      <c r="X240" s="3">
        <v>-1.6080000000000001</v>
      </c>
      <c r="Y240" s="3">
        <f t="shared" si="46"/>
        <v>5.0469999999999997</v>
      </c>
      <c r="Z240" s="3">
        <f t="shared" si="47"/>
        <v>1.6080000000000001</v>
      </c>
      <c r="AA240" s="3">
        <f t="shared" si="48"/>
        <v>3.3274999999999997</v>
      </c>
      <c r="AB240" s="3">
        <f t="shared" si="49"/>
        <v>1.7194999999999998</v>
      </c>
      <c r="AC240" s="3">
        <f t="shared" si="50"/>
        <v>0.83187499999999981</v>
      </c>
      <c r="AD240" s="3">
        <f t="shared" si="51"/>
        <v>1.0678976446641468</v>
      </c>
      <c r="AE240" s="3"/>
      <c r="AF240" s="3">
        <f t="shared" si="39"/>
        <v>89.914815730809593</v>
      </c>
    </row>
    <row r="241" spans="1:32" ht="20.100000000000001" customHeight="1" x14ac:dyDescent="0.25">
      <c r="A241" s="3" t="s">
        <v>1560</v>
      </c>
      <c r="B241" s="3" t="s">
        <v>1561</v>
      </c>
      <c r="C241" s="3" t="s">
        <v>1562</v>
      </c>
      <c r="D241" s="3" t="s">
        <v>1563</v>
      </c>
      <c r="E241" s="3" t="s">
        <v>1564</v>
      </c>
      <c r="F241" s="3">
        <v>4</v>
      </c>
      <c r="G241" s="3">
        <v>11</v>
      </c>
      <c r="H241" s="3">
        <v>1</v>
      </c>
      <c r="I241" s="3">
        <v>3</v>
      </c>
      <c r="J241" s="3">
        <v>0</v>
      </c>
      <c r="K241" s="3">
        <v>0</v>
      </c>
      <c r="L241" s="3" t="s">
        <v>1565</v>
      </c>
      <c r="M241" s="3" t="s">
        <v>1566</v>
      </c>
      <c r="N241" s="3">
        <v>121.14</v>
      </c>
      <c r="O241" s="3">
        <v>8.1</v>
      </c>
      <c r="P241" s="3">
        <v>-2.7</v>
      </c>
      <c r="Q241" s="3">
        <v>0.76</v>
      </c>
      <c r="R241" s="3">
        <v>86.71</v>
      </c>
      <c r="S241" s="3">
        <v>12.02</v>
      </c>
      <c r="T241" s="3">
        <v>4</v>
      </c>
      <c r="U241" s="3">
        <v>4</v>
      </c>
      <c r="V241" s="3">
        <v>-6.42</v>
      </c>
      <c r="W241" s="3">
        <v>-6.125</v>
      </c>
      <c r="X241" s="3">
        <v>6.3730000000000002</v>
      </c>
      <c r="Y241" s="3">
        <f t="shared" si="46"/>
        <v>6.125</v>
      </c>
      <c r="Z241" s="3">
        <f t="shared" si="47"/>
        <v>-6.3730000000000002</v>
      </c>
      <c r="AA241" s="3">
        <f t="shared" si="48"/>
        <v>-0.12400000000000011</v>
      </c>
      <c r="AB241" s="3">
        <f t="shared" si="49"/>
        <v>6.2490000000000006</v>
      </c>
      <c r="AC241" s="3">
        <f t="shared" si="50"/>
        <v>-3.1000000000000028E-2</v>
      </c>
      <c r="AD241" s="3">
        <f t="shared" si="51"/>
        <v>0.57001120179228681</v>
      </c>
      <c r="AE241" s="3"/>
      <c r="AF241" s="3">
        <f t="shared" si="39"/>
        <v>92.597898028725083</v>
      </c>
    </row>
    <row r="242" spans="1:32" ht="20.100000000000001" customHeight="1" x14ac:dyDescent="0.25">
      <c r="A242" s="3" t="s">
        <v>1581</v>
      </c>
      <c r="B242" s="3" t="s">
        <v>1582</v>
      </c>
      <c r="C242" s="3" t="s">
        <v>1583</v>
      </c>
      <c r="D242" s="3" t="s">
        <v>1584</v>
      </c>
      <c r="E242" s="3" t="s">
        <v>1585</v>
      </c>
      <c r="F242" s="3">
        <v>7</v>
      </c>
      <c r="G242" s="3">
        <v>17</v>
      </c>
      <c r="H242" s="3">
        <v>1</v>
      </c>
      <c r="I242" s="3">
        <v>0</v>
      </c>
      <c r="J242" s="3">
        <v>0</v>
      </c>
      <c r="K242" s="3">
        <v>0</v>
      </c>
      <c r="L242" s="3" t="s">
        <v>1586</v>
      </c>
      <c r="M242" s="3" t="s">
        <v>1587</v>
      </c>
      <c r="N242" s="3">
        <v>115.22</v>
      </c>
      <c r="O242" s="3">
        <v>10.48</v>
      </c>
      <c r="P242" s="3">
        <v>2</v>
      </c>
      <c r="Q242" s="3">
        <v>-1.5</v>
      </c>
      <c r="R242" s="3">
        <v>26.02</v>
      </c>
      <c r="S242" s="3">
        <v>15.63</v>
      </c>
      <c r="T242" s="3">
        <v>1</v>
      </c>
      <c r="U242" s="3">
        <v>1</v>
      </c>
      <c r="V242" s="3">
        <v>-7.3949999999999996</v>
      </c>
      <c r="W242" s="3">
        <v>-6.024</v>
      </c>
      <c r="X242" s="3">
        <v>6.2409999999999997</v>
      </c>
      <c r="Y242" s="3">
        <f t="shared" si="46"/>
        <v>6.024</v>
      </c>
      <c r="Z242" s="3">
        <f t="shared" si="47"/>
        <v>-6.2409999999999997</v>
      </c>
      <c r="AA242" s="3">
        <f t="shared" si="48"/>
        <v>-0.10849999999999982</v>
      </c>
      <c r="AB242" s="3">
        <f t="shared" si="49"/>
        <v>6.1325000000000003</v>
      </c>
      <c r="AC242" s="3">
        <f t="shared" si="50"/>
        <v>-2.7124999999999951E-2</v>
      </c>
      <c r="AD242" s="3">
        <f t="shared" si="51"/>
        <v>0.57957602935181407</v>
      </c>
      <c r="AE242" s="3"/>
      <c r="AF242" s="3">
        <f t="shared" si="39"/>
        <v>92.999632487908286</v>
      </c>
    </row>
    <row r="243" spans="1:32" ht="20.100000000000001" customHeight="1" x14ac:dyDescent="0.25">
      <c r="A243" s="1" t="s">
        <v>7</v>
      </c>
      <c r="B243" s="3" t="s">
        <v>8</v>
      </c>
      <c r="C243" s="3" t="s">
        <v>9</v>
      </c>
      <c r="D243" s="3" t="s">
        <v>10</v>
      </c>
      <c r="E243" s="1" t="s">
        <v>11</v>
      </c>
      <c r="F243" s="3">
        <v>1</v>
      </c>
      <c r="G243" s="3">
        <v>4</v>
      </c>
      <c r="H243" s="3">
        <v>2</v>
      </c>
      <c r="I243" s="3">
        <v>1</v>
      </c>
      <c r="J243" s="3">
        <v>0</v>
      </c>
      <c r="K243" s="3">
        <v>0</v>
      </c>
      <c r="L243" s="3" t="s">
        <v>12</v>
      </c>
      <c r="M243" s="1" t="s">
        <v>13</v>
      </c>
      <c r="N243" s="3">
        <v>60.055999999999997</v>
      </c>
      <c r="O243" s="3">
        <v>0.2</v>
      </c>
      <c r="P243" s="3">
        <v>-2.11</v>
      </c>
      <c r="Q243" s="3">
        <v>0.96</v>
      </c>
      <c r="R243" s="3">
        <v>69.11</v>
      </c>
      <c r="S243" s="3">
        <v>5.0999999999999996</v>
      </c>
      <c r="T243" s="3">
        <v>1</v>
      </c>
      <c r="U243" s="3">
        <v>2</v>
      </c>
      <c r="V243" s="3">
        <v>-6.8090000000000002</v>
      </c>
      <c r="W243" s="3">
        <v>-6.05</v>
      </c>
      <c r="X243" s="3">
        <v>0.33200000000000002</v>
      </c>
      <c r="Y243" s="3">
        <f t="shared" si="46"/>
        <v>6.05</v>
      </c>
      <c r="Z243" s="3">
        <f t="shared" si="47"/>
        <v>-0.33200000000000002</v>
      </c>
      <c r="AA243" s="3">
        <f t="shared" si="48"/>
        <v>2.859</v>
      </c>
      <c r="AB243" s="3">
        <f t="shared" si="49"/>
        <v>3.1909999999999998</v>
      </c>
      <c r="AC243" s="3">
        <f t="shared" si="50"/>
        <v>0.71475</v>
      </c>
      <c r="AD243" s="3">
        <f t="shared" si="51"/>
        <v>0.64885615794421814</v>
      </c>
      <c r="AE243" s="3">
        <v>94.06</v>
      </c>
      <c r="AF243" s="3">
        <f t="shared" si="39"/>
        <v>83.70455230491919</v>
      </c>
    </row>
    <row r="244" spans="1:32" ht="20.100000000000001" customHeight="1" x14ac:dyDescent="0.25">
      <c r="A244" s="1" t="s">
        <v>726</v>
      </c>
      <c r="B244" s="3" t="s">
        <v>727</v>
      </c>
      <c r="C244" s="1" t="s">
        <v>728</v>
      </c>
      <c r="D244" s="3" t="s">
        <v>729</v>
      </c>
      <c r="E244" s="1" t="s">
        <v>730</v>
      </c>
      <c r="F244" s="3">
        <v>11</v>
      </c>
      <c r="G244" s="3">
        <v>16</v>
      </c>
      <c r="H244" s="3">
        <v>2</v>
      </c>
      <c r="I244" s="3">
        <v>3</v>
      </c>
      <c r="J244" s="3">
        <v>0</v>
      </c>
      <c r="K244" s="3">
        <v>0</v>
      </c>
      <c r="L244" s="1" t="s">
        <v>731</v>
      </c>
      <c r="M244" s="1" t="s">
        <v>732</v>
      </c>
      <c r="N244" s="3">
        <v>224.26</v>
      </c>
      <c r="O244" s="3">
        <v>8</v>
      </c>
      <c r="P244" s="3">
        <v>1.49</v>
      </c>
      <c r="Q244" s="3">
        <v>-2.6</v>
      </c>
      <c r="R244" s="3">
        <v>75.27</v>
      </c>
      <c r="S244" s="3">
        <v>22.77</v>
      </c>
      <c r="T244" s="3">
        <v>3</v>
      </c>
      <c r="U244" s="3">
        <v>2</v>
      </c>
      <c r="V244" s="3">
        <v>-6.9130000000000003</v>
      </c>
      <c r="W244" s="3">
        <v>-6.4290000000000003</v>
      </c>
      <c r="X244" s="3">
        <v>-2.347</v>
      </c>
      <c r="Y244" s="3">
        <f t="shared" si="46"/>
        <v>6.4290000000000003</v>
      </c>
      <c r="Z244" s="3">
        <f t="shared" si="47"/>
        <v>2.347</v>
      </c>
      <c r="AA244" s="3">
        <f t="shared" si="48"/>
        <v>4.3879999999999999</v>
      </c>
      <c r="AB244" s="3">
        <f t="shared" si="49"/>
        <v>2.0410000000000004</v>
      </c>
      <c r="AC244" s="3">
        <f t="shared" si="50"/>
        <v>1.097</v>
      </c>
      <c r="AD244" s="3">
        <f t="shared" si="51"/>
        <v>0.6398824105830474</v>
      </c>
      <c r="AE244" s="3"/>
      <c r="AF244" s="3">
        <f t="shared" si="39"/>
        <v>88.484970303564637</v>
      </c>
    </row>
    <row r="245" spans="1:32" ht="20.100000000000001" customHeight="1" x14ac:dyDescent="0.25">
      <c r="A245" s="3" t="s">
        <v>1499</v>
      </c>
      <c r="B245" s="3" t="s">
        <v>1500</v>
      </c>
      <c r="C245" s="1" t="s">
        <v>1501</v>
      </c>
      <c r="D245" s="3" t="s">
        <v>1502</v>
      </c>
      <c r="E245" s="1" t="s">
        <v>1503</v>
      </c>
      <c r="F245" s="3">
        <v>46</v>
      </c>
      <c r="G245" s="3">
        <v>56</v>
      </c>
      <c r="H245" s="3">
        <v>4</v>
      </c>
      <c r="I245" s="3">
        <v>10</v>
      </c>
      <c r="J245" s="3">
        <v>0</v>
      </c>
      <c r="K245" s="3">
        <v>0</v>
      </c>
      <c r="L245" s="1" t="s">
        <v>1504</v>
      </c>
      <c r="M245" s="1" t="s">
        <v>1505</v>
      </c>
      <c r="N245" s="3">
        <v>825</v>
      </c>
      <c r="O245" s="3">
        <v>5</v>
      </c>
      <c r="P245" s="3">
        <v>2.82</v>
      </c>
      <c r="Q245" s="3">
        <v>-4.4000000000000004</v>
      </c>
      <c r="R245" s="3">
        <v>171.17</v>
      </c>
      <c r="S245" s="3">
        <v>88.32</v>
      </c>
      <c r="T245" s="3">
        <v>9</v>
      </c>
      <c r="U245" s="3">
        <v>3</v>
      </c>
      <c r="V245" s="3">
        <v>-5.1539999999999999</v>
      </c>
      <c r="W245" s="3">
        <v>-4.8849999999999998</v>
      </c>
      <c r="X245" s="3">
        <v>-2.0760000000000001</v>
      </c>
      <c r="Y245" s="3">
        <f t="shared" si="46"/>
        <v>4.8849999999999998</v>
      </c>
      <c r="Z245" s="3">
        <f t="shared" si="47"/>
        <v>2.0760000000000001</v>
      </c>
      <c r="AA245" s="3">
        <f t="shared" si="48"/>
        <v>3.4805000000000001</v>
      </c>
      <c r="AB245" s="3">
        <f t="shared" si="49"/>
        <v>1.4044999999999999</v>
      </c>
      <c r="AC245" s="3">
        <f t="shared" si="50"/>
        <v>0.87012500000000004</v>
      </c>
      <c r="AD245" s="3">
        <f t="shared" si="51"/>
        <v>1.2529369882520471</v>
      </c>
      <c r="AE245" s="3"/>
      <c r="AF245" s="3">
        <f t="shared" si="39"/>
        <v>91.775883495656544</v>
      </c>
    </row>
    <row r="246" spans="1:32" ht="20.100000000000001" customHeight="1" x14ac:dyDescent="0.3">
      <c r="A246" s="1" t="s">
        <v>1429</v>
      </c>
      <c r="B246" s="3" t="s">
        <v>1430</v>
      </c>
      <c r="C246" s="1" t="s">
        <v>1431</v>
      </c>
      <c r="D246" s="3" t="s">
        <v>1432</v>
      </c>
      <c r="E246" s="1" t="s">
        <v>1433</v>
      </c>
      <c r="F246" s="3">
        <v>25</v>
      </c>
      <c r="G246" s="3">
        <v>43</v>
      </c>
      <c r="H246" s="3">
        <v>14</v>
      </c>
      <c r="I246" s="3">
        <v>10</v>
      </c>
      <c r="J246" s="3">
        <v>0</v>
      </c>
      <c r="K246" s="3">
        <v>0</v>
      </c>
      <c r="L246" s="1" t="s">
        <v>1434</v>
      </c>
      <c r="M246" s="5"/>
      <c r="N246" s="3" t="s">
        <v>1435</v>
      </c>
      <c r="O246" s="3">
        <v>10.3</v>
      </c>
      <c r="P246" s="3">
        <v>-11</v>
      </c>
      <c r="Q246" s="3">
        <v>-2.8</v>
      </c>
      <c r="R246" s="3">
        <v>390.36</v>
      </c>
      <c r="S246" s="3">
        <v>66.95</v>
      </c>
      <c r="T246" s="3">
        <v>15</v>
      </c>
      <c r="U246" s="3">
        <v>16</v>
      </c>
      <c r="V246" s="3">
        <v>-5.718</v>
      </c>
      <c r="W246" s="3">
        <v>-5.5049999999999999</v>
      </c>
      <c r="X246" s="3">
        <v>-2.2519999999999998</v>
      </c>
      <c r="Y246" s="3">
        <f t="shared" si="46"/>
        <v>5.5049999999999999</v>
      </c>
      <c r="Z246" s="3">
        <f t="shared" si="47"/>
        <v>2.2519999999999998</v>
      </c>
      <c r="AA246" s="3">
        <f t="shared" si="48"/>
        <v>3.8784999999999998</v>
      </c>
      <c r="AB246" s="3">
        <f t="shared" si="49"/>
        <v>1.6265000000000001</v>
      </c>
      <c r="AC246" s="3">
        <f t="shared" si="50"/>
        <v>0.96962499999999996</v>
      </c>
      <c r="AD246" s="3">
        <f t="shared" si="51"/>
        <v>0.95957577620657852</v>
      </c>
      <c r="AE246" s="3"/>
      <c r="AF246" s="3">
        <f t="shared" si="39"/>
        <v>90.981555911865385</v>
      </c>
    </row>
    <row r="247" spans="1:32" ht="20.100000000000001" customHeight="1" x14ac:dyDescent="0.25">
      <c r="A247" s="1" t="s">
        <v>521</v>
      </c>
      <c r="B247" s="3" t="s">
        <v>522</v>
      </c>
      <c r="C247" s="1" t="s">
        <v>523</v>
      </c>
      <c r="D247" s="3" t="s">
        <v>524</v>
      </c>
      <c r="E247" s="1" t="s">
        <v>525</v>
      </c>
      <c r="F247" s="3">
        <v>19</v>
      </c>
      <c r="G247" s="3">
        <v>16</v>
      </c>
      <c r="H247" s="3">
        <v>0</v>
      </c>
      <c r="I247" s="3">
        <v>4</v>
      </c>
      <c r="J247" s="3">
        <v>0</v>
      </c>
      <c r="K247" s="3">
        <v>0</v>
      </c>
      <c r="L247" s="2" t="s">
        <v>526</v>
      </c>
      <c r="M247" s="1" t="s">
        <v>527</v>
      </c>
      <c r="N247" s="3">
        <v>308.3</v>
      </c>
      <c r="O247" s="3">
        <v>5.0999999999999996</v>
      </c>
      <c r="P247" s="3">
        <v>2.7</v>
      </c>
      <c r="Q247" s="3">
        <v>-3.89</v>
      </c>
      <c r="R247" s="3">
        <v>63.6</v>
      </c>
      <c r="S247" s="3">
        <v>31.93</v>
      </c>
      <c r="T247" s="3">
        <v>3</v>
      </c>
      <c r="U247" s="3">
        <v>1</v>
      </c>
      <c r="V247" s="3">
        <v>-6.2149999999999999</v>
      </c>
      <c r="W247" s="3">
        <v>-6.0419999999999998</v>
      </c>
      <c r="X247" s="3">
        <v>-2.8420000000000001</v>
      </c>
      <c r="Y247" s="3">
        <f t="shared" si="46"/>
        <v>6.0419999999999998</v>
      </c>
      <c r="Z247" s="3">
        <f t="shared" si="47"/>
        <v>2.8420000000000001</v>
      </c>
      <c r="AA247" s="3">
        <f t="shared" si="48"/>
        <v>4.4420000000000002</v>
      </c>
      <c r="AB247" s="3">
        <f t="shared" si="49"/>
        <v>1.5999999999999999</v>
      </c>
      <c r="AC247" s="3">
        <f t="shared" si="50"/>
        <v>1.1105</v>
      </c>
      <c r="AD247" s="3">
        <f t="shared" si="51"/>
        <v>0.79937500000000006</v>
      </c>
      <c r="AE247" s="3">
        <v>93.483999999999995</v>
      </c>
      <c r="AF247" s="3">
        <f t="shared" si="39"/>
        <v>87.755677927500415</v>
      </c>
    </row>
    <row r="248" spans="1:32" ht="20.100000000000001" customHeight="1" x14ac:dyDescent="0.25">
      <c r="A248" s="1" t="s">
        <v>1743</v>
      </c>
      <c r="B248" s="3" t="s">
        <v>1744</v>
      </c>
      <c r="C248" s="3" t="s">
        <v>1745</v>
      </c>
      <c r="D248" s="3" t="s">
        <v>1746</v>
      </c>
      <c r="E248" s="1" t="s">
        <v>1747</v>
      </c>
      <c r="F248" s="3">
        <v>7</v>
      </c>
      <c r="G248" s="3">
        <v>11</v>
      </c>
      <c r="H248" s="3">
        <v>1</v>
      </c>
      <c r="I248" s="3">
        <v>2</v>
      </c>
      <c r="J248" s="3">
        <v>0</v>
      </c>
      <c r="K248" s="3">
        <v>0</v>
      </c>
      <c r="L248" s="14" t="s">
        <v>1748</v>
      </c>
      <c r="M248" s="1" t="s">
        <v>1749</v>
      </c>
      <c r="N248" s="3">
        <v>141.16999999999999</v>
      </c>
      <c r="O248" s="3">
        <v>141.16999999999999</v>
      </c>
      <c r="P248" s="3">
        <v>0.38</v>
      </c>
      <c r="Q248" s="3">
        <v>-0.15</v>
      </c>
      <c r="R248" s="3">
        <v>46.17</v>
      </c>
      <c r="S248" s="3">
        <v>14.45</v>
      </c>
      <c r="T248" s="3">
        <v>2</v>
      </c>
      <c r="U248" s="3">
        <v>1</v>
      </c>
      <c r="V248" s="3">
        <v>-6.867</v>
      </c>
      <c r="W248" s="3">
        <v>-6.4029999999999996</v>
      </c>
      <c r="X248" s="3">
        <v>-1.847</v>
      </c>
      <c r="Y248" s="3">
        <f t="shared" ref="Y248:Z252" si="52">W248*-1</f>
        <v>6.4029999999999996</v>
      </c>
      <c r="Z248" s="3">
        <f t="shared" si="52"/>
        <v>1.847</v>
      </c>
      <c r="AA248" s="3">
        <f>(Y248+Z248)/2</f>
        <v>4.125</v>
      </c>
      <c r="AB248" s="3">
        <f>(Y248-Z248)/2</f>
        <v>2.2779999999999996</v>
      </c>
      <c r="AC248" s="3">
        <f>POWER((Y248+Z248),2)/(8*(Y248+Z248))</f>
        <v>1.03125</v>
      </c>
      <c r="AD248" s="3">
        <f>(7-AA248)/(2*AB248)</f>
        <v>0.63103599648814757</v>
      </c>
      <c r="AE248" s="3"/>
      <c r="AF248" s="3"/>
    </row>
    <row r="249" spans="1:32" ht="20.100000000000001" customHeight="1" x14ac:dyDescent="0.25">
      <c r="A249" s="1" t="s">
        <v>1736</v>
      </c>
      <c r="B249" s="3" t="s">
        <v>1737</v>
      </c>
      <c r="C249" s="1" t="s">
        <v>1738</v>
      </c>
      <c r="D249" s="3" t="s">
        <v>1739</v>
      </c>
      <c r="E249" s="1" t="s">
        <v>1740</v>
      </c>
      <c r="F249" s="3">
        <v>2</v>
      </c>
      <c r="G249" s="3">
        <v>5</v>
      </c>
      <c r="H249" s="3">
        <v>1</v>
      </c>
      <c r="I249" s="3">
        <v>2</v>
      </c>
      <c r="J249" s="3">
        <v>0</v>
      </c>
      <c r="K249" s="3">
        <v>0</v>
      </c>
      <c r="L249" s="2" t="s">
        <v>1741</v>
      </c>
      <c r="M249" s="1" t="s">
        <v>1742</v>
      </c>
      <c r="N249" s="3">
        <v>75.069999999999993</v>
      </c>
      <c r="O249" s="3">
        <v>75.069999999999993</v>
      </c>
      <c r="P249" s="3">
        <v>-3.21</v>
      </c>
      <c r="Q249" s="3">
        <v>0.87</v>
      </c>
      <c r="R249" s="3">
        <v>63.32</v>
      </c>
      <c r="S249" s="3">
        <v>6.65</v>
      </c>
      <c r="T249" s="3">
        <v>3</v>
      </c>
      <c r="U249" s="3">
        <v>2</v>
      </c>
      <c r="V249" s="3">
        <v>-7.5869999999999997</v>
      </c>
      <c r="W249" s="3">
        <v>-6.3390000000000004</v>
      </c>
      <c r="X249" s="3">
        <v>-0.77300000000000002</v>
      </c>
      <c r="Y249" s="3">
        <f t="shared" si="52"/>
        <v>6.3390000000000004</v>
      </c>
      <c r="Z249" s="3">
        <f t="shared" si="52"/>
        <v>0.77300000000000002</v>
      </c>
      <c r="AA249" s="3">
        <f>(Y249+Z249)/2</f>
        <v>3.556</v>
      </c>
      <c r="AB249" s="3">
        <f>(Y249-Z249)/2</f>
        <v>2.7830000000000004</v>
      </c>
      <c r="AC249" s="3">
        <f>POWER((Y249+Z249),2)/(8*(Y249+Z249))</f>
        <v>0.88900000000000001</v>
      </c>
      <c r="AD249" s="3">
        <f>(7-AA249)/(2*AB249)</f>
        <v>0.61875673733381231</v>
      </c>
      <c r="AE249" s="3">
        <v>80</v>
      </c>
      <c r="AF249" s="3"/>
    </row>
    <row r="250" spans="1:32" ht="20.100000000000001" customHeight="1" x14ac:dyDescent="0.25">
      <c r="A250" s="3" t="s">
        <v>1750</v>
      </c>
      <c r="B250" s="3" t="s">
        <v>1751</v>
      </c>
      <c r="C250" s="1" t="s">
        <v>1752</v>
      </c>
      <c r="D250" s="3" t="s">
        <v>1753</v>
      </c>
      <c r="E250" s="1" t="s">
        <v>1754</v>
      </c>
      <c r="F250" s="3">
        <v>21</v>
      </c>
      <c r="G250" s="3">
        <v>45</v>
      </c>
      <c r="H250" s="3">
        <v>3</v>
      </c>
      <c r="I250" s="3">
        <v>0</v>
      </c>
      <c r="J250" s="3">
        <v>0</v>
      </c>
      <c r="K250" s="3">
        <v>0</v>
      </c>
      <c r="L250" s="2" t="s">
        <v>1755</v>
      </c>
      <c r="M250" s="1" t="s">
        <v>1756</v>
      </c>
      <c r="N250" s="3">
        <v>339.6</v>
      </c>
      <c r="O250" s="3">
        <v>339.6</v>
      </c>
      <c r="P250" s="3">
        <v>5.74</v>
      </c>
      <c r="Q250" s="3">
        <v>4.8</v>
      </c>
      <c r="R250" s="3">
        <v>32.5</v>
      </c>
      <c r="S250" s="3">
        <v>107.4</v>
      </c>
      <c r="T250" s="3">
        <v>3</v>
      </c>
      <c r="U250" s="3">
        <v>1</v>
      </c>
      <c r="V250" s="3">
        <v>-5.3959999999999999</v>
      </c>
      <c r="W250" s="3">
        <v>-4.9450000000000003</v>
      </c>
      <c r="X250" s="3">
        <v>5.8540000000000001</v>
      </c>
      <c r="Y250" s="3">
        <f t="shared" si="52"/>
        <v>4.9450000000000003</v>
      </c>
      <c r="Z250" s="3">
        <f t="shared" si="52"/>
        <v>-5.8540000000000001</v>
      </c>
      <c r="AA250" s="3">
        <f>(Y250+Z250)/2</f>
        <v>-0.4544999999999999</v>
      </c>
      <c r="AB250" s="3">
        <f>(Y250-Z250)/2</f>
        <v>5.3994999999999997</v>
      </c>
      <c r="AC250" s="3">
        <f>POWER((Y250+Z250),2)/(8*(Y250+Z250))</f>
        <v>-0.11362499999999996</v>
      </c>
      <c r="AD250" s="3">
        <f>(7-AA250)/(2*AB250)</f>
        <v>0.69029539772201132</v>
      </c>
      <c r="AE250" s="3"/>
      <c r="AF250" s="3"/>
    </row>
    <row r="251" spans="1:32" ht="20.100000000000001" customHeight="1" x14ac:dyDescent="0.25">
      <c r="A251" s="1" t="s">
        <v>1729</v>
      </c>
      <c r="B251" s="3" t="s">
        <v>1730</v>
      </c>
      <c r="C251" s="1" t="s">
        <v>1731</v>
      </c>
      <c r="D251" s="3" t="s">
        <v>1732</v>
      </c>
      <c r="E251" s="1" t="s">
        <v>1733</v>
      </c>
      <c r="F251" s="3">
        <v>22</v>
      </c>
      <c r="G251" s="3">
        <v>22</v>
      </c>
      <c r="H251" s="3">
        <v>2</v>
      </c>
      <c r="I251" s="3">
        <v>8</v>
      </c>
      <c r="J251" s="3">
        <v>0</v>
      </c>
      <c r="K251" s="3">
        <v>0</v>
      </c>
      <c r="L251" s="2" t="s">
        <v>1734</v>
      </c>
      <c r="M251" s="1" t="s">
        <v>1735</v>
      </c>
      <c r="N251" s="3">
        <v>442.4</v>
      </c>
      <c r="O251" s="3">
        <v>2.21</v>
      </c>
      <c r="P251" s="3">
        <v>-3.5</v>
      </c>
      <c r="Q251" s="3">
        <v>-2.6</v>
      </c>
      <c r="R251" s="3">
        <v>181.62</v>
      </c>
      <c r="S251" s="3">
        <v>41.95</v>
      </c>
      <c r="T251" s="3">
        <v>9</v>
      </c>
      <c r="U251" s="3">
        <v>6</v>
      </c>
      <c r="V251" s="3">
        <v>-5.6840000000000002</v>
      </c>
      <c r="W251" s="3">
        <v>-5.0890000000000004</v>
      </c>
      <c r="X251" s="3">
        <v>-3.714</v>
      </c>
      <c r="Y251" s="3">
        <f t="shared" si="52"/>
        <v>5.0890000000000004</v>
      </c>
      <c r="Z251" s="3">
        <f t="shared" si="52"/>
        <v>3.714</v>
      </c>
      <c r="AA251" s="3">
        <f>(Y251+Z251)/2</f>
        <v>4.4015000000000004</v>
      </c>
      <c r="AB251" s="3">
        <f>(Y251-Z251)/2</f>
        <v>0.68750000000000022</v>
      </c>
      <c r="AC251" s="3">
        <f>POWER((Y251+Z251),2)/(8*(Y251+Z251))</f>
        <v>1.1003750000000001</v>
      </c>
      <c r="AD251" s="3">
        <f>(7-AA251)/(2*AB251)</f>
        <v>1.889818181818181</v>
      </c>
      <c r="AE251" s="3"/>
      <c r="AF251" s="3"/>
    </row>
    <row r="252" spans="1:32" ht="20.100000000000001" customHeight="1" x14ac:dyDescent="0.25">
      <c r="A252" s="3" t="s">
        <v>1722</v>
      </c>
      <c r="B252" s="3" t="s">
        <v>1723</v>
      </c>
      <c r="C252" s="1" t="s">
        <v>1724</v>
      </c>
      <c r="D252" s="3" t="s">
        <v>1725</v>
      </c>
      <c r="E252" s="1" t="s">
        <v>1726</v>
      </c>
      <c r="F252" s="3">
        <v>10</v>
      </c>
      <c r="G252" s="3">
        <v>10</v>
      </c>
      <c r="H252" s="3">
        <v>4</v>
      </c>
      <c r="I252" s="3">
        <v>2</v>
      </c>
      <c r="J252" s="3">
        <v>1</v>
      </c>
      <c r="K252" s="3">
        <v>0</v>
      </c>
      <c r="L252" s="2" t="s">
        <v>1727</v>
      </c>
      <c r="M252" s="1" t="s">
        <v>1728</v>
      </c>
      <c r="N252" s="3">
        <v>250.28</v>
      </c>
      <c r="O252" s="3">
        <v>6.5</v>
      </c>
      <c r="P252" s="3">
        <v>-0.09</v>
      </c>
      <c r="Q252" s="3">
        <v>-3.51</v>
      </c>
      <c r="R252" s="3">
        <v>97.97</v>
      </c>
      <c r="S252" s="3">
        <v>24.39</v>
      </c>
      <c r="T252" s="3">
        <v>5</v>
      </c>
      <c r="U252" s="3">
        <v>2</v>
      </c>
      <c r="V252" s="3">
        <v>-4.38</v>
      </c>
      <c r="W252" s="3">
        <v>-4.165</v>
      </c>
      <c r="X252" s="3">
        <v>-2.1259999999999999</v>
      </c>
      <c r="Y252" s="3">
        <f t="shared" si="52"/>
        <v>4.165</v>
      </c>
      <c r="Z252" s="3">
        <f t="shared" si="52"/>
        <v>2.1259999999999999</v>
      </c>
      <c r="AA252" s="3">
        <f>(Y252+Z252)/2</f>
        <v>3.1455000000000002</v>
      </c>
      <c r="AB252" s="3">
        <f>(Y252-Z252)/2</f>
        <v>1.0195000000000001</v>
      </c>
      <c r="AC252" s="3">
        <f>POWER((Y252+Z252),2)/(8*(Y252+Z252))</f>
        <v>0.78637500000000016</v>
      </c>
      <c r="AD252" s="3">
        <f>(7-AA252)/(2*AB252)</f>
        <v>1.8903874448258948</v>
      </c>
      <c r="AE252" s="3">
        <v>94</v>
      </c>
      <c r="AF252" s="3"/>
    </row>
  </sheetData>
  <hyperlinks>
    <hyperlink ref="B2" r:id="rId1" location="section=Names-and-Identifiers" xr:uid="{7CA09A48-9568-4811-ABF7-37B0375AB08D}"/>
    <hyperlink ref="B3" r:id="rId2" location="section=IUPAC-Name" xr:uid="{EA85841B-FE73-4B71-B6CC-A8E50CACA3FB}"/>
    <hyperlink ref="E3" r:id="rId3" location="query=C19H15NO6" xr:uid="{C4EDBF73-DA9A-4A85-93B7-2B8D4522E299}"/>
    <hyperlink ref="B4" r:id="rId4" xr:uid="{E4C418A0-614C-433F-A427-C8FFC34C054E}"/>
    <hyperlink ref="B5" r:id="rId5" xr:uid="{A871C306-3384-45AC-9C25-306A557EE80F}"/>
    <hyperlink ref="B6" r:id="rId6" xr:uid="{2ACC1A1B-6D54-4184-ADE6-E3CBF183C7C6}"/>
    <hyperlink ref="B7" r:id="rId7" xr:uid="{71E02296-3838-440D-BA82-C912504050FF}"/>
    <hyperlink ref="B8" r:id="rId8" xr:uid="{A8F14F6F-8659-43BD-A297-AEF41BE6B661}"/>
    <hyperlink ref="B9" r:id="rId9" location="section=Names-and-Identifiers" xr:uid="{A0C0F514-C8A8-4B79-A55E-666398BBCB6C}"/>
    <hyperlink ref="B10" r:id="rId10" location="section=Names-and-Identifiers" xr:uid="{ADA9E204-9B01-496D-B9BF-CEC42FFDBD4F}"/>
    <hyperlink ref="B11" r:id="rId11" xr:uid="{5DEBE1F9-9FA8-4357-9774-343469F95430}"/>
    <hyperlink ref="B12" r:id="rId12" xr:uid="{3E5FA0CB-48C2-4C31-8508-361FD753DE77}"/>
    <hyperlink ref="B13" r:id="rId13" xr:uid="{211EFF89-0663-483C-8CBA-F590D4CA4580}"/>
    <hyperlink ref="B14" r:id="rId14" xr:uid="{27FACB67-7716-4D49-B5C4-4D20A6525F56}"/>
    <hyperlink ref="B16" r:id="rId15" xr:uid="{E7C0A5A0-CDAA-4AD3-BBC4-50BBA5E8FD9D}"/>
    <hyperlink ref="B17" r:id="rId16" xr:uid="{0A8B4250-2991-4D39-AB76-7A66D5AF7B4F}"/>
    <hyperlink ref="B18" r:id="rId17" xr:uid="{CC47BE01-6AAA-4529-AC13-8919C4700C19}"/>
    <hyperlink ref="B19" r:id="rId18" xr:uid="{C877C145-9085-4C4A-B8D1-26D50E2BAB6A}"/>
    <hyperlink ref="B20" r:id="rId19" xr:uid="{3F0C8080-8374-4051-A36C-654783A3D926}"/>
    <hyperlink ref="B21" r:id="rId20" xr:uid="{5A614FBF-BB9D-4C53-AE2B-04882310A770}"/>
    <hyperlink ref="B22" r:id="rId21" xr:uid="{5CF623C2-2719-4072-9CAA-BEBFEB9BD376}"/>
    <hyperlink ref="B23" r:id="rId22" xr:uid="{272442BF-A0D7-46CE-AFEA-741A8181CBAB}"/>
    <hyperlink ref="B24" r:id="rId23" xr:uid="{415B8D86-CAB5-4121-BFCD-A09DE7F83A3A}"/>
    <hyperlink ref="B25" r:id="rId24" location="section=Names-and-Identifiers" xr:uid="{E585EDFC-F33B-4DC2-880E-189E87475F2D}"/>
    <hyperlink ref="B26" r:id="rId25" xr:uid="{D2BABD8D-BFF8-4E3A-A5C2-6F3D0D78406B}"/>
    <hyperlink ref="B27" r:id="rId26" xr:uid="{EE228F43-CBBA-4A74-A470-849FEF682134}"/>
    <hyperlink ref="B28" r:id="rId27" xr:uid="{E1545660-776D-4CDE-B11A-93A2554DD3D0}"/>
    <hyperlink ref="B29" r:id="rId28" xr:uid="{4EC2A639-3D53-47C0-B0E6-585C7AA7FA69}"/>
    <hyperlink ref="B30" r:id="rId29" xr:uid="{0681554A-749D-4C1B-99D3-2111C5B1DAB0}"/>
    <hyperlink ref="B31" r:id="rId30" xr:uid="{55DB641A-A9F2-4B2D-9550-142EE99FB57B}"/>
    <hyperlink ref="B32" r:id="rId31" xr:uid="{25EDAB62-E63E-4F60-8F7F-888CDBA34D6D}"/>
    <hyperlink ref="B33" r:id="rId32" xr:uid="{FBF895AF-EBBB-4661-84FC-D990C83B05FF}"/>
    <hyperlink ref="B34" r:id="rId33" location="section=Names-and-Identifiers" xr:uid="{72D6B005-CF77-47F3-B980-E259C94493D9}"/>
    <hyperlink ref="B35" r:id="rId34" location="section=IUPAC-Name" xr:uid="{11113451-EF7A-4E14-A07E-5CD6AFE0F324}"/>
    <hyperlink ref="B36" r:id="rId35" location="section=IUPAC-Name" xr:uid="{2AD3AFA5-0059-47CC-9C50-69FDE1A7D71D}"/>
    <hyperlink ref="B37" r:id="rId36" location="section=Names-and-Identifiers" xr:uid="{61FC50EE-7DFA-476C-B58F-40D7EE5E3791}"/>
    <hyperlink ref="E37" r:id="rId37" location="query=C4H4N2O3" xr:uid="{F1369BF8-53F9-478E-A0BC-053BC2A49068}"/>
    <hyperlink ref="B38" r:id="rId38" xr:uid="{73C907A5-C97D-45FD-B3DB-E5A3CB265C7B}"/>
    <hyperlink ref="B39" r:id="rId39" xr:uid="{B010B9AA-C7C9-47ED-BA22-D2E30B3E877F}"/>
    <hyperlink ref="E39" r:id="rId40" location="query=C14H12O3" xr:uid="{03880D26-8122-4827-AD6B-3997697DC8A2}"/>
    <hyperlink ref="B40" r:id="rId41" xr:uid="{EF5AE93B-605C-4E97-9E4A-0CB458F5D4A7}"/>
    <hyperlink ref="B41" r:id="rId42" xr:uid="{69FD11DF-5017-4C0F-A76A-169AC1ED68C7}"/>
    <hyperlink ref="B42" r:id="rId43" xr:uid="{6162A031-7AEA-4FBA-8298-74BC4D84C42F}"/>
    <hyperlink ref="B43" r:id="rId44" xr:uid="{DEBCDCEC-64BB-4BB4-AFA8-F8E8CF786D4A}"/>
    <hyperlink ref="B44" r:id="rId45" xr:uid="{6927BF59-DD49-4068-8924-993BC1062944}"/>
    <hyperlink ref="B45" r:id="rId46" xr:uid="{1A8AF423-39AF-4723-8FC4-97ACDD0D35A4}"/>
    <hyperlink ref="B46" r:id="rId47" xr:uid="{227D6DB0-E679-41AF-A58F-D1C7B6C616B4}"/>
    <hyperlink ref="B47" r:id="rId48" xr:uid="{8E4E1E17-4CA7-4660-B7BC-46585A855681}"/>
    <hyperlink ref="B48" r:id="rId49" location="section=InChI-Key" xr:uid="{F168A6F3-0B01-4A37-BDFC-528ABB5DCDEE}"/>
    <hyperlink ref="E48" r:id="rId50" location="query=C10H15N3" xr:uid="{D542BF40-7926-4092-9961-67814949BA74}"/>
    <hyperlink ref="B49" r:id="rId51" xr:uid="{29658C6B-4281-43E6-A593-2EBD06E9093E}"/>
    <hyperlink ref="B50" r:id="rId52" location="section=Isomeric-SMILES" xr:uid="{63B8C6F2-1B46-45EA-9BB6-D3219E9A8E24}"/>
    <hyperlink ref="B51" r:id="rId53" xr:uid="{AFA30067-18D6-4299-A7D6-BAA7FBB3BA90}"/>
    <hyperlink ref="E51" r:id="rId54" location="query=C18H28N2O" xr:uid="{F06AB212-DC4C-427C-9166-6C57FB0D0C6F}"/>
    <hyperlink ref="B52" r:id="rId55" xr:uid="{BC00707F-1A30-4014-BC25-E8EBDF409320}"/>
    <hyperlink ref="B53" r:id="rId56" xr:uid="{41B8E83E-8B20-40CF-8F57-DCBC8FE948A0}"/>
    <hyperlink ref="B54" r:id="rId57" location="section=Names-and-Identifiers" xr:uid="{5E49A1A4-A3F6-417D-8AE1-7B3D5163BA77}"/>
    <hyperlink ref="B55" r:id="rId58" xr:uid="{365E68B8-BF95-4A64-8721-6F4A4BCB29D0}"/>
    <hyperlink ref="B56" r:id="rId59" location="section=Molecular-Formula" xr:uid="{488B4A85-DB38-4233-BD9B-DC6BDEDEECE2}"/>
    <hyperlink ref="B57" r:id="rId60" location="section=Names-and-Identifiers" xr:uid="{C42F29CC-FAE3-44DE-8E46-0A96E4B90E55}"/>
    <hyperlink ref="B58" r:id="rId61" xr:uid="{70AA1C77-B7CA-4E59-9DBC-AAB18B13FCB0}"/>
    <hyperlink ref="B59" r:id="rId62" xr:uid="{0B2B0E48-D023-4153-8D75-9927AE3AA2CA}"/>
    <hyperlink ref="B60" r:id="rId63" xr:uid="{61B17049-07CF-41E9-9B1D-3DB316D79075}"/>
    <hyperlink ref="B61" r:id="rId64" xr:uid="{E081B4E8-0B07-48AE-A62E-71FD7737E029}"/>
    <hyperlink ref="B62" r:id="rId65" xr:uid="{E9F9FC2F-CEF2-445F-8DE7-93A35AD3805E}"/>
    <hyperlink ref="B63" r:id="rId66" xr:uid="{75638EF3-A0DB-4DA0-83AD-2605CCDBD117}"/>
    <hyperlink ref="B64" r:id="rId67" location="section=Names-and-Identifiers" xr:uid="{2DC347FE-5BF7-4C44-9350-6088FCF62E14}"/>
    <hyperlink ref="B65" r:id="rId68" xr:uid="{AB2383AE-0116-4470-B481-BA23ABB11A63}"/>
    <hyperlink ref="B66" r:id="rId69" xr:uid="{879291C3-0404-4C36-83AC-B0E3B481129C}"/>
    <hyperlink ref="B67" r:id="rId70" xr:uid="{88093120-D707-49B2-A91A-D7FC3A669F3C}"/>
    <hyperlink ref="E67" r:id="rId71" location="query=C9H19N" xr:uid="{1979D216-4914-4632-9B13-D3DEFB658376}"/>
    <hyperlink ref="B68" r:id="rId72" xr:uid="{3460388B-CB1D-445E-9956-C4C13DD78772}"/>
    <hyperlink ref="B69" r:id="rId73" xr:uid="{D1DAA178-054C-452F-B9FE-6DC0027A1EC3}"/>
    <hyperlink ref="B70" r:id="rId74" location="section=Names-and-Identifiers" xr:uid="{9BC78F89-1903-4747-B3C2-DA7074F28487}"/>
    <hyperlink ref="B71" r:id="rId75" xr:uid="{87636BED-F5D7-4556-AE07-B2F8A776502D}"/>
    <hyperlink ref="B72" r:id="rId76" xr:uid="{FF85511A-1D40-4C09-AAE8-E02354251832}"/>
    <hyperlink ref="E72" r:id="rId77" location="query=C20H29N3O2" xr:uid="{43834F13-701E-4BF2-A30E-6B822F7BB54D}"/>
    <hyperlink ref="B73" r:id="rId78" xr:uid="{35DDE74D-FCCE-465A-82A9-7679D261ECD7}"/>
    <hyperlink ref="B74" r:id="rId79" xr:uid="{0BB6AAAE-9161-4066-9795-95479F92A709}"/>
    <hyperlink ref="B75" r:id="rId80" location="section=Names-and-Identifiers" xr:uid="{2126EA56-C99F-4ABD-96BB-24C115A9C1D0}"/>
    <hyperlink ref="B76" r:id="rId81" xr:uid="{B1374F86-EDFF-4407-B995-C1328CA7985E}"/>
    <hyperlink ref="B77" r:id="rId82" xr:uid="{6EFC42D7-ADE7-440D-8DD4-C4A204AFC589}"/>
    <hyperlink ref="E77" r:id="rId83" location="query=C22H25NO6" xr:uid="{5D66C117-E2DF-4A92-A61D-AE1744912E4F}"/>
    <hyperlink ref="B78" r:id="rId84" location="section=Names-and-Identifiers" xr:uid="{EDD7DC87-AFBA-4B0A-8450-268B59853EB5}"/>
    <hyperlink ref="E78" r:id="rId85" location="query=C6H10N6O" xr:uid="{36B07E84-6D35-4ABC-B967-62D6A133369D}"/>
    <hyperlink ref="B79" r:id="rId86" location="section=Names-and-Identifiers" xr:uid="{375D3CA8-0523-4D7A-984E-7EAC6F395DC0}"/>
    <hyperlink ref="B80" r:id="rId87" xr:uid="{92F1EA78-2533-4470-A15C-95E9B26C1A00}"/>
    <hyperlink ref="B81" r:id="rId88" xr:uid="{9C085789-5F1B-4A7B-9C25-DBDD48833AAC}"/>
    <hyperlink ref="B82" r:id="rId89" xr:uid="{25969EAF-6220-41A2-BE97-A020DA00579A}"/>
    <hyperlink ref="B83" r:id="rId90" xr:uid="{6FADE88D-C610-4798-BCF2-A6119D0DEE38}"/>
    <hyperlink ref="B84" r:id="rId91" xr:uid="{44C7F7D8-F8EC-4995-8020-0C2210A6FED3}"/>
    <hyperlink ref="B85" r:id="rId92" xr:uid="{4F8D6124-2197-4217-B996-316D218E61E7}"/>
    <hyperlink ref="B86" r:id="rId93" xr:uid="{0CB17C62-6CFC-4DDD-9890-E73E0EAF23DD}"/>
    <hyperlink ref="E86" r:id="rId94" location="query=C18H25NO" xr:uid="{B3C381AD-4C7D-4246-91BD-AE5677E8F086}"/>
    <hyperlink ref="B87" r:id="rId95" xr:uid="{BD1DD6D2-229B-4EBD-9885-A9D279544FF7}"/>
    <hyperlink ref="B88" r:id="rId96" xr:uid="{FEFCBB17-361E-4880-A850-524009C7733A}"/>
    <hyperlink ref="B89" r:id="rId97" xr:uid="{5A69BFEB-BBC8-4E20-A905-339BEFFE5284}"/>
    <hyperlink ref="E89" r:id="rId98" location="query=C4H11N" xr:uid="{CC599E54-B1C7-40EF-8545-02A6C70FFBA2}"/>
    <hyperlink ref="B90" r:id="rId99" xr:uid="{960DA636-CC3C-4F6C-964D-9E231162009F}"/>
    <hyperlink ref="B91" r:id="rId100" location="section=Names-and-Identifiers" xr:uid="{AB70E45A-9827-4739-B112-02D0F1568BA4}"/>
    <hyperlink ref="B92" r:id="rId101" xr:uid="{7FA2E538-5548-418A-BAD4-957DD1EEE0E0}"/>
    <hyperlink ref="B93" r:id="rId102" xr:uid="{8CCA6448-8409-406E-8348-30FB765EF9D2}"/>
    <hyperlink ref="B94" r:id="rId103" xr:uid="{51806262-A1E4-42E7-BD25-BF0F636537D2}"/>
    <hyperlink ref="B95" r:id="rId104" xr:uid="{06D0A41B-7DB5-4E9B-A1AD-0A2C397CBF58}"/>
    <hyperlink ref="B96" r:id="rId105" xr:uid="{4AE0E73B-9D2E-4847-934A-0A1E8F5ACA03}"/>
    <hyperlink ref="B97" r:id="rId106" xr:uid="{2F4B2850-B98A-4F55-B942-8A3A0AB0D53D}"/>
    <hyperlink ref="B98" r:id="rId107" xr:uid="{6C0FEDC2-E3E4-42EF-B78B-57E9D61415E1}"/>
    <hyperlink ref="B99" r:id="rId108" xr:uid="{2D828375-B709-4B48-8F72-8897B790E58B}"/>
    <hyperlink ref="B100" r:id="rId109" xr:uid="{8543A014-CFBF-434A-BBCF-647EA301E86A}"/>
    <hyperlink ref="B101" r:id="rId110" xr:uid="{79A8C460-1B4E-4A4F-907E-1743B2546A80}"/>
    <hyperlink ref="B102" r:id="rId111" xr:uid="{E979192B-6F77-4F7E-9727-179876A078C0}"/>
    <hyperlink ref="B103" r:id="rId112" xr:uid="{0D997E1F-A9A6-4D9E-8441-1832D8C2D29F}"/>
    <hyperlink ref="B104" r:id="rId113" xr:uid="{2C916F08-D46D-4684-A13A-6A8FD544F9BE}"/>
    <hyperlink ref="B105" r:id="rId114" xr:uid="{F70E1B76-0858-4CE0-BD96-A77F997C7DC3}"/>
    <hyperlink ref="E105" r:id="rId115" location="query=C10H15NO" xr:uid="{7AD6B89A-1FA1-4E3C-B70A-7DFE40EAC172}"/>
    <hyperlink ref="B106" r:id="rId116" xr:uid="{ACADC7F4-DA7E-4EBD-B1D1-E8451E584C78}"/>
    <hyperlink ref="B107" r:id="rId117" xr:uid="{56244DCD-0808-401C-BDD2-4715D2C125E4}"/>
    <hyperlink ref="B108" r:id="rId118" xr:uid="{8BCF3380-07B3-4BF1-8816-B8A9CAF1F209}"/>
    <hyperlink ref="B109" r:id="rId119" xr:uid="{1A8CF39F-4655-4493-80CF-4D39DF3894EA}"/>
    <hyperlink ref="B110" r:id="rId120" xr:uid="{44065623-758D-4CB5-B556-4BCEDD1278EA}"/>
    <hyperlink ref="B111" r:id="rId121" xr:uid="{5CA84A39-5040-43BA-B537-E6BCABF35B63}"/>
    <hyperlink ref="E111" r:id="rId122" location="query=C37H67NO13" xr:uid="{BAE10310-6510-487E-A20F-B9A467665DB4}"/>
    <hyperlink ref="B112" r:id="rId123" xr:uid="{D54378FD-DCC3-43CE-A2B3-55968B66B7F4}"/>
    <hyperlink ref="B113" r:id="rId124" xr:uid="{35E40FC0-BEFA-4F70-858D-F07129D0C53B}"/>
    <hyperlink ref="B114" r:id="rId125" xr:uid="{D6B9F1D1-1B57-46AC-B867-B2A42AD724B4}"/>
    <hyperlink ref="B115" r:id="rId126" xr:uid="{A34B7CA2-E56F-4C22-8611-8BA74392CFF5}"/>
    <hyperlink ref="E115" r:id="rId127" location="query=C10H24N2O2" xr:uid="{2B276BFE-C136-430B-9B91-DBF2CBD04004}"/>
    <hyperlink ref="B116" r:id="rId128" xr:uid="{14114247-02F5-4093-9AE1-D647F1D3B9C9}"/>
    <hyperlink ref="E116" r:id="rId129" location="query=C2H7NO" xr:uid="{391DA773-35FC-4F35-8A9F-60B81CCCE7CF}"/>
    <hyperlink ref="B117" r:id="rId130" xr:uid="{C58883C0-7295-4D56-8507-221B5C6E83BB}"/>
    <hyperlink ref="E117" r:id="rId131" location="query=C2H7N" xr:uid="{3B9BAD64-A98C-433B-A078-65BF1CDBA9C5}"/>
    <hyperlink ref="B118" r:id="rId132" xr:uid="{599B8FB0-2D46-402C-9500-B1F88E9DD0B9}"/>
    <hyperlink ref="B119" r:id="rId133" xr:uid="{7914AF67-6C3D-49B2-802D-3E4A15830FD9}"/>
    <hyperlink ref="B120" r:id="rId134" xr:uid="{40908C4B-7EB6-4BFE-AA95-1F7E0CAC9A1B}"/>
    <hyperlink ref="B121" r:id="rId135" xr:uid="{28FCCE28-9824-4FCB-9956-DD2B0E43AD47}"/>
    <hyperlink ref="E121" r:id="rId136" location="query=C10H13NO2" xr:uid="{D1738ABB-B4AC-48B9-ABA6-B696E41161D9}"/>
    <hyperlink ref="B122" r:id="rId137" xr:uid="{E512D0D2-76B6-44E6-BF52-4B87CD63C82D}"/>
    <hyperlink ref="A123" r:id="rId138" xr:uid="{7DFBB8C4-8451-485D-880E-D4577DA98FCC}"/>
    <hyperlink ref="B123" r:id="rId139" xr:uid="{89DDA051-1DE1-4B73-A220-AFE0F6589245}"/>
    <hyperlink ref="B124" r:id="rId140" xr:uid="{4E8A888B-4ECE-46BA-82AE-2F56486A8DBC}"/>
    <hyperlink ref="B125" r:id="rId141" xr:uid="{030490C7-DD15-4992-A969-2C35BB0E0CC3}"/>
    <hyperlink ref="E125" r:id="rId142" location="query=C10H15N5" xr:uid="{FDC3E995-AE5B-40B5-8A80-BC9D5E6AE9F5}"/>
    <hyperlink ref="B126" r:id="rId143" xr:uid="{C4E4EF3D-24CD-40CD-BB6F-FF5AAD720C58}"/>
    <hyperlink ref="E126" r:id="rId144" location="query=C19H20N2O2" xr:uid="{936E087F-8E89-4DC7-A004-EE0FFD43D948}"/>
    <hyperlink ref="B127" r:id="rId145" xr:uid="{0FE38C37-97E5-4E4F-ACFA-B8DDFBE15B00}"/>
    <hyperlink ref="E127" r:id="rId146" location="query=C9H13NO2" xr:uid="{C52FD391-64B0-415A-BD89-47D13ABD64CB}"/>
    <hyperlink ref="B128" r:id="rId147" xr:uid="{5156017C-9EBF-4520-8721-0286E912D16A}"/>
    <hyperlink ref="E128" r:id="rId148" location="query=C8H11N" xr:uid="{8B67372C-7C30-434D-AF02-25DE9632E2D9}"/>
    <hyperlink ref="B129" r:id="rId149" xr:uid="{27AF893C-5826-4265-8BD6-F77169E1722A}"/>
    <hyperlink ref="B130" r:id="rId150" xr:uid="{C7448210-487D-48A8-A7A9-AAF2FFA8C924}"/>
    <hyperlink ref="B131" r:id="rId151" xr:uid="{CBA90B3A-FC13-4E4C-AD8A-EFA119318DF0}"/>
    <hyperlink ref="E131" r:id="rId152" location="query=C19H19N" xr:uid="{6AAE8788-79F2-4089-B216-85F25CDC7F3F}"/>
    <hyperlink ref="B132" r:id="rId153" xr:uid="{815AF491-C03E-4455-996A-80F735B52F93}"/>
    <hyperlink ref="E132" r:id="rId154" location="query=C13H14N2O" xr:uid="{708E2CC9-B184-4143-A1E5-1DD712BC9281}"/>
    <hyperlink ref="B133" r:id="rId155" xr:uid="{8E4E346E-2ED5-4F69-82F8-C28456EEF0B3}"/>
    <hyperlink ref="B134" r:id="rId156" xr:uid="{6CABAA01-1CE7-4997-B41F-0E40041B8653}"/>
    <hyperlink ref="E134" r:id="rId157" location="query=C15H12N2O2" xr:uid="{A303A728-4A4A-4FE3-ACC7-6A9C6B0B402D}"/>
    <hyperlink ref="B135" r:id="rId158" xr:uid="{7BF87BB2-F03E-48BE-AD44-EA2D6F766CCF}"/>
    <hyperlink ref="E135" r:id="rId159" location="query=C11H15NO" xr:uid="{0B0E78BE-4898-4C4E-85CF-A6FFD8570387}"/>
    <hyperlink ref="B136" r:id="rId160" xr:uid="{A9E5DF70-5C9E-4B3F-9EC2-397F26D8BE41}"/>
    <hyperlink ref="E136" r:id="rId161" location="query=C12H12N2O3" xr:uid="{B0FB769B-65B5-49EA-BC4E-A622AE687EA4}"/>
    <hyperlink ref="B137" r:id="rId162" xr:uid="{75BB2531-3390-4E36-89E6-87ABE418F372}"/>
    <hyperlink ref="E137" r:id="rId163" location="query=C20H14O4" xr:uid="{D6DF6ECF-C560-4ADA-9AE2-0605C1B3A76E}"/>
    <hyperlink ref="B138" r:id="rId164" xr:uid="{48165051-370E-4D03-8C06-3228A8E6B89B}"/>
    <hyperlink ref="E138" r:id="rId165" location="query=C15H14O3" xr:uid="{A02CB179-D08A-45DE-94C6-0512537EC5EF}"/>
    <hyperlink ref="B139" r:id="rId166" xr:uid="{4A63DCAB-3457-4707-B76C-EDEC06D4A333}"/>
    <hyperlink ref="E139" r:id="rId167" location="query=C10H15N" xr:uid="{F5F3D3E6-D12B-40DB-A22E-0A74B4FF4B56}"/>
    <hyperlink ref="B140" r:id="rId168" xr:uid="{CCC8E329-2E98-425A-BCFD-3B5553F8D454}"/>
    <hyperlink ref="B141" r:id="rId169" xr:uid="{B95C9536-BBD7-4D31-9B82-8A98E6ACE8B4}"/>
    <hyperlink ref="E141" r:id="rId170" location="query=C17H19N3O" xr:uid="{37419B37-236F-478A-902F-76B4138D9AF4}"/>
    <hyperlink ref="B142" r:id="rId171" xr:uid="{F7E4E248-194F-4ED7-AC2B-EA94D2168609}"/>
    <hyperlink ref="B143" r:id="rId172" xr:uid="{531627CA-95EB-4DBC-BEBD-509EF7ACDEB6}"/>
    <hyperlink ref="E143" r:id="rId173" location="query=C21H43N5O7" xr:uid="{577D153D-A5A1-4C4B-B8F0-1CAE9AE07206}"/>
    <hyperlink ref="B144" r:id="rId174" xr:uid="{C92A1352-CFC1-40AB-B265-2CB325245C94}"/>
    <hyperlink ref="E144" r:id="rId175" location="query=C6H12O7" xr:uid="{45AD26DD-6730-4AF2-ABB0-4C524B3843EE}"/>
    <hyperlink ref="B145" r:id="rId176" xr:uid="{D31306BF-0A77-4EC5-BE2E-4DB1928E6504}"/>
    <hyperlink ref="B146" r:id="rId177" xr:uid="{1D917B96-50EC-4C2C-85F4-0DEF47E6EE74}"/>
    <hyperlink ref="E146" r:id="rId178" location="query=C13H15NO2" xr:uid="{B3BCB7B3-9992-4095-8DB7-B0E1DDB9499C}"/>
    <hyperlink ref="B147" r:id="rId179" xr:uid="{3D6507F0-23DE-4579-8AD2-B3E49A811A6D}"/>
    <hyperlink ref="E147" r:id="rId180" location="query=C10H22N4" xr:uid="{3C46C192-C459-4DE0-B551-CC80C479E1EC}"/>
    <hyperlink ref="B148" r:id="rId181" xr:uid="{122500F6-2E34-4C20-BC96-08AF38A9E5A3}"/>
    <hyperlink ref="E148" r:id="rId182" location="query=C10H13N3O2" xr:uid="{B327E86E-D943-45D9-99BE-935DA9CF2E65}"/>
    <hyperlink ref="B149" r:id="rId183" xr:uid="{3CF73A7F-1859-4DFB-BFF0-7CF6B3FF8211}"/>
    <hyperlink ref="B150" r:id="rId184" xr:uid="{A2F38944-8D0A-4082-B777-15F716883723}"/>
    <hyperlink ref="E150" r:id="rId185" location="query=C16H23NO2" xr:uid="{D22BA1DF-AC16-455E-B625-B0125FDB6EDB}"/>
    <hyperlink ref="B151" r:id="rId186" xr:uid="{011EFDCE-B5E2-4D46-AA65-9EB568E910F4}"/>
    <hyperlink ref="E151" r:id="rId187" location="query=C12H16N2O3" xr:uid="{E4BAECB9-F626-4DCF-AE0F-AE4ED06473B0}"/>
    <hyperlink ref="B152" r:id="rId188" xr:uid="{473D4360-B0D2-45D3-B76A-EFDA7B454B34}"/>
    <hyperlink ref="E152" r:id="rId189" location="query=C18H21NO3" xr:uid="{E2B61727-E82B-467A-BC56-2E7BCADEAA32}"/>
    <hyperlink ref="B153" r:id="rId190" xr:uid="{C291818B-57B5-4236-B81B-C747EF86DBDC}"/>
    <hyperlink ref="B154" r:id="rId191" xr:uid="{D7EA30A0-EB25-449E-8466-4C49153B74D9}"/>
    <hyperlink ref="B155" r:id="rId192" xr:uid="{D99F922C-1472-44C4-B6C0-8EC8DC855163}"/>
    <hyperlink ref="B156" r:id="rId193" xr:uid="{5EAECA3A-85B1-4F9F-ABF3-0E6C69EA693C}"/>
    <hyperlink ref="B157" r:id="rId194" xr:uid="{2B5329FE-EE54-48F9-B298-9426AE5B937D}"/>
    <hyperlink ref="E157" r:id="rId195" location="query=C3H4N2" xr:uid="{BF3DB927-1EEC-4628-9708-486D0D557FEB}"/>
    <hyperlink ref="B158" r:id="rId196" xr:uid="{B19F1CE4-19DF-4FAF-8B3F-8521F9C6A8D4}"/>
    <hyperlink ref="E158" r:id="rId197" location="query=C19H24N2" xr:uid="{2CBDC66F-E9A1-44DD-B939-B10B4194D45A}"/>
    <hyperlink ref="B159" r:id="rId198" xr:uid="{7B4AD716-D0EE-4CD4-8C67-4996753A6069}"/>
    <hyperlink ref="E159" r:id="rId199" location="query=C17H15NO3" xr:uid="{98A767AC-2387-475D-AA91-3F19AFF01161}"/>
    <hyperlink ref="B160" r:id="rId200" xr:uid="{967E9A89-F778-424A-ABE0-F9D253616463}"/>
    <hyperlink ref="E160" r:id="rId201" location="query=C22H25N3O" xr:uid="{3D432ACA-26E8-4569-B700-4AA88CB380CA}"/>
    <hyperlink ref="B161" r:id="rId202" xr:uid="{AF399994-6B88-4DF6-950F-987FCCC99F25}"/>
    <hyperlink ref="E161" r:id="rId203" location="query=C12H13N3O2" xr:uid="{316AD7D3-2FE0-4982-A0ED-0FF07AF31B67}"/>
    <hyperlink ref="B162" r:id="rId204" xr:uid="{12E9CE92-C3FA-44A0-AD0B-5EDC59053763}"/>
    <hyperlink ref="E162" r:id="rId205" location="query=C6H7N3O" xr:uid="{92D4F588-F901-49F8-922B-8D52EECC2D7F}"/>
    <hyperlink ref="B163" r:id="rId206" xr:uid="{C5DE6F93-99D5-49F6-9A2C-07A1C71C0F55}"/>
    <hyperlink ref="B164" r:id="rId207" xr:uid="{18033CE8-B77D-474F-960D-4C333F52F272}"/>
    <hyperlink ref="E164" r:id="rId208" location="query=C18H23NO3" xr:uid="{B120352E-C590-47B5-9011-3C3DC43A0F62}"/>
    <hyperlink ref="B165" r:id="rId209" xr:uid="{F58500F9-6DF2-4A4D-B98F-FDA740F4A851}"/>
    <hyperlink ref="B166" r:id="rId210" xr:uid="{C1EA8256-4CB7-4839-8330-37733DA60FDE}"/>
    <hyperlink ref="E166" r:id="rId211" location="query=C9H11NO4" xr:uid="{CFBB769E-2A04-42D7-861F-6935EDBA016C}"/>
    <hyperlink ref="B167" r:id="rId212" xr:uid="{CFAEC814-C57D-42F8-A5E6-F4C0A1B6E669}"/>
    <hyperlink ref="B168" r:id="rId213" xr:uid="{00029A4D-03D8-4D1A-80F4-4B6CEF256E51}"/>
    <hyperlink ref="B169" r:id="rId214" xr:uid="{C90DFA53-E289-4256-AF79-8038891F7A06}"/>
    <hyperlink ref="B170" r:id="rId215" xr:uid="{D3D2ECB0-6E7D-4DD5-B0AA-D21FFF5FCC7D}"/>
    <hyperlink ref="B171" r:id="rId216" xr:uid="{A344BF2F-34C3-4C04-AF4F-50F3E6D752DE}"/>
    <hyperlink ref="B172" r:id="rId217" xr:uid="{4BB0981B-AE03-4767-A5A9-D14915EFE33E}"/>
    <hyperlink ref="E172" r:id="rId218" location="query=C15H15NO2" xr:uid="{48A0C2D2-1EE4-42AD-8699-0416517BC191}"/>
    <hyperlink ref="B173" r:id="rId219" xr:uid="{29BFE88F-FCCF-406D-92F3-9035EC141520}"/>
    <hyperlink ref="E173" r:id="rId220" location="query=C11H17N" xr:uid="{8630945A-50D5-4C28-88BD-DE601B1CB844}"/>
    <hyperlink ref="B174" r:id="rId221" xr:uid="{41B71FBD-0623-45DB-BCBE-28BB06EFE959}"/>
    <hyperlink ref="B175" r:id="rId222" xr:uid="{28408D36-613A-45DE-933E-D7CF28FCFD25}"/>
    <hyperlink ref="E175" r:id="rId223" location="query=C15H22N2O" xr:uid="{798F5FCF-14A1-40E2-A9F9-EF39E96881DB}"/>
    <hyperlink ref="B176" r:id="rId224" xr:uid="{D3C07588-C545-49BD-BED7-991C103CA768}"/>
    <hyperlink ref="E176" r:id="rId225" location="query=C5H4N4S" xr:uid="{210E2885-5B44-443A-A346-26B151DE58F7}"/>
    <hyperlink ref="B177" r:id="rId226" xr:uid="{1F3B8D53-4DE6-489B-A3C2-51D092C6A7B1}"/>
    <hyperlink ref="E177" r:id="rId227" location="query=C11H17NO3" xr:uid="{99CD7170-2881-4973-A19D-6537477A580A}"/>
    <hyperlink ref="B178" r:id="rId228" location="section=Molecular-Formula" xr:uid="{8600CA64-3A55-422E-8CAF-4E1D54A516B0}"/>
    <hyperlink ref="B179" r:id="rId229" xr:uid="{D1BE8127-D44A-46E8-BF60-E8E6CCCEE39A}"/>
    <hyperlink ref="B180" r:id="rId230" xr:uid="{9D90BC2B-8130-423D-83EB-3D5B7DFFD2F2}"/>
    <hyperlink ref="E180" r:id="rId231" location="query=C14H19N3S" xr:uid="{11AD2AA3-D238-4136-985D-D8434788908F}"/>
    <hyperlink ref="B181" r:id="rId232" xr:uid="{2C6B7582-EAE1-4C50-9275-1336F42EA4BD}"/>
    <hyperlink ref="E181" r:id="rId233" location="query=C16H14N2O" xr:uid="{AEAFEF97-9CCA-42C7-94E1-C1BAC515667B}"/>
    <hyperlink ref="B182" r:id="rId234" xr:uid="{CA2072D6-D2F4-4DB9-B9B2-DC3D27F5DA8C}"/>
    <hyperlink ref="E182" r:id="rId235" location="query=C9H14N2O3" xr:uid="{4A434B49-D2DC-427F-B4A5-E5EFCEE7D739}"/>
    <hyperlink ref="B183" r:id="rId236" xr:uid="{10C5ECBD-0D59-4D91-8A99-B3AA05D1A9C2}"/>
    <hyperlink ref="E183" r:id="rId237" location="query=C5H8N4O3S2" xr:uid="{6DEDD34E-E23E-4581-A297-B780F8A2ECCD}"/>
    <hyperlink ref="E184" r:id="rId238" location="query=C6H12N4" xr:uid="{076FD3C2-3606-424E-A24B-C190DB8C8960}"/>
    <hyperlink ref="B185" r:id="rId239" xr:uid="{BC3203AB-4613-43D4-B1FA-0368A1305810}"/>
    <hyperlink ref="B186" r:id="rId240" xr:uid="{7F55D287-0E5D-4B79-B739-4469AAC717C8}"/>
    <hyperlink ref="B187" r:id="rId241" xr:uid="{6BA8DA72-A6A0-4D34-ABC9-B8A6F229A3F2}"/>
    <hyperlink ref="E187" r:id="rId242" location="query=C10H17NO2" xr:uid="{0D1CD799-701F-4AC7-8C9C-8FA4E634E07E}"/>
    <hyperlink ref="B188" r:id="rId243" xr:uid="{DEE81A22-DE72-4241-9829-1214E9038C5C}"/>
    <hyperlink ref="B189" r:id="rId244" xr:uid="{1880BFA1-E629-4445-BC47-FC9688314E7E}"/>
    <hyperlink ref="B190" r:id="rId245" location="section=Names-and-Identifiers" xr:uid="{2BAF6AC1-570B-4A57-865D-7E7196167D40}"/>
    <hyperlink ref="B191" r:id="rId246" xr:uid="{90BD4CCA-EA41-4636-9C89-B8AD4DA2C8FF}"/>
    <hyperlink ref="E191" r:id="rId247" location="query=C11H17NO3" xr:uid="{15C83963-A203-4AE8-8818-35FDFD798177}"/>
    <hyperlink ref="B192" r:id="rId248" xr:uid="{FD13B4C9-37BB-4BA6-AE59-1027B63EFFE8}"/>
    <hyperlink ref="E192" r:id="rId249" location="query=C6H9N3O3" xr:uid="{7EB4D199-AA03-4BFD-8527-D0C8881FF0E1}"/>
    <hyperlink ref="B193" r:id="rId250" location="section=Names-and-Identifiers" xr:uid="{CF51E8DF-CD0E-4B02-B867-B74888E3C678}"/>
    <hyperlink ref="B194" r:id="rId251" xr:uid="{05BE2408-EE5D-4232-B47F-D64639B45E98}"/>
    <hyperlink ref="B195" r:id="rId252" xr:uid="{587094E9-05FC-4B59-A406-990CF18CE994}"/>
    <hyperlink ref="B196" r:id="rId253" xr:uid="{F9FF8B37-1009-4221-805F-7B92C040FDEC}"/>
    <hyperlink ref="B197" r:id="rId254" xr:uid="{E0F07568-494E-4AB8-BB0D-AC6C932E643E}"/>
    <hyperlink ref="E197" r:id="rId255" location="query=C19H21NO4" xr:uid="{26E12228-9957-4AE9-B2E0-39EA3BCED9D1}"/>
    <hyperlink ref="B198" r:id="rId256" xr:uid="{578A47E2-2F29-4548-B92C-0ACFBD97EBFF}"/>
    <hyperlink ref="E198" r:id="rId257" location="query=C14H14O3" xr:uid="{97873E47-D05E-4307-87FB-BBD4654BA776}"/>
    <hyperlink ref="B199" r:id="rId258" xr:uid="{4A7D865D-98C1-41F3-AF6B-6CC4FC4F555C}"/>
    <hyperlink ref="B200" r:id="rId259" xr:uid="{A2D106BD-F97D-445C-9901-0E1D8D4A8419}"/>
    <hyperlink ref="E200" r:id="rId260" location="query=C15H11N3O3" xr:uid="{645BE22B-7808-4028-B292-9184C3E0B055}"/>
    <hyperlink ref="B201" r:id="rId261" xr:uid="{4715859E-8632-405C-BAFE-82BED5B69C8E}"/>
    <hyperlink ref="E201" r:id="rId262" location="query=C8H6N4O5" xr:uid="{32948663-F1F2-4410-A494-5EF4B7C7E619}"/>
    <hyperlink ref="B202" r:id="rId263" xr:uid="{D238DB59-9B45-4C84-8977-71D9B20C2E6B}"/>
    <hyperlink ref="B203" r:id="rId264" xr:uid="{39FB82F9-9A9C-46AC-AE3A-73768A90E250}"/>
    <hyperlink ref="B204" r:id="rId265" xr:uid="{B1775871-C759-4083-8152-69E99B1E7A07}"/>
    <hyperlink ref="B205" r:id="rId266" xr:uid="{80CC6D9B-BC3E-4F04-8E39-5F7DD648A1BA}"/>
    <hyperlink ref="B206" r:id="rId267" xr:uid="{98F0EBAF-A639-4CDF-B0B0-7DE54A814CD1}"/>
    <hyperlink ref="E206" r:id="rId268" location="query=C19H20N2O3" xr:uid="{7F8D9477-8F45-459F-853E-A3724A2A48F8}"/>
    <hyperlink ref="B207" r:id="rId269" xr:uid="{10F61B63-D0C0-40E4-86A7-B9ECE55B7DB4}"/>
    <hyperlink ref="B208" r:id="rId270" xr:uid="{221AB63E-93A8-4EAE-81A1-D65C8A5AD11E}"/>
    <hyperlink ref="E208" r:id="rId271" location="query=C5H4N4O2" xr:uid="{8AADD316-1F4A-47EB-921C-D3DAC3E49DC6}"/>
    <hyperlink ref="B209" r:id="rId272" xr:uid="{3E9D58EC-83FE-4DC5-8A67-6740BEC8D805}"/>
    <hyperlink ref="B210" r:id="rId273" xr:uid="{393B3E45-2FC6-4248-B11C-4721D8313AB5}"/>
    <hyperlink ref="E210" r:id="rId274" location="query=C20H21NO4" xr:uid="{8A94BE6E-3FE0-43FB-BEEC-347830EE30BA}"/>
    <hyperlink ref="B211" r:id="rId275" xr:uid="{4DFDDD1D-54D1-4F14-B6A9-522DC45D2EE0}"/>
    <hyperlink ref="E211" r:id="rId276" location="query=C19H27NO" xr:uid="{B9DEF31D-A89A-4505-ADE6-698ECE21085D}"/>
    <hyperlink ref="B212" r:id="rId277" xr:uid="{D374A742-B4C0-432A-B9E8-5DA9E54966F5}"/>
    <hyperlink ref="B213" r:id="rId278" xr:uid="{EE2D13CE-FBFC-4490-BB0F-3F3948DB64E7}"/>
    <hyperlink ref="B214" r:id="rId279" xr:uid="{6D044C59-7248-4F59-A32D-98F4A9FD8AAC}"/>
    <hyperlink ref="B215" r:id="rId280" xr:uid="{7A187701-92B6-49B3-9AC3-4D8407857A38}"/>
    <hyperlink ref="E215" r:id="rId281" location="query=C16H21NO2" xr:uid="{C92457D8-6E10-4CF6-ADF3-559CC8EC707D}"/>
    <hyperlink ref="B216" r:id="rId282" xr:uid="{1F953C7F-019E-48FA-9BB5-DC267D5DD701}"/>
    <hyperlink ref="E216" r:id="rId283" location="query=C10H15NO" xr:uid="{3F5C2212-4ADD-478A-9835-795D41D7A27F}"/>
    <hyperlink ref="B217" r:id="rId284" xr:uid="{CA420EE6-B7DF-4A55-91F0-AE4DED6E63D9}"/>
    <hyperlink ref="E217" r:id="rId285" location="query=C20H24N2O2" xr:uid="{235F02A7-80C4-4FA0-9C4A-2036783D22BE}"/>
    <hyperlink ref="B218" r:id="rId286" xr:uid="{119F81B0-6E94-4B61-91CE-43C2DD93E74A}"/>
    <hyperlink ref="B219" r:id="rId287" xr:uid="{E3130054-A2E7-4A33-9500-14A118ACDCB3}"/>
    <hyperlink ref="B220" r:id="rId288" xr:uid="{DE26EA4A-53F4-4F62-88A4-4D2D160C06BB}"/>
    <hyperlink ref="B221" r:id="rId289" xr:uid="{CB86BCA8-347A-46B1-B47B-4B975668B4D0}"/>
    <hyperlink ref="E221" r:id="rId290" location="query=C7H5NO3S" xr:uid="{BB786437-E1A1-4AD6-8054-A69C8D355BED}"/>
    <hyperlink ref="B222" r:id="rId291" xr:uid="{1C07D54A-09F2-416F-8B27-3E89735D5787}"/>
    <hyperlink ref="E222" r:id="rId292" location="query=C12H18N2O3" xr:uid="{EFF60E22-ACB3-4E43-821F-A1EA3044D13D}"/>
    <hyperlink ref="B223" r:id="rId293" xr:uid="{B033EA73-77F2-484C-BE18-B3AA2B66490E}"/>
    <hyperlink ref="E223" r:id="rId294" location="query=C13H13N3O5S2" xr:uid="{7DAEB90C-AA25-4042-85B0-2B7BECED942A}"/>
    <hyperlink ref="B224" r:id="rId295" xr:uid="{83A18426-64F7-4E29-8686-687DC4C98048}"/>
    <hyperlink ref="E224" r:id="rId296" location="query=C7H10N4O2S" xr:uid="{7634AF95-2619-442C-BDB9-2B612F5616B2}"/>
    <hyperlink ref="B225" r:id="rId297" xr:uid="{31E3BD04-87ED-4B7B-8D4C-AD1165DE066B}"/>
    <hyperlink ref="E225" r:id="rId298" location="query=C11H12N4O2S" xr:uid="{8A979FED-405B-4647-AAC4-F8029EEBBA3F}"/>
    <hyperlink ref="B226" r:id="rId299" xr:uid="{882525EA-FFDE-4143-8F26-709CDA2F1923}"/>
    <hyperlink ref="E226" r:id="rId300" location="query=C11H12N4O3S" xr:uid="{A17E4C11-C4BF-4766-84C7-855C06577194}"/>
    <hyperlink ref="B227" r:id="rId301" xr:uid="{DA369528-C7E7-424C-8774-344C5584F63D}"/>
    <hyperlink ref="E227" r:id="rId302" location="query=C9H10N4O2S2" xr:uid="{C80ACB39-C39E-4DAB-BF90-DEDE6042D918}"/>
    <hyperlink ref="B228" r:id="rId303" xr:uid="{A501D1B0-DE20-4334-BC36-08088669CCAD}"/>
    <hyperlink ref="E228" r:id="rId304" location="query=C10H11N3O3S" xr:uid="{77D8B2FE-0907-4DE9-BF33-DC8E56215534}"/>
    <hyperlink ref="B229" r:id="rId305" xr:uid="{CA00BCEA-0FD5-4CD1-BBC5-6070BA7CA9BE}"/>
    <hyperlink ref="E229" r:id="rId306" location="query=C6H8N2O2S" xr:uid="{115B0510-991C-4D56-BD02-1CDD28E94582}"/>
    <hyperlink ref="B230" r:id="rId307" xr:uid="{327DBB52-8B30-4ED7-B59F-E3D38003A920}"/>
    <hyperlink ref="E230" r:id="rId308" location="query=C11H11N3O2S" xr:uid="{91F329BD-C00F-4C88-9859-38E21F12A93A}"/>
    <hyperlink ref="B231" r:id="rId309" xr:uid="{BFD9D01F-353E-4785-83E4-78B8A390A341}"/>
    <hyperlink ref="E231" r:id="rId310" location="query=C11H16N2O3" xr:uid="{DAD279C6-41E0-492D-A076-B9ADCAE9F0FC}"/>
    <hyperlink ref="B232" r:id="rId311" xr:uid="{E2BD363A-EF98-4E5E-9AB2-8C4BE2770B85}"/>
    <hyperlink ref="E232" r:id="rId312" location="query=C14H19N3S" xr:uid="{B9DB299C-C529-4530-B243-2BEA440F0D3D}"/>
    <hyperlink ref="B233" r:id="rId313" xr:uid="{D63B77C3-55E0-409E-A495-2F24F839A3B8}"/>
    <hyperlink ref="E233" r:id="rId314" location="query=C7H8N4O2" xr:uid="{4E38C098-0F28-47FF-BC84-386CB638A346}"/>
    <hyperlink ref="B234" r:id="rId315" xr:uid="{54B4EA34-1607-42EC-83C4-073999E1F1D4}"/>
    <hyperlink ref="E234" r:id="rId316" location="query=C7H8N4O2" xr:uid="{FB7C28BE-23ED-4DB1-921B-42AB5BEA3CBA}"/>
    <hyperlink ref="B235" r:id="rId317" xr:uid="{CD35BDEF-E17E-4A44-9B93-F6ED270EAEB5}"/>
    <hyperlink ref="E235" r:id="rId318" location="query=C15H24N2O2" xr:uid="{4A1AAB92-ABD1-4249-A5D0-A4BFCCA6E8B7}"/>
    <hyperlink ref="B236" r:id="rId319" xr:uid="{C546DBEF-0DDA-4CE2-8169-BF045515F087}"/>
    <hyperlink ref="B237" r:id="rId320" location="section=Names-and-Identifiers" xr:uid="{36D6CB1C-17BB-4C18-B639-BC34DE771DD4}"/>
    <hyperlink ref="B238" r:id="rId321" xr:uid="{F039E204-840C-4BDA-AF9D-D57073685A76}"/>
    <hyperlink ref="E238" r:id="rId322" location="query=C21H28N2O5" xr:uid="{0273462F-59BC-48EE-BE0B-B930ECAAC244}"/>
    <hyperlink ref="B239" r:id="rId323" xr:uid="{AC138CCA-2DC7-4C52-B0BA-91B0A440F3CB}"/>
    <hyperlink ref="E239" r:id="rId324" location="query=C14H18N4O3" xr:uid="{B52666EF-EB88-4BBC-9986-EF54E750E47F}"/>
    <hyperlink ref="B240" r:id="rId325" xr:uid="{4545E218-0508-40B6-9E6B-1A4AAFB46033}"/>
    <hyperlink ref="E240" r:id="rId326" location="query=C16H21N3" xr:uid="{D0341B98-2BAF-45B2-A9B4-BA2D5454A92F}"/>
    <hyperlink ref="B241" r:id="rId327" xr:uid="{28B34D6B-4A03-4FFA-8B4D-94209C4BFBE9}"/>
    <hyperlink ref="B242" r:id="rId328" xr:uid="{76AAAC46-FDBA-4993-B8DA-61C57B86FFFD}"/>
    <hyperlink ref="B243" r:id="rId329" xr:uid="{5C455CE4-3466-4DA6-BC5D-4DBD6FC4B730}"/>
    <hyperlink ref="E243" r:id="rId330" location="query=CH4N2O" xr:uid="{8A9F9EEF-DCB2-4581-BBEB-F25BD776BE01}"/>
    <hyperlink ref="B244" r:id="rId331" xr:uid="{0B9D0987-F412-4C4D-86FD-275A7CB821A3}"/>
    <hyperlink ref="E244" r:id="rId332" location="query=C11H16N2O3" xr:uid="{73F7C632-135A-4777-B437-2EAC3112B910}"/>
    <hyperlink ref="B245" r:id="rId333" xr:uid="{29C64F9F-42D8-4AD8-B401-3D5ADA0889C0}"/>
    <hyperlink ref="B246" r:id="rId334" xr:uid="{6AFD841C-98DC-4C66-A37C-A276AB0EFCAF}"/>
    <hyperlink ref="B247" r:id="rId335" xr:uid="{A461FEF9-B8E2-4001-9FB0-272A91084A2D}"/>
    <hyperlink ref="E247" r:id="rId336" location="query=C19H16O4" xr:uid="{0186B758-FD0B-48C2-ADA0-D88C0C7FBD14}"/>
    <hyperlink ref="B248" r:id="rId337" xr:uid="{BD27BEA6-E24E-43A2-9F1B-D127CEAC82BC}"/>
    <hyperlink ref="E248" r:id="rId338" location="query=C7H11NO2" xr:uid="{6A8A7DD7-AE17-45E1-BBC0-2058A57F3214}"/>
    <hyperlink ref="B249" r:id="rId339" xr:uid="{9D73E70C-4DB6-461E-A9F6-C9B208D4A095}"/>
    <hyperlink ref="E249" r:id="rId340" location="query=C2H5NO2" xr:uid="{6B3ABB87-2626-4F48-8E9D-7E6324E3B21F}"/>
    <hyperlink ref="B250" r:id="rId341" xr:uid="{F220E517-909B-45C4-B6DA-F206A7BF74A4}"/>
    <hyperlink ref="E250" r:id="rId342" location="query=C21H45N3" xr:uid="{4F00BD9E-169C-4153-9F7D-E6120FF0EA12}"/>
    <hyperlink ref="B251" r:id="rId343" xr:uid="{89DE170B-6C7A-4B08-8C2C-779DD16B0629}"/>
    <hyperlink ref="B252" r:id="rId344" xr:uid="{2B87D48C-8D5C-4074-A238-83CE6D9E58F5}"/>
    <hyperlink ref="E252" r:id="rId345" location="query=C10H10N4O2S" xr:uid="{5C34C6E0-F28B-44C9-A587-E1FE9B2C2C76}"/>
    <hyperlink ref="B184" r:id="rId346" xr:uid="{885390AF-367B-4EB6-8413-2693A98D7D94}"/>
  </hyperlinks>
  <pageMargins left="0.7" right="0.7" top="0.75" bottom="0.75" header="0.3" footer="0.3"/>
  <pageSetup orientation="portrait" r:id="rId3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Nicholaus Verdhy</cp:lastModifiedBy>
  <dcterms:created xsi:type="dcterms:W3CDTF">2022-02-14T16:35:37Z</dcterms:created>
  <dcterms:modified xsi:type="dcterms:W3CDTF">2023-12-27T09:55:43Z</dcterms:modified>
</cp:coreProperties>
</file>