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Grace\Desktop\"/>
    </mc:Choice>
  </mc:AlternateContent>
  <bookViews>
    <workbookView xWindow="0" yWindow="0" windowWidth="19200" windowHeight="8180" activeTab="3"/>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62913"/>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 r="H57" i="6"/>
  <c r="G57" i="6"/>
  <c r="F57" i="6"/>
  <c r="H56" i="6"/>
  <c r="G56" i="6"/>
  <c r="F56" i="6"/>
  <c r="H55" i="6"/>
  <c r="G55" i="6"/>
  <c r="F55" i="6"/>
  <c r="H54" i="6"/>
  <c r="G54" i="6"/>
  <c r="F54" i="6"/>
  <c r="H53" i="6"/>
  <c r="G53" i="6"/>
  <c r="V36" i="5"/>
  <c r="U36" i="5"/>
  <c r="T36" i="5"/>
  <c r="S36" i="5"/>
  <c r="R36" i="5"/>
  <c r="Q36" i="5"/>
  <c r="P36" i="5"/>
  <c r="V35" i="5"/>
  <c r="U35" i="5"/>
  <c r="T35" i="5"/>
  <c r="S35" i="5"/>
  <c r="R35" i="5"/>
  <c r="Q35" i="5"/>
  <c r="P35" i="5"/>
  <c r="V34" i="5"/>
  <c r="U34" i="5"/>
  <c r="T34" i="5"/>
  <c r="S34" i="5"/>
  <c r="R34" i="5"/>
  <c r="Q34" i="5"/>
  <c r="P34" i="5"/>
  <c r="V33" i="5"/>
  <c r="U33" i="5"/>
  <c r="T33" i="5"/>
  <c r="S33" i="5"/>
  <c r="R33" i="5"/>
  <c r="Q33" i="5"/>
  <c r="P33" i="5"/>
  <c r="V32" i="5"/>
  <c r="U32" i="5"/>
  <c r="T32" i="5"/>
  <c r="S32" i="5"/>
  <c r="R32" i="5"/>
  <c r="Q32" i="5"/>
  <c r="P32" i="5"/>
  <c r="V31" i="5"/>
  <c r="U31" i="5"/>
  <c r="T31" i="5"/>
  <c r="S31" i="5"/>
  <c r="R31" i="5"/>
  <c r="Q31" i="5"/>
  <c r="P31" i="5"/>
  <c r="V30" i="5"/>
  <c r="U30" i="5"/>
  <c r="T30" i="5"/>
  <c r="S30" i="5"/>
  <c r="R30" i="5"/>
  <c r="Q30" i="5"/>
  <c r="P30" i="5"/>
  <c r="V29" i="5"/>
  <c r="U29" i="5"/>
  <c r="T29" i="5"/>
  <c r="S29" i="5"/>
  <c r="R29" i="5"/>
  <c r="Q29" i="5"/>
  <c r="P29" i="5"/>
  <c r="V28" i="5"/>
  <c r="U28" i="5"/>
  <c r="T28" i="5"/>
  <c r="S28" i="5"/>
  <c r="R28" i="5"/>
  <c r="Q28" i="5"/>
  <c r="P28" i="5"/>
  <c r="V27" i="5"/>
  <c r="U27" i="5"/>
  <c r="T27" i="5"/>
  <c r="S27" i="5"/>
  <c r="R27" i="5"/>
  <c r="Q27" i="5"/>
  <c r="P27" i="5"/>
  <c r="V26" i="5"/>
  <c r="U26" i="5"/>
  <c r="T26" i="5"/>
  <c r="S26" i="5"/>
  <c r="R26" i="5"/>
  <c r="Q26" i="5"/>
  <c r="P26" i="5"/>
  <c r="V25" i="5"/>
  <c r="U25" i="5"/>
  <c r="T25" i="5"/>
  <c r="S25" i="5"/>
  <c r="R25" i="5"/>
  <c r="Q25" i="5"/>
  <c r="P25" i="5"/>
  <c r="V24" i="5"/>
  <c r="U24" i="5"/>
  <c r="T24" i="5"/>
  <c r="S24" i="5"/>
  <c r="R24" i="5"/>
  <c r="Q24" i="5"/>
  <c r="P24" i="5"/>
  <c r="V23" i="5"/>
  <c r="U23" i="5"/>
  <c r="T23" i="5"/>
  <c r="S23" i="5"/>
  <c r="R23" i="5"/>
  <c r="Q23" i="5"/>
  <c r="P23" i="5"/>
  <c r="V22" i="5"/>
  <c r="U22" i="5"/>
  <c r="T22" i="5"/>
  <c r="S22" i="5"/>
  <c r="R22" i="5"/>
  <c r="Q22" i="5"/>
  <c r="P22" i="5"/>
  <c r="V21" i="5"/>
  <c r="U21" i="5"/>
  <c r="T21" i="5"/>
  <c r="S21" i="5"/>
  <c r="R21" i="5"/>
  <c r="Q21" i="5"/>
  <c r="P21" i="5"/>
  <c r="V20" i="5"/>
  <c r="U20" i="5"/>
  <c r="T20" i="5"/>
  <c r="S20" i="5"/>
  <c r="R20" i="5"/>
  <c r="Q20" i="5"/>
  <c r="P20" i="5"/>
  <c r="V19" i="5"/>
  <c r="U19" i="5"/>
  <c r="T19" i="5"/>
  <c r="S19" i="5"/>
  <c r="R19" i="5"/>
  <c r="Q19" i="5"/>
  <c r="U18" i="5"/>
  <c r="T18" i="5"/>
  <c r="S18" i="5"/>
  <c r="R18" i="5"/>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metadataTypes count="3">
    <metadataType name="" minSupportedVersion="0"/>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1">
    <bk>
      <extLst>
        <ext xmlns:xlrd="http://schemas.microsoft.com/office/spreadsheetml/2017/richdata" uri="{3e2802c4-a4d2-4d8b-9148-e3be6c30e623}">
          <xlrd:rvb i="0"/>
        </ext>
      </extLst>
    </bk>
  </futureMetadata>
  <cellMetadata count="1">
    <bk>
      <rc t="2" v="0"/>
    </bk>
  </cellMetadata>
  <valueMetadata count="2">
    <bk>
      <rc t="3" v="0"/>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<sst xmlns="http://schemas.openxmlformats.org/spreadsheetml/2006/main" count="3172" uniqueCount="1085">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</sst>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409]d\-mmm\-yy;@"/>
    <numFmt numFmtId="165" formatCode="\$#,##0;\(\$#,##0\);\$#,##0"/>
    <numFmt numFmtId="166" formatCode="0.0"/>
    <numFmt numFmtId="167" formatCode="&quot;$&quot;#,###.0,&quot;k&quot;"/>
    <numFmt numFmtId="168" formatCode="&quot;$&quot;#,##0"/>
  </numFmts>
  <fonts count="10">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tableStyleElement type="wholeTable" dxfId="18"/>
    </tableStyle>
    <tableStyle name="SlicerStyleDark5 2" pivot="0" table="0" count="10">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[Call_Centre_Analysis.xlsx]Pivots!weekday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[Call_Centre_Analysis.xlsx]Pivots!monthly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[Call_Centre_Analysis.xlsx]Pivots!PivotTable7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layout/>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ext>
          </c:extLst>
        </c:dLbl>
      </c:pivotFmt>
      <c:pivotFmt>
        <c:idx val="5"/>
        <c:spPr>
          <a:solidFill>
            <a:schemeClr val="accent4"/>
          </a:solidFill>
          <a:ln>
            <a:noFill/>
          </a:ln>
          <a:effectLst/>
        </c:spPr>
        <c:marker>
          <c:symbol val="none"/>
        </c:marker>
        <c:dLbl>
          <c:idx val="0"/>
          <c:layout/>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[Call_Centre_Analysis.xlsx]Pivots!rep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7.png"/><Relationship Id="rId7" Type="http://schemas.openxmlformats.org/officeDocument/2006/relationships/image" Target="../media/image9.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6.png"/><Relationship Id="rId6" Type="http://schemas.openxmlformats.org/officeDocument/2006/relationships/image" Target="../media/image22.svg"/><Relationship Id="rId11" Type="http://schemas.openxmlformats.org/officeDocument/2006/relationships/image" Target="../media/image11.png"/><Relationship Id="rId5" Type="http://schemas.openxmlformats.org/officeDocument/2006/relationships/image" Target="../media/image8.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xmlns=""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rry Hill" refreshedDate="45520.378767361108" backgroundQuery="1" createdVersion="8" refreshedVersion="8" minRefreshableVersion="3" recordCount="0" supportSubquery="1" supportAdvancedDrill="1">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saveData="0" refreshedBy="Derry Hill" refreshedDate="45520.388252546298" backgroundQuery="1" createdVersion="8" refreshedVersion="8" minRefreshableVersion="3" recordCount="0" supportSubquery="1" supportAdvancedDrill="1">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saveData="0" refreshedBy="Derry Hill" refreshedDate="45520.405441435185" backgroundQuery="1" createdVersion="8" refreshedVersion="8" minRefreshableVersion="3" recordCount="0" supportSubquery="1" supportAdvancedDrill="1">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saveData="0" refreshedBy="Derry Hill" refreshedDate="45520.411626851848" backgroundQuery="1" createdVersion="8" refreshedVersion="8" minRefreshableVersion="3" recordCount="0" supportSubquery="1" supportAdvancedDrill="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saveData="0" refreshedBy="Derry Hill" refreshedDate="45552.595158449076" backgroundQuery="1" createdVersion="8" refreshedVersion="8" minRefreshableVersion="3" recordCount="0" supportSubquery="1" supportAdvancedDrill="1">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saveData="0" refreshedBy="Derry Hill" refreshedDate="45552.595159027776" backgroundQuery="1" createdVersion="8" refreshedVersion="8" minRefreshableVersion="3" recordCount="0" supportSubquery="1" supportAdvancedDrill="1">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saveData="0" refreshedBy="Derry Hill" refreshedDate="45552.595159375" backgroundQuery="1" createdVersion="8" refreshedVersion="8" minRefreshableVersion="3" recordCount="0" supportSubquery="1" supportAdvancedDrill="1">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saveData="0" refreshedBy="Derry Hill" refreshedDate="45552.595159837962" backgroundQuery="1" createdVersion="8" refreshedVersion="8" minRefreshableVersion="3" recordCount="0" supportSubquery="1" supportAdvancedDrill="1">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saveData="0" refreshedBy="Derry Hill" refreshedDate="45552.595160185185" backgroundQuery="1" createdVersion="8" refreshedVersion="8" minRefreshableVersion="3" recordCount="0" supportSubquery="1" supportAdvancedDrill="1">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saveData="0" refreshedBy="Derry Hill" refreshedDate="45520.378763078705"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0">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2.png"/><Relationship Id="rId6" Type="http://schemas.openxmlformats.org/officeDocument/2006/relationships/image" Target="../media/image60.png"/><Relationship Id="rId5" Type="http://schemas.openxmlformats.org/officeDocument/2006/relationships/image" Target="../media/image50.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presentativ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presentative" cache="Slicer_Representative" caption="Representative" level="1" style="SlicerStyleDark5 2" rowHeight="257175"/>
</slicers>
</file>

<file path=xl/tables/table1.xml><?xml version="1.0" encoding="utf-8"?>
<table xmlns="http://schemas.openxmlformats.org/spreadsheetml/2006/main" id="1" name="calls" displayName="calls" ref="B3:L1003" totalsRowShown="0">
  <autoFilter ref="B3:L1003"/>
  <tableColumns count="11">
    <tableColumn id="1" name="Call number"/>
    <tableColumn id="2" name="Customer ID"/>
    <tableColumn id="3" name="Duration"/>
    <tableColumn id="4" name="Representative" dataDxfId="15"/>
    <tableColumn id="5" name="Date of Call" dataDxfId="14"/>
    <tableColumn id="6" name="Purchase Amount"/>
    <tableColumn id="7" name="Satisfaction Rating"/>
    <tableColumn id="8" name="FY" dataDxfId="13">
      <calculatedColumnFormula>IF(MONTH(calls[[#This Row],[Date of Call]])&lt;=6, YEAR(calls[[#This Row],[Date of Call]]), YEAR(calls[[#This Row],[Date of Call]])+1)</calculatedColumnFormula>
    </tableColumn>
    <tableColumn id="9" name="Day of week" dataDxfId="12">
      <calculatedColumnFormula>TEXT(calls[[#This Row],[Date of Call]],"DDDD")</calculatedColumnFormula>
    </tableColumn>
    <tableColumn id="10"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customers" displayName="customers" ref="Q3:T18" totalsRowShown="0" headerRowDxfId="9" headerRowBorderDxfId="8" tableBorderDxfId="7" totalsRowBorderDxfId="6">
  <autoFilter ref="Q3:T18"/>
  <tableColumns count="4">
    <tableColumn id="1" name="Customer ID" dataDxfId="5"/>
    <tableColumn id="2" name="Gedner" dataDxfId="4"/>
    <tableColumn id="3" name="Age" dataDxfId="3"/>
    <tableColumn id="4"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1003"/>
  <sheetViews>
    <sheetView topLeftCell="A4" zoomScale="55" zoomScaleNormal="55" workbookViewId="0">
      <selection activeCell="T4" sqref="T4:T18"/>
    </sheetView>
  </sheetViews>
  <sheetFormatPr defaultRowHeight="14"/>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
  <sheetViews>
    <sheetView zoomScale="55" zoomScaleNormal="55" workbookViewId="0">
      <selection activeCell="AD14" sqref="AD14"/>
    </sheetView>
  </sheetViews>
  <sheetFormatPr defaultRowHeight="14"/>
  <cols>
    <col min="1" max="2" width="2.25" customWidth="1"/>
    <col min="5" max="5" width="4" customWidth="1"/>
    <col min="15" max="15" width="4.25" customWidth="1"/>
    <col min="16" max="16" width="12.83203125" customWidth="1"/>
  </cols>
  <sheetData>
    <row r="1" spans="1:27" ht="54" customHeight="1">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c r="A29" s="20"/>
      <c r="B29" s="20"/>
      <c r="C29" s="20"/>
      <c r="D29" s="20"/>
      <c r="E29" s="20"/>
      <c r="F29" s="20"/>
      <c r="G29" s="20"/>
      <c r="H29" s="20"/>
      <c r="I29" s="20"/>
      <c r="J29" s="20"/>
      <c r="K29" s="20"/>
      <c r="L29" s="20"/>
      <c r="M29" s="43" t="e" vm="2">
        <f>Pivots!H76</f>
        <v>#VALUE!</v>
      </c>
      <c r="N29" s="43"/>
      <c r="O29" s="20"/>
      <c r="P29" s="32" t="str">
        <v>C0013</v>
      </c>
      <c r="Q29" s="33">
        <v>1255</v>
      </c>
      <c r="R29" s="33">
        <v>516</v>
      </c>
      <c r="S29" s="33">
        <v>1874</v>
      </c>
      <c r="T29" s="33">
        <v>1863</v>
      </c>
      <c r="U29" s="33">
        <v>1722</v>
      </c>
      <c r="V29" s="34">
        <v>7230</v>
      </c>
      <c r="W29" s="20"/>
      <c r="X29" s="20"/>
      <c r="Y29" s="20"/>
      <c r="Z29" s="20"/>
      <c r="AA29" s="20"/>
    </row>
    <row r="30" spans="1:27">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25"/>
  <sheetViews>
    <sheetView topLeftCell="A61" zoomScale="55" zoomScaleNormal="55" workbookViewId="0">
      <selection activeCell="H76" sqref="H76"/>
    </sheetView>
  </sheetViews>
  <sheetFormatPr defaultRowHeight="14"/>
  <cols>
    <col min="1" max="1" width="14.83203125"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207</v>
      </c>
      <c r="B10" s="22">
        <v>20872</v>
      </c>
      <c r="C10" s="21">
        <v>17700</v>
      </c>
      <c r="D10" s="23">
        <v>3.8589371980676304</v>
      </c>
      <c r="E10" s="21">
        <v>60</v>
      </c>
    </row>
    <row r="24" spans="1:8">
      <c r="A24" s="24" t="s">
        <v>1047</v>
      </c>
      <c r="B24" t="s">
        <v>1042</v>
      </c>
      <c r="C24" t="s">
        <v>1061</v>
      </c>
      <c r="G24" s="24" t="s">
        <v>1047</v>
      </c>
      <c r="H24" t="s">
        <v>1042</v>
      </c>
    </row>
    <row r="25" spans="1:8">
      <c r="A25" s="25" t="s">
        <v>1049</v>
      </c>
      <c r="B25" s="21">
        <v>13</v>
      </c>
      <c r="C25" s="21">
        <v>13</v>
      </c>
      <c r="G25" s="25" t="s">
        <v>1065</v>
      </c>
      <c r="H25" s="21">
        <v>30</v>
      </c>
    </row>
    <row r="26" spans="1:8">
      <c r="A26" s="25" t="s">
        <v>1050</v>
      </c>
      <c r="B26" s="21">
        <v>13</v>
      </c>
      <c r="C26" s="21">
        <v>13</v>
      </c>
      <c r="G26" s="25" t="s">
        <v>1063</v>
      </c>
      <c r="H26" s="21">
        <v>34</v>
      </c>
    </row>
    <row r="27" spans="1:8">
      <c r="A27" s="25" t="s">
        <v>1051</v>
      </c>
      <c r="B27" s="21">
        <v>28</v>
      </c>
      <c r="C27" s="21">
        <v>28</v>
      </c>
      <c r="G27" s="25" t="s">
        <v>1067</v>
      </c>
      <c r="H27" s="21">
        <v>26</v>
      </c>
    </row>
    <row r="28" spans="1:8">
      <c r="A28" s="25" t="s">
        <v>1052</v>
      </c>
      <c r="B28" s="21">
        <v>24</v>
      </c>
      <c r="C28" s="21">
        <v>24</v>
      </c>
      <c r="G28" s="25" t="s">
        <v>1068</v>
      </c>
      <c r="H28" s="21">
        <v>38</v>
      </c>
    </row>
    <row r="29" spans="1:8">
      <c r="A29" s="25" t="s">
        <v>1053</v>
      </c>
      <c r="B29" s="21">
        <v>23</v>
      </c>
      <c r="C29" s="21">
        <v>23</v>
      </c>
      <c r="G29" s="25" t="s">
        <v>1066</v>
      </c>
      <c r="H29" s="21">
        <v>27</v>
      </c>
    </row>
    <row r="30" spans="1:8">
      <c r="A30" s="25" t="s">
        <v>1054</v>
      </c>
      <c r="B30" s="21">
        <v>17</v>
      </c>
      <c r="C30" s="21">
        <v>17</v>
      </c>
      <c r="G30" s="25" t="s">
        <v>1062</v>
      </c>
      <c r="H30" s="21">
        <v>27</v>
      </c>
    </row>
    <row r="31" spans="1:8">
      <c r="A31" s="25" t="s">
        <v>1055</v>
      </c>
      <c r="B31" s="21">
        <v>11</v>
      </c>
      <c r="C31" s="21">
        <v>11</v>
      </c>
      <c r="G31" s="25" t="s">
        <v>1064</v>
      </c>
      <c r="H31" s="21">
        <v>25</v>
      </c>
    </row>
    <row r="32" spans="1:8">
      <c r="A32" s="25" t="s">
        <v>1056</v>
      </c>
      <c r="B32" s="21">
        <v>11</v>
      </c>
      <c r="C32" s="21">
        <v>11</v>
      </c>
      <c r="G32" s="25" t="s">
        <v>1048</v>
      </c>
      <c r="H32" s="21">
        <v>207</v>
      </c>
    </row>
    <row r="33" spans="1:3">
      <c r="A33" s="25" t="s">
        <v>1057</v>
      </c>
      <c r="B33" s="21">
        <v>14</v>
      </c>
      <c r="C33" s="21">
        <v>14</v>
      </c>
    </row>
    <row r="34" spans="1:3">
      <c r="A34" s="25" t="s">
        <v>1058</v>
      </c>
      <c r="B34" s="21">
        <v>30</v>
      </c>
      <c r="C34" s="21">
        <v>30</v>
      </c>
    </row>
    <row r="35" spans="1:3">
      <c r="A35" s="25" t="s">
        <v>1059</v>
      </c>
      <c r="B35" s="21">
        <v>14</v>
      </c>
      <c r="C35" s="21">
        <v>14</v>
      </c>
    </row>
    <row r="36" spans="1:3">
      <c r="A36" s="25" t="s">
        <v>1060</v>
      </c>
      <c r="B36" s="21">
        <v>9</v>
      </c>
      <c r="C36" s="21">
        <v>9</v>
      </c>
    </row>
    <row r="37" spans="1:3">
      <c r="A37" s="25" t="s">
        <v>1048</v>
      </c>
      <c r="B37" s="21">
        <v>207</v>
      </c>
      <c r="C37" s="21">
        <v>207</v>
      </c>
    </row>
    <row r="50" spans="1:10">
      <c r="F50" t="s">
        <v>1069</v>
      </c>
      <c r="I50" t="s">
        <v>1075</v>
      </c>
      <c r="J50" t="str">
        <f>A66</f>
        <v>R03</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f t="shared" si="0"/>
        <v>207</v>
      </c>
      <c r="J55">
        <f t="shared" si="1"/>
        <v>20872</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c r="G63" s="14" t="s">
        <v>1078</v>
      </c>
    </row>
    <row r="65" spans="1:8">
      <c r="A65" s="24" t="s">
        <v>1047</v>
      </c>
      <c r="G65" t="s">
        <v>1079</v>
      </c>
      <c r="H65" s="41">
        <f>A10/A4</f>
        <v>0.20699999999999999</v>
      </c>
    </row>
    <row r="66" spans="1:8">
      <c r="A66" s="27" t="s">
        <v>6</v>
      </c>
      <c r="G66" t="s">
        <v>1071</v>
      </c>
      <c r="H66">
        <f>_xlfn.XLOOKUP(A66,F53:F57,G53:G57)</f>
        <v>207</v>
      </c>
    </row>
    <row r="67" spans="1:8">
      <c r="G67" t="s">
        <v>1072</v>
      </c>
      <c r="H67">
        <f>_xlfn.XLOOKUP(A66,F53:F57,H53:H57)</f>
        <v>20872</v>
      </c>
    </row>
    <row r="69" spans="1:8">
      <c r="G69" t="s">
        <v>1080</v>
      </c>
      <c r="H69">
        <f>_xlfn.RANK.AVG(H66,G53:G57)</f>
        <v>2</v>
      </c>
    </row>
    <row r="70" spans="1:8">
      <c r="G70" t="s">
        <v>1081</v>
      </c>
      <c r="H70">
        <f>_xlfn.RANK.AVG(H67,H53:H57)</f>
        <v>1</v>
      </c>
    </row>
    <row r="72" spans="1:8">
      <c r="G72" t="s">
        <v>1082</v>
      </c>
    </row>
    <row r="73" spans="1:8">
      <c r="H73" t="str">
        <f>"% of calls:"&amp;TEXT(H65,"0%")</f>
        <v>% of calls:21%</v>
      </c>
    </row>
    <row r="74" spans="1:8">
      <c r="H74" t="str">
        <f>IF(COUNTA(A66:A70)&gt;1,"","Call rank:"&amp;H69)</f>
        <v>Call rank:2</v>
      </c>
    </row>
    <row r="75" spans="1:8">
      <c r="H75" t="str">
        <f>IF(COUNTA(A66:A70)&gt;1,"","Amount rank:"&amp;H70)</f>
        <v>Amount rank:1</v>
      </c>
    </row>
    <row r="76" spans="1:8">
      <c r="G76" t="s">
        <v>1083</v>
      </c>
      <c r="H76" t="e" vm="2">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1</v>
      </c>
    </row>
    <row r="92" spans="1:4">
      <c r="A92" s="25">
        <v>2</v>
      </c>
      <c r="B92" s="21">
        <v>11</v>
      </c>
    </row>
    <row r="93" spans="1:4">
      <c r="A93" s="25">
        <v>3</v>
      </c>
      <c r="B93" s="21">
        <v>46</v>
      </c>
    </row>
    <row r="94" spans="1:4">
      <c r="A94" s="25">
        <v>4</v>
      </c>
      <c r="B94" s="21">
        <v>88</v>
      </c>
    </row>
    <row r="95" spans="1:4">
      <c r="A95" s="25">
        <v>5</v>
      </c>
      <c r="B95" s="21">
        <v>60</v>
      </c>
    </row>
    <row r="96" spans="1:4">
      <c r="A96" s="25" t="s">
        <v>1048</v>
      </c>
      <c r="B96" s="21">
        <v>207</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F7"/>
  <sheetViews>
    <sheetView tabSelected="1" zoomScaleNormal="100" workbookViewId="0">
      <selection activeCell="I3" sqref="I3"/>
    </sheetView>
  </sheetViews>
  <sheetFormatPr defaultRowHeight="14"/>
  <cols>
    <col min="5" max="5" width="10.83203125" customWidth="1"/>
    <col min="6" max="6" width="9.83203125" customWidth="1"/>
  </cols>
  <sheetData>
    <row r="2" spans="5:6">
      <c r="E2" t="s">
        <v>1040</v>
      </c>
      <c r="F2" t="s">
        <v>1041</v>
      </c>
    </row>
    <row r="3" spans="5:6" ht="25.5" customHeight="1">
      <c r="E3" t="s">
        <v>11</v>
      </c>
      <c r="F3" t="e" vm="1">
        <v>#VALUE!</v>
      </c>
    </row>
    <row r="4" spans="5:6" ht="25.5" customHeight="1">
      <c r="E4" t="s">
        <v>9</v>
      </c>
      <c r="F4" t="e" vm="1">
        <v>#VALUE!</v>
      </c>
    </row>
    <row r="5" spans="5:6" ht="25.5" customHeight="1">
      <c r="E5" t="s">
        <v>6</v>
      </c>
      <c r="F5" t="e" vm="1">
        <v>#VALUE!</v>
      </c>
    </row>
    <row r="6" spans="5:6" ht="25.5" customHeight="1">
      <c r="E6" t="s">
        <v>13</v>
      </c>
      <c r="F6" t="e" vm="1">
        <v>#VALUE!</v>
      </c>
    </row>
    <row r="7" spans="5:6" ht="25.5" customHeight="1">
      <c r="E7" t="s">
        <v>10</v>
      </c>
      <c r="F7" t="e" vm="1">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Grace</cp:lastModifiedBy>
  <dcterms:created xsi:type="dcterms:W3CDTF">2021-03-14T20:21:32Z</dcterms:created>
  <dcterms:modified xsi:type="dcterms:W3CDTF">2025-02-13T12:26:22Z</dcterms:modified>
</cp:coreProperties>
</file>