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Nextcloud\Metaanalyse Planen\Rekodierung 2021\"/>
    </mc:Choice>
  </mc:AlternateContent>
  <xr:revisionPtr revIDLastSave="0" documentId="13_ncr:1_{ED79A81C-4FF9-4EFC-9F86-B28A62ADDA21}" xr6:coauthVersionLast="47" xr6:coauthVersionMax="47" xr10:uidLastSave="{00000000-0000-0000-0000-000000000000}"/>
  <bookViews>
    <workbookView xWindow="28680" yWindow="-120" windowWidth="29040" windowHeight="17640" xr2:uid="{995B4339-EB89-6345-96FA-AAB59175FD61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6" i="1" l="1"/>
  <c r="AP95" i="1"/>
  <c r="AP94" i="1"/>
  <c r="AP93" i="1"/>
  <c r="AN93" i="1" s="1"/>
  <c r="AS93" i="1" s="1"/>
  <c r="AT93" i="1" s="1"/>
  <c r="AP81" i="1"/>
  <c r="AO88" i="1"/>
  <c r="AN88" i="1" s="1"/>
  <c r="AS88" i="1" s="1"/>
  <c r="AT88" i="1" s="1"/>
  <c r="AO32" i="1"/>
  <c r="AN32" i="1" s="1"/>
  <c r="AS32" i="1" s="1"/>
  <c r="AT32" i="1" s="1"/>
  <c r="AO31" i="1"/>
  <c r="AN31" i="1" s="1"/>
  <c r="AS31" i="1" s="1"/>
  <c r="AT31" i="1" s="1"/>
  <c r="AO30" i="1"/>
  <c r="AN30" i="1" s="1"/>
  <c r="AS30" i="1" s="1"/>
  <c r="AT30" i="1" s="1"/>
  <c r="AO29" i="1"/>
  <c r="AN29" i="1" s="1"/>
  <c r="AS29" i="1" s="1"/>
  <c r="AT29" i="1" s="1"/>
  <c r="AO13" i="1"/>
  <c r="AN13" i="1" s="1"/>
  <c r="AS13" i="1" s="1"/>
  <c r="AT13" i="1" s="1"/>
  <c r="AS21" i="1"/>
  <c r="AT21" i="1" s="1"/>
  <c r="AS40" i="1"/>
  <c r="AT40" i="1" s="1"/>
  <c r="AS76" i="1"/>
  <c r="AT76" i="1" s="1"/>
  <c r="AS77" i="1"/>
  <c r="AT77" i="1" s="1"/>
  <c r="AQ3" i="1"/>
  <c r="AR3" i="1" s="1"/>
  <c r="AQ4" i="1"/>
  <c r="AR4" i="1" s="1"/>
  <c r="AQ5" i="1"/>
  <c r="AR5" i="1" s="1"/>
  <c r="AQ6" i="1"/>
  <c r="AR6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3" i="1"/>
  <c r="AR13" i="1" s="1"/>
  <c r="AQ14" i="1"/>
  <c r="AR14" i="1" s="1"/>
  <c r="AQ15" i="1"/>
  <c r="AR15" i="1" s="1"/>
  <c r="AQ16" i="1"/>
  <c r="AR16" i="1" s="1"/>
  <c r="AQ17" i="1"/>
  <c r="AR17" i="1" s="1"/>
  <c r="AQ18" i="1"/>
  <c r="AR18" i="1" s="1"/>
  <c r="AQ19" i="1"/>
  <c r="AR19" i="1" s="1"/>
  <c r="AQ20" i="1"/>
  <c r="AR20" i="1" s="1"/>
  <c r="AQ21" i="1"/>
  <c r="AR21" i="1" s="1"/>
  <c r="AQ22" i="1"/>
  <c r="AR22" i="1" s="1"/>
  <c r="AQ23" i="1"/>
  <c r="AR23" i="1" s="1"/>
  <c r="AQ24" i="1"/>
  <c r="AR24" i="1" s="1"/>
  <c r="AQ25" i="1"/>
  <c r="AR25" i="1" s="1"/>
  <c r="AQ26" i="1"/>
  <c r="AR26" i="1" s="1"/>
  <c r="AQ27" i="1"/>
  <c r="AR27" i="1" s="1"/>
  <c r="AQ28" i="1"/>
  <c r="AR28" i="1" s="1"/>
  <c r="AQ29" i="1"/>
  <c r="AR29" i="1" s="1"/>
  <c r="AQ30" i="1"/>
  <c r="AR30" i="1" s="1"/>
  <c r="AQ31" i="1"/>
  <c r="AR31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Q42" i="1"/>
  <c r="AR42" i="1" s="1"/>
  <c r="AQ43" i="1"/>
  <c r="AR43" i="1" s="1"/>
  <c r="AQ44" i="1"/>
  <c r="AR44" i="1" s="1"/>
  <c r="AQ45" i="1"/>
  <c r="AR45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5" i="1"/>
  <c r="AR55" i="1" s="1"/>
  <c r="AQ56" i="1"/>
  <c r="AR56" i="1" s="1"/>
  <c r="AQ57" i="1"/>
  <c r="AR57" i="1" s="1"/>
  <c r="AQ58" i="1"/>
  <c r="AR58" i="1" s="1"/>
  <c r="AQ59" i="1"/>
  <c r="AR59" i="1" s="1"/>
  <c r="AQ60" i="1"/>
  <c r="AR60" i="1" s="1"/>
  <c r="AQ61" i="1"/>
  <c r="AR61" i="1" s="1"/>
  <c r="AQ62" i="1"/>
  <c r="AR62" i="1" s="1"/>
  <c r="AQ63" i="1"/>
  <c r="AR63" i="1" s="1"/>
  <c r="AQ64" i="1"/>
  <c r="AR64" i="1" s="1"/>
  <c r="AQ65" i="1"/>
  <c r="AR65" i="1" s="1"/>
  <c r="AQ66" i="1"/>
  <c r="AR66" i="1" s="1"/>
  <c r="AQ67" i="1"/>
  <c r="AR67" i="1" s="1"/>
  <c r="AQ68" i="1"/>
  <c r="AR68" i="1" s="1"/>
  <c r="AQ69" i="1"/>
  <c r="AR69" i="1" s="1"/>
  <c r="AQ70" i="1"/>
  <c r="AR70" i="1" s="1"/>
  <c r="AQ71" i="1"/>
  <c r="AR71" i="1" s="1"/>
  <c r="AQ72" i="1"/>
  <c r="AR72" i="1" s="1"/>
  <c r="AQ73" i="1"/>
  <c r="AR73" i="1" s="1"/>
  <c r="AQ74" i="1"/>
  <c r="AR74" i="1" s="1"/>
  <c r="AQ75" i="1"/>
  <c r="AR75" i="1" s="1"/>
  <c r="AQ76" i="1"/>
  <c r="AR76" i="1" s="1"/>
  <c r="AQ77" i="1"/>
  <c r="AR77" i="1" s="1"/>
  <c r="AQ78" i="1"/>
  <c r="AR78" i="1" s="1"/>
  <c r="AQ79" i="1"/>
  <c r="AR79" i="1" s="1"/>
  <c r="AQ80" i="1"/>
  <c r="AR80" i="1" s="1"/>
  <c r="AQ81" i="1"/>
  <c r="AR81" i="1" s="1"/>
  <c r="AQ82" i="1"/>
  <c r="AR82" i="1" s="1"/>
  <c r="AQ83" i="1"/>
  <c r="AR83" i="1" s="1"/>
  <c r="AQ84" i="1"/>
  <c r="AR84" i="1" s="1"/>
  <c r="AQ85" i="1"/>
  <c r="AR85" i="1" s="1"/>
  <c r="AQ86" i="1"/>
  <c r="AR86" i="1" s="1"/>
  <c r="AQ87" i="1"/>
  <c r="AR87" i="1" s="1"/>
  <c r="AQ88" i="1"/>
  <c r="AR88" i="1" s="1"/>
  <c r="AQ89" i="1"/>
  <c r="AR89" i="1" s="1"/>
  <c r="AQ90" i="1"/>
  <c r="AR90" i="1" s="1"/>
  <c r="AQ91" i="1"/>
  <c r="AR91" i="1" s="1"/>
  <c r="AQ92" i="1"/>
  <c r="AR92" i="1" s="1"/>
  <c r="AQ93" i="1"/>
  <c r="AR93" i="1" s="1"/>
  <c r="AQ94" i="1"/>
  <c r="AR94" i="1" s="1"/>
  <c r="AQ95" i="1"/>
  <c r="AR95" i="1" s="1"/>
  <c r="AQ96" i="1"/>
  <c r="AR96" i="1" s="1"/>
  <c r="AQ97" i="1"/>
  <c r="AR97" i="1" s="1"/>
  <c r="AQ2" i="1"/>
  <c r="AR2" i="1" s="1"/>
  <c r="AN8" i="1"/>
  <c r="AS8" i="1" s="1"/>
  <c r="AT8" i="1" s="1"/>
  <c r="AN9" i="1"/>
  <c r="AS9" i="1" s="1"/>
  <c r="AT9" i="1" s="1"/>
  <c r="AN10" i="1"/>
  <c r="AS10" i="1" s="1"/>
  <c r="AT10" i="1" s="1"/>
  <c r="AN11" i="1"/>
  <c r="AS11" i="1" s="1"/>
  <c r="AT11" i="1" s="1"/>
  <c r="AN12" i="1"/>
  <c r="AS12" i="1" s="1"/>
  <c r="AT12" i="1" s="1"/>
  <c r="AN14" i="1"/>
  <c r="AS14" i="1" s="1"/>
  <c r="AT14" i="1" s="1"/>
  <c r="AN15" i="1"/>
  <c r="AS15" i="1" s="1"/>
  <c r="AT15" i="1" s="1"/>
  <c r="AN16" i="1"/>
  <c r="AS16" i="1" s="1"/>
  <c r="AT16" i="1" s="1"/>
  <c r="AN17" i="1"/>
  <c r="AS17" i="1" s="1"/>
  <c r="AT17" i="1" s="1"/>
  <c r="AN18" i="1"/>
  <c r="AS18" i="1" s="1"/>
  <c r="AT18" i="1" s="1"/>
  <c r="AN19" i="1"/>
  <c r="AS19" i="1" s="1"/>
  <c r="AT19" i="1" s="1"/>
  <c r="AN20" i="1"/>
  <c r="AS20" i="1" s="1"/>
  <c r="AT20" i="1" s="1"/>
  <c r="AN21" i="1"/>
  <c r="AN22" i="1"/>
  <c r="AS22" i="1" s="1"/>
  <c r="AT22" i="1" s="1"/>
  <c r="AN23" i="1"/>
  <c r="AS23" i="1" s="1"/>
  <c r="AT23" i="1" s="1"/>
  <c r="AN24" i="1"/>
  <c r="AS24" i="1" s="1"/>
  <c r="AT24" i="1" s="1"/>
  <c r="AN33" i="1"/>
  <c r="AS33" i="1" s="1"/>
  <c r="AT33" i="1" s="1"/>
  <c r="AN34" i="1"/>
  <c r="AS34" i="1" s="1"/>
  <c r="AT34" i="1" s="1"/>
  <c r="AN35" i="1"/>
  <c r="AS35" i="1" s="1"/>
  <c r="AT35" i="1" s="1"/>
  <c r="AN36" i="1"/>
  <c r="AS36" i="1" s="1"/>
  <c r="AT36" i="1" s="1"/>
  <c r="AN37" i="1"/>
  <c r="AS37" i="1" s="1"/>
  <c r="AT37" i="1" s="1"/>
  <c r="AN38" i="1"/>
  <c r="AS38" i="1" s="1"/>
  <c r="AT38" i="1" s="1"/>
  <c r="AN39" i="1"/>
  <c r="AS39" i="1" s="1"/>
  <c r="AT39" i="1" s="1"/>
  <c r="AN40" i="1"/>
  <c r="AN41" i="1"/>
  <c r="AS41" i="1" s="1"/>
  <c r="AT41" i="1" s="1"/>
  <c r="AN42" i="1"/>
  <c r="AS42" i="1" s="1"/>
  <c r="AT42" i="1" s="1"/>
  <c r="AN43" i="1"/>
  <c r="AS43" i="1" s="1"/>
  <c r="AT43" i="1" s="1"/>
  <c r="AN44" i="1"/>
  <c r="AS44" i="1" s="1"/>
  <c r="AT44" i="1" s="1"/>
  <c r="AN45" i="1"/>
  <c r="AS45" i="1" s="1"/>
  <c r="AT45" i="1" s="1"/>
  <c r="AN46" i="1"/>
  <c r="AS46" i="1" s="1"/>
  <c r="AT46" i="1" s="1"/>
  <c r="AN47" i="1"/>
  <c r="AS47" i="1" s="1"/>
  <c r="AT47" i="1" s="1"/>
  <c r="AN48" i="1"/>
  <c r="AS48" i="1" s="1"/>
  <c r="AT48" i="1" s="1"/>
  <c r="AN49" i="1"/>
  <c r="AS49" i="1" s="1"/>
  <c r="AT49" i="1" s="1"/>
  <c r="AN50" i="1"/>
  <c r="AS50" i="1" s="1"/>
  <c r="AT50" i="1" s="1"/>
  <c r="AN51" i="1"/>
  <c r="AS51" i="1" s="1"/>
  <c r="AT51" i="1" s="1"/>
  <c r="AN52" i="1"/>
  <c r="AS52" i="1" s="1"/>
  <c r="AT52" i="1" s="1"/>
  <c r="AN53" i="1"/>
  <c r="AS53" i="1" s="1"/>
  <c r="AT53" i="1" s="1"/>
  <c r="AN54" i="1"/>
  <c r="AS54" i="1" s="1"/>
  <c r="AT54" i="1" s="1"/>
  <c r="AN55" i="1"/>
  <c r="AS55" i="1" s="1"/>
  <c r="AT55" i="1" s="1"/>
  <c r="AN56" i="1"/>
  <c r="AS56" i="1" s="1"/>
  <c r="AT56" i="1" s="1"/>
  <c r="AN57" i="1"/>
  <c r="AS57" i="1" s="1"/>
  <c r="AT57" i="1" s="1"/>
  <c r="AN58" i="1"/>
  <c r="AS58" i="1" s="1"/>
  <c r="AT58" i="1" s="1"/>
  <c r="AN59" i="1"/>
  <c r="AS59" i="1" s="1"/>
  <c r="AT59" i="1" s="1"/>
  <c r="AN60" i="1"/>
  <c r="AS60" i="1" s="1"/>
  <c r="AT60" i="1" s="1"/>
  <c r="AN61" i="1"/>
  <c r="AS61" i="1" s="1"/>
  <c r="AT61" i="1" s="1"/>
  <c r="AN62" i="1"/>
  <c r="AS62" i="1" s="1"/>
  <c r="AT62" i="1" s="1"/>
  <c r="AN63" i="1"/>
  <c r="AS63" i="1" s="1"/>
  <c r="AT63" i="1" s="1"/>
  <c r="AN64" i="1"/>
  <c r="AS64" i="1" s="1"/>
  <c r="AT64" i="1" s="1"/>
  <c r="AN65" i="1"/>
  <c r="AS65" i="1" s="1"/>
  <c r="AT65" i="1" s="1"/>
  <c r="AN66" i="1"/>
  <c r="AS66" i="1" s="1"/>
  <c r="AT66" i="1" s="1"/>
  <c r="AN67" i="1"/>
  <c r="AS67" i="1" s="1"/>
  <c r="AT67" i="1" s="1"/>
  <c r="AN68" i="1"/>
  <c r="AS68" i="1" s="1"/>
  <c r="AT68" i="1" s="1"/>
  <c r="AN69" i="1"/>
  <c r="AS69" i="1" s="1"/>
  <c r="AT69" i="1" s="1"/>
  <c r="AN70" i="1"/>
  <c r="AS70" i="1" s="1"/>
  <c r="AT70" i="1" s="1"/>
  <c r="AN71" i="1"/>
  <c r="AS71" i="1" s="1"/>
  <c r="AT71" i="1" s="1"/>
  <c r="AN72" i="1"/>
  <c r="AS72" i="1" s="1"/>
  <c r="AT72" i="1" s="1"/>
  <c r="AN73" i="1"/>
  <c r="AS73" i="1" s="1"/>
  <c r="AT73" i="1" s="1"/>
  <c r="AN74" i="1"/>
  <c r="AS74" i="1" s="1"/>
  <c r="AT74" i="1" s="1"/>
  <c r="AN75" i="1"/>
  <c r="AS75" i="1" s="1"/>
  <c r="AT75" i="1" s="1"/>
  <c r="AN76" i="1"/>
  <c r="AN77" i="1"/>
  <c r="AN78" i="1"/>
  <c r="AS78" i="1" s="1"/>
  <c r="AT78" i="1" s="1"/>
  <c r="AN83" i="1"/>
  <c r="AS83" i="1" s="1"/>
  <c r="AT83" i="1" s="1"/>
  <c r="AN84" i="1"/>
  <c r="AS84" i="1" s="1"/>
  <c r="AT84" i="1" s="1"/>
  <c r="AN85" i="1"/>
  <c r="AS85" i="1" s="1"/>
  <c r="AT85" i="1" s="1"/>
  <c r="AN86" i="1"/>
  <c r="AS86" i="1" s="1"/>
  <c r="AT86" i="1" s="1"/>
  <c r="AN87" i="1"/>
  <c r="AS87" i="1" s="1"/>
  <c r="AT87" i="1" s="1"/>
  <c r="AN89" i="1"/>
  <c r="AS89" i="1" s="1"/>
  <c r="AT89" i="1" s="1"/>
  <c r="AN90" i="1"/>
  <c r="AS90" i="1" s="1"/>
  <c r="AT90" i="1" s="1"/>
  <c r="AN91" i="1"/>
  <c r="AS91" i="1" s="1"/>
  <c r="AT91" i="1" s="1"/>
  <c r="AN92" i="1"/>
  <c r="AS92" i="1" s="1"/>
  <c r="AT92" i="1" s="1"/>
  <c r="AN94" i="1"/>
  <c r="AS94" i="1" s="1"/>
  <c r="AT94" i="1" s="1"/>
  <c r="AN95" i="1"/>
  <c r="AS95" i="1" s="1"/>
  <c r="AT95" i="1" s="1"/>
  <c r="AN96" i="1"/>
  <c r="AS96" i="1" s="1"/>
  <c r="AT96" i="1" s="1"/>
  <c r="AN97" i="1"/>
  <c r="AS97" i="1" s="1"/>
  <c r="AT97" i="1" s="1"/>
  <c r="AN3" i="1"/>
  <c r="AS3" i="1" s="1"/>
  <c r="AT3" i="1" s="1"/>
  <c r="AN4" i="1"/>
  <c r="AS4" i="1" s="1"/>
  <c r="AT4" i="1" s="1"/>
  <c r="AN5" i="1"/>
  <c r="AS5" i="1" s="1"/>
  <c r="AT5" i="1" s="1"/>
  <c r="AN6" i="1"/>
  <c r="AS6" i="1" s="1"/>
  <c r="AT6" i="1" s="1"/>
  <c r="AN7" i="1"/>
  <c r="AS7" i="1" s="1"/>
  <c r="AT7" i="1" s="1"/>
  <c r="AN2" i="1"/>
  <c r="AS2" i="1" s="1"/>
  <c r="AT2" i="1" s="1"/>
  <c r="BE97" i="1" l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AN81" i="1"/>
  <c r="AS81" i="1" s="1"/>
  <c r="AT81" i="1" s="1"/>
  <c r="AP80" i="1"/>
  <c r="AN80" i="1" s="1"/>
  <c r="AS80" i="1" s="1"/>
  <c r="AT80" i="1" s="1"/>
  <c r="AN82" i="1"/>
  <c r="AS82" i="1" s="1"/>
  <c r="AT82" i="1" s="1"/>
  <c r="AP79" i="1"/>
  <c r="AN79" i="1" s="1"/>
  <c r="AS79" i="1" s="1"/>
  <c r="AT79" i="1" s="1"/>
  <c r="AP27" i="1"/>
  <c r="AN27" i="1" s="1"/>
  <c r="AS27" i="1" s="1"/>
  <c r="AT27" i="1" s="1"/>
  <c r="AP25" i="1"/>
  <c r="AN25" i="1" s="1"/>
  <c r="AS25" i="1" s="1"/>
  <c r="AT25" i="1" s="1"/>
  <c r="AP26" i="1"/>
  <c r="AN26" i="1" s="1"/>
  <c r="AS26" i="1" s="1"/>
  <c r="AT26" i="1" s="1"/>
  <c r="AP28" i="1"/>
  <c r="AN28" i="1" s="1"/>
  <c r="AS28" i="1" s="1"/>
  <c r="AT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tc={9B7A38BB-73AC-4FE4-8509-007EA3EAF936}</author>
    <author>tc={B2A19E49-255C-4090-ABCD-A8E095293E99}</author>
    <author>tc={D3F35C86-4916-4F03-8E7B-E955FC549644}</author>
  </authors>
  <commentList>
    <comment ref="F1" authorId="0" shapeId="0" xr:uid="{9B7A38BB-73AC-4FE4-8509-007EA3EAF93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US, 2 = Non US</t>
      </text>
    </comment>
    <comment ref="G1" authorId="1" shapeId="0" xr:uid="{B2A19E49-255C-4090-ABCD-A8E095293E9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peer reviewed article, 2 = dissertation, 3 = unpublished</t>
      </text>
    </comment>
    <comment ref="R1" authorId="2" shapeId="0" xr:uid="{D3F35C86-4916-4F03-8E7B-E955FC5496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students, 2 = white collar, 3 = blue collar</t>
      </text>
    </comment>
  </commentList>
</comments>
</file>

<file path=xl/sharedStrings.xml><?xml version="1.0" encoding="utf-8"?>
<sst xmlns="http://schemas.openxmlformats.org/spreadsheetml/2006/main" count="347" uniqueCount="184">
  <si>
    <t>ID</t>
  </si>
  <si>
    <t>StudyID</t>
  </si>
  <si>
    <t>N</t>
  </si>
  <si>
    <t>N_Team</t>
  </si>
  <si>
    <t>Teamsize_Min</t>
  </si>
  <si>
    <t>Teamsize_Max</t>
  </si>
  <si>
    <t>Teamsize_Mean</t>
  </si>
  <si>
    <t>Sex_m</t>
  </si>
  <si>
    <t>Typeofstudy</t>
  </si>
  <si>
    <t>Dimensionofplaning</t>
  </si>
  <si>
    <t>Planningsession</t>
  </si>
  <si>
    <t>Typeoftask</t>
  </si>
  <si>
    <t>Taskinterdependence</t>
  </si>
  <si>
    <t>Timeconstraints</t>
  </si>
  <si>
    <t>Taskcomplexity</t>
  </si>
  <si>
    <t>Knowledgedistribution</t>
  </si>
  <si>
    <t>Taskfamiliarity</t>
  </si>
  <si>
    <t>Typeofplanning</t>
  </si>
  <si>
    <t>Authority</t>
  </si>
  <si>
    <t>Skilllevel</t>
  </si>
  <si>
    <t>Skilldifferentiation</t>
  </si>
  <si>
    <t>Label_Teamperformance</t>
  </si>
  <si>
    <t>r_v</t>
  </si>
  <si>
    <t>w2</t>
  </si>
  <si>
    <t>r_v_korr</t>
  </si>
  <si>
    <t>w2_korr</t>
  </si>
  <si>
    <t>Response Rate</t>
  </si>
  <si>
    <t>Representation of target population</t>
  </si>
  <si>
    <t>description of subjects and settings</t>
  </si>
  <si>
    <t>Dropout/ Missing Data</t>
  </si>
  <si>
    <t>Powerkalkulation</t>
  </si>
  <si>
    <t>Statistical Methods</t>
  </si>
  <si>
    <t>Team Planning</t>
  </si>
  <si>
    <t>Team Performance</t>
  </si>
  <si>
    <t>Discussion of study limitations</t>
  </si>
  <si>
    <t>Design</t>
  </si>
  <si>
    <t xml:space="preserve">Chen et al. </t>
  </si>
  <si>
    <t>Transition Processes</t>
  </si>
  <si>
    <t>Team Adaptive Performance</t>
  </si>
  <si>
    <t xml:space="preserve">DeChurch &amp; Haas </t>
  </si>
  <si>
    <t>Deliberate planning</t>
  </si>
  <si>
    <t>Team performance</t>
  </si>
  <si>
    <t>Contingency planning</t>
  </si>
  <si>
    <t>reactive strategy adjustment time 1</t>
  </si>
  <si>
    <t>reactive strategy adjustment time 2</t>
  </si>
  <si>
    <t xml:space="preserve">DeShon et al. </t>
  </si>
  <si>
    <t>Team strategy</t>
  </si>
  <si>
    <t>Team-oriented performance</t>
  </si>
  <si>
    <t>Dirks</t>
  </si>
  <si>
    <t>Expressing Ideas</t>
  </si>
  <si>
    <t>Effectiveness</t>
  </si>
  <si>
    <t>Efficiency</t>
  </si>
  <si>
    <t>Falls (effectiveness)</t>
  </si>
  <si>
    <t>Earley &amp; Mosakowski (2)</t>
  </si>
  <si>
    <t>Planning</t>
  </si>
  <si>
    <t>Performance Time 2</t>
  </si>
  <si>
    <t>Earley &amp; Mosakowski (3)</t>
  </si>
  <si>
    <t>Performance</t>
  </si>
  <si>
    <t xml:space="preserve">Fisher </t>
  </si>
  <si>
    <t>Taskwork Planning (3 Items)</t>
  </si>
  <si>
    <t>Taskwork Planning (2 Items)</t>
  </si>
  <si>
    <t>Teamwork Planning</t>
  </si>
  <si>
    <t xml:space="preserve">Gevers et al. </t>
  </si>
  <si>
    <t>Progress</t>
  </si>
  <si>
    <t xml:space="preserve">Janicik &amp; Bartel </t>
  </si>
  <si>
    <t>Strategic Planning</t>
  </si>
  <si>
    <t>Task Performance</t>
  </si>
  <si>
    <t>Temporal Plannng</t>
  </si>
  <si>
    <t xml:space="preserve">Jehn &amp; Shah </t>
  </si>
  <si>
    <t>Performance-Cognitive</t>
  </si>
  <si>
    <t>Performance-Motor</t>
  </si>
  <si>
    <t xml:space="preserve">Kauffeld &amp; Lehmann-Willenbrock </t>
  </si>
  <si>
    <t>Action Planning</t>
  </si>
  <si>
    <t>Team Productivity</t>
  </si>
  <si>
    <t xml:space="preserve">Lei et al. </t>
  </si>
  <si>
    <t>Planning Ratio</t>
  </si>
  <si>
    <t xml:space="preserve">Mathieu &amp; Schulze </t>
  </si>
  <si>
    <t>Formal Plan</t>
  </si>
  <si>
    <t>Performance, episode 1</t>
  </si>
  <si>
    <t>Performance, episode 2</t>
  </si>
  <si>
    <t>Performance, episode 3</t>
  </si>
  <si>
    <t>Performance, episode 4</t>
  </si>
  <si>
    <t xml:space="preserve">Mathieu &amp; Rapp </t>
  </si>
  <si>
    <t>Performance Strategies</t>
  </si>
  <si>
    <t>Performance 1</t>
  </si>
  <si>
    <t>Performance 2</t>
  </si>
  <si>
    <t>Performance 3</t>
  </si>
  <si>
    <t>Performance 4</t>
  </si>
  <si>
    <t>Performance 5</t>
  </si>
  <si>
    <t>Performance 6</t>
  </si>
  <si>
    <t>Performance 7</t>
  </si>
  <si>
    <t>Performance 8</t>
  </si>
  <si>
    <t>Team Charters</t>
  </si>
  <si>
    <t xml:space="preserve">Maynard et al. </t>
  </si>
  <si>
    <t>Preparation Activities</t>
  </si>
  <si>
    <t>Team Effectiveness</t>
  </si>
  <si>
    <t xml:space="preserve">Mehta et al. </t>
  </si>
  <si>
    <t xml:space="preserve">Team Planning </t>
  </si>
  <si>
    <t>Müller</t>
  </si>
  <si>
    <t>Zeitlicher Anteil Handlungsplanung</t>
  </si>
  <si>
    <t>Innovationspotenzial</t>
  </si>
  <si>
    <t>Anzahl Handlungsplanungsphasen</t>
  </si>
  <si>
    <t xml:space="preserve">Oldeweme &amp; Konradt </t>
  </si>
  <si>
    <t>Exploration</t>
  </si>
  <si>
    <t>Detailed Planning</t>
  </si>
  <si>
    <t>Prognosis</t>
  </si>
  <si>
    <t>Short-form-Scale</t>
  </si>
  <si>
    <t>Single-Item-Scale</t>
  </si>
  <si>
    <t xml:space="preserve">Rapp et al. </t>
  </si>
  <si>
    <t>Planning Processes</t>
  </si>
  <si>
    <t xml:space="preserve">Saavedra et al. </t>
  </si>
  <si>
    <t xml:space="preserve">Group Strategy </t>
  </si>
  <si>
    <t>Group Performance, Quality</t>
  </si>
  <si>
    <t>Group Performance, Quantity</t>
  </si>
  <si>
    <t xml:space="preserve">Siegel Christian et al. </t>
  </si>
  <si>
    <t>Plan Formulation</t>
  </si>
  <si>
    <t xml:space="preserve">Simons et al. </t>
  </si>
  <si>
    <t>Decision Comprehensiveness</t>
  </si>
  <si>
    <t>Change in Profitability</t>
  </si>
  <si>
    <t>Change in Sales</t>
  </si>
  <si>
    <t xml:space="preserve">Smith et al. </t>
  </si>
  <si>
    <t>Time spent Planning T1</t>
  </si>
  <si>
    <t>Time spent Planning T2</t>
  </si>
  <si>
    <t>Time spent Planning T3</t>
  </si>
  <si>
    <t>Time spent Planning T4</t>
  </si>
  <si>
    <t>Time spent Planning T5</t>
  </si>
  <si>
    <t>Time spent Planning T6</t>
  </si>
  <si>
    <t>PLANQUAL</t>
  </si>
  <si>
    <t xml:space="preserve">Tasa &amp; Whyte </t>
  </si>
  <si>
    <t>vigilant problem solving</t>
  </si>
  <si>
    <t>team performance</t>
  </si>
  <si>
    <t xml:space="preserve">Van der Kleij et al. </t>
  </si>
  <si>
    <t>Planning Process Quality</t>
  </si>
  <si>
    <t>Length</t>
  </si>
  <si>
    <t>Quality of the Planning Solution</t>
  </si>
  <si>
    <t xml:space="preserve">Waller </t>
  </si>
  <si>
    <t>Task Prioritization</t>
  </si>
  <si>
    <t>Task Distribution</t>
  </si>
  <si>
    <t>Weingart</t>
  </si>
  <si>
    <t>Amount of Planning- Supplies</t>
  </si>
  <si>
    <t>Log (Performance)</t>
  </si>
  <si>
    <t xml:space="preserve">Amount of Planning- Group </t>
  </si>
  <si>
    <t xml:space="preserve">Amount of Planning- Individual </t>
  </si>
  <si>
    <t>Quality of Planning- Supplies</t>
  </si>
  <si>
    <t>Quality of Planning- individual role</t>
  </si>
  <si>
    <t>Quality of Planning- Group Coordination</t>
  </si>
  <si>
    <t>In-Process-Planning</t>
  </si>
  <si>
    <t xml:space="preserve">Weldon et al. </t>
  </si>
  <si>
    <t xml:space="preserve">Group Planning </t>
  </si>
  <si>
    <t>Group Planning</t>
  </si>
  <si>
    <t>Woolley</t>
  </si>
  <si>
    <t>Action Identification</t>
  </si>
  <si>
    <t>Final Score</t>
  </si>
  <si>
    <t>Pearsall &amp; Venkataramani</t>
  </si>
  <si>
    <t>Team Planning processes</t>
  </si>
  <si>
    <t>Team Goal Coordination</t>
  </si>
  <si>
    <t>Larson et al.</t>
  </si>
  <si>
    <t>Strategy and Planning T1</t>
  </si>
  <si>
    <t>Strategy and Planning T2</t>
  </si>
  <si>
    <t>Strategy and Planning T3</t>
  </si>
  <si>
    <t>Lin et al.</t>
  </si>
  <si>
    <t>Substudy</t>
  </si>
  <si>
    <t>Year</t>
  </si>
  <si>
    <t>Authors</t>
  </si>
  <si>
    <t>Country</t>
  </si>
  <si>
    <t>published</t>
  </si>
  <si>
    <t>Age_Min</t>
  </si>
  <si>
    <t>Age_Max</t>
  </si>
  <si>
    <t>Age_M</t>
  </si>
  <si>
    <t>Age_SD</t>
  </si>
  <si>
    <t>Label_Teamplanning</t>
  </si>
  <si>
    <t>cor_original</t>
  </si>
  <si>
    <t>cor_rel_corr</t>
  </si>
  <si>
    <t>rel_teamplanning</t>
  </si>
  <si>
    <t>rel_teamperformance</t>
  </si>
  <si>
    <t>one-sided_power</t>
  </si>
  <si>
    <t>two-sided_power</t>
  </si>
  <si>
    <t>Job</t>
  </si>
  <si>
    <t>Qual_Sum</t>
  </si>
  <si>
    <t>Studysetting</t>
  </si>
  <si>
    <t>Typeofplanningdata</t>
  </si>
  <si>
    <t>Typeofperformancedata</t>
  </si>
  <si>
    <t>Guidedplanning</t>
  </si>
  <si>
    <t>Teamfamiliarity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</si>
</sst>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color theme="1"/>
      <name val="Times New Roman"/>
      <family val="1"/>
    </font>
    <font>
      <sz val="11"/>
      <color theme="1"/>
      <name val="Times New Roman"/>
    </font>
    <font>
      <sz val="11"/>
      <color rgb="FF9C0006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83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164" fontId="0" fillId="0" borderId="0" xfId="0" applyNumberFormat="1" applyFont="1" applyBorder="1"/>
    <xf numFmtId="1" fontId="0" fillId="0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3" fillId="0" borderId="2" xfId="0" applyNumberFormat="1" applyFont="1" applyFill="1" applyBorder="1"/>
    <xf numFmtId="164" fontId="0" fillId="0" borderId="2" xfId="0" applyNumberFormat="1" applyFont="1" applyFill="1" applyBorder="1"/>
    <xf numFmtId="0" fontId="4" fillId="0" borderId="2" xfId="0" applyFont="1" applyFill="1" applyBorder="1"/>
    <xf numFmtId="0" fontId="2" fillId="0" borderId="2" xfId="0" applyFont="1" applyFill="1" applyBorder="1"/>
    <xf numFmtId="0" fontId="0" fillId="0" borderId="2" xfId="0" applyFont="1" applyBorder="1"/>
    <xf numFmtId="1" fontId="3" fillId="0" borderId="3" xfId="0" applyNumberFormat="1" applyFont="1" applyFill="1" applyBorder="1"/>
    <xf numFmtId="1" fontId="3" fillId="0" borderId="4" xfId="0" applyNumberFormat="1" applyFont="1" applyFill="1" applyBorder="1"/>
    <xf numFmtId="0" fontId="5" fillId="0" borderId="4" xfId="0" applyFont="1" applyFill="1" applyBorder="1"/>
    <xf numFmtId="2" fontId="3" fillId="0" borderId="4" xfId="0" applyNumberFormat="1" applyFont="1" applyFill="1" applyBorder="1"/>
    <xf numFmtId="164" fontId="3" fillId="0" borderId="4" xfId="0" applyNumberFormat="1" applyFont="1" applyFill="1" applyBorder="1"/>
    <xf numFmtId="0" fontId="2" fillId="0" borderId="4" xfId="0" applyFont="1" applyFill="1" applyBorder="1"/>
    <xf numFmtId="0" fontId="3" fillId="0" borderId="4" xfId="0" applyFont="1" applyBorder="1"/>
    <xf numFmtId="1" fontId="3" fillId="0" borderId="5" xfId="0" applyNumberFormat="1" applyFont="1" applyFill="1" applyBorder="1"/>
    <xf numFmtId="1" fontId="3" fillId="0" borderId="0" xfId="0" applyNumberFormat="1" applyFont="1" applyFill="1" applyBorder="1"/>
    <xf numFmtId="0" fontId="5" fillId="0" borderId="0" xfId="0" applyFont="1" applyFill="1" applyBorder="1"/>
    <xf numFmtId="2" fontId="3" fillId="0" borderId="0" xfId="0" applyNumberFormat="1" applyFont="1" applyFill="1" applyBorder="1"/>
    <xf numFmtId="164" fontId="3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Border="1"/>
    <xf numFmtId="1" fontId="0" fillId="0" borderId="5" xfId="0" applyNumberFormat="1" applyFont="1" applyFill="1" applyBorder="1"/>
    <xf numFmtId="1" fontId="0" fillId="0" borderId="0" xfId="0" applyNumberFormat="1" applyFont="1" applyFill="1" applyBorder="1"/>
    <xf numFmtId="1" fontId="3" fillId="0" borderId="6" xfId="0" applyNumberFormat="1" applyFont="1" applyFill="1" applyBorder="1"/>
    <xf numFmtId="1" fontId="3" fillId="0" borderId="7" xfId="0" applyNumberFormat="1" applyFont="1" applyFill="1" applyBorder="1"/>
    <xf numFmtId="0" fontId="5" fillId="0" borderId="7" xfId="0" applyFont="1" applyFill="1" applyBorder="1"/>
    <xf numFmtId="2" fontId="3" fillId="0" borderId="7" xfId="0" applyNumberFormat="1" applyFont="1" applyFill="1" applyBorder="1"/>
    <xf numFmtId="164" fontId="3" fillId="0" borderId="7" xfId="0" applyNumberFormat="1" applyFont="1" applyFill="1" applyBorder="1"/>
    <xf numFmtId="0" fontId="2" fillId="0" borderId="7" xfId="0" applyFont="1" applyFill="1" applyBorder="1"/>
    <xf numFmtId="0" fontId="3" fillId="0" borderId="7" xfId="0" applyFont="1" applyBorder="1"/>
    <xf numFmtId="1" fontId="0" fillId="0" borderId="4" xfId="0" applyNumberFormat="1" applyFont="1" applyFill="1" applyBorder="1"/>
    <xf numFmtId="0" fontId="6" fillId="0" borderId="4" xfId="0" applyFont="1" applyFill="1" applyBorder="1"/>
    <xf numFmtId="2" fontId="0" fillId="0" borderId="4" xfId="0" applyNumberFormat="1" applyFont="1" applyFill="1" applyBorder="1"/>
    <xf numFmtId="164" fontId="0" fillId="0" borderId="4" xfId="0" applyNumberFormat="1" applyFont="1" applyFill="1" applyBorder="1"/>
    <xf numFmtId="0" fontId="4" fillId="0" borderId="4" xfId="0" applyFont="1" applyFill="1" applyBorder="1"/>
    <xf numFmtId="0" fontId="0" fillId="0" borderId="4" xfId="0" applyFont="1" applyBorder="1"/>
    <xf numFmtId="0" fontId="6" fillId="0" borderId="0" xfId="0" applyFont="1" applyFill="1" applyBorder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0" fontId="4" fillId="0" borderId="0" xfId="0" applyFont="1" applyFill="1" applyBorder="1"/>
    <xf numFmtId="1" fontId="0" fillId="0" borderId="7" xfId="0" applyNumberFormat="1" applyFont="1" applyFill="1" applyBorder="1"/>
    <xf numFmtId="0" fontId="6" fillId="0" borderId="7" xfId="0" applyFont="1" applyFill="1" applyBorder="1"/>
    <xf numFmtId="2" fontId="0" fillId="0" borderId="7" xfId="0" applyNumberFormat="1" applyFont="1" applyFill="1" applyBorder="1"/>
    <xf numFmtId="164" fontId="0" fillId="0" borderId="7" xfId="0" applyNumberFormat="1" applyFont="1" applyFill="1" applyBorder="1"/>
    <xf numFmtId="0" fontId="4" fillId="0" borderId="7" xfId="0" applyFont="1" applyFill="1" applyBorder="1"/>
    <xf numFmtId="0" fontId="0" fillId="0" borderId="7" xfId="0" applyFont="1" applyBorder="1"/>
    <xf numFmtId="1" fontId="3" fillId="0" borderId="1" xfId="0" applyNumberFormat="1" applyFont="1" applyFill="1" applyBorder="1"/>
    <xf numFmtId="0" fontId="6" fillId="0" borderId="2" xfId="0" applyFont="1" applyFill="1" applyBorder="1"/>
    <xf numFmtId="1" fontId="0" fillId="0" borderId="6" xfId="0" applyNumberFormat="1" applyFont="1" applyFill="1" applyBorder="1"/>
    <xf numFmtId="1" fontId="0" fillId="0" borderId="3" xfId="0" applyNumberFormat="1" applyFont="1" applyFill="1" applyBorder="1"/>
    <xf numFmtId="1" fontId="0" fillId="0" borderId="0" xfId="0" applyNumberFormat="1" applyFont="1" applyBorder="1"/>
    <xf numFmtId="0" fontId="6" fillId="0" borderId="0" xfId="0" applyFont="1" applyBorder="1"/>
    <xf numFmtId="2" fontId="0" fillId="0" borderId="0" xfId="0" applyNumberFormat="1" applyFont="1" applyBorder="1"/>
    <xf numFmtId="0" fontId="4" fillId="0" borderId="0" xfId="0" applyFont="1" applyBorder="1"/>
    <xf numFmtId="1" fontId="0" fillId="0" borderId="7" xfId="0" applyNumberFormat="1" applyFont="1" applyBorder="1"/>
    <xf numFmtId="0" fontId="6" fillId="0" borderId="7" xfId="0" applyFont="1" applyBorder="1"/>
    <xf numFmtId="2" fontId="0" fillId="0" borderId="7" xfId="0" applyNumberFormat="1" applyFont="1" applyBorder="1"/>
    <xf numFmtId="0" fontId="4" fillId="0" borderId="7" xfId="0" applyFont="1" applyBorder="1"/>
    <xf numFmtId="1" fontId="0" fillId="0" borderId="4" xfId="0" applyNumberFormat="1" applyFont="1" applyBorder="1"/>
    <xf numFmtId="0" fontId="6" fillId="0" borderId="4" xfId="0" applyFont="1" applyBorder="1"/>
    <xf numFmtId="2" fontId="0" fillId="0" borderId="4" xfId="0" applyNumberFormat="1" applyFont="1" applyBorder="1"/>
    <xf numFmtId="0" fontId="4" fillId="0" borderId="4" xfId="0" applyFont="1" applyBorder="1"/>
    <xf numFmtId="1" fontId="0" fillId="0" borderId="2" xfId="0" applyNumberFormat="1" applyFont="1" applyBorder="1"/>
    <xf numFmtId="0" fontId="6" fillId="0" borderId="2" xfId="0" applyFont="1" applyBorder="1"/>
    <xf numFmtId="2" fontId="0" fillId="0" borderId="2" xfId="0" applyNumberFormat="1" applyFont="1" applyBorder="1"/>
    <xf numFmtId="0" fontId="4" fillId="0" borderId="2" xfId="0" applyFont="1" applyBorder="1"/>
    <xf numFmtId="1" fontId="3" fillId="0" borderId="2" xfId="0" applyNumberFormat="1" applyFont="1" applyBorder="1"/>
    <xf numFmtId="164" fontId="3" fillId="0" borderId="0" xfId="1" applyNumberFormat="1" applyFont="1" applyFill="1" applyBorder="1"/>
    <xf numFmtId="164" fontId="3" fillId="0" borderId="2" xfId="1" applyNumberFormat="1" applyFont="1" applyFill="1" applyBorder="1"/>
    <xf numFmtId="164" fontId="3" fillId="0" borderId="4" xfId="1" applyNumberFormat="1" applyFont="1" applyFill="1" applyBorder="1"/>
    <xf numFmtId="164" fontId="3" fillId="0" borderId="7" xfId="1" applyNumberFormat="1" applyFont="1" applyFill="1" applyBorder="1"/>
    <xf numFmtId="0" fontId="3" fillId="0" borderId="0" xfId="0" applyFont="1" applyFill="1" applyBorder="1"/>
    <xf numFmtId="2" fontId="3" fillId="0" borderId="2" xfId="0" applyNumberFormat="1" applyFont="1" applyFill="1" applyBorder="1"/>
    <xf numFmtId="0" fontId="3" fillId="0" borderId="0" xfId="0" applyFont="1"/>
    <xf numFmtId="164" fontId="3" fillId="0" borderId="2" xfId="0" applyNumberFormat="1" applyFont="1" applyFill="1" applyBorder="1"/>
    <xf numFmtId="0" fontId="3" fillId="0" borderId="2" xfId="0" applyFont="1" applyFill="1" applyBorder="1"/>
    <xf numFmtId="0" fontId="3" fillId="0" borderId="2" xfId="0" applyFont="1" applyBorder="1"/>
    <xf numFmtId="164" fontId="1" fillId="0" borderId="0" xfId="1" applyNumberFormat="1" applyFont="1" applyFill="1" applyBorder="1"/>
  </cellXfs>
  <cellStyles count="2">
    <cellStyle name="Schlecht" xfId="1" builtinId="27"/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dressler/Library/Containers/com.microsoft.Excel/Data/Documents/Users/leadressler/Downloads/gemeinsame_Version_Lea_Morit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" id="{323777EC-0161-401C-8052-3B54A87AE166}" userId="1df35606b3dca305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3-28T08:17:02.91" personId="{323777EC-0161-401C-8052-3B54A87AE166}" id="{9B7A38BB-73AC-4FE4-8509-007EA3EAF936}">
    <text>1 = US, 2 = Non US</text>
  </threadedComment>
  <threadedComment ref="G1" dT="2022-03-28T08:17:33.97" personId="{323777EC-0161-401C-8052-3B54A87AE166}" id="{B2A19E49-255C-4090-ABCD-A8E095293E99}">
    <text>1 = peer reviewed article, 2 = dissertation, 3 = unpublished</text>
  </threadedComment>
  <threadedComment ref="R1" dT="2022-03-28T08:18:03.72" personId="{323777EC-0161-401C-8052-3B54A87AE166}" id="{D3F35C86-4916-4F03-8E7B-E955FC549644}">
    <text>1 = students, 2 = white collar, 3 = blue collar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C9B7-7CA6-A944-A44D-74DBB427894E}">
  <dimension ref="A1:BG99"/>
  <sheetViews>
    <sheetView tabSelected="1" zoomScale="133" zoomScaleNormal="100" workbookViewId="0">
      <selection activeCell="F11" sqref="F11"/>
    </sheetView>
  </sheetViews>
  <sheetFormatPr baseColWidth="10" defaultColWidth="10.625" defaultRowHeight="15.75" x14ac:dyDescent="0.25"/>
  <cols>
    <col min="1" max="8" width="10.625" style="1"/>
    <col min="9" max="9" width="10.625" style="2"/>
    <col min="10" max="10" width="10.625" style="57"/>
    <col min="11" max="20" width="10.625" style="1" customWidth="1"/>
    <col min="21" max="22" width="10.625" style="1"/>
    <col min="23" max="36" width="10.625" style="1" customWidth="1"/>
    <col min="37" max="38" width="10.625" style="1"/>
    <col min="39" max="39" width="10.625" style="43"/>
    <col min="40" max="40" width="10.625" style="3"/>
    <col min="41" max="42" width="10.625" style="72" customWidth="1"/>
    <col min="43" max="46" width="10.625" style="3" customWidth="1"/>
    <col min="47" max="51" width="14.625" style="58" customWidth="1"/>
    <col min="52" max="52" width="14.625" style="24" customWidth="1"/>
    <col min="53" max="54" width="14.625" style="58" customWidth="1"/>
    <col min="55" max="55" width="14.5" style="58" customWidth="1"/>
    <col min="56" max="57" width="14.625" style="58" customWidth="1"/>
    <col min="58" max="58" width="12.375" style="1" customWidth="1"/>
    <col min="59" max="59" width="17" style="1" customWidth="1"/>
    <col min="60" max="16384" width="10.625" style="1"/>
  </cols>
  <sheetData>
    <row r="1" spans="1:59" x14ac:dyDescent="0.25">
      <c r="A1" s="1" t="s">
        <v>0</v>
      </c>
      <c r="B1" s="1" t="s">
        <v>1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2</v>
      </c>
      <c r="I1" s="2" t="s">
        <v>3</v>
      </c>
      <c r="J1" s="1" t="s">
        <v>4</v>
      </c>
      <c r="K1" s="1" t="s">
        <v>5</v>
      </c>
      <c r="L1" s="1" t="s">
        <v>6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7</v>
      </c>
      <c r="R1" s="1" t="s">
        <v>177</v>
      </c>
      <c r="S1" s="1" t="s">
        <v>8</v>
      </c>
      <c r="T1" s="1" t="s">
        <v>179</v>
      </c>
      <c r="U1" s="1" t="s">
        <v>180</v>
      </c>
      <c r="V1" s="1" t="s">
        <v>9</v>
      </c>
      <c r="W1" s="1" t="s">
        <v>181</v>
      </c>
      <c r="X1" s="1" t="s">
        <v>10</v>
      </c>
      <c r="Y1" s="2" t="s">
        <v>11</v>
      </c>
      <c r="Z1" s="2" t="s">
        <v>12</v>
      </c>
      <c r="AA1" s="1" t="s">
        <v>13</v>
      </c>
      <c r="AB1" s="2" t="s">
        <v>14</v>
      </c>
      <c r="AC1" s="1" t="s">
        <v>15</v>
      </c>
      <c r="AD1" s="1" t="s">
        <v>16</v>
      </c>
      <c r="AE1" s="1" t="s">
        <v>17</v>
      </c>
      <c r="AF1" s="1" t="s">
        <v>182</v>
      </c>
      <c r="AG1" s="2" t="s">
        <v>18</v>
      </c>
      <c r="AH1" s="1" t="s">
        <v>183</v>
      </c>
      <c r="AI1" s="1" t="s">
        <v>19</v>
      </c>
      <c r="AJ1" s="2" t="s">
        <v>20</v>
      </c>
      <c r="AK1" s="1" t="s">
        <v>170</v>
      </c>
      <c r="AL1" s="1" t="s">
        <v>21</v>
      </c>
      <c r="AM1" s="43" t="s">
        <v>171</v>
      </c>
      <c r="AN1" s="3" t="s">
        <v>172</v>
      </c>
      <c r="AO1" s="82" t="s">
        <v>173</v>
      </c>
      <c r="AP1" s="82" t="s">
        <v>174</v>
      </c>
      <c r="AQ1" s="3" t="s">
        <v>22</v>
      </c>
      <c r="AR1" s="3" t="s">
        <v>23</v>
      </c>
      <c r="AS1" s="3" t="s">
        <v>24</v>
      </c>
      <c r="AT1" s="3" t="s">
        <v>25</v>
      </c>
      <c r="AU1" s="2" t="s">
        <v>26</v>
      </c>
      <c r="AV1" s="2" t="s">
        <v>27</v>
      </c>
      <c r="AW1" s="2" t="s">
        <v>28</v>
      </c>
      <c r="AX1" s="2" t="s">
        <v>29</v>
      </c>
      <c r="AY1" s="2" t="s">
        <v>30</v>
      </c>
      <c r="AZ1" s="2" t="s">
        <v>31</v>
      </c>
      <c r="BA1" s="2" t="s">
        <v>32</v>
      </c>
      <c r="BB1" s="2" t="s">
        <v>33</v>
      </c>
      <c r="BC1" s="2" t="s">
        <v>34</v>
      </c>
      <c r="BD1" s="2" t="s">
        <v>35</v>
      </c>
      <c r="BE1" s="1" t="s">
        <v>178</v>
      </c>
      <c r="BF1" s="2" t="s">
        <v>175</v>
      </c>
      <c r="BG1" s="2" t="s">
        <v>176</v>
      </c>
    </row>
    <row r="2" spans="1:59" s="81" customFormat="1" ht="15" x14ac:dyDescent="0.25">
      <c r="A2" s="51">
        <v>1</v>
      </c>
      <c r="B2" s="7">
        <v>1</v>
      </c>
      <c r="C2" s="7">
        <v>1</v>
      </c>
      <c r="D2" s="7">
        <v>2005</v>
      </c>
      <c r="E2" s="7" t="s">
        <v>36</v>
      </c>
      <c r="F2" s="7">
        <v>1</v>
      </c>
      <c r="G2" s="7">
        <v>1</v>
      </c>
      <c r="H2" s="7">
        <v>156</v>
      </c>
      <c r="I2" s="7">
        <v>78</v>
      </c>
      <c r="J2" s="77">
        <v>2</v>
      </c>
      <c r="K2" s="7">
        <v>2</v>
      </c>
      <c r="L2" s="77">
        <v>2</v>
      </c>
      <c r="M2" s="7">
        <v>999</v>
      </c>
      <c r="N2" s="7">
        <v>999</v>
      </c>
      <c r="O2" s="77">
        <v>20</v>
      </c>
      <c r="P2" s="77">
        <v>1.56</v>
      </c>
      <c r="Q2" s="77">
        <v>74</v>
      </c>
      <c r="R2" s="7">
        <v>1</v>
      </c>
      <c r="S2" s="7">
        <v>2</v>
      </c>
      <c r="T2" s="7">
        <v>4</v>
      </c>
      <c r="U2" s="7">
        <v>2</v>
      </c>
      <c r="V2" s="7">
        <v>1</v>
      </c>
      <c r="W2" s="7">
        <v>1</v>
      </c>
      <c r="X2" s="7">
        <v>1</v>
      </c>
      <c r="Y2" s="7">
        <v>1</v>
      </c>
      <c r="Z2" s="7">
        <v>3</v>
      </c>
      <c r="AA2" s="7">
        <v>1</v>
      </c>
      <c r="AB2" s="7">
        <v>3</v>
      </c>
      <c r="AC2" s="7">
        <v>2</v>
      </c>
      <c r="AD2" s="7">
        <v>1</v>
      </c>
      <c r="AE2" s="7">
        <v>1</v>
      </c>
      <c r="AF2" s="7">
        <v>1</v>
      </c>
      <c r="AG2" s="7">
        <v>2</v>
      </c>
      <c r="AH2" s="7">
        <v>1</v>
      </c>
      <c r="AI2" s="7">
        <v>1</v>
      </c>
      <c r="AJ2" s="7">
        <v>1</v>
      </c>
      <c r="AK2" s="7" t="s">
        <v>37</v>
      </c>
      <c r="AL2" s="7" t="s">
        <v>38</v>
      </c>
      <c r="AM2" s="79">
        <v>0.1</v>
      </c>
      <c r="AN2" s="78">
        <f>AM2/(SQRT(AO2*AP2))</f>
        <v>0.105999788000636</v>
      </c>
      <c r="AO2" s="73">
        <v>0.89</v>
      </c>
      <c r="AP2" s="73">
        <v>1</v>
      </c>
      <c r="AQ2" s="79">
        <f>((1-AM2*AM2)*(1-AM2*AM2))/I2</f>
        <v>1.2565384615384615E-2</v>
      </c>
      <c r="AR2" s="79">
        <f>SQRT(1/AQ2)</f>
        <v>8.920970572048331</v>
      </c>
      <c r="AS2" s="79">
        <f>((1-AN2*AN2)*(1-AN2*AN2))/I2</f>
        <v>1.2534029956072626E-2</v>
      </c>
      <c r="AT2" s="79">
        <f>SQRT(1/AS2)</f>
        <v>8.9321217852633907</v>
      </c>
      <c r="AU2" s="80">
        <v>4</v>
      </c>
      <c r="AV2" s="80">
        <v>1</v>
      </c>
      <c r="AW2" s="80">
        <v>3</v>
      </c>
      <c r="AX2" s="80">
        <v>0</v>
      </c>
      <c r="AY2" s="80">
        <v>0</v>
      </c>
      <c r="AZ2" s="80">
        <v>4</v>
      </c>
      <c r="BA2" s="80">
        <v>4</v>
      </c>
      <c r="BB2" s="80">
        <v>4</v>
      </c>
      <c r="BC2" s="80">
        <v>4</v>
      </c>
      <c r="BD2" s="80">
        <v>1</v>
      </c>
      <c r="BE2" s="80">
        <f>SUM(AU2:BD2)</f>
        <v>25</v>
      </c>
      <c r="BF2" s="81">
        <v>0.22210009999999999</v>
      </c>
      <c r="BG2" s="81">
        <v>0.14157040000000001</v>
      </c>
    </row>
    <row r="3" spans="1:59" s="18" customFormat="1" x14ac:dyDescent="0.25">
      <c r="A3" s="12">
        <v>2</v>
      </c>
      <c r="B3" s="13">
        <v>2</v>
      </c>
      <c r="C3" s="13">
        <v>1</v>
      </c>
      <c r="D3" s="13">
        <v>2008</v>
      </c>
      <c r="E3" s="14" t="s">
        <v>39</v>
      </c>
      <c r="F3" s="13">
        <v>1</v>
      </c>
      <c r="G3" s="13">
        <v>1</v>
      </c>
      <c r="H3" s="13">
        <v>132</v>
      </c>
      <c r="I3" s="13">
        <v>38</v>
      </c>
      <c r="J3" s="15">
        <v>3</v>
      </c>
      <c r="K3" s="13">
        <v>4</v>
      </c>
      <c r="L3" s="15">
        <v>999</v>
      </c>
      <c r="M3" s="13">
        <v>999</v>
      </c>
      <c r="N3" s="13">
        <v>999</v>
      </c>
      <c r="O3" s="15">
        <v>999</v>
      </c>
      <c r="P3" s="15">
        <v>999</v>
      </c>
      <c r="Q3" s="15">
        <v>999</v>
      </c>
      <c r="R3" s="13">
        <v>1</v>
      </c>
      <c r="S3" s="13">
        <v>2</v>
      </c>
      <c r="T3" s="13">
        <v>2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2</v>
      </c>
      <c r="AA3" s="13">
        <v>1</v>
      </c>
      <c r="AB3" s="13">
        <v>2</v>
      </c>
      <c r="AC3" s="13">
        <v>2</v>
      </c>
      <c r="AD3" s="13">
        <v>1</v>
      </c>
      <c r="AE3" s="13">
        <v>1</v>
      </c>
      <c r="AF3" s="13">
        <v>1</v>
      </c>
      <c r="AG3" s="13">
        <v>3</v>
      </c>
      <c r="AH3" s="13">
        <v>1</v>
      </c>
      <c r="AI3" s="13">
        <v>1</v>
      </c>
      <c r="AJ3" s="13">
        <v>1</v>
      </c>
      <c r="AK3" s="13" t="s">
        <v>40</v>
      </c>
      <c r="AL3" s="13" t="s">
        <v>41</v>
      </c>
      <c r="AM3" s="16">
        <v>0.15</v>
      </c>
      <c r="AN3" s="8">
        <f t="shared" ref="AN3:AN66" si="0">AM3/(SQRT(AO3*AP3))</f>
        <v>0.16464638998453551</v>
      </c>
      <c r="AO3" s="74">
        <v>0.83</v>
      </c>
      <c r="AP3" s="74">
        <v>1</v>
      </c>
      <c r="AQ3" s="8">
        <f>((1-AM3*AM3)*(1-AM3*AM3))/I3</f>
        <v>2.5144901315789475E-2</v>
      </c>
      <c r="AR3" s="8">
        <f t="shared" ref="AR3:AR66" si="1">SQRT(1/AQ3)</f>
        <v>6.3063058853902572</v>
      </c>
      <c r="AS3" s="8">
        <f>((1-AN3*AN3)*(1-AN3*AN3))/I3</f>
        <v>2.4908368413412686E-2</v>
      </c>
      <c r="AT3" s="8">
        <f t="shared" ref="AT3:AT66" si="2">SQRT(1/AS3)</f>
        <v>6.3361778606368429</v>
      </c>
      <c r="AU3" s="17">
        <v>4</v>
      </c>
      <c r="AV3" s="17">
        <v>1</v>
      </c>
      <c r="AW3" s="17">
        <v>1</v>
      </c>
      <c r="AX3" s="17">
        <v>0</v>
      </c>
      <c r="AY3" s="17">
        <v>0</v>
      </c>
      <c r="AZ3" s="17">
        <v>4</v>
      </c>
      <c r="BA3" s="17">
        <v>2</v>
      </c>
      <c r="BB3" s="17">
        <v>2</v>
      </c>
      <c r="BC3" s="17">
        <v>4</v>
      </c>
      <c r="BD3" s="17">
        <v>1</v>
      </c>
      <c r="BE3" s="17">
        <f t="shared" ref="BE3:BE66" si="3">SUM(AU3:BD3)</f>
        <v>19</v>
      </c>
      <c r="BF3" s="18">
        <v>0.23356789999999999</v>
      </c>
      <c r="BG3" s="18">
        <v>0.14902370000000001</v>
      </c>
    </row>
    <row r="4" spans="1:59" s="25" customFormat="1" x14ac:dyDescent="0.25">
      <c r="A4" s="19">
        <v>3</v>
      </c>
      <c r="B4" s="20">
        <v>2</v>
      </c>
      <c r="C4" s="20">
        <v>2</v>
      </c>
      <c r="D4" s="20">
        <v>2008</v>
      </c>
      <c r="E4" s="21" t="s">
        <v>39</v>
      </c>
      <c r="F4" s="20">
        <v>1</v>
      </c>
      <c r="G4" s="20">
        <v>1</v>
      </c>
      <c r="H4" s="20">
        <v>132</v>
      </c>
      <c r="I4" s="20">
        <v>38</v>
      </c>
      <c r="J4" s="22">
        <v>3</v>
      </c>
      <c r="K4" s="20">
        <v>4</v>
      </c>
      <c r="L4" s="22">
        <v>999</v>
      </c>
      <c r="M4" s="20">
        <v>999</v>
      </c>
      <c r="N4" s="20">
        <v>999</v>
      </c>
      <c r="O4" s="22">
        <v>999</v>
      </c>
      <c r="P4" s="22">
        <v>999</v>
      </c>
      <c r="Q4" s="22">
        <v>999</v>
      </c>
      <c r="R4" s="20">
        <v>1</v>
      </c>
      <c r="S4" s="20">
        <v>2</v>
      </c>
      <c r="T4" s="20">
        <v>2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2</v>
      </c>
      <c r="AA4" s="20">
        <v>1</v>
      </c>
      <c r="AB4" s="20">
        <v>2</v>
      </c>
      <c r="AC4" s="20">
        <v>2</v>
      </c>
      <c r="AD4" s="20">
        <v>1</v>
      </c>
      <c r="AE4" s="20">
        <v>1</v>
      </c>
      <c r="AF4" s="20">
        <v>1</v>
      </c>
      <c r="AG4" s="20">
        <v>3</v>
      </c>
      <c r="AH4" s="20">
        <v>1</v>
      </c>
      <c r="AI4" s="20">
        <v>1</v>
      </c>
      <c r="AJ4" s="20">
        <v>1</v>
      </c>
      <c r="AK4" s="20" t="s">
        <v>42</v>
      </c>
      <c r="AL4" s="20" t="s">
        <v>41</v>
      </c>
      <c r="AM4" s="23">
        <v>0.25</v>
      </c>
      <c r="AN4" s="8">
        <f t="shared" si="0"/>
        <v>0.27607881518711636</v>
      </c>
      <c r="AO4" s="72">
        <v>0.82</v>
      </c>
      <c r="AP4" s="72">
        <v>1</v>
      </c>
      <c r="AQ4" s="8">
        <f>((1-AM4*AM4)*(1-AM4*AM4))/I4</f>
        <v>2.3129111842105265E-2</v>
      </c>
      <c r="AR4" s="8">
        <f t="shared" si="1"/>
        <v>6.575374936500241</v>
      </c>
      <c r="AS4" s="8">
        <f>((1-AN4*AN4)*(1-AN4*AN4))/I4</f>
        <v>2.2457115517079435E-2</v>
      </c>
      <c r="AT4" s="8">
        <f t="shared" si="2"/>
        <v>6.6730290197155915</v>
      </c>
      <c r="AU4" s="24">
        <v>4</v>
      </c>
      <c r="AV4" s="24">
        <v>1</v>
      </c>
      <c r="AW4" s="24">
        <v>1</v>
      </c>
      <c r="AX4" s="24">
        <v>0</v>
      </c>
      <c r="AY4" s="24">
        <v>0</v>
      </c>
      <c r="AZ4" s="24">
        <v>4</v>
      </c>
      <c r="BA4" s="24">
        <v>2</v>
      </c>
      <c r="BB4" s="24">
        <v>2</v>
      </c>
      <c r="BC4" s="24">
        <v>4</v>
      </c>
      <c r="BD4" s="24">
        <v>1</v>
      </c>
      <c r="BE4" s="24">
        <f t="shared" si="3"/>
        <v>19</v>
      </c>
      <c r="BF4" s="25">
        <v>0.46684540000000002</v>
      </c>
      <c r="BG4" s="25">
        <v>0.34086450000000001</v>
      </c>
    </row>
    <row r="5" spans="1:59" s="25" customFormat="1" x14ac:dyDescent="0.25">
      <c r="A5" s="26">
        <v>4</v>
      </c>
      <c r="B5" s="20">
        <v>2</v>
      </c>
      <c r="C5" s="20">
        <v>3</v>
      </c>
      <c r="D5" s="20">
        <v>2008</v>
      </c>
      <c r="E5" s="21" t="s">
        <v>39</v>
      </c>
      <c r="F5" s="20">
        <v>1</v>
      </c>
      <c r="G5" s="20">
        <v>1</v>
      </c>
      <c r="H5" s="20">
        <v>132</v>
      </c>
      <c r="I5" s="20">
        <v>38</v>
      </c>
      <c r="J5" s="22">
        <v>3</v>
      </c>
      <c r="K5" s="20">
        <v>4</v>
      </c>
      <c r="L5" s="22">
        <v>999</v>
      </c>
      <c r="M5" s="20">
        <v>999</v>
      </c>
      <c r="N5" s="20">
        <v>999</v>
      </c>
      <c r="O5" s="22">
        <v>999</v>
      </c>
      <c r="P5" s="22">
        <v>999</v>
      </c>
      <c r="Q5" s="22">
        <v>999</v>
      </c>
      <c r="R5" s="20">
        <v>1</v>
      </c>
      <c r="S5" s="20">
        <v>2</v>
      </c>
      <c r="T5" s="20">
        <v>2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2</v>
      </c>
      <c r="AA5" s="20">
        <v>1</v>
      </c>
      <c r="AB5" s="20">
        <v>2</v>
      </c>
      <c r="AC5" s="20">
        <v>2</v>
      </c>
      <c r="AD5" s="20">
        <v>1</v>
      </c>
      <c r="AE5" s="20">
        <v>2</v>
      </c>
      <c r="AF5" s="20">
        <v>1</v>
      </c>
      <c r="AG5" s="20">
        <v>3</v>
      </c>
      <c r="AH5" s="20">
        <v>1</v>
      </c>
      <c r="AI5" s="20">
        <v>1</v>
      </c>
      <c r="AJ5" s="20">
        <v>1</v>
      </c>
      <c r="AK5" s="27" t="s">
        <v>43</v>
      </c>
      <c r="AL5" s="20" t="s">
        <v>41</v>
      </c>
      <c r="AM5" s="23">
        <v>0.2</v>
      </c>
      <c r="AN5" s="8">
        <f t="shared" si="0"/>
        <v>0.23735633163877071</v>
      </c>
      <c r="AO5" s="72">
        <v>0.71</v>
      </c>
      <c r="AP5" s="72">
        <v>1</v>
      </c>
      <c r="AQ5" s="8">
        <f>((1-AM5*AM5)*(1-AM5*AM5))/I5</f>
        <v>2.4252631578947369E-2</v>
      </c>
      <c r="AR5" s="8">
        <f t="shared" si="1"/>
        <v>6.4212645864260169</v>
      </c>
      <c r="AS5" s="8">
        <f>((1-AN5*AN5)*(1-AN5*AN5))/I5</f>
        <v>2.3434155712630116E-2</v>
      </c>
      <c r="AT5" s="8">
        <f t="shared" si="2"/>
        <v>6.5324387195641389</v>
      </c>
      <c r="AU5" s="24">
        <v>4</v>
      </c>
      <c r="AV5" s="24">
        <v>1</v>
      </c>
      <c r="AW5" s="24">
        <v>1</v>
      </c>
      <c r="AX5" s="24">
        <v>0</v>
      </c>
      <c r="AY5" s="24">
        <v>0</v>
      </c>
      <c r="AZ5" s="24">
        <v>4</v>
      </c>
      <c r="BA5" s="24">
        <v>2</v>
      </c>
      <c r="BB5" s="24">
        <v>2</v>
      </c>
      <c r="BC5" s="24">
        <v>4</v>
      </c>
      <c r="BD5" s="24">
        <v>1</v>
      </c>
      <c r="BE5" s="24">
        <f t="shared" si="3"/>
        <v>19</v>
      </c>
      <c r="BF5" s="25">
        <v>0.34082950000000001</v>
      </c>
      <c r="BG5" s="25">
        <v>0.23186880000000001</v>
      </c>
    </row>
    <row r="6" spans="1:59" s="34" customFormat="1" x14ac:dyDescent="0.25">
      <c r="A6" s="28">
        <v>5</v>
      </c>
      <c r="B6" s="29">
        <v>2</v>
      </c>
      <c r="C6" s="29">
        <v>4</v>
      </c>
      <c r="D6" s="29">
        <v>2008</v>
      </c>
      <c r="E6" s="30" t="s">
        <v>39</v>
      </c>
      <c r="F6" s="29">
        <v>1</v>
      </c>
      <c r="G6" s="29">
        <v>1</v>
      </c>
      <c r="H6" s="29">
        <v>132</v>
      </c>
      <c r="I6" s="29">
        <v>38</v>
      </c>
      <c r="J6" s="31">
        <v>3</v>
      </c>
      <c r="K6" s="29">
        <v>4</v>
      </c>
      <c r="L6" s="31">
        <v>999</v>
      </c>
      <c r="M6" s="29">
        <v>999</v>
      </c>
      <c r="N6" s="29">
        <v>999</v>
      </c>
      <c r="O6" s="31">
        <v>999</v>
      </c>
      <c r="P6" s="31">
        <v>999</v>
      </c>
      <c r="Q6" s="31">
        <v>999</v>
      </c>
      <c r="R6" s="29">
        <v>1</v>
      </c>
      <c r="S6" s="29">
        <v>2</v>
      </c>
      <c r="T6" s="29">
        <v>2</v>
      </c>
      <c r="U6" s="29">
        <v>1</v>
      </c>
      <c r="V6" s="29">
        <v>1</v>
      </c>
      <c r="W6" s="29">
        <v>1</v>
      </c>
      <c r="X6" s="29">
        <v>1</v>
      </c>
      <c r="Y6" s="29">
        <v>1</v>
      </c>
      <c r="Z6" s="29">
        <v>2</v>
      </c>
      <c r="AA6" s="29">
        <v>1</v>
      </c>
      <c r="AB6" s="29">
        <v>2</v>
      </c>
      <c r="AC6" s="29">
        <v>2</v>
      </c>
      <c r="AD6" s="29">
        <v>1</v>
      </c>
      <c r="AE6" s="29">
        <v>2</v>
      </c>
      <c r="AF6" s="29">
        <v>1</v>
      </c>
      <c r="AG6" s="29">
        <v>3</v>
      </c>
      <c r="AH6" s="29">
        <v>1</v>
      </c>
      <c r="AI6" s="29">
        <v>1</v>
      </c>
      <c r="AJ6" s="29">
        <v>1</v>
      </c>
      <c r="AK6" s="29" t="s">
        <v>44</v>
      </c>
      <c r="AL6" s="29" t="s">
        <v>41</v>
      </c>
      <c r="AM6" s="32">
        <v>0.44</v>
      </c>
      <c r="AN6" s="8">
        <f t="shared" si="0"/>
        <v>0.54160256030906406</v>
      </c>
      <c r="AO6" s="75">
        <v>0.66</v>
      </c>
      <c r="AP6" s="75">
        <v>1</v>
      </c>
      <c r="AQ6" s="8">
        <f>((1-AM6*AM6)*(1-AM6*AM6))/I6</f>
        <v>1.7112656842105264E-2</v>
      </c>
      <c r="AR6" s="8">
        <f t="shared" si="1"/>
        <v>7.6443626028881155</v>
      </c>
      <c r="AS6" s="8">
        <f>((1-AN6*AN6)*(1-AN6*AN6))/I6</f>
        <v>1.3141520467836254E-2</v>
      </c>
      <c r="AT6" s="8">
        <f t="shared" si="2"/>
        <v>8.723227362691949</v>
      </c>
      <c r="AU6" s="33">
        <v>4</v>
      </c>
      <c r="AV6" s="33">
        <v>1</v>
      </c>
      <c r="AW6" s="33">
        <v>1</v>
      </c>
      <c r="AX6" s="33">
        <v>0</v>
      </c>
      <c r="AY6" s="33">
        <v>0</v>
      </c>
      <c r="AZ6" s="33">
        <v>4</v>
      </c>
      <c r="BA6" s="33">
        <v>2</v>
      </c>
      <c r="BB6" s="33">
        <v>2</v>
      </c>
      <c r="BC6" s="33">
        <v>4</v>
      </c>
      <c r="BD6" s="33">
        <v>1</v>
      </c>
      <c r="BE6" s="33">
        <f t="shared" si="3"/>
        <v>19</v>
      </c>
      <c r="BF6" s="34">
        <v>0.90625670000000003</v>
      </c>
      <c r="BG6" s="34">
        <v>0.83621020000000001</v>
      </c>
    </row>
    <row r="7" spans="1:59" s="40" customFormat="1" x14ac:dyDescent="0.25">
      <c r="A7" s="12">
        <v>6</v>
      </c>
      <c r="B7" s="35">
        <v>3</v>
      </c>
      <c r="C7" s="35">
        <v>1</v>
      </c>
      <c r="D7" s="35">
        <v>2004</v>
      </c>
      <c r="E7" s="36" t="s">
        <v>45</v>
      </c>
      <c r="F7" s="35">
        <v>1</v>
      </c>
      <c r="G7" s="35">
        <v>1</v>
      </c>
      <c r="H7" s="35">
        <v>226</v>
      </c>
      <c r="I7" s="35">
        <v>77</v>
      </c>
      <c r="J7" s="37">
        <v>3</v>
      </c>
      <c r="K7" s="35">
        <v>3</v>
      </c>
      <c r="L7" s="37">
        <v>3</v>
      </c>
      <c r="M7" s="35">
        <v>999</v>
      </c>
      <c r="N7" s="35">
        <v>999</v>
      </c>
      <c r="O7" s="37">
        <v>999</v>
      </c>
      <c r="P7" s="37">
        <v>999</v>
      </c>
      <c r="Q7" s="37">
        <v>44</v>
      </c>
      <c r="R7" s="35">
        <v>1</v>
      </c>
      <c r="S7" s="35">
        <v>2</v>
      </c>
      <c r="T7" s="35">
        <v>4</v>
      </c>
      <c r="U7" s="35">
        <v>1</v>
      </c>
      <c r="V7" s="35">
        <v>1</v>
      </c>
      <c r="W7" s="35">
        <v>1</v>
      </c>
      <c r="X7" s="35">
        <v>2</v>
      </c>
      <c r="Y7" s="13">
        <v>2</v>
      </c>
      <c r="Z7" s="35">
        <v>3</v>
      </c>
      <c r="AA7" s="35">
        <v>1</v>
      </c>
      <c r="AB7" s="35">
        <v>2</v>
      </c>
      <c r="AC7" s="35">
        <v>2</v>
      </c>
      <c r="AD7" s="35">
        <v>1</v>
      </c>
      <c r="AE7" s="13">
        <v>3</v>
      </c>
      <c r="AF7" s="35">
        <v>2</v>
      </c>
      <c r="AG7" s="35">
        <v>2</v>
      </c>
      <c r="AH7" s="35">
        <v>1</v>
      </c>
      <c r="AI7" s="35">
        <v>1</v>
      </c>
      <c r="AJ7" s="35">
        <v>1</v>
      </c>
      <c r="AK7" s="35" t="s">
        <v>46</v>
      </c>
      <c r="AL7" s="35" t="s">
        <v>47</v>
      </c>
      <c r="AM7" s="38">
        <v>0.4</v>
      </c>
      <c r="AN7" s="8">
        <f t="shared" si="0"/>
        <v>0.42163702135578396</v>
      </c>
      <c r="AO7" s="74">
        <v>0.9</v>
      </c>
      <c r="AP7" s="74">
        <v>1</v>
      </c>
      <c r="AQ7" s="8">
        <f>((1-AM7*AM7)*(1-AM7*AM7))/I7</f>
        <v>9.1636363636363617E-3</v>
      </c>
      <c r="AR7" s="8">
        <f t="shared" si="1"/>
        <v>10.446386175466813</v>
      </c>
      <c r="AS7" s="8">
        <f>((1-AN7*AN7)*(1-AN7*AN7))/I7</f>
        <v>8.7798621131954455E-3</v>
      </c>
      <c r="AT7" s="8">
        <f t="shared" si="2"/>
        <v>10.672253984666096</v>
      </c>
      <c r="AU7" s="39">
        <v>4</v>
      </c>
      <c r="AV7" s="39">
        <v>1</v>
      </c>
      <c r="AW7" s="17">
        <v>2</v>
      </c>
      <c r="AX7" s="39">
        <v>0</v>
      </c>
      <c r="AY7" s="39">
        <v>0</v>
      </c>
      <c r="AZ7" s="17">
        <v>4</v>
      </c>
      <c r="BA7" s="17">
        <v>3</v>
      </c>
      <c r="BB7" s="39">
        <v>3</v>
      </c>
      <c r="BC7" s="17">
        <v>3</v>
      </c>
      <c r="BD7" s="39">
        <v>1</v>
      </c>
      <c r="BE7" s="39">
        <f t="shared" si="3"/>
        <v>21</v>
      </c>
      <c r="BF7" s="40">
        <v>0.98422169999999998</v>
      </c>
      <c r="BG7" s="40">
        <v>0.96564039999999995</v>
      </c>
    </row>
    <row r="8" spans="1:59" x14ac:dyDescent="0.25">
      <c r="A8" s="26">
        <v>7</v>
      </c>
      <c r="B8" s="27">
        <v>3</v>
      </c>
      <c r="C8" s="27">
        <v>2</v>
      </c>
      <c r="D8" s="27">
        <v>2004</v>
      </c>
      <c r="E8" s="41" t="s">
        <v>45</v>
      </c>
      <c r="F8" s="27">
        <v>1</v>
      </c>
      <c r="G8" s="27">
        <v>1</v>
      </c>
      <c r="H8" s="27">
        <v>230</v>
      </c>
      <c r="I8" s="27">
        <v>77</v>
      </c>
      <c r="J8" s="42">
        <v>3</v>
      </c>
      <c r="K8" s="27">
        <v>3</v>
      </c>
      <c r="L8" s="42">
        <v>3</v>
      </c>
      <c r="M8" s="27">
        <v>999</v>
      </c>
      <c r="N8" s="27">
        <v>999</v>
      </c>
      <c r="O8" s="42">
        <v>999</v>
      </c>
      <c r="P8" s="42">
        <v>999</v>
      </c>
      <c r="Q8" s="42">
        <v>44</v>
      </c>
      <c r="R8" s="27">
        <v>1</v>
      </c>
      <c r="S8" s="27">
        <v>2</v>
      </c>
      <c r="T8" s="27">
        <v>4</v>
      </c>
      <c r="U8" s="27">
        <v>1</v>
      </c>
      <c r="V8" s="27">
        <v>1</v>
      </c>
      <c r="W8" s="27">
        <v>1</v>
      </c>
      <c r="X8" s="27">
        <v>2</v>
      </c>
      <c r="Y8" s="20">
        <v>2</v>
      </c>
      <c r="Z8" s="27">
        <v>3</v>
      </c>
      <c r="AA8" s="27">
        <v>1</v>
      </c>
      <c r="AB8" s="27">
        <v>2</v>
      </c>
      <c r="AC8" s="27">
        <v>2</v>
      </c>
      <c r="AD8" s="27">
        <v>1</v>
      </c>
      <c r="AE8" s="20">
        <v>3</v>
      </c>
      <c r="AF8" s="27">
        <v>2</v>
      </c>
      <c r="AG8" s="27">
        <v>2</v>
      </c>
      <c r="AH8" s="27">
        <v>1</v>
      </c>
      <c r="AI8" s="27">
        <v>1</v>
      </c>
      <c r="AJ8" s="27">
        <v>1</v>
      </c>
      <c r="AK8" s="27" t="s">
        <v>46</v>
      </c>
      <c r="AL8" s="27" t="s">
        <v>47</v>
      </c>
      <c r="AM8" s="43">
        <v>0.2</v>
      </c>
      <c r="AN8" s="8">
        <f t="shared" si="0"/>
        <v>0.21081851067789198</v>
      </c>
      <c r="AO8" s="72">
        <v>0.9</v>
      </c>
      <c r="AP8" s="72">
        <v>1</v>
      </c>
      <c r="AQ8" s="8">
        <f>((1-AM8*AM8)*(1-AM8*AM8))/I8</f>
        <v>1.1968831168831169E-2</v>
      </c>
      <c r="AR8" s="8">
        <f t="shared" si="1"/>
        <v>9.1405879035334614</v>
      </c>
      <c r="AS8" s="8">
        <f>((1-AN8*AN8)*(1-AN8*AN8))/I8</f>
        <v>1.1858265191598523E-2</v>
      </c>
      <c r="AT8" s="8">
        <f t="shared" si="2"/>
        <v>9.1831022658754762</v>
      </c>
      <c r="AU8" s="44">
        <v>4</v>
      </c>
      <c r="AV8" s="44">
        <v>1</v>
      </c>
      <c r="AW8" s="24">
        <v>2</v>
      </c>
      <c r="AX8" s="44">
        <v>0</v>
      </c>
      <c r="AY8" s="44">
        <v>0</v>
      </c>
      <c r="AZ8" s="24">
        <v>4</v>
      </c>
      <c r="BA8" s="24">
        <v>3</v>
      </c>
      <c r="BB8" s="44">
        <v>3</v>
      </c>
      <c r="BC8" s="24">
        <v>3</v>
      </c>
      <c r="BD8" s="44">
        <v>1</v>
      </c>
      <c r="BE8" s="44">
        <f t="shared" si="3"/>
        <v>21</v>
      </c>
      <c r="BF8" s="76">
        <v>0.55177149999999997</v>
      </c>
      <c r="BG8" s="76">
        <v>0.42407529999999999</v>
      </c>
    </row>
    <row r="9" spans="1:59" s="50" customFormat="1" x14ac:dyDescent="0.25">
      <c r="A9" s="28">
        <v>8</v>
      </c>
      <c r="B9" s="45">
        <v>3</v>
      </c>
      <c r="C9" s="45">
        <v>3</v>
      </c>
      <c r="D9" s="45">
        <v>2004</v>
      </c>
      <c r="E9" s="46" t="s">
        <v>45</v>
      </c>
      <c r="F9" s="45">
        <v>1</v>
      </c>
      <c r="G9" s="45">
        <v>1</v>
      </c>
      <c r="H9" s="45">
        <v>225</v>
      </c>
      <c r="I9" s="45">
        <v>75</v>
      </c>
      <c r="J9" s="47">
        <v>3</v>
      </c>
      <c r="K9" s="45">
        <v>3</v>
      </c>
      <c r="L9" s="47">
        <v>3</v>
      </c>
      <c r="M9" s="45">
        <v>999</v>
      </c>
      <c r="N9" s="45">
        <v>999</v>
      </c>
      <c r="O9" s="47">
        <v>999</v>
      </c>
      <c r="P9" s="47">
        <v>999</v>
      </c>
      <c r="Q9" s="47">
        <v>44</v>
      </c>
      <c r="R9" s="45">
        <v>1</v>
      </c>
      <c r="S9" s="45">
        <v>2</v>
      </c>
      <c r="T9" s="45">
        <v>4</v>
      </c>
      <c r="U9" s="45">
        <v>1</v>
      </c>
      <c r="V9" s="45">
        <v>1</v>
      </c>
      <c r="W9" s="45">
        <v>1</v>
      </c>
      <c r="X9" s="45">
        <v>2</v>
      </c>
      <c r="Y9" s="29">
        <v>2</v>
      </c>
      <c r="Z9" s="45">
        <v>3</v>
      </c>
      <c r="AA9" s="45">
        <v>1</v>
      </c>
      <c r="AB9" s="45">
        <v>2</v>
      </c>
      <c r="AC9" s="45">
        <v>2</v>
      </c>
      <c r="AD9" s="45">
        <v>1</v>
      </c>
      <c r="AE9" s="29">
        <v>3</v>
      </c>
      <c r="AF9" s="45">
        <v>2</v>
      </c>
      <c r="AG9" s="45">
        <v>2</v>
      </c>
      <c r="AH9" s="45">
        <v>1</v>
      </c>
      <c r="AI9" s="45">
        <v>1</v>
      </c>
      <c r="AJ9" s="45">
        <v>1</v>
      </c>
      <c r="AK9" s="45" t="s">
        <v>46</v>
      </c>
      <c r="AL9" s="45" t="s">
        <v>47</v>
      </c>
      <c r="AM9" s="48">
        <v>0.39</v>
      </c>
      <c r="AN9" s="8">
        <f t="shared" si="0"/>
        <v>0.40225428604092944</v>
      </c>
      <c r="AO9" s="75">
        <v>0.94</v>
      </c>
      <c r="AP9" s="75">
        <v>1</v>
      </c>
      <c r="AQ9" s="8">
        <f>((1-AM9*AM9)*(1-AM9*AM9))/I9</f>
        <v>9.5857921333333332E-3</v>
      </c>
      <c r="AR9" s="8">
        <f t="shared" si="1"/>
        <v>10.213768177667633</v>
      </c>
      <c r="AS9" s="8">
        <f>((1-AN9*AN9)*(1-AN9*AN9))/I9</f>
        <v>9.3675329711785122E-3</v>
      </c>
      <c r="AT9" s="8">
        <f t="shared" si="2"/>
        <v>10.332071069391704</v>
      </c>
      <c r="AU9" s="49">
        <v>4</v>
      </c>
      <c r="AV9" s="49">
        <v>1</v>
      </c>
      <c r="AW9" s="33">
        <v>2</v>
      </c>
      <c r="AX9" s="49">
        <v>0</v>
      </c>
      <c r="AY9" s="49">
        <v>0</v>
      </c>
      <c r="AZ9" s="33">
        <v>4</v>
      </c>
      <c r="BA9" s="33">
        <v>3</v>
      </c>
      <c r="BB9" s="49">
        <v>3</v>
      </c>
      <c r="BC9" s="33">
        <v>3</v>
      </c>
      <c r="BD9" s="49">
        <v>1</v>
      </c>
      <c r="BE9" s="49">
        <f t="shared" si="3"/>
        <v>21</v>
      </c>
      <c r="BF9" s="50">
        <v>0.9766378</v>
      </c>
      <c r="BG9" s="50">
        <v>0.95147360000000003</v>
      </c>
    </row>
    <row r="10" spans="1:59" s="40" customFormat="1" x14ac:dyDescent="0.25">
      <c r="A10" s="12">
        <v>9</v>
      </c>
      <c r="B10" s="35">
        <v>4</v>
      </c>
      <c r="C10" s="35">
        <v>1</v>
      </c>
      <c r="D10" s="35">
        <v>1999</v>
      </c>
      <c r="E10" s="36" t="s">
        <v>48</v>
      </c>
      <c r="F10" s="35">
        <v>1</v>
      </c>
      <c r="G10" s="35">
        <v>1</v>
      </c>
      <c r="H10" s="35">
        <v>126</v>
      </c>
      <c r="I10" s="35">
        <v>42</v>
      </c>
      <c r="J10" s="37">
        <v>3</v>
      </c>
      <c r="K10" s="35">
        <v>3</v>
      </c>
      <c r="L10" s="37">
        <v>3</v>
      </c>
      <c r="M10" s="35">
        <v>999</v>
      </c>
      <c r="N10" s="35">
        <v>999</v>
      </c>
      <c r="O10" s="37">
        <v>999</v>
      </c>
      <c r="P10" s="37">
        <v>999</v>
      </c>
      <c r="Q10" s="37">
        <v>999</v>
      </c>
      <c r="R10" s="35">
        <v>1</v>
      </c>
      <c r="S10" s="35">
        <v>2</v>
      </c>
      <c r="T10" s="35">
        <v>2</v>
      </c>
      <c r="U10" s="35">
        <v>2</v>
      </c>
      <c r="V10" s="35">
        <v>3</v>
      </c>
      <c r="W10" s="35">
        <v>1</v>
      </c>
      <c r="X10" s="35">
        <v>1</v>
      </c>
      <c r="Y10" s="35">
        <v>1</v>
      </c>
      <c r="Z10" s="35">
        <v>3</v>
      </c>
      <c r="AA10" s="35">
        <v>1</v>
      </c>
      <c r="AB10" s="35">
        <v>1</v>
      </c>
      <c r="AC10" s="35">
        <v>2</v>
      </c>
      <c r="AD10" s="35">
        <v>1</v>
      </c>
      <c r="AE10" s="35">
        <v>1</v>
      </c>
      <c r="AF10" s="35">
        <v>2</v>
      </c>
      <c r="AG10" s="35">
        <v>2</v>
      </c>
      <c r="AH10" s="35">
        <v>1</v>
      </c>
      <c r="AI10" s="35">
        <v>1</v>
      </c>
      <c r="AJ10" s="35">
        <v>1</v>
      </c>
      <c r="AK10" s="35" t="s">
        <v>49</v>
      </c>
      <c r="AL10" s="35" t="s">
        <v>50</v>
      </c>
      <c r="AM10" s="38">
        <v>-0.05</v>
      </c>
      <c r="AN10" s="8">
        <f t="shared" si="0"/>
        <v>-5.4554472558998097E-2</v>
      </c>
      <c r="AO10" s="74">
        <v>0.84</v>
      </c>
      <c r="AP10" s="74">
        <v>1</v>
      </c>
      <c r="AQ10" s="8">
        <f>((1-AM10*AM10)*(1-AM10*AM10))/I10</f>
        <v>2.3690625000000003E-2</v>
      </c>
      <c r="AR10" s="8">
        <f t="shared" si="1"/>
        <v>6.4969831562986062</v>
      </c>
      <c r="AS10" s="8">
        <f>((1-AN10*AN10)*(1-AN10*AN10))/I10</f>
        <v>2.3668011351365943E-2</v>
      </c>
      <c r="AT10" s="8">
        <f t="shared" si="2"/>
        <v>6.5000861930299738</v>
      </c>
      <c r="AU10" s="39">
        <v>4</v>
      </c>
      <c r="AV10" s="39">
        <v>1</v>
      </c>
      <c r="AW10" s="39">
        <v>1</v>
      </c>
      <c r="AX10" s="39">
        <v>0</v>
      </c>
      <c r="AY10" s="39">
        <v>0</v>
      </c>
      <c r="AZ10" s="17">
        <v>4</v>
      </c>
      <c r="BA10" s="39">
        <v>3</v>
      </c>
      <c r="BB10" s="39">
        <v>4</v>
      </c>
      <c r="BC10" s="39">
        <v>2</v>
      </c>
      <c r="BD10" s="39">
        <v>0</v>
      </c>
      <c r="BE10" s="39">
        <f t="shared" si="3"/>
        <v>19</v>
      </c>
      <c r="BF10" s="40">
        <v>9.2442300000000005E-2</v>
      </c>
      <c r="BG10" s="40">
        <v>6.1569199999999998E-2</v>
      </c>
    </row>
    <row r="11" spans="1:59" x14ac:dyDescent="0.25">
      <c r="A11" s="26">
        <v>10</v>
      </c>
      <c r="B11" s="27">
        <v>4</v>
      </c>
      <c r="C11" s="27">
        <v>2</v>
      </c>
      <c r="D11" s="27">
        <v>1999</v>
      </c>
      <c r="E11" s="41" t="s">
        <v>48</v>
      </c>
      <c r="F11" s="27">
        <v>1</v>
      </c>
      <c r="G11" s="27">
        <v>1</v>
      </c>
      <c r="H11" s="27">
        <v>126</v>
      </c>
      <c r="I11" s="27">
        <v>42</v>
      </c>
      <c r="J11" s="42">
        <v>3</v>
      </c>
      <c r="K11" s="27">
        <v>3</v>
      </c>
      <c r="L11" s="42">
        <v>3</v>
      </c>
      <c r="M11" s="27">
        <v>999</v>
      </c>
      <c r="N11" s="27">
        <v>999</v>
      </c>
      <c r="O11" s="42">
        <v>999</v>
      </c>
      <c r="P11" s="42">
        <v>999</v>
      </c>
      <c r="Q11" s="42">
        <v>999</v>
      </c>
      <c r="R11" s="27">
        <v>1</v>
      </c>
      <c r="S11" s="27">
        <v>2</v>
      </c>
      <c r="T11" s="27">
        <v>2</v>
      </c>
      <c r="U11" s="27">
        <v>2</v>
      </c>
      <c r="V11" s="27">
        <v>3</v>
      </c>
      <c r="W11" s="27">
        <v>1</v>
      </c>
      <c r="X11" s="27">
        <v>1</v>
      </c>
      <c r="Y11" s="27">
        <v>1</v>
      </c>
      <c r="Z11" s="27">
        <v>3</v>
      </c>
      <c r="AA11" s="27">
        <v>1</v>
      </c>
      <c r="AB11" s="27">
        <v>1</v>
      </c>
      <c r="AC11" s="27">
        <v>2</v>
      </c>
      <c r="AD11" s="27">
        <v>1</v>
      </c>
      <c r="AE11" s="27">
        <v>1</v>
      </c>
      <c r="AF11" s="27">
        <v>2</v>
      </c>
      <c r="AG11" s="27">
        <v>2</v>
      </c>
      <c r="AH11" s="27">
        <v>1</v>
      </c>
      <c r="AI11" s="27">
        <v>1</v>
      </c>
      <c r="AJ11" s="27">
        <v>1</v>
      </c>
      <c r="AK11" s="27" t="s">
        <v>49</v>
      </c>
      <c r="AL11" s="27" t="s">
        <v>51</v>
      </c>
      <c r="AM11" s="43">
        <v>-0.1</v>
      </c>
      <c r="AN11" s="8">
        <f t="shared" si="0"/>
        <v>-0.10910894511799619</v>
      </c>
      <c r="AO11" s="72">
        <v>0.84</v>
      </c>
      <c r="AP11" s="72">
        <v>1</v>
      </c>
      <c r="AQ11" s="8">
        <f>((1-AM11*AM11)*(1-AM11*AM11))/I11</f>
        <v>2.3335714285714286E-2</v>
      </c>
      <c r="AR11" s="8">
        <f t="shared" si="1"/>
        <v>6.5462027256645055</v>
      </c>
      <c r="AS11" s="8">
        <f>((1-AN11*AN11)*(1-AN11*AN11))/I11</f>
        <v>2.3246004751106792E-2</v>
      </c>
      <c r="AT11" s="8">
        <f t="shared" si="2"/>
        <v>6.5588219116416901</v>
      </c>
      <c r="AU11" s="44">
        <v>4</v>
      </c>
      <c r="AV11" s="44">
        <v>1</v>
      </c>
      <c r="AW11" s="44">
        <v>1</v>
      </c>
      <c r="AX11" s="44">
        <v>0</v>
      </c>
      <c r="AY11" s="44">
        <v>0</v>
      </c>
      <c r="AZ11" s="24">
        <v>4</v>
      </c>
      <c r="BA11" s="44">
        <v>3</v>
      </c>
      <c r="BB11" s="44">
        <v>4</v>
      </c>
      <c r="BC11" s="44">
        <v>2</v>
      </c>
      <c r="BD11" s="44">
        <v>0</v>
      </c>
      <c r="BE11" s="44">
        <f t="shared" si="3"/>
        <v>19</v>
      </c>
      <c r="BF11" s="2">
        <v>0.15757170000000001</v>
      </c>
      <c r="BG11" s="2">
        <v>9.7447000000000006E-2</v>
      </c>
    </row>
    <row r="12" spans="1:59" s="50" customFormat="1" x14ac:dyDescent="0.25">
      <c r="A12" s="28">
        <v>11</v>
      </c>
      <c r="B12" s="45">
        <v>4</v>
      </c>
      <c r="C12" s="45">
        <v>3</v>
      </c>
      <c r="D12" s="45">
        <v>1999</v>
      </c>
      <c r="E12" s="46" t="s">
        <v>48</v>
      </c>
      <c r="F12" s="45">
        <v>1</v>
      </c>
      <c r="G12" s="45">
        <v>1</v>
      </c>
      <c r="H12" s="45">
        <v>126</v>
      </c>
      <c r="I12" s="45">
        <v>42</v>
      </c>
      <c r="J12" s="47">
        <v>3</v>
      </c>
      <c r="K12" s="45">
        <v>3</v>
      </c>
      <c r="L12" s="47">
        <v>3</v>
      </c>
      <c r="M12" s="45">
        <v>999</v>
      </c>
      <c r="N12" s="45">
        <v>999</v>
      </c>
      <c r="O12" s="47">
        <v>999</v>
      </c>
      <c r="P12" s="47">
        <v>999</v>
      </c>
      <c r="Q12" s="47">
        <v>999</v>
      </c>
      <c r="R12" s="45">
        <v>1</v>
      </c>
      <c r="S12" s="45">
        <v>2</v>
      </c>
      <c r="T12" s="45">
        <v>2</v>
      </c>
      <c r="U12" s="45">
        <v>2</v>
      </c>
      <c r="V12" s="45">
        <v>3</v>
      </c>
      <c r="W12" s="45">
        <v>1</v>
      </c>
      <c r="X12" s="45">
        <v>1</v>
      </c>
      <c r="Y12" s="45">
        <v>1</v>
      </c>
      <c r="Z12" s="45">
        <v>3</v>
      </c>
      <c r="AA12" s="45">
        <v>1</v>
      </c>
      <c r="AB12" s="45">
        <v>1</v>
      </c>
      <c r="AC12" s="45">
        <v>2</v>
      </c>
      <c r="AD12" s="45">
        <v>1</v>
      </c>
      <c r="AE12" s="45">
        <v>1</v>
      </c>
      <c r="AF12" s="45">
        <v>2</v>
      </c>
      <c r="AG12" s="45">
        <v>2</v>
      </c>
      <c r="AH12" s="45">
        <v>1</v>
      </c>
      <c r="AI12" s="45">
        <v>1</v>
      </c>
      <c r="AJ12" s="45">
        <v>1</v>
      </c>
      <c r="AK12" s="45" t="s">
        <v>49</v>
      </c>
      <c r="AL12" s="45" t="s">
        <v>52</v>
      </c>
      <c r="AM12" s="48">
        <v>0.33</v>
      </c>
      <c r="AN12" s="8">
        <f t="shared" si="0"/>
        <v>0.36005951888938748</v>
      </c>
      <c r="AO12" s="75">
        <v>0.84</v>
      </c>
      <c r="AP12" s="75">
        <v>1</v>
      </c>
      <c r="AQ12" s="8">
        <f>((1-AM12*AM12)*(1-AM12*AM12))/I12</f>
        <v>1.8906171666666666E-2</v>
      </c>
      <c r="AR12" s="8">
        <f t="shared" si="1"/>
        <v>7.2727423391402315</v>
      </c>
      <c r="AS12" s="8">
        <f>((1-AN12*AN12)*(1-AN12*AN12))/I12</f>
        <v>1.8036227526724975E-2</v>
      </c>
      <c r="AT12" s="8">
        <f t="shared" si="2"/>
        <v>7.4460705603373034</v>
      </c>
      <c r="AU12" s="49">
        <v>4</v>
      </c>
      <c r="AV12" s="49">
        <v>1</v>
      </c>
      <c r="AW12" s="49">
        <v>1</v>
      </c>
      <c r="AX12" s="49">
        <v>0</v>
      </c>
      <c r="AY12" s="49">
        <v>0</v>
      </c>
      <c r="AZ12" s="33">
        <v>4</v>
      </c>
      <c r="BA12" s="49">
        <v>3</v>
      </c>
      <c r="BB12" s="49">
        <v>4</v>
      </c>
      <c r="BC12" s="49">
        <v>2</v>
      </c>
      <c r="BD12" s="49">
        <v>0</v>
      </c>
      <c r="BE12" s="49">
        <f t="shared" si="3"/>
        <v>19</v>
      </c>
      <c r="BF12" s="50">
        <v>0.71975579999999995</v>
      </c>
      <c r="BG12" s="50">
        <v>0.59909999999999997</v>
      </c>
    </row>
    <row r="13" spans="1:59" s="11" customFormat="1" x14ac:dyDescent="0.25">
      <c r="A13" s="51">
        <v>12</v>
      </c>
      <c r="B13" s="5">
        <v>5</v>
      </c>
      <c r="C13" s="5">
        <v>1</v>
      </c>
      <c r="D13" s="5">
        <v>2000</v>
      </c>
      <c r="E13" s="52" t="s">
        <v>53</v>
      </c>
      <c r="F13" s="5">
        <v>2</v>
      </c>
      <c r="G13" s="5">
        <v>1</v>
      </c>
      <c r="H13" s="5">
        <v>92</v>
      </c>
      <c r="I13" s="5">
        <v>23</v>
      </c>
      <c r="J13" s="6">
        <v>4</v>
      </c>
      <c r="K13" s="5">
        <v>4</v>
      </c>
      <c r="L13" s="6">
        <v>4</v>
      </c>
      <c r="M13" s="5">
        <v>999</v>
      </c>
      <c r="N13" s="5">
        <v>999</v>
      </c>
      <c r="O13" s="6">
        <v>43</v>
      </c>
      <c r="P13" s="6">
        <v>999</v>
      </c>
      <c r="Q13" s="6">
        <v>76</v>
      </c>
      <c r="R13" s="5">
        <v>2</v>
      </c>
      <c r="S13" s="5">
        <v>2</v>
      </c>
      <c r="T13" s="5">
        <v>4</v>
      </c>
      <c r="U13" s="5">
        <v>1</v>
      </c>
      <c r="V13" s="5">
        <v>1</v>
      </c>
      <c r="W13" s="5">
        <v>2</v>
      </c>
      <c r="X13" s="5">
        <v>2</v>
      </c>
      <c r="Y13" s="5">
        <v>2</v>
      </c>
      <c r="Z13" s="5">
        <v>2</v>
      </c>
      <c r="AA13" s="5">
        <v>1</v>
      </c>
      <c r="AB13" s="5">
        <v>2</v>
      </c>
      <c r="AC13" s="5">
        <v>2</v>
      </c>
      <c r="AD13" s="5">
        <v>2</v>
      </c>
      <c r="AE13" s="5">
        <v>2</v>
      </c>
      <c r="AF13" s="5">
        <v>1</v>
      </c>
      <c r="AG13" s="5">
        <v>3</v>
      </c>
      <c r="AH13" s="5">
        <v>1</v>
      </c>
      <c r="AI13" s="5">
        <v>3</v>
      </c>
      <c r="AJ13" s="5">
        <v>1</v>
      </c>
      <c r="AK13" s="5" t="s">
        <v>54</v>
      </c>
      <c r="AL13" s="5" t="s">
        <v>55</v>
      </c>
      <c r="AM13" s="8">
        <v>0.38</v>
      </c>
      <c r="AN13" s="8">
        <f t="shared" si="0"/>
        <v>0.42940609694189552</v>
      </c>
      <c r="AO13" s="73">
        <f>AVERAGE(AO2:AO12,AO14:AO28,AO33:AO87,AO89:AO97)</f>
        <v>0.83311111111111069</v>
      </c>
      <c r="AP13" s="73">
        <v>0.94</v>
      </c>
      <c r="AQ13" s="8">
        <f>((1-AM13*AM13)*(1-AM13*AM13))/I13</f>
        <v>3.182832E-2</v>
      </c>
      <c r="AR13" s="8">
        <f t="shared" si="1"/>
        <v>5.6052261843299664</v>
      </c>
      <c r="AS13" s="8">
        <f>((1-AN13*AN13)*(1-AN13*AN13))/I13</f>
        <v>2.8922623085426518E-2</v>
      </c>
      <c r="AT13" s="8">
        <f t="shared" si="2"/>
        <v>5.8800519222497014</v>
      </c>
      <c r="AU13" s="9">
        <v>4</v>
      </c>
      <c r="AV13" s="9">
        <v>3</v>
      </c>
      <c r="AW13" s="9">
        <v>2</v>
      </c>
      <c r="AX13" s="9">
        <v>0</v>
      </c>
      <c r="AY13" s="9">
        <v>0</v>
      </c>
      <c r="AZ13" s="10">
        <v>4</v>
      </c>
      <c r="BA13" s="9">
        <v>3</v>
      </c>
      <c r="BB13" s="9">
        <v>3</v>
      </c>
      <c r="BC13" s="9">
        <v>3</v>
      </c>
      <c r="BD13" s="9">
        <v>1</v>
      </c>
      <c r="BE13" s="9">
        <f t="shared" si="3"/>
        <v>23</v>
      </c>
      <c r="BF13" s="11">
        <v>0.60306939999999998</v>
      </c>
      <c r="BG13" s="11">
        <v>0.46815669999999998</v>
      </c>
    </row>
    <row r="14" spans="1:59" s="11" customFormat="1" x14ac:dyDescent="0.25">
      <c r="A14" s="4">
        <v>13</v>
      </c>
      <c r="B14" s="5">
        <v>6</v>
      </c>
      <c r="C14" s="5">
        <v>1</v>
      </c>
      <c r="D14" s="5">
        <v>2000</v>
      </c>
      <c r="E14" s="52" t="s">
        <v>56</v>
      </c>
      <c r="F14" s="5">
        <v>2</v>
      </c>
      <c r="G14" s="5">
        <v>1</v>
      </c>
      <c r="H14" s="5">
        <v>161</v>
      </c>
      <c r="I14" s="5">
        <v>24</v>
      </c>
      <c r="J14" s="6">
        <v>6</v>
      </c>
      <c r="K14" s="5">
        <v>8</v>
      </c>
      <c r="L14" s="6">
        <v>999</v>
      </c>
      <c r="M14" s="5">
        <v>999</v>
      </c>
      <c r="N14" s="5">
        <v>999</v>
      </c>
      <c r="O14" s="6">
        <v>28.54</v>
      </c>
      <c r="P14" s="6">
        <v>2.92</v>
      </c>
      <c r="Q14" s="6">
        <v>68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2</v>
      </c>
      <c r="X14" s="5">
        <v>2</v>
      </c>
      <c r="Y14" s="5">
        <v>1</v>
      </c>
      <c r="Z14" s="5">
        <v>2</v>
      </c>
      <c r="AA14" s="5">
        <v>1</v>
      </c>
      <c r="AB14" s="5">
        <v>2</v>
      </c>
      <c r="AC14" s="5">
        <v>2</v>
      </c>
      <c r="AD14" s="5">
        <v>2</v>
      </c>
      <c r="AE14" s="5">
        <v>999</v>
      </c>
      <c r="AF14" s="5">
        <v>2</v>
      </c>
      <c r="AG14" s="5">
        <v>3</v>
      </c>
      <c r="AH14" s="5">
        <v>2</v>
      </c>
      <c r="AI14" s="5">
        <v>2</v>
      </c>
      <c r="AJ14" s="5">
        <v>1</v>
      </c>
      <c r="AK14" s="5" t="s">
        <v>54</v>
      </c>
      <c r="AL14" s="5" t="s">
        <v>57</v>
      </c>
      <c r="AM14" s="8">
        <v>0.63</v>
      </c>
      <c r="AN14" s="8">
        <f t="shared" si="0"/>
        <v>0.74199851600445199</v>
      </c>
      <c r="AO14" s="73">
        <v>0.89</v>
      </c>
      <c r="AP14" s="73">
        <v>0.81</v>
      </c>
      <c r="AQ14" s="8">
        <f>((1-AM14*AM14)*(1-AM14*AM14))/I14</f>
        <v>1.5155400416666666E-2</v>
      </c>
      <c r="AR14" s="8">
        <f t="shared" si="1"/>
        <v>8.1229969914879057</v>
      </c>
      <c r="AS14" s="8">
        <f>((1-AN14*AN14)*(1-AN14*AN14))/I14</f>
        <v>8.4164457349661225E-3</v>
      </c>
      <c r="AT14" s="8">
        <f t="shared" si="2"/>
        <v>10.900229355385143</v>
      </c>
      <c r="AU14" s="9">
        <v>1</v>
      </c>
      <c r="AV14" s="9">
        <v>2</v>
      </c>
      <c r="AW14" s="9">
        <v>3</v>
      </c>
      <c r="AX14" s="9">
        <v>0</v>
      </c>
      <c r="AY14" s="9">
        <v>0</v>
      </c>
      <c r="AZ14" s="10">
        <v>4</v>
      </c>
      <c r="BA14" s="9">
        <v>2</v>
      </c>
      <c r="BB14" s="9">
        <v>3</v>
      </c>
      <c r="BC14" s="9">
        <v>3</v>
      </c>
      <c r="BD14" s="9">
        <v>0</v>
      </c>
      <c r="BE14" s="9">
        <f t="shared" si="3"/>
        <v>18</v>
      </c>
      <c r="BF14" s="11">
        <v>0.98620560000000002</v>
      </c>
      <c r="BG14" s="11">
        <v>0.96678200000000003</v>
      </c>
    </row>
    <row r="15" spans="1:59" s="40" customFormat="1" x14ac:dyDescent="0.25">
      <c r="A15" s="12">
        <v>14</v>
      </c>
      <c r="B15" s="35">
        <v>7</v>
      </c>
      <c r="C15" s="35">
        <v>1</v>
      </c>
      <c r="D15" s="35">
        <v>2014</v>
      </c>
      <c r="E15" s="36" t="s">
        <v>58</v>
      </c>
      <c r="F15" s="35">
        <v>1</v>
      </c>
      <c r="G15" s="35">
        <v>1</v>
      </c>
      <c r="H15" s="35">
        <v>186</v>
      </c>
      <c r="I15" s="35">
        <v>32</v>
      </c>
      <c r="J15" s="37">
        <v>2</v>
      </c>
      <c r="K15" s="35">
        <v>8</v>
      </c>
      <c r="L15" s="37">
        <v>999</v>
      </c>
      <c r="M15" s="35">
        <v>20</v>
      </c>
      <c r="N15" s="35">
        <v>46</v>
      </c>
      <c r="O15" s="37">
        <v>24.51</v>
      </c>
      <c r="P15" s="37">
        <v>4.58</v>
      </c>
      <c r="Q15" s="37">
        <v>52.2</v>
      </c>
      <c r="R15" s="35">
        <v>1</v>
      </c>
      <c r="S15" s="35">
        <v>2</v>
      </c>
      <c r="T15" s="35">
        <v>4</v>
      </c>
      <c r="U15" s="35">
        <v>1</v>
      </c>
      <c r="V15" s="35">
        <v>1</v>
      </c>
      <c r="W15" s="35">
        <v>1</v>
      </c>
      <c r="X15" s="35">
        <v>1</v>
      </c>
      <c r="Y15" s="35">
        <v>1</v>
      </c>
      <c r="Z15" s="35">
        <v>2</v>
      </c>
      <c r="AA15" s="35">
        <v>2</v>
      </c>
      <c r="AB15" s="35">
        <v>3</v>
      </c>
      <c r="AC15" s="35">
        <v>2</v>
      </c>
      <c r="AD15" s="35">
        <v>2</v>
      </c>
      <c r="AE15" s="35">
        <v>999</v>
      </c>
      <c r="AF15" s="35">
        <v>2</v>
      </c>
      <c r="AG15" s="35">
        <v>3</v>
      </c>
      <c r="AH15" s="35">
        <v>1</v>
      </c>
      <c r="AI15" s="35">
        <v>2</v>
      </c>
      <c r="AJ15" s="35">
        <v>1</v>
      </c>
      <c r="AK15" s="35" t="s">
        <v>59</v>
      </c>
      <c r="AL15" s="35" t="s">
        <v>41</v>
      </c>
      <c r="AM15" s="38">
        <v>0.16</v>
      </c>
      <c r="AN15" s="8">
        <f t="shared" si="0"/>
        <v>0.19845557534273353</v>
      </c>
      <c r="AO15" s="74">
        <v>0.65</v>
      </c>
      <c r="AP15" s="74">
        <v>1</v>
      </c>
      <c r="AQ15" s="8">
        <f>((1-AM15*AM15)*(1-AM15*AM15))/I15</f>
        <v>2.9670480000000003E-2</v>
      </c>
      <c r="AR15" s="8">
        <f t="shared" si="1"/>
        <v>5.8054743939782218</v>
      </c>
      <c r="AS15" s="8">
        <f>((1-AN15*AN15)*(1-AN15*AN15))/I15</f>
        <v>2.8836934911242607E-2</v>
      </c>
      <c r="AT15" s="8">
        <f t="shared" si="2"/>
        <v>5.8887816498559369</v>
      </c>
      <c r="AU15" s="39">
        <v>4</v>
      </c>
      <c r="AV15" s="39">
        <v>1</v>
      </c>
      <c r="AW15" s="39">
        <v>3</v>
      </c>
      <c r="AX15" s="39">
        <v>0</v>
      </c>
      <c r="AY15" s="39">
        <v>0</v>
      </c>
      <c r="AZ15" s="17">
        <v>4</v>
      </c>
      <c r="BA15" s="39">
        <v>2</v>
      </c>
      <c r="BB15" s="39">
        <v>4</v>
      </c>
      <c r="BC15" s="39">
        <v>4</v>
      </c>
      <c r="BD15" s="39">
        <v>0</v>
      </c>
      <c r="BE15" s="39">
        <f t="shared" si="3"/>
        <v>22</v>
      </c>
      <c r="BF15" s="40">
        <v>0.22706029999999999</v>
      </c>
      <c r="BG15" s="40">
        <v>0.14402580000000001</v>
      </c>
    </row>
    <row r="16" spans="1:59" x14ac:dyDescent="0.25">
      <c r="A16" s="19">
        <v>15</v>
      </c>
      <c r="B16" s="27">
        <v>7</v>
      </c>
      <c r="C16" s="27">
        <v>2</v>
      </c>
      <c r="D16" s="27">
        <v>2014</v>
      </c>
      <c r="E16" s="41" t="s">
        <v>58</v>
      </c>
      <c r="F16" s="27">
        <v>1</v>
      </c>
      <c r="G16" s="27">
        <v>1</v>
      </c>
      <c r="H16" s="27">
        <v>186</v>
      </c>
      <c r="I16" s="27">
        <v>32</v>
      </c>
      <c r="J16" s="42">
        <v>2</v>
      </c>
      <c r="K16" s="27">
        <v>8</v>
      </c>
      <c r="L16" s="42">
        <v>999</v>
      </c>
      <c r="M16" s="27">
        <v>20</v>
      </c>
      <c r="N16" s="27">
        <v>46</v>
      </c>
      <c r="O16" s="42">
        <v>24.51</v>
      </c>
      <c r="P16" s="42">
        <v>4.58</v>
      </c>
      <c r="Q16" s="42">
        <v>52.2</v>
      </c>
      <c r="R16" s="27">
        <v>1</v>
      </c>
      <c r="S16" s="27">
        <v>2</v>
      </c>
      <c r="T16" s="27">
        <v>4</v>
      </c>
      <c r="U16" s="27">
        <v>1</v>
      </c>
      <c r="V16" s="27">
        <v>1</v>
      </c>
      <c r="W16" s="27">
        <v>1</v>
      </c>
      <c r="X16" s="27">
        <v>1</v>
      </c>
      <c r="Y16" s="27">
        <v>1</v>
      </c>
      <c r="Z16" s="27">
        <v>2</v>
      </c>
      <c r="AA16" s="27">
        <v>2</v>
      </c>
      <c r="AB16" s="27">
        <v>3</v>
      </c>
      <c r="AC16" s="27">
        <v>2</v>
      </c>
      <c r="AD16" s="27">
        <v>2</v>
      </c>
      <c r="AE16" s="27">
        <v>999</v>
      </c>
      <c r="AF16" s="27">
        <v>2</v>
      </c>
      <c r="AG16" s="27">
        <v>3</v>
      </c>
      <c r="AH16" s="27">
        <v>1</v>
      </c>
      <c r="AI16" s="27">
        <v>2</v>
      </c>
      <c r="AJ16" s="27">
        <v>1</v>
      </c>
      <c r="AK16" s="27" t="s">
        <v>60</v>
      </c>
      <c r="AL16" s="27" t="s">
        <v>41</v>
      </c>
      <c r="AM16" s="43">
        <v>0.06</v>
      </c>
      <c r="AN16" s="8">
        <f t="shared" si="0"/>
        <v>7.0224688317678335E-2</v>
      </c>
      <c r="AO16" s="72">
        <v>0.73</v>
      </c>
      <c r="AP16" s="72">
        <v>1</v>
      </c>
      <c r="AQ16" s="8">
        <f>((1-AM16*AM16)*(1-AM16*AM16))/I16</f>
        <v>3.1025404999999995E-2</v>
      </c>
      <c r="AR16" s="8">
        <f t="shared" si="1"/>
        <v>5.6772925025013858</v>
      </c>
      <c r="AS16" s="8">
        <f>((1-AN16*AN16)*(1-AN16*AN16))/I16</f>
        <v>3.0942540814411709E-2</v>
      </c>
      <c r="AT16" s="8">
        <f t="shared" si="2"/>
        <v>5.6848893201121111</v>
      </c>
      <c r="AU16" s="44">
        <v>4</v>
      </c>
      <c r="AV16" s="44">
        <v>1</v>
      </c>
      <c r="AW16" s="44">
        <v>3</v>
      </c>
      <c r="AX16" s="44">
        <v>0</v>
      </c>
      <c r="AY16" s="44">
        <v>0</v>
      </c>
      <c r="AZ16" s="24">
        <v>4</v>
      </c>
      <c r="BA16" s="44">
        <v>2</v>
      </c>
      <c r="BB16" s="44">
        <v>4</v>
      </c>
      <c r="BC16" s="44">
        <v>4</v>
      </c>
      <c r="BD16" s="44">
        <v>0</v>
      </c>
      <c r="BE16" s="44">
        <f t="shared" si="3"/>
        <v>22</v>
      </c>
      <c r="BF16" s="2">
        <v>9.4686500000000007E-2</v>
      </c>
      <c r="BG16" s="2">
        <v>6.2510700000000002E-2</v>
      </c>
    </row>
    <row r="17" spans="1:59" s="50" customFormat="1" x14ac:dyDescent="0.25">
      <c r="A17" s="53">
        <v>16</v>
      </c>
      <c r="B17" s="45">
        <v>7</v>
      </c>
      <c r="C17" s="45">
        <v>3</v>
      </c>
      <c r="D17" s="45">
        <v>2014</v>
      </c>
      <c r="E17" s="46" t="s">
        <v>58</v>
      </c>
      <c r="F17" s="45">
        <v>1</v>
      </c>
      <c r="G17" s="45">
        <v>1</v>
      </c>
      <c r="H17" s="45">
        <v>186</v>
      </c>
      <c r="I17" s="45">
        <v>32</v>
      </c>
      <c r="J17" s="47">
        <v>2</v>
      </c>
      <c r="K17" s="45">
        <v>8</v>
      </c>
      <c r="L17" s="47">
        <v>999</v>
      </c>
      <c r="M17" s="45">
        <v>20</v>
      </c>
      <c r="N17" s="45">
        <v>46</v>
      </c>
      <c r="O17" s="47">
        <v>24.51</v>
      </c>
      <c r="P17" s="47">
        <v>4.58</v>
      </c>
      <c r="Q17" s="47">
        <v>52.2</v>
      </c>
      <c r="R17" s="45">
        <v>1</v>
      </c>
      <c r="S17" s="45">
        <v>2</v>
      </c>
      <c r="T17" s="45">
        <v>4</v>
      </c>
      <c r="U17" s="45">
        <v>1</v>
      </c>
      <c r="V17" s="45">
        <v>1</v>
      </c>
      <c r="W17" s="45">
        <v>1</v>
      </c>
      <c r="X17" s="45">
        <v>1</v>
      </c>
      <c r="Y17" s="45">
        <v>1</v>
      </c>
      <c r="Z17" s="45">
        <v>2</v>
      </c>
      <c r="AA17" s="45">
        <v>2</v>
      </c>
      <c r="AB17" s="45">
        <v>3</v>
      </c>
      <c r="AC17" s="45">
        <v>2</v>
      </c>
      <c r="AD17" s="45">
        <v>2</v>
      </c>
      <c r="AE17" s="45">
        <v>999</v>
      </c>
      <c r="AF17" s="45">
        <v>2</v>
      </c>
      <c r="AG17" s="45">
        <v>3</v>
      </c>
      <c r="AH17" s="45">
        <v>1</v>
      </c>
      <c r="AI17" s="45">
        <v>2</v>
      </c>
      <c r="AJ17" s="45">
        <v>1</v>
      </c>
      <c r="AK17" s="45" t="s">
        <v>61</v>
      </c>
      <c r="AL17" s="45" t="s">
        <v>41</v>
      </c>
      <c r="AM17" s="48">
        <v>0.25</v>
      </c>
      <c r="AN17" s="8">
        <f t="shared" si="0"/>
        <v>0.27277236279499045</v>
      </c>
      <c r="AO17" s="75">
        <v>0.84</v>
      </c>
      <c r="AP17" s="75">
        <v>1</v>
      </c>
      <c r="AQ17" s="8">
        <f>((1-AM17*AM17)*(1-AM17*AM17))/I17</f>
        <v>2.74658203125E-2</v>
      </c>
      <c r="AR17" s="8">
        <f t="shared" si="1"/>
        <v>6.0339778661252055</v>
      </c>
      <c r="AS17" s="8">
        <f>((1-AN17*AN17)*(1-AN17*AN17))/I17</f>
        <v>2.6772704524518142E-2</v>
      </c>
      <c r="AT17" s="8">
        <f t="shared" si="2"/>
        <v>6.1115852984869443</v>
      </c>
      <c r="AU17" s="49">
        <v>4</v>
      </c>
      <c r="AV17" s="49">
        <v>1</v>
      </c>
      <c r="AW17" s="49">
        <v>3</v>
      </c>
      <c r="AX17" s="49">
        <v>0</v>
      </c>
      <c r="AY17" s="49">
        <v>0</v>
      </c>
      <c r="AZ17" s="33">
        <v>4</v>
      </c>
      <c r="BA17" s="49">
        <v>2</v>
      </c>
      <c r="BB17" s="49">
        <v>4</v>
      </c>
      <c r="BC17" s="49">
        <v>4</v>
      </c>
      <c r="BD17" s="49">
        <v>0</v>
      </c>
      <c r="BE17" s="49">
        <f t="shared" si="3"/>
        <v>22</v>
      </c>
      <c r="BF17" s="50">
        <v>0.41400049999999999</v>
      </c>
      <c r="BG17" s="50">
        <v>0.2929117</v>
      </c>
    </row>
    <row r="18" spans="1:59" s="40" customFormat="1" x14ac:dyDescent="0.25">
      <c r="A18" s="12">
        <v>17</v>
      </c>
      <c r="B18" s="35">
        <v>8</v>
      </c>
      <c r="C18" s="35">
        <v>1</v>
      </c>
      <c r="D18" s="35">
        <v>2001</v>
      </c>
      <c r="E18" s="36" t="s">
        <v>62</v>
      </c>
      <c r="F18" s="35">
        <v>2</v>
      </c>
      <c r="G18" s="35">
        <v>1</v>
      </c>
      <c r="H18" s="35">
        <v>93</v>
      </c>
      <c r="I18" s="35">
        <v>22</v>
      </c>
      <c r="J18" s="37">
        <v>3</v>
      </c>
      <c r="K18" s="35">
        <v>6</v>
      </c>
      <c r="L18" s="37">
        <v>999</v>
      </c>
      <c r="M18" s="35">
        <v>999</v>
      </c>
      <c r="N18" s="35">
        <v>999</v>
      </c>
      <c r="O18" s="37">
        <v>999</v>
      </c>
      <c r="P18" s="37">
        <v>999</v>
      </c>
      <c r="Q18" s="37">
        <v>999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3</v>
      </c>
      <c r="X18" s="35">
        <v>2</v>
      </c>
      <c r="Y18" s="35">
        <v>1</v>
      </c>
      <c r="Z18" s="35">
        <v>2</v>
      </c>
      <c r="AA18" s="35">
        <v>1</v>
      </c>
      <c r="AB18" s="35">
        <v>2</v>
      </c>
      <c r="AC18" s="35">
        <v>2</v>
      </c>
      <c r="AD18" s="35">
        <v>2</v>
      </c>
      <c r="AE18" s="35">
        <v>999</v>
      </c>
      <c r="AF18" s="35">
        <v>2</v>
      </c>
      <c r="AG18" s="35">
        <v>3</v>
      </c>
      <c r="AH18" s="35">
        <v>2</v>
      </c>
      <c r="AI18" s="35">
        <v>2</v>
      </c>
      <c r="AJ18" s="35">
        <v>1</v>
      </c>
      <c r="AK18" s="35" t="s">
        <v>54</v>
      </c>
      <c r="AL18" s="35" t="s">
        <v>63</v>
      </c>
      <c r="AM18" s="38">
        <v>-0.06</v>
      </c>
      <c r="AN18" s="8">
        <f t="shared" si="0"/>
        <v>-7.8433047842400308E-2</v>
      </c>
      <c r="AO18" s="74">
        <v>0.76</v>
      </c>
      <c r="AP18" s="74">
        <v>0.77</v>
      </c>
      <c r="AQ18" s="8">
        <f>((1-AM18*AM18)*(1-AM18*AM18))/I18</f>
        <v>4.5127861818181812E-2</v>
      </c>
      <c r="AR18" s="8">
        <f t="shared" si="1"/>
        <v>4.7073622639737351</v>
      </c>
      <c r="AS18" s="8">
        <f>((1-AN18*AN18)*(1-AN18*AN18))/I18</f>
        <v>4.4897016270643901E-2</v>
      </c>
      <c r="AT18" s="8">
        <f t="shared" si="2"/>
        <v>4.7194485946503972</v>
      </c>
      <c r="AU18" s="39">
        <v>4</v>
      </c>
      <c r="AV18" s="39">
        <v>1</v>
      </c>
      <c r="AW18" s="39">
        <v>1</v>
      </c>
      <c r="AX18" s="39">
        <v>1</v>
      </c>
      <c r="AY18" s="39">
        <v>0</v>
      </c>
      <c r="AZ18" s="17">
        <v>4</v>
      </c>
      <c r="BA18" s="39">
        <v>2</v>
      </c>
      <c r="BB18" s="39">
        <v>1</v>
      </c>
      <c r="BC18" s="39">
        <v>2</v>
      </c>
      <c r="BD18" s="39">
        <v>1</v>
      </c>
      <c r="BE18" s="39">
        <f t="shared" si="3"/>
        <v>17</v>
      </c>
      <c r="BF18" s="40">
        <v>8.4979899999999997E-2</v>
      </c>
      <c r="BG18" s="40">
        <v>5.8308600000000002E-2</v>
      </c>
    </row>
    <row r="19" spans="1:59" s="50" customFormat="1" x14ac:dyDescent="0.25">
      <c r="A19" s="28">
        <v>18</v>
      </c>
      <c r="B19" s="45">
        <v>8</v>
      </c>
      <c r="C19" s="45">
        <v>2</v>
      </c>
      <c r="D19" s="45">
        <v>2001</v>
      </c>
      <c r="E19" s="46" t="s">
        <v>62</v>
      </c>
      <c r="F19" s="45">
        <v>2</v>
      </c>
      <c r="G19" s="45">
        <v>1</v>
      </c>
      <c r="H19" s="45">
        <v>93</v>
      </c>
      <c r="I19" s="45">
        <v>22</v>
      </c>
      <c r="J19" s="47">
        <v>3</v>
      </c>
      <c r="K19" s="45">
        <v>6</v>
      </c>
      <c r="L19" s="47">
        <v>999</v>
      </c>
      <c r="M19" s="45">
        <v>999</v>
      </c>
      <c r="N19" s="45">
        <v>999</v>
      </c>
      <c r="O19" s="47">
        <v>999</v>
      </c>
      <c r="P19" s="47">
        <v>999</v>
      </c>
      <c r="Q19" s="47">
        <v>999</v>
      </c>
      <c r="R19" s="45">
        <v>1</v>
      </c>
      <c r="S19" s="45">
        <v>1</v>
      </c>
      <c r="T19" s="45">
        <v>1</v>
      </c>
      <c r="U19" s="45">
        <v>1</v>
      </c>
      <c r="V19" s="45">
        <v>1</v>
      </c>
      <c r="W19" s="45">
        <v>3</v>
      </c>
      <c r="X19" s="45">
        <v>2</v>
      </c>
      <c r="Y19" s="45">
        <v>1</v>
      </c>
      <c r="Z19" s="45">
        <v>2</v>
      </c>
      <c r="AA19" s="45">
        <v>1</v>
      </c>
      <c r="AB19" s="45">
        <v>2</v>
      </c>
      <c r="AC19" s="45">
        <v>2</v>
      </c>
      <c r="AD19" s="45">
        <v>2</v>
      </c>
      <c r="AE19" s="45">
        <v>999</v>
      </c>
      <c r="AF19" s="45">
        <v>2</v>
      </c>
      <c r="AG19" s="45">
        <v>3</v>
      </c>
      <c r="AH19" s="45">
        <v>2</v>
      </c>
      <c r="AI19" s="45">
        <v>2</v>
      </c>
      <c r="AJ19" s="45">
        <v>1</v>
      </c>
      <c r="AK19" s="45" t="s">
        <v>54</v>
      </c>
      <c r="AL19" s="45" t="s">
        <v>63</v>
      </c>
      <c r="AM19" s="48">
        <v>0.52</v>
      </c>
      <c r="AN19" s="8">
        <f t="shared" si="0"/>
        <v>0.68426976275815976</v>
      </c>
      <c r="AO19" s="75">
        <v>0.75</v>
      </c>
      <c r="AP19" s="75">
        <v>0.77</v>
      </c>
      <c r="AQ19" s="8">
        <f>((1-AM19*AM19)*(1-AM19*AM19))/I19</f>
        <v>2.4196189090909093E-2</v>
      </c>
      <c r="AR19" s="8">
        <f t="shared" si="1"/>
        <v>6.4287496708106211</v>
      </c>
      <c r="AS19" s="8">
        <f>((1-AN19*AN19)*(1-AN19*AN19))/I19</f>
        <v>1.285384252373626E-2</v>
      </c>
      <c r="AT19" s="8">
        <f t="shared" si="2"/>
        <v>8.8203031628070061</v>
      </c>
      <c r="AU19" s="49">
        <v>4</v>
      </c>
      <c r="AV19" s="49">
        <v>1</v>
      </c>
      <c r="AW19" s="49">
        <v>1</v>
      </c>
      <c r="AX19" s="49">
        <v>1</v>
      </c>
      <c r="AY19" s="49">
        <v>0</v>
      </c>
      <c r="AZ19" s="33">
        <v>4</v>
      </c>
      <c r="BA19" s="49">
        <v>2</v>
      </c>
      <c r="BB19" s="49">
        <v>1</v>
      </c>
      <c r="BC19" s="49">
        <v>2</v>
      </c>
      <c r="BD19" s="49">
        <v>1</v>
      </c>
      <c r="BE19" s="49">
        <f t="shared" si="3"/>
        <v>17</v>
      </c>
      <c r="BF19" s="50">
        <v>0.86691390000000002</v>
      </c>
      <c r="BG19" s="50">
        <v>0.77522930000000001</v>
      </c>
    </row>
    <row r="20" spans="1:59" s="40" customFormat="1" x14ac:dyDescent="0.25">
      <c r="A20" s="54">
        <v>19</v>
      </c>
      <c r="B20" s="35">
        <v>9</v>
      </c>
      <c r="C20" s="35">
        <v>1</v>
      </c>
      <c r="D20" s="35">
        <v>2003</v>
      </c>
      <c r="E20" s="36" t="s">
        <v>64</v>
      </c>
      <c r="F20" s="35">
        <v>1</v>
      </c>
      <c r="G20" s="35">
        <v>1</v>
      </c>
      <c r="H20" s="35">
        <v>238</v>
      </c>
      <c r="I20" s="35">
        <v>48</v>
      </c>
      <c r="J20" s="37">
        <v>4</v>
      </c>
      <c r="K20" s="35">
        <v>5</v>
      </c>
      <c r="L20" s="37">
        <v>999</v>
      </c>
      <c r="M20" s="35">
        <v>19</v>
      </c>
      <c r="N20" s="35">
        <v>22</v>
      </c>
      <c r="O20" s="37">
        <v>999</v>
      </c>
      <c r="P20" s="37">
        <v>999</v>
      </c>
      <c r="Q20" s="37">
        <v>999</v>
      </c>
      <c r="R20" s="35">
        <v>1</v>
      </c>
      <c r="S20" s="35">
        <v>2</v>
      </c>
      <c r="T20" s="35">
        <v>999</v>
      </c>
      <c r="U20" s="35">
        <v>1</v>
      </c>
      <c r="V20" s="35">
        <v>1</v>
      </c>
      <c r="W20" s="35">
        <v>2</v>
      </c>
      <c r="X20" s="35">
        <v>2</v>
      </c>
      <c r="Y20" s="35">
        <v>1</v>
      </c>
      <c r="Z20" s="35">
        <v>2</v>
      </c>
      <c r="AA20" s="35">
        <v>1</v>
      </c>
      <c r="AB20" s="35">
        <v>3</v>
      </c>
      <c r="AC20" s="35">
        <v>2</v>
      </c>
      <c r="AD20" s="35">
        <v>3</v>
      </c>
      <c r="AE20" s="35">
        <v>2</v>
      </c>
      <c r="AF20" s="35">
        <v>2</v>
      </c>
      <c r="AG20" s="35">
        <v>3</v>
      </c>
      <c r="AH20" s="35">
        <v>1</v>
      </c>
      <c r="AI20" s="35">
        <v>2</v>
      </c>
      <c r="AJ20" s="35">
        <v>1</v>
      </c>
      <c r="AK20" s="35" t="s">
        <v>65</v>
      </c>
      <c r="AL20" s="35" t="s">
        <v>66</v>
      </c>
      <c r="AM20" s="38">
        <v>0.38</v>
      </c>
      <c r="AN20" s="8">
        <f t="shared" si="0"/>
        <v>0.46647718533322446</v>
      </c>
      <c r="AO20" s="74">
        <v>0.79</v>
      </c>
      <c r="AP20" s="74">
        <v>0.84</v>
      </c>
      <c r="AQ20" s="8">
        <f>((1-AM20*AM20)*(1-AM20*AM20))/I20</f>
        <v>1.525107E-2</v>
      </c>
      <c r="AR20" s="8">
        <f t="shared" si="1"/>
        <v>8.0974792312710484</v>
      </c>
      <c r="AS20" s="8">
        <f>((1-AN20*AN20)*(1-AN20*AN20))/I20</f>
        <v>1.2753088559392495E-2</v>
      </c>
      <c r="AT20" s="8">
        <f t="shared" si="2"/>
        <v>8.8550763937034436</v>
      </c>
      <c r="AU20" s="39">
        <v>4</v>
      </c>
      <c r="AV20" s="39">
        <v>1</v>
      </c>
      <c r="AW20" s="39">
        <v>3</v>
      </c>
      <c r="AX20" s="39">
        <v>0</v>
      </c>
      <c r="AY20" s="39">
        <v>0</v>
      </c>
      <c r="AZ20" s="17">
        <v>4</v>
      </c>
      <c r="BA20" s="39">
        <v>2</v>
      </c>
      <c r="BB20" s="39">
        <v>3</v>
      </c>
      <c r="BC20" s="39">
        <v>4</v>
      </c>
      <c r="BD20" s="39">
        <v>1</v>
      </c>
      <c r="BE20" s="39">
        <f t="shared" si="3"/>
        <v>22</v>
      </c>
      <c r="BF20" s="40">
        <v>0.87679370000000001</v>
      </c>
      <c r="BG20" s="40">
        <v>0.79570719999999995</v>
      </c>
    </row>
    <row r="21" spans="1:59" s="50" customFormat="1" x14ac:dyDescent="0.25">
      <c r="A21" s="28">
        <v>20</v>
      </c>
      <c r="B21" s="45">
        <v>9</v>
      </c>
      <c r="C21" s="45">
        <v>2</v>
      </c>
      <c r="D21" s="45">
        <v>2003</v>
      </c>
      <c r="E21" s="46" t="s">
        <v>64</v>
      </c>
      <c r="F21" s="45">
        <v>1</v>
      </c>
      <c r="G21" s="45">
        <v>1</v>
      </c>
      <c r="H21" s="45">
        <v>238</v>
      </c>
      <c r="I21" s="45">
        <v>48</v>
      </c>
      <c r="J21" s="47">
        <v>4</v>
      </c>
      <c r="K21" s="45">
        <v>5</v>
      </c>
      <c r="L21" s="47">
        <v>999</v>
      </c>
      <c r="M21" s="45">
        <v>19</v>
      </c>
      <c r="N21" s="45">
        <v>22</v>
      </c>
      <c r="O21" s="47">
        <v>999</v>
      </c>
      <c r="P21" s="47">
        <v>999</v>
      </c>
      <c r="Q21" s="47">
        <v>999</v>
      </c>
      <c r="R21" s="45">
        <v>1</v>
      </c>
      <c r="S21" s="45">
        <v>2</v>
      </c>
      <c r="T21" s="45">
        <v>999</v>
      </c>
      <c r="U21" s="45">
        <v>1</v>
      </c>
      <c r="V21" s="45">
        <v>1</v>
      </c>
      <c r="W21" s="45">
        <v>2</v>
      </c>
      <c r="X21" s="45">
        <v>2</v>
      </c>
      <c r="Y21" s="45">
        <v>1</v>
      </c>
      <c r="Z21" s="45">
        <v>2</v>
      </c>
      <c r="AA21" s="45">
        <v>1</v>
      </c>
      <c r="AB21" s="45">
        <v>3</v>
      </c>
      <c r="AC21" s="45">
        <v>2</v>
      </c>
      <c r="AD21" s="45">
        <v>3</v>
      </c>
      <c r="AE21" s="45">
        <v>2</v>
      </c>
      <c r="AF21" s="45">
        <v>2</v>
      </c>
      <c r="AG21" s="45">
        <v>3</v>
      </c>
      <c r="AH21" s="45">
        <v>1</v>
      </c>
      <c r="AI21" s="45">
        <v>2</v>
      </c>
      <c r="AJ21" s="45">
        <v>1</v>
      </c>
      <c r="AK21" s="45" t="s">
        <v>67</v>
      </c>
      <c r="AL21" s="45" t="s">
        <v>66</v>
      </c>
      <c r="AM21" s="48">
        <v>0.34</v>
      </c>
      <c r="AN21" s="8">
        <f t="shared" si="0"/>
        <v>0.40476190476190482</v>
      </c>
      <c r="AO21" s="75">
        <v>0.84</v>
      </c>
      <c r="AP21" s="75">
        <v>0.84</v>
      </c>
      <c r="AQ21" s="8">
        <f>((1-AM21*AM21)*(1-AM21*AM21))/I21</f>
        <v>1.6295069999999998E-2</v>
      </c>
      <c r="AR21" s="8">
        <f t="shared" si="1"/>
        <v>7.8337892698728062</v>
      </c>
      <c r="AS21" s="8">
        <f>((1-AN21*AN21)*(1-AN21*AN21))/I21</f>
        <v>1.4566178969068097E-2</v>
      </c>
      <c r="AT21" s="8">
        <f t="shared" si="2"/>
        <v>8.2856613547159323</v>
      </c>
      <c r="AU21" s="49">
        <v>4</v>
      </c>
      <c r="AV21" s="49">
        <v>1</v>
      </c>
      <c r="AW21" s="49">
        <v>3</v>
      </c>
      <c r="AX21" s="49">
        <v>0</v>
      </c>
      <c r="AY21" s="49">
        <v>0</v>
      </c>
      <c r="AZ21" s="33">
        <v>4</v>
      </c>
      <c r="BA21" s="49">
        <v>2</v>
      </c>
      <c r="BB21" s="49">
        <v>3</v>
      </c>
      <c r="BC21" s="49">
        <v>4</v>
      </c>
      <c r="BD21" s="49">
        <v>1</v>
      </c>
      <c r="BE21" s="49">
        <f t="shared" si="3"/>
        <v>22</v>
      </c>
      <c r="BF21" s="50">
        <v>0.79470070000000004</v>
      </c>
      <c r="BG21" s="50">
        <v>0.68874360000000001</v>
      </c>
    </row>
    <row r="22" spans="1:59" s="40" customFormat="1" x14ac:dyDescent="0.25">
      <c r="A22" s="12">
        <v>21</v>
      </c>
      <c r="B22" s="35">
        <v>10</v>
      </c>
      <c r="C22" s="35">
        <v>1</v>
      </c>
      <c r="D22" s="35">
        <v>1997</v>
      </c>
      <c r="E22" s="14" t="s">
        <v>68</v>
      </c>
      <c r="F22" s="35">
        <v>1</v>
      </c>
      <c r="G22" s="35">
        <v>1</v>
      </c>
      <c r="H22" s="35">
        <v>159</v>
      </c>
      <c r="I22" s="35">
        <v>53</v>
      </c>
      <c r="J22" s="37">
        <v>3</v>
      </c>
      <c r="K22" s="35">
        <v>3</v>
      </c>
      <c r="L22" s="37">
        <v>3</v>
      </c>
      <c r="M22" s="35">
        <v>999</v>
      </c>
      <c r="N22" s="35">
        <v>999</v>
      </c>
      <c r="O22" s="37">
        <v>28.21</v>
      </c>
      <c r="P22" s="37">
        <v>999</v>
      </c>
      <c r="Q22" s="37">
        <v>62</v>
      </c>
      <c r="R22" s="35">
        <v>2</v>
      </c>
      <c r="S22" s="35">
        <v>2</v>
      </c>
      <c r="T22" s="35">
        <v>3</v>
      </c>
      <c r="U22" s="35">
        <v>2</v>
      </c>
      <c r="V22" s="35">
        <v>2</v>
      </c>
      <c r="W22" s="35">
        <v>1</v>
      </c>
      <c r="X22" s="35">
        <v>2</v>
      </c>
      <c r="Y22" s="35">
        <v>2</v>
      </c>
      <c r="Z22" s="35">
        <v>2</v>
      </c>
      <c r="AA22" s="35">
        <v>1</v>
      </c>
      <c r="AB22" s="35">
        <v>2</v>
      </c>
      <c r="AC22" s="35">
        <v>2</v>
      </c>
      <c r="AD22" s="35">
        <v>2</v>
      </c>
      <c r="AE22" s="35">
        <v>999</v>
      </c>
      <c r="AF22" s="35">
        <v>2</v>
      </c>
      <c r="AG22" s="35">
        <v>3</v>
      </c>
      <c r="AH22" s="35">
        <v>2</v>
      </c>
      <c r="AI22" s="35">
        <v>3</v>
      </c>
      <c r="AJ22" s="35">
        <v>1</v>
      </c>
      <c r="AK22" s="35" t="s">
        <v>54</v>
      </c>
      <c r="AL22" s="35" t="s">
        <v>69</v>
      </c>
      <c r="AM22" s="38">
        <v>0.22</v>
      </c>
      <c r="AN22" s="8">
        <f t="shared" si="0"/>
        <v>0.26109196480264774</v>
      </c>
      <c r="AO22" s="74">
        <v>0.71</v>
      </c>
      <c r="AP22" s="74">
        <v>1</v>
      </c>
      <c r="AQ22" s="8">
        <f>((1-AM22*AM22)*(1-AM22*AM22))/I22</f>
        <v>1.7085708679245283E-2</v>
      </c>
      <c r="AR22" s="8">
        <f t="shared" si="1"/>
        <v>7.6503887024805781</v>
      </c>
      <c r="AS22" s="8">
        <f>((1-AN22*AN22)*(1-AN22*AN22))/I22</f>
        <v>1.6383188420985653E-2</v>
      </c>
      <c r="AT22" s="8">
        <f t="shared" si="2"/>
        <v>7.8126935027043052</v>
      </c>
      <c r="AU22" s="39">
        <v>4</v>
      </c>
      <c r="AV22" s="39">
        <v>1</v>
      </c>
      <c r="AW22" s="39">
        <v>3</v>
      </c>
      <c r="AX22" s="39">
        <v>0</v>
      </c>
      <c r="AY22" s="39">
        <v>0</v>
      </c>
      <c r="AZ22" s="17">
        <v>4</v>
      </c>
      <c r="BA22" s="39">
        <v>3</v>
      </c>
      <c r="BB22" s="39">
        <v>3</v>
      </c>
      <c r="BC22" s="39">
        <v>3</v>
      </c>
      <c r="BD22" s="39">
        <v>0</v>
      </c>
      <c r="BE22" s="39">
        <f t="shared" si="3"/>
        <v>21</v>
      </c>
      <c r="BF22" s="40">
        <v>0.49009429999999998</v>
      </c>
      <c r="BG22" s="40">
        <v>0.36371740000000002</v>
      </c>
    </row>
    <row r="23" spans="1:59" s="50" customFormat="1" x14ac:dyDescent="0.25">
      <c r="A23" s="53">
        <v>22</v>
      </c>
      <c r="B23" s="45">
        <v>10</v>
      </c>
      <c r="C23" s="45">
        <v>2</v>
      </c>
      <c r="D23" s="45">
        <v>1997</v>
      </c>
      <c r="E23" s="46" t="s">
        <v>68</v>
      </c>
      <c r="F23" s="45">
        <v>1</v>
      </c>
      <c r="G23" s="45">
        <v>1</v>
      </c>
      <c r="H23" s="45">
        <v>159</v>
      </c>
      <c r="I23" s="45">
        <v>53</v>
      </c>
      <c r="J23" s="47">
        <v>3</v>
      </c>
      <c r="K23" s="45">
        <v>3</v>
      </c>
      <c r="L23" s="47">
        <v>3</v>
      </c>
      <c r="M23" s="45">
        <v>999</v>
      </c>
      <c r="N23" s="45">
        <v>999</v>
      </c>
      <c r="O23" s="47">
        <v>28.21</v>
      </c>
      <c r="P23" s="47">
        <v>999</v>
      </c>
      <c r="Q23" s="47">
        <v>62</v>
      </c>
      <c r="R23" s="45">
        <v>2</v>
      </c>
      <c r="S23" s="45">
        <v>2</v>
      </c>
      <c r="T23" s="45">
        <v>2</v>
      </c>
      <c r="U23" s="45">
        <v>2</v>
      </c>
      <c r="V23" s="45">
        <v>2</v>
      </c>
      <c r="W23" s="45">
        <v>1</v>
      </c>
      <c r="X23" s="45">
        <v>2</v>
      </c>
      <c r="Y23" s="45">
        <v>4</v>
      </c>
      <c r="Z23" s="45">
        <v>2</v>
      </c>
      <c r="AA23" s="45">
        <v>1</v>
      </c>
      <c r="AB23" s="45">
        <v>1</v>
      </c>
      <c r="AC23" s="45">
        <v>2</v>
      </c>
      <c r="AD23" s="45">
        <v>1</v>
      </c>
      <c r="AE23" s="45">
        <v>999</v>
      </c>
      <c r="AF23" s="45">
        <v>2</v>
      </c>
      <c r="AG23" s="45">
        <v>3</v>
      </c>
      <c r="AH23" s="45">
        <v>2</v>
      </c>
      <c r="AI23" s="45">
        <v>1</v>
      </c>
      <c r="AJ23" s="45">
        <v>1</v>
      </c>
      <c r="AK23" s="45" t="s">
        <v>54</v>
      </c>
      <c r="AL23" s="45" t="s">
        <v>70</v>
      </c>
      <c r="AM23" s="48">
        <v>0.05</v>
      </c>
      <c r="AN23" s="8">
        <f t="shared" si="0"/>
        <v>5.9339082909692677E-2</v>
      </c>
      <c r="AO23" s="75">
        <v>0.71</v>
      </c>
      <c r="AP23" s="75">
        <v>1</v>
      </c>
      <c r="AQ23" s="8">
        <f>((1-AM23*AM23)*(1-AM23*AM23))/I23</f>
        <v>1.8773702830188681E-2</v>
      </c>
      <c r="AR23" s="8">
        <f t="shared" si="1"/>
        <v>7.2983557787273368</v>
      </c>
      <c r="AS23" s="8">
        <f>((1-AN23*AN23)*(1-AN23*AN23))/I23</f>
        <v>1.8735285751179949E-2</v>
      </c>
      <c r="AT23" s="8">
        <f t="shared" si="2"/>
        <v>7.3058346592073038</v>
      </c>
      <c r="AU23" s="49">
        <v>4</v>
      </c>
      <c r="AV23" s="49">
        <v>1</v>
      </c>
      <c r="AW23" s="49">
        <v>3</v>
      </c>
      <c r="AX23" s="49">
        <v>0</v>
      </c>
      <c r="AY23" s="49">
        <v>0</v>
      </c>
      <c r="AZ23" s="33">
        <v>4</v>
      </c>
      <c r="BA23" s="49">
        <v>3</v>
      </c>
      <c r="BB23" s="49">
        <v>4</v>
      </c>
      <c r="BC23" s="49">
        <v>3</v>
      </c>
      <c r="BD23" s="49">
        <v>0</v>
      </c>
      <c r="BE23" s="49">
        <f t="shared" si="3"/>
        <v>22</v>
      </c>
      <c r="BF23" s="50">
        <v>9.9360400000000001E-2</v>
      </c>
      <c r="BG23" s="50">
        <v>6.4778000000000002E-2</v>
      </c>
    </row>
    <row r="24" spans="1:59" s="11" customFormat="1" x14ac:dyDescent="0.25">
      <c r="A24" s="51">
        <v>23</v>
      </c>
      <c r="B24" s="5">
        <v>11</v>
      </c>
      <c r="C24" s="5">
        <v>1</v>
      </c>
      <c r="D24" s="5">
        <v>2012</v>
      </c>
      <c r="E24" s="52" t="s">
        <v>71</v>
      </c>
      <c r="F24" s="5">
        <v>2</v>
      </c>
      <c r="G24" s="5">
        <v>1</v>
      </c>
      <c r="H24" s="5">
        <v>999</v>
      </c>
      <c r="I24" s="5">
        <v>30</v>
      </c>
      <c r="J24" s="6">
        <v>999</v>
      </c>
      <c r="K24" s="5">
        <v>999</v>
      </c>
      <c r="L24" s="6">
        <v>999</v>
      </c>
      <c r="M24" s="5">
        <v>999</v>
      </c>
      <c r="N24" s="5">
        <v>999</v>
      </c>
      <c r="O24" s="6">
        <v>999</v>
      </c>
      <c r="P24" s="6">
        <v>999</v>
      </c>
      <c r="Q24" s="6">
        <v>90.6</v>
      </c>
      <c r="R24" s="5">
        <v>3</v>
      </c>
      <c r="S24" s="5">
        <v>1</v>
      </c>
      <c r="T24" s="5">
        <v>1</v>
      </c>
      <c r="U24" s="5">
        <v>2</v>
      </c>
      <c r="V24" s="5">
        <v>999</v>
      </c>
      <c r="W24" s="5">
        <v>999</v>
      </c>
      <c r="X24" s="5">
        <v>2</v>
      </c>
      <c r="Y24" s="5">
        <v>1</v>
      </c>
      <c r="Z24" s="5">
        <v>2</v>
      </c>
      <c r="AA24" s="5">
        <v>2</v>
      </c>
      <c r="AB24" s="5">
        <v>2</v>
      </c>
      <c r="AC24" s="5">
        <v>2</v>
      </c>
      <c r="AD24" s="5">
        <v>3</v>
      </c>
      <c r="AE24" s="5">
        <v>2</v>
      </c>
      <c r="AF24" s="5">
        <v>2</v>
      </c>
      <c r="AG24" s="5">
        <v>2</v>
      </c>
      <c r="AH24" s="5">
        <v>3</v>
      </c>
      <c r="AI24" s="5">
        <v>3</v>
      </c>
      <c r="AJ24" s="5">
        <v>1</v>
      </c>
      <c r="AK24" s="5" t="s">
        <v>72</v>
      </c>
      <c r="AL24" s="5" t="s">
        <v>73</v>
      </c>
      <c r="AM24" s="8">
        <v>0.5</v>
      </c>
      <c r="AN24" s="8">
        <f t="shared" si="0"/>
        <v>0.52704627669472992</v>
      </c>
      <c r="AO24" s="73">
        <v>0.9</v>
      </c>
      <c r="AP24" s="73">
        <v>1</v>
      </c>
      <c r="AQ24" s="8">
        <f>((1-AM24*AM24)*(1-AM24*AM24))/I24</f>
        <v>1.8749999999999999E-2</v>
      </c>
      <c r="AR24" s="8">
        <f t="shared" si="1"/>
        <v>7.3029674334022152</v>
      </c>
      <c r="AS24" s="8">
        <f>((1-AN24*AN24)*(1-AN24*AN24))/I24</f>
        <v>1.7386831275720164E-2</v>
      </c>
      <c r="AT24" s="8">
        <f t="shared" si="2"/>
        <v>7.5838507962253772</v>
      </c>
      <c r="AU24" s="9">
        <v>4</v>
      </c>
      <c r="AV24" s="9">
        <v>3</v>
      </c>
      <c r="AW24" s="9">
        <v>0</v>
      </c>
      <c r="AX24" s="9">
        <v>0</v>
      </c>
      <c r="AY24" s="9">
        <v>0</v>
      </c>
      <c r="AZ24" s="10">
        <v>3</v>
      </c>
      <c r="BA24" s="9">
        <v>4</v>
      </c>
      <c r="BB24" s="9">
        <v>3</v>
      </c>
      <c r="BC24" s="9">
        <v>3</v>
      </c>
      <c r="BD24" s="9">
        <v>0</v>
      </c>
      <c r="BE24" s="9">
        <f t="shared" si="3"/>
        <v>20</v>
      </c>
      <c r="BF24" s="11">
        <v>0.92500930000000003</v>
      </c>
      <c r="BG24" s="11">
        <v>0.86262150000000004</v>
      </c>
    </row>
    <row r="25" spans="1:59" s="40" customFormat="1" x14ac:dyDescent="0.25">
      <c r="A25" s="12">
        <v>24</v>
      </c>
      <c r="B25" s="35">
        <v>12</v>
      </c>
      <c r="C25" s="35">
        <v>1</v>
      </c>
      <c r="D25" s="35">
        <v>2015</v>
      </c>
      <c r="E25" s="36" t="s">
        <v>74</v>
      </c>
      <c r="F25" s="35">
        <v>2</v>
      </c>
      <c r="G25" s="35">
        <v>1</v>
      </c>
      <c r="H25" s="35">
        <v>22</v>
      </c>
      <c r="I25" s="35">
        <v>11</v>
      </c>
      <c r="J25" s="37">
        <v>2</v>
      </c>
      <c r="K25" s="35">
        <v>2</v>
      </c>
      <c r="L25" s="37">
        <v>2</v>
      </c>
      <c r="M25" s="35">
        <v>999</v>
      </c>
      <c r="N25" s="35">
        <v>999</v>
      </c>
      <c r="O25" s="37">
        <v>40</v>
      </c>
      <c r="P25" s="37">
        <v>9.1999999999999993</v>
      </c>
      <c r="Q25" s="37">
        <v>100</v>
      </c>
      <c r="R25" s="35">
        <v>2</v>
      </c>
      <c r="S25" s="35">
        <v>1</v>
      </c>
      <c r="T25" s="35">
        <v>4</v>
      </c>
      <c r="U25" s="35">
        <v>2</v>
      </c>
      <c r="V25" s="35">
        <v>2</v>
      </c>
      <c r="W25" s="35">
        <v>2</v>
      </c>
      <c r="X25" s="35">
        <v>2</v>
      </c>
      <c r="Y25" s="35">
        <v>1</v>
      </c>
      <c r="Z25" s="35">
        <v>3</v>
      </c>
      <c r="AA25" s="35">
        <v>2</v>
      </c>
      <c r="AB25" s="35">
        <v>3</v>
      </c>
      <c r="AC25" s="35">
        <v>2</v>
      </c>
      <c r="AD25" s="35">
        <v>3</v>
      </c>
      <c r="AE25" s="35">
        <v>2</v>
      </c>
      <c r="AF25" s="35">
        <v>2</v>
      </c>
      <c r="AG25" s="35">
        <v>3</v>
      </c>
      <c r="AH25" s="35">
        <v>3</v>
      </c>
      <c r="AI25" s="35">
        <v>3</v>
      </c>
      <c r="AJ25" s="35">
        <v>2</v>
      </c>
      <c r="AK25" s="35" t="s">
        <v>54</v>
      </c>
      <c r="AL25" s="35" t="s">
        <v>57</v>
      </c>
      <c r="AM25" s="38">
        <v>-0.57999999999999996</v>
      </c>
      <c r="AN25" s="8">
        <f t="shared" si="0"/>
        <v>-0.65216261709127432</v>
      </c>
      <c r="AO25" s="74">
        <v>0.81</v>
      </c>
      <c r="AP25" s="74">
        <f>AVERAGE(AP2:AP24,AP29:AP78,AP82:AP92,AP97)</f>
        <v>0.97647058823529409</v>
      </c>
      <c r="AQ25" s="8">
        <f>((1-AM25*AM25)*(1-AM25*AM25))/I25</f>
        <v>4.0033178181818181E-2</v>
      </c>
      <c r="AR25" s="8">
        <f t="shared" si="1"/>
        <v>4.997927652735684</v>
      </c>
      <c r="AS25" s="8">
        <f>((1-AN25*AN25)*(1-AN25*AN25))/I25</f>
        <v>3.0023782627725107E-2</v>
      </c>
      <c r="AT25" s="8">
        <f t="shared" si="2"/>
        <v>5.7712155672324643</v>
      </c>
      <c r="AU25" s="39">
        <v>4</v>
      </c>
      <c r="AV25" s="39">
        <v>2</v>
      </c>
      <c r="AW25" s="39">
        <v>3</v>
      </c>
      <c r="AX25" s="39">
        <v>0</v>
      </c>
      <c r="AY25" s="39">
        <v>0</v>
      </c>
      <c r="AZ25" s="17">
        <v>4</v>
      </c>
      <c r="BA25" s="39">
        <v>3</v>
      </c>
      <c r="BB25" s="39">
        <v>3</v>
      </c>
      <c r="BC25" s="39">
        <v>3</v>
      </c>
      <c r="BD25" s="39">
        <v>1</v>
      </c>
      <c r="BE25" s="39">
        <f t="shared" si="3"/>
        <v>23</v>
      </c>
      <c r="BF25" s="40">
        <v>0.70333040000000002</v>
      </c>
      <c r="BG25" s="40">
        <v>0.55836280000000005</v>
      </c>
    </row>
    <row r="26" spans="1:59" x14ac:dyDescent="0.25">
      <c r="A26" s="26">
        <v>25</v>
      </c>
      <c r="B26" s="27">
        <v>12</v>
      </c>
      <c r="C26" s="27">
        <v>2</v>
      </c>
      <c r="D26" s="27">
        <v>2015</v>
      </c>
      <c r="E26" s="41" t="s">
        <v>74</v>
      </c>
      <c r="F26" s="27">
        <v>2</v>
      </c>
      <c r="G26" s="27">
        <v>1</v>
      </c>
      <c r="H26" s="27">
        <v>22</v>
      </c>
      <c r="I26" s="27">
        <v>11</v>
      </c>
      <c r="J26" s="42">
        <v>2</v>
      </c>
      <c r="K26" s="27">
        <v>2</v>
      </c>
      <c r="L26" s="42">
        <v>2</v>
      </c>
      <c r="M26" s="27">
        <v>999</v>
      </c>
      <c r="N26" s="27">
        <v>999</v>
      </c>
      <c r="O26" s="42">
        <v>40</v>
      </c>
      <c r="P26" s="42">
        <v>9.1999999999999993</v>
      </c>
      <c r="Q26" s="42">
        <v>100</v>
      </c>
      <c r="R26" s="27">
        <v>2</v>
      </c>
      <c r="S26" s="27">
        <v>1</v>
      </c>
      <c r="T26" s="27">
        <v>4</v>
      </c>
      <c r="U26" s="27">
        <v>2</v>
      </c>
      <c r="V26" s="27">
        <v>2</v>
      </c>
      <c r="W26" s="27">
        <v>2</v>
      </c>
      <c r="X26" s="27">
        <v>2</v>
      </c>
      <c r="Y26" s="27">
        <v>1</v>
      </c>
      <c r="Z26" s="27">
        <v>3</v>
      </c>
      <c r="AA26" s="27">
        <v>2</v>
      </c>
      <c r="AB26" s="27">
        <v>3</v>
      </c>
      <c r="AC26" s="27">
        <v>2</v>
      </c>
      <c r="AD26" s="27">
        <v>3</v>
      </c>
      <c r="AE26" s="27">
        <v>2</v>
      </c>
      <c r="AF26" s="27">
        <v>2</v>
      </c>
      <c r="AG26" s="27">
        <v>3</v>
      </c>
      <c r="AH26" s="27">
        <v>3</v>
      </c>
      <c r="AI26" s="27">
        <v>3</v>
      </c>
      <c r="AJ26" s="27">
        <v>2</v>
      </c>
      <c r="AK26" s="27" t="s">
        <v>54</v>
      </c>
      <c r="AL26" s="27" t="s">
        <v>57</v>
      </c>
      <c r="AM26" s="43">
        <v>-0.26</v>
      </c>
      <c r="AN26" s="8">
        <f t="shared" si="0"/>
        <v>-0.29234875938574373</v>
      </c>
      <c r="AO26" s="72">
        <v>0.81</v>
      </c>
      <c r="AP26" s="74">
        <f>AVERAGE(AP2:AP24,AP29:AP78,AP82:AP92,AP97)</f>
        <v>0.97647058823529409</v>
      </c>
      <c r="AQ26" s="8">
        <f>((1-AM26*AM26)*(1-AM26*AM26))/I26</f>
        <v>7.9033614545454545E-2</v>
      </c>
      <c r="AR26" s="8">
        <f t="shared" si="1"/>
        <v>3.5570836447398113</v>
      </c>
      <c r="AS26" s="8">
        <f>((1-AN26*AN26)*(1-AN26*AN26))/I26</f>
        <v>7.603355910134714E-2</v>
      </c>
      <c r="AT26" s="8">
        <f t="shared" si="2"/>
        <v>3.6265806495282273</v>
      </c>
      <c r="AU26" s="44">
        <v>4</v>
      </c>
      <c r="AV26" s="44">
        <v>2</v>
      </c>
      <c r="AW26" s="44">
        <v>3</v>
      </c>
      <c r="AX26" s="44">
        <v>0</v>
      </c>
      <c r="AY26" s="44">
        <v>0</v>
      </c>
      <c r="AZ26" s="24">
        <v>4</v>
      </c>
      <c r="BA26" s="44">
        <v>3</v>
      </c>
      <c r="BB26" s="44">
        <v>3</v>
      </c>
      <c r="BC26" s="44">
        <v>3</v>
      </c>
      <c r="BD26" s="44">
        <v>1</v>
      </c>
      <c r="BE26" s="44">
        <f t="shared" si="3"/>
        <v>23</v>
      </c>
      <c r="BF26" s="2">
        <v>0.20667460000000001</v>
      </c>
      <c r="BG26" s="2">
        <v>0.12611020000000001</v>
      </c>
    </row>
    <row r="27" spans="1:59" x14ac:dyDescent="0.25">
      <c r="A27" s="19">
        <v>26</v>
      </c>
      <c r="B27" s="55">
        <v>12</v>
      </c>
      <c r="C27" s="55">
        <v>3</v>
      </c>
      <c r="D27" s="55">
        <v>2015</v>
      </c>
      <c r="E27" s="56" t="s">
        <v>74</v>
      </c>
      <c r="F27" s="55">
        <v>2</v>
      </c>
      <c r="G27" s="55">
        <v>1</v>
      </c>
      <c r="H27" s="55">
        <v>22</v>
      </c>
      <c r="I27" s="27">
        <v>11</v>
      </c>
      <c r="J27" s="57">
        <v>2</v>
      </c>
      <c r="K27" s="55">
        <v>2</v>
      </c>
      <c r="L27" s="57">
        <v>2</v>
      </c>
      <c r="M27" s="55">
        <v>999</v>
      </c>
      <c r="N27" s="55">
        <v>999</v>
      </c>
      <c r="O27" s="57">
        <v>40</v>
      </c>
      <c r="P27" s="57">
        <v>9.1999999999999993</v>
      </c>
      <c r="Q27" s="57">
        <v>100</v>
      </c>
      <c r="R27" s="55">
        <v>2</v>
      </c>
      <c r="S27" s="55">
        <v>1</v>
      </c>
      <c r="T27" s="55">
        <v>4</v>
      </c>
      <c r="U27" s="55">
        <v>2</v>
      </c>
      <c r="V27" s="55">
        <v>2</v>
      </c>
      <c r="W27" s="55">
        <v>2</v>
      </c>
      <c r="X27" s="55">
        <v>2</v>
      </c>
      <c r="Y27" s="55">
        <v>1</v>
      </c>
      <c r="Z27" s="55">
        <v>3</v>
      </c>
      <c r="AA27" s="55">
        <v>2</v>
      </c>
      <c r="AB27" s="55">
        <v>3</v>
      </c>
      <c r="AC27" s="55">
        <v>2</v>
      </c>
      <c r="AD27" s="55">
        <v>3</v>
      </c>
      <c r="AE27" s="55">
        <v>2</v>
      </c>
      <c r="AF27" s="55">
        <v>2</v>
      </c>
      <c r="AG27" s="55">
        <v>3</v>
      </c>
      <c r="AH27" s="55">
        <v>3</v>
      </c>
      <c r="AI27" s="55">
        <v>3</v>
      </c>
      <c r="AJ27" s="55">
        <v>2</v>
      </c>
      <c r="AK27" s="55" t="s">
        <v>54</v>
      </c>
      <c r="AL27" s="55" t="s">
        <v>57</v>
      </c>
      <c r="AM27" s="43">
        <v>-0.56999999999999995</v>
      </c>
      <c r="AN27" s="8">
        <f t="shared" si="0"/>
        <v>-0.64091843403797655</v>
      </c>
      <c r="AO27" s="72">
        <v>0.81</v>
      </c>
      <c r="AP27" s="72">
        <f>AVERAGE(AP2:AP24,AP29:AP78,AP82:AP92,AP97)</f>
        <v>0.97647058823529409</v>
      </c>
      <c r="AQ27" s="8">
        <f>((1-AM27*AM27)*(1-AM27*AM27))/I27</f>
        <v>4.1432728181818188E-2</v>
      </c>
      <c r="AR27" s="8">
        <f t="shared" si="1"/>
        <v>4.9127903871358312</v>
      </c>
      <c r="AS27" s="8">
        <f>((1-AN27*AN27)*(1-AN27*AN27))/I27</f>
        <v>3.1562218611983939E-2</v>
      </c>
      <c r="AT27" s="8">
        <f t="shared" si="2"/>
        <v>5.6288054490411987</v>
      </c>
      <c r="AU27" s="58">
        <v>4</v>
      </c>
      <c r="AV27" s="58">
        <v>2</v>
      </c>
      <c r="AW27" s="58">
        <v>3</v>
      </c>
      <c r="AX27" s="58">
        <v>0</v>
      </c>
      <c r="AY27" s="58">
        <v>0</v>
      </c>
      <c r="AZ27" s="24">
        <v>4</v>
      </c>
      <c r="BA27" s="58">
        <v>3</v>
      </c>
      <c r="BB27" s="58">
        <v>3</v>
      </c>
      <c r="BC27" s="58">
        <v>3</v>
      </c>
      <c r="BD27" s="58">
        <v>1</v>
      </c>
      <c r="BE27" s="44">
        <f t="shared" si="3"/>
        <v>23</v>
      </c>
      <c r="BF27" s="2">
        <v>0.68382469999999995</v>
      </c>
      <c r="BG27" s="2">
        <v>0.53715670000000004</v>
      </c>
    </row>
    <row r="28" spans="1:59" s="50" customFormat="1" x14ac:dyDescent="0.25">
      <c r="A28" s="28">
        <v>27</v>
      </c>
      <c r="B28" s="59">
        <v>12</v>
      </c>
      <c r="C28" s="59">
        <v>4</v>
      </c>
      <c r="D28" s="59">
        <v>2015</v>
      </c>
      <c r="E28" s="60" t="s">
        <v>74</v>
      </c>
      <c r="F28" s="59">
        <v>2</v>
      </c>
      <c r="G28" s="59">
        <v>1</v>
      </c>
      <c r="H28" s="59">
        <v>22</v>
      </c>
      <c r="I28" s="45">
        <v>11</v>
      </c>
      <c r="J28" s="61">
        <v>2</v>
      </c>
      <c r="K28" s="59">
        <v>2</v>
      </c>
      <c r="L28" s="61">
        <v>2</v>
      </c>
      <c r="M28" s="59">
        <v>999</v>
      </c>
      <c r="N28" s="59">
        <v>999</v>
      </c>
      <c r="O28" s="61">
        <v>40</v>
      </c>
      <c r="P28" s="61">
        <v>9.1999999999999993</v>
      </c>
      <c r="Q28" s="61">
        <v>100</v>
      </c>
      <c r="R28" s="59">
        <v>2</v>
      </c>
      <c r="S28" s="59">
        <v>1</v>
      </c>
      <c r="T28" s="59">
        <v>4</v>
      </c>
      <c r="U28" s="59">
        <v>2</v>
      </c>
      <c r="V28" s="59">
        <v>2</v>
      </c>
      <c r="W28" s="59">
        <v>2</v>
      </c>
      <c r="X28" s="59">
        <v>2</v>
      </c>
      <c r="Y28" s="59">
        <v>1</v>
      </c>
      <c r="Z28" s="59">
        <v>3</v>
      </c>
      <c r="AA28" s="59">
        <v>2</v>
      </c>
      <c r="AB28" s="59">
        <v>3</v>
      </c>
      <c r="AC28" s="59">
        <v>2</v>
      </c>
      <c r="AD28" s="59">
        <v>3</v>
      </c>
      <c r="AE28" s="59">
        <v>2</v>
      </c>
      <c r="AF28" s="59">
        <v>2</v>
      </c>
      <c r="AG28" s="59">
        <v>3</v>
      </c>
      <c r="AH28" s="59">
        <v>3</v>
      </c>
      <c r="AI28" s="59">
        <v>3</v>
      </c>
      <c r="AJ28" s="59">
        <v>2</v>
      </c>
      <c r="AK28" s="59" t="s">
        <v>75</v>
      </c>
      <c r="AL28" s="59" t="s">
        <v>57</v>
      </c>
      <c r="AM28" s="48">
        <v>-0.61</v>
      </c>
      <c r="AN28" s="8">
        <f t="shared" si="0"/>
        <v>-0.68589516625116786</v>
      </c>
      <c r="AO28" s="75">
        <v>0.81</v>
      </c>
      <c r="AP28" s="75">
        <f>AVERAGE(AP2:AP24,AP29:AP78,AP82:AP92,AP97)</f>
        <v>0.97647058823529409</v>
      </c>
      <c r="AQ28" s="8">
        <f>((1-AM28*AM28)*(1-AM28*AM28))/I28</f>
        <v>3.584167363636364E-2</v>
      </c>
      <c r="AR28" s="8">
        <f t="shared" si="1"/>
        <v>5.282090763426341</v>
      </c>
      <c r="AS28" s="8">
        <f>((1-AN28*AN28)*(1-AN28*AN28))/I28</f>
        <v>2.5492808603091475E-2</v>
      </c>
      <c r="AT28" s="8">
        <f t="shared" si="2"/>
        <v>6.2631261226519532</v>
      </c>
      <c r="AU28" s="62">
        <v>4</v>
      </c>
      <c r="AV28" s="62">
        <v>2</v>
      </c>
      <c r="AW28" s="62">
        <v>3</v>
      </c>
      <c r="AX28" s="62">
        <v>0</v>
      </c>
      <c r="AY28" s="62">
        <v>0</v>
      </c>
      <c r="AZ28" s="33">
        <v>4</v>
      </c>
      <c r="BA28" s="62">
        <v>3</v>
      </c>
      <c r="BB28" s="62">
        <v>3</v>
      </c>
      <c r="BC28" s="62">
        <v>3</v>
      </c>
      <c r="BD28" s="62">
        <v>1</v>
      </c>
      <c r="BE28" s="49">
        <f t="shared" si="3"/>
        <v>23</v>
      </c>
      <c r="BF28" s="50">
        <v>0.76111470000000003</v>
      </c>
      <c r="BG28" s="50">
        <v>0.62408229999999998</v>
      </c>
    </row>
    <row r="29" spans="1:59" s="40" customFormat="1" x14ac:dyDescent="0.25">
      <c r="A29" s="54">
        <v>28</v>
      </c>
      <c r="B29" s="63">
        <v>13</v>
      </c>
      <c r="C29" s="63">
        <v>1</v>
      </c>
      <c r="D29" s="63">
        <v>2006</v>
      </c>
      <c r="E29" s="64" t="s">
        <v>76</v>
      </c>
      <c r="F29" s="63">
        <v>1</v>
      </c>
      <c r="G29" s="63">
        <v>1</v>
      </c>
      <c r="H29" s="63">
        <v>119</v>
      </c>
      <c r="I29" s="35">
        <v>29</v>
      </c>
      <c r="J29" s="65">
        <v>3</v>
      </c>
      <c r="K29" s="63">
        <v>4</v>
      </c>
      <c r="L29" s="65">
        <v>999</v>
      </c>
      <c r="M29" s="63">
        <v>999</v>
      </c>
      <c r="N29" s="63">
        <v>999</v>
      </c>
      <c r="O29" s="65">
        <v>22</v>
      </c>
      <c r="P29" s="65">
        <v>999</v>
      </c>
      <c r="Q29" s="65">
        <v>59</v>
      </c>
      <c r="R29" s="63">
        <v>1</v>
      </c>
      <c r="S29" s="63">
        <v>2</v>
      </c>
      <c r="T29" s="63">
        <v>4</v>
      </c>
      <c r="U29" s="63">
        <v>3</v>
      </c>
      <c r="V29" s="63">
        <v>1</v>
      </c>
      <c r="W29" s="63">
        <v>1</v>
      </c>
      <c r="X29" s="63">
        <v>1</v>
      </c>
      <c r="Y29" s="63">
        <v>1</v>
      </c>
      <c r="Z29" s="63">
        <v>2</v>
      </c>
      <c r="AA29" s="63">
        <v>1</v>
      </c>
      <c r="AB29" s="63">
        <v>3</v>
      </c>
      <c r="AC29" s="63">
        <v>2</v>
      </c>
      <c r="AD29" s="63">
        <v>2</v>
      </c>
      <c r="AE29" s="63">
        <v>1</v>
      </c>
      <c r="AF29" s="63">
        <v>1</v>
      </c>
      <c r="AG29" s="63">
        <v>3</v>
      </c>
      <c r="AH29" s="63">
        <v>1</v>
      </c>
      <c r="AI29" s="63">
        <v>2</v>
      </c>
      <c r="AJ29" s="63">
        <v>1</v>
      </c>
      <c r="AK29" s="63" t="s">
        <v>77</v>
      </c>
      <c r="AL29" s="63" t="s">
        <v>78</v>
      </c>
      <c r="AM29" s="38">
        <v>0.3</v>
      </c>
      <c r="AN29" s="8">
        <f t="shared" si="0"/>
        <v>0.328677361073209</v>
      </c>
      <c r="AO29" s="74">
        <f>AVERAGE(AO2:AO12,AO14:AO28,AO33:AO87,AO89:AO97)</f>
        <v>0.83311111111111069</v>
      </c>
      <c r="AP29" s="74">
        <v>1</v>
      </c>
      <c r="AQ29" s="8">
        <f>((1-AM29*AM29)*(1-AM29*AM29))/I29</f>
        <v>2.8555172413793104E-2</v>
      </c>
      <c r="AR29" s="8">
        <f t="shared" si="1"/>
        <v>5.9177635243236306</v>
      </c>
      <c r="AS29" s="8">
        <f>((1-AN29*AN29)*(1-AN29*AN29))/I29</f>
        <v>2.7434917514658895E-2</v>
      </c>
      <c r="AT29" s="8">
        <f t="shared" si="2"/>
        <v>6.0373752577593462</v>
      </c>
      <c r="AU29" s="66">
        <v>4</v>
      </c>
      <c r="AV29" s="66">
        <v>1</v>
      </c>
      <c r="AW29" s="66">
        <v>2</v>
      </c>
      <c r="AX29" s="66">
        <v>0</v>
      </c>
      <c r="AY29" s="66">
        <v>0</v>
      </c>
      <c r="AZ29" s="17">
        <v>2</v>
      </c>
      <c r="BA29" s="66">
        <v>3</v>
      </c>
      <c r="BB29" s="66">
        <v>4</v>
      </c>
      <c r="BC29" s="66">
        <v>4</v>
      </c>
      <c r="BD29" s="66">
        <v>1</v>
      </c>
      <c r="BE29" s="39">
        <f t="shared" si="3"/>
        <v>21</v>
      </c>
      <c r="BF29" s="40">
        <v>0.50242290000000001</v>
      </c>
      <c r="BG29" s="40">
        <v>0.37215500000000001</v>
      </c>
    </row>
    <row r="30" spans="1:59" x14ac:dyDescent="0.25">
      <c r="A30" s="19">
        <v>29</v>
      </c>
      <c r="B30" s="55">
        <v>13</v>
      </c>
      <c r="C30" s="55">
        <v>2</v>
      </c>
      <c r="D30" s="55">
        <v>2006</v>
      </c>
      <c r="E30" s="56" t="s">
        <v>76</v>
      </c>
      <c r="F30" s="55">
        <v>1</v>
      </c>
      <c r="G30" s="55">
        <v>1</v>
      </c>
      <c r="H30" s="55">
        <v>119</v>
      </c>
      <c r="I30" s="27">
        <v>29</v>
      </c>
      <c r="J30" s="57">
        <v>3</v>
      </c>
      <c r="K30" s="55">
        <v>4</v>
      </c>
      <c r="L30" s="57">
        <v>999</v>
      </c>
      <c r="M30" s="55">
        <v>999</v>
      </c>
      <c r="N30" s="55">
        <v>999</v>
      </c>
      <c r="O30" s="57">
        <v>22</v>
      </c>
      <c r="P30" s="57">
        <v>999</v>
      </c>
      <c r="Q30" s="57">
        <v>59</v>
      </c>
      <c r="R30" s="55">
        <v>1</v>
      </c>
      <c r="S30" s="55">
        <v>2</v>
      </c>
      <c r="T30" s="55">
        <v>4</v>
      </c>
      <c r="U30" s="55">
        <v>3</v>
      </c>
      <c r="V30" s="55">
        <v>1</v>
      </c>
      <c r="W30" s="55">
        <v>1</v>
      </c>
      <c r="X30" s="55">
        <v>1</v>
      </c>
      <c r="Y30" s="55">
        <v>1</v>
      </c>
      <c r="Z30" s="55">
        <v>2</v>
      </c>
      <c r="AA30" s="55">
        <v>1</v>
      </c>
      <c r="AB30" s="55">
        <v>3</v>
      </c>
      <c r="AC30" s="55">
        <v>2</v>
      </c>
      <c r="AD30" s="55">
        <v>2</v>
      </c>
      <c r="AE30" s="55">
        <v>1</v>
      </c>
      <c r="AF30" s="55">
        <v>1</v>
      </c>
      <c r="AG30" s="55">
        <v>3</v>
      </c>
      <c r="AH30" s="55">
        <v>1</v>
      </c>
      <c r="AI30" s="55">
        <v>2</v>
      </c>
      <c r="AJ30" s="55">
        <v>1</v>
      </c>
      <c r="AK30" s="55" t="s">
        <v>77</v>
      </c>
      <c r="AL30" s="55" t="s">
        <v>79</v>
      </c>
      <c r="AM30" s="43">
        <v>0.25</v>
      </c>
      <c r="AN30" s="8">
        <f t="shared" si="0"/>
        <v>0.27389780089434085</v>
      </c>
      <c r="AO30" s="72">
        <f>AVERAGE(AO2:AO12,AO14:AO28,AO33:AO87,AO89:AO97)</f>
        <v>0.83311111111111069</v>
      </c>
      <c r="AP30" s="72">
        <v>1</v>
      </c>
      <c r="AQ30" s="8">
        <f>((1-AM30*AM30)*(1-AM30*AM30))/I30</f>
        <v>3.0307112068965518E-2</v>
      </c>
      <c r="AR30" s="8">
        <f t="shared" si="1"/>
        <v>5.7441757942768046</v>
      </c>
      <c r="AS30" s="8">
        <f>((1-AN30*AN30)*(1-AN30*AN30))/I30</f>
        <v>2.9503034156238447E-2</v>
      </c>
      <c r="AT30" s="8">
        <f t="shared" si="2"/>
        <v>5.821925704548268</v>
      </c>
      <c r="AU30" s="58">
        <v>4</v>
      </c>
      <c r="AV30" s="58">
        <v>1</v>
      </c>
      <c r="AW30" s="58">
        <v>2</v>
      </c>
      <c r="AX30" s="58">
        <v>0</v>
      </c>
      <c r="AY30" s="58">
        <v>0</v>
      </c>
      <c r="AZ30" s="24">
        <v>2</v>
      </c>
      <c r="BA30" s="58">
        <v>3</v>
      </c>
      <c r="BB30" s="58">
        <v>4</v>
      </c>
      <c r="BC30" s="58">
        <v>4</v>
      </c>
      <c r="BD30" s="58">
        <v>1</v>
      </c>
      <c r="BE30" s="44">
        <f t="shared" si="3"/>
        <v>21</v>
      </c>
      <c r="BF30" s="2">
        <v>0.38617449999999998</v>
      </c>
      <c r="BG30" s="2">
        <v>0.26852019999999999</v>
      </c>
    </row>
    <row r="31" spans="1:59" x14ac:dyDescent="0.25">
      <c r="A31" s="19">
        <v>30</v>
      </c>
      <c r="B31" s="55">
        <v>13</v>
      </c>
      <c r="C31" s="55">
        <v>3</v>
      </c>
      <c r="D31" s="55">
        <v>2006</v>
      </c>
      <c r="E31" s="56" t="s">
        <v>76</v>
      </c>
      <c r="F31" s="55">
        <v>1</v>
      </c>
      <c r="G31" s="55">
        <v>1</v>
      </c>
      <c r="H31" s="55">
        <v>119</v>
      </c>
      <c r="I31" s="27">
        <v>29</v>
      </c>
      <c r="J31" s="57">
        <v>3</v>
      </c>
      <c r="K31" s="55">
        <v>4</v>
      </c>
      <c r="L31" s="57">
        <v>999</v>
      </c>
      <c r="M31" s="55">
        <v>999</v>
      </c>
      <c r="N31" s="55">
        <v>999</v>
      </c>
      <c r="O31" s="57">
        <v>22</v>
      </c>
      <c r="P31" s="57">
        <v>999</v>
      </c>
      <c r="Q31" s="57">
        <v>59</v>
      </c>
      <c r="R31" s="55">
        <v>1</v>
      </c>
      <c r="S31" s="55">
        <v>2</v>
      </c>
      <c r="T31" s="55">
        <v>4</v>
      </c>
      <c r="U31" s="55">
        <v>3</v>
      </c>
      <c r="V31" s="55">
        <v>1</v>
      </c>
      <c r="W31" s="55">
        <v>1</v>
      </c>
      <c r="X31" s="55">
        <v>1</v>
      </c>
      <c r="Y31" s="55">
        <v>1</v>
      </c>
      <c r="Z31" s="55">
        <v>2</v>
      </c>
      <c r="AA31" s="55">
        <v>1</v>
      </c>
      <c r="AB31" s="55">
        <v>3</v>
      </c>
      <c r="AC31" s="55">
        <v>2</v>
      </c>
      <c r="AD31" s="55">
        <v>2</v>
      </c>
      <c r="AE31" s="55">
        <v>1</v>
      </c>
      <c r="AF31" s="55">
        <v>1</v>
      </c>
      <c r="AG31" s="55">
        <v>3</v>
      </c>
      <c r="AH31" s="55">
        <v>1</v>
      </c>
      <c r="AI31" s="55">
        <v>2</v>
      </c>
      <c r="AJ31" s="55">
        <v>1</v>
      </c>
      <c r="AK31" s="55" t="s">
        <v>77</v>
      </c>
      <c r="AL31" s="55" t="s">
        <v>80</v>
      </c>
      <c r="AM31" s="43">
        <v>0.18</v>
      </c>
      <c r="AN31" s="8">
        <f t="shared" si="0"/>
        <v>0.19720641664392541</v>
      </c>
      <c r="AO31" s="72">
        <f>AVERAGE(AO2:AO12,AO14:AO28,AO33:AO87,AO89:AO97)</f>
        <v>0.83311111111111069</v>
      </c>
      <c r="AP31" s="72">
        <v>1</v>
      </c>
      <c r="AQ31" s="8">
        <f>((1-AM31*AM31)*(1-AM31*AM31))/I31</f>
        <v>3.2284474482758625E-2</v>
      </c>
      <c r="AR31" s="8">
        <f t="shared" si="1"/>
        <v>5.565486572069557</v>
      </c>
      <c r="AS31" s="8">
        <f>((1-AN31*AN31)*(1-AN31*AN31))/I31</f>
        <v>3.1852817910593308E-2</v>
      </c>
      <c r="AT31" s="8">
        <f t="shared" si="2"/>
        <v>5.6030702880626269</v>
      </c>
      <c r="AU31" s="58">
        <v>4</v>
      </c>
      <c r="AV31" s="58">
        <v>1</v>
      </c>
      <c r="AW31" s="58">
        <v>2</v>
      </c>
      <c r="AX31" s="58">
        <v>0</v>
      </c>
      <c r="AY31" s="58">
        <v>0</v>
      </c>
      <c r="AZ31" s="24">
        <v>2</v>
      </c>
      <c r="BA31" s="58">
        <v>3</v>
      </c>
      <c r="BB31" s="58">
        <v>4</v>
      </c>
      <c r="BC31" s="58">
        <v>4</v>
      </c>
      <c r="BD31" s="58">
        <v>1</v>
      </c>
      <c r="BE31" s="44">
        <f t="shared" si="3"/>
        <v>21</v>
      </c>
      <c r="BF31" s="2">
        <v>0.2469692</v>
      </c>
      <c r="BG31" s="2">
        <v>0.15822339999999999</v>
      </c>
    </row>
    <row r="32" spans="1:59" s="50" customFormat="1" x14ac:dyDescent="0.25">
      <c r="A32" s="53">
        <v>31</v>
      </c>
      <c r="B32" s="59">
        <v>13</v>
      </c>
      <c r="C32" s="59">
        <v>4</v>
      </c>
      <c r="D32" s="59">
        <v>2006</v>
      </c>
      <c r="E32" s="60" t="s">
        <v>76</v>
      </c>
      <c r="F32" s="59">
        <v>1</v>
      </c>
      <c r="G32" s="59">
        <v>1</v>
      </c>
      <c r="H32" s="59">
        <v>119</v>
      </c>
      <c r="I32" s="45">
        <v>29</v>
      </c>
      <c r="J32" s="61">
        <v>3</v>
      </c>
      <c r="K32" s="59">
        <v>4</v>
      </c>
      <c r="L32" s="61">
        <v>999</v>
      </c>
      <c r="M32" s="59">
        <v>999</v>
      </c>
      <c r="N32" s="59">
        <v>999</v>
      </c>
      <c r="O32" s="61">
        <v>22</v>
      </c>
      <c r="P32" s="61">
        <v>999</v>
      </c>
      <c r="Q32" s="61">
        <v>59</v>
      </c>
      <c r="R32" s="59">
        <v>1</v>
      </c>
      <c r="S32" s="59">
        <v>2</v>
      </c>
      <c r="T32" s="59">
        <v>4</v>
      </c>
      <c r="U32" s="59">
        <v>3</v>
      </c>
      <c r="V32" s="59">
        <v>1</v>
      </c>
      <c r="W32" s="59">
        <v>1</v>
      </c>
      <c r="X32" s="59">
        <v>1</v>
      </c>
      <c r="Y32" s="59">
        <v>1</v>
      </c>
      <c r="Z32" s="59">
        <v>2</v>
      </c>
      <c r="AA32" s="59">
        <v>1</v>
      </c>
      <c r="AB32" s="59">
        <v>3</v>
      </c>
      <c r="AC32" s="59">
        <v>2</v>
      </c>
      <c r="AD32" s="59">
        <v>2</v>
      </c>
      <c r="AE32" s="59">
        <v>1</v>
      </c>
      <c r="AF32" s="59">
        <v>1</v>
      </c>
      <c r="AG32" s="59">
        <v>3</v>
      </c>
      <c r="AH32" s="59">
        <v>1</v>
      </c>
      <c r="AI32" s="59">
        <v>2</v>
      </c>
      <c r="AJ32" s="59">
        <v>1</v>
      </c>
      <c r="AK32" s="59" t="s">
        <v>77</v>
      </c>
      <c r="AL32" s="59" t="s">
        <v>81</v>
      </c>
      <c r="AM32" s="48">
        <v>0.21</v>
      </c>
      <c r="AN32" s="8">
        <f t="shared" si="0"/>
        <v>0.23007415275124629</v>
      </c>
      <c r="AO32" s="75">
        <f>AVERAGE(AO2:AO12,AO14:AO28,AO33:AO87,AO89:AO97)</f>
        <v>0.83311111111111069</v>
      </c>
      <c r="AP32" s="75">
        <v>1</v>
      </c>
      <c r="AQ32" s="8">
        <f>((1-AM32*AM32)*(1-AM32*AM32))/I32</f>
        <v>3.1508441724137928E-2</v>
      </c>
      <c r="AR32" s="8">
        <f t="shared" si="1"/>
        <v>5.6336068701061874</v>
      </c>
      <c r="AS32" s="8">
        <f>((1-AN32*AN32)*(1-AN32*AN32))/I32</f>
        <v>3.0928751347701053E-2</v>
      </c>
      <c r="AT32" s="8">
        <f t="shared" si="2"/>
        <v>5.6861564720810174</v>
      </c>
      <c r="AU32" s="62">
        <v>4</v>
      </c>
      <c r="AV32" s="62">
        <v>1</v>
      </c>
      <c r="AW32" s="62">
        <v>2</v>
      </c>
      <c r="AX32" s="62">
        <v>0</v>
      </c>
      <c r="AY32" s="62">
        <v>0</v>
      </c>
      <c r="AZ32" s="33">
        <v>2</v>
      </c>
      <c r="BA32" s="62">
        <v>3</v>
      </c>
      <c r="BB32" s="62">
        <v>4</v>
      </c>
      <c r="BC32" s="62">
        <v>4</v>
      </c>
      <c r="BD32" s="62">
        <v>1</v>
      </c>
      <c r="BE32" s="49">
        <f t="shared" si="3"/>
        <v>21</v>
      </c>
      <c r="BF32" s="50">
        <v>0.30253059999999998</v>
      </c>
      <c r="BG32" s="50">
        <v>0.20034550000000001</v>
      </c>
    </row>
    <row r="33" spans="1:59" s="40" customFormat="1" x14ac:dyDescent="0.25">
      <c r="A33" s="12">
        <v>32</v>
      </c>
      <c r="B33" s="63">
        <v>14</v>
      </c>
      <c r="C33" s="35">
        <v>1</v>
      </c>
      <c r="D33" s="63">
        <v>2009</v>
      </c>
      <c r="E33" s="64" t="s">
        <v>82</v>
      </c>
      <c r="F33" s="63">
        <v>1</v>
      </c>
      <c r="G33" s="63">
        <v>1</v>
      </c>
      <c r="H33" s="63">
        <v>105</v>
      </c>
      <c r="I33" s="35">
        <v>32</v>
      </c>
      <c r="J33" s="65">
        <v>999</v>
      </c>
      <c r="K33" s="63">
        <v>999</v>
      </c>
      <c r="L33" s="65">
        <v>999</v>
      </c>
      <c r="M33" s="63">
        <v>999</v>
      </c>
      <c r="N33" s="63">
        <v>999</v>
      </c>
      <c r="O33" s="65">
        <v>28.5</v>
      </c>
      <c r="P33" s="65">
        <v>999</v>
      </c>
      <c r="Q33" s="65">
        <v>57</v>
      </c>
      <c r="R33" s="63">
        <v>1</v>
      </c>
      <c r="S33" s="63">
        <v>2</v>
      </c>
      <c r="T33" s="63">
        <v>4</v>
      </c>
      <c r="U33" s="63">
        <v>3</v>
      </c>
      <c r="V33" s="63">
        <v>1</v>
      </c>
      <c r="W33" s="63">
        <v>1</v>
      </c>
      <c r="X33" s="63">
        <v>1</v>
      </c>
      <c r="Y33" s="63">
        <v>1</v>
      </c>
      <c r="Z33" s="63">
        <v>2</v>
      </c>
      <c r="AA33" s="63">
        <v>1</v>
      </c>
      <c r="AB33" s="63">
        <v>3</v>
      </c>
      <c r="AC33" s="63">
        <v>2</v>
      </c>
      <c r="AD33" s="63">
        <v>2</v>
      </c>
      <c r="AE33" s="63">
        <v>1</v>
      </c>
      <c r="AF33" s="63">
        <v>1</v>
      </c>
      <c r="AG33" s="63">
        <v>3</v>
      </c>
      <c r="AH33" s="63">
        <v>1</v>
      </c>
      <c r="AI33" s="63">
        <v>2</v>
      </c>
      <c r="AJ33" s="63">
        <v>1</v>
      </c>
      <c r="AK33" s="63" t="s">
        <v>83</v>
      </c>
      <c r="AL33" s="63" t="s">
        <v>84</v>
      </c>
      <c r="AM33" s="38">
        <v>-0.16</v>
      </c>
      <c r="AN33" s="8">
        <f t="shared" si="0"/>
        <v>-0.17354436625492495</v>
      </c>
      <c r="AO33" s="74">
        <v>0.85</v>
      </c>
      <c r="AP33" s="74">
        <v>1</v>
      </c>
      <c r="AQ33" s="8">
        <f>((1-AM33*AM33)*(1-AM33*AM33))/I33</f>
        <v>2.9670480000000003E-2</v>
      </c>
      <c r="AR33" s="8">
        <f t="shared" si="1"/>
        <v>5.8054743939782218</v>
      </c>
      <c r="AS33" s="8">
        <f>((1-AN33*AN33)*(1-AN33*AN33))/I33</f>
        <v>2.9395993079584772E-2</v>
      </c>
      <c r="AT33" s="8">
        <f t="shared" si="2"/>
        <v>5.8325159049836524</v>
      </c>
      <c r="AU33" s="66">
        <v>4</v>
      </c>
      <c r="AV33" s="66">
        <v>2</v>
      </c>
      <c r="AW33" s="66">
        <v>1</v>
      </c>
      <c r="AX33" s="66">
        <v>0</v>
      </c>
      <c r="AY33" s="66">
        <v>0</v>
      </c>
      <c r="AZ33" s="17">
        <v>4</v>
      </c>
      <c r="BA33" s="66">
        <v>3</v>
      </c>
      <c r="BB33" s="66">
        <v>4</v>
      </c>
      <c r="BC33" s="66">
        <v>4</v>
      </c>
      <c r="BD33" s="66">
        <v>1</v>
      </c>
      <c r="BE33" s="39">
        <f t="shared" si="3"/>
        <v>23</v>
      </c>
      <c r="BF33" s="40">
        <v>0.22706029999999999</v>
      </c>
      <c r="BG33" s="40">
        <v>0.14402580000000001</v>
      </c>
    </row>
    <row r="34" spans="1:59" x14ac:dyDescent="0.25">
      <c r="A34" s="19">
        <v>33</v>
      </c>
      <c r="B34" s="55">
        <v>14</v>
      </c>
      <c r="C34" s="27">
        <v>2</v>
      </c>
      <c r="D34" s="55">
        <v>2009</v>
      </c>
      <c r="E34" s="56" t="s">
        <v>82</v>
      </c>
      <c r="F34" s="55">
        <v>1</v>
      </c>
      <c r="G34" s="55">
        <v>1</v>
      </c>
      <c r="H34" s="55">
        <v>105</v>
      </c>
      <c r="I34" s="27">
        <v>32</v>
      </c>
      <c r="J34" s="57">
        <v>999</v>
      </c>
      <c r="K34" s="55">
        <v>999</v>
      </c>
      <c r="L34" s="57">
        <v>999</v>
      </c>
      <c r="M34" s="55">
        <v>999</v>
      </c>
      <c r="N34" s="55">
        <v>999</v>
      </c>
      <c r="O34" s="57">
        <v>28.5</v>
      </c>
      <c r="P34" s="57">
        <v>999</v>
      </c>
      <c r="Q34" s="57">
        <v>57</v>
      </c>
      <c r="R34" s="55">
        <v>1</v>
      </c>
      <c r="S34" s="55">
        <v>2</v>
      </c>
      <c r="T34" s="55">
        <v>4</v>
      </c>
      <c r="U34" s="55">
        <v>3</v>
      </c>
      <c r="V34" s="55">
        <v>1</v>
      </c>
      <c r="W34" s="55">
        <v>1</v>
      </c>
      <c r="X34" s="55">
        <v>1</v>
      </c>
      <c r="Y34" s="55">
        <v>1</v>
      </c>
      <c r="Z34" s="55">
        <v>2</v>
      </c>
      <c r="AA34" s="55">
        <v>1</v>
      </c>
      <c r="AB34" s="55">
        <v>3</v>
      </c>
      <c r="AC34" s="55">
        <v>2</v>
      </c>
      <c r="AD34" s="55">
        <v>2</v>
      </c>
      <c r="AE34" s="55">
        <v>1</v>
      </c>
      <c r="AF34" s="55">
        <v>1</v>
      </c>
      <c r="AG34" s="55">
        <v>3</v>
      </c>
      <c r="AH34" s="55">
        <v>1</v>
      </c>
      <c r="AI34" s="55">
        <v>2</v>
      </c>
      <c r="AJ34" s="55">
        <v>1</v>
      </c>
      <c r="AK34" s="55" t="s">
        <v>83</v>
      </c>
      <c r="AL34" s="55" t="s">
        <v>85</v>
      </c>
      <c r="AM34" s="43">
        <v>-0.1</v>
      </c>
      <c r="AN34" s="8">
        <f t="shared" si="0"/>
        <v>-0.1084652289093281</v>
      </c>
      <c r="AO34" s="72">
        <v>0.85</v>
      </c>
      <c r="AP34" s="72">
        <v>1</v>
      </c>
      <c r="AQ34" s="8">
        <f>((1-AM34*AM34)*(1-AM34*AM34))/I34</f>
        <v>3.0628124999999999E-2</v>
      </c>
      <c r="AR34" s="8">
        <f t="shared" si="1"/>
        <v>5.713994191406444</v>
      </c>
      <c r="AS34" s="8">
        <f>((1-AN34*AN34)*(1-AN34*AN34))/I34</f>
        <v>3.0519031141868515E-2</v>
      </c>
      <c r="AT34" s="8">
        <f t="shared" si="2"/>
        <v>5.7241977524625272</v>
      </c>
      <c r="AU34" s="58">
        <v>4</v>
      </c>
      <c r="AV34" s="58">
        <v>2</v>
      </c>
      <c r="AW34" s="58">
        <v>1</v>
      </c>
      <c r="AX34" s="58">
        <v>0</v>
      </c>
      <c r="AY34" s="58">
        <v>0</v>
      </c>
      <c r="AZ34" s="24">
        <v>4</v>
      </c>
      <c r="BA34" s="58">
        <v>3</v>
      </c>
      <c r="BB34" s="58">
        <v>4</v>
      </c>
      <c r="BC34" s="58">
        <v>4</v>
      </c>
      <c r="BD34" s="58">
        <v>1</v>
      </c>
      <c r="BE34" s="44">
        <f t="shared" si="3"/>
        <v>23</v>
      </c>
      <c r="BF34" s="2">
        <v>0.13806309999999999</v>
      </c>
      <c r="BG34" s="2">
        <v>8.5382700000000006E-2</v>
      </c>
    </row>
    <row r="35" spans="1:59" x14ac:dyDescent="0.25">
      <c r="A35" s="26">
        <v>34</v>
      </c>
      <c r="B35" s="55">
        <v>14</v>
      </c>
      <c r="C35" s="27">
        <v>3</v>
      </c>
      <c r="D35" s="55">
        <v>2009</v>
      </c>
      <c r="E35" s="56" t="s">
        <v>82</v>
      </c>
      <c r="F35" s="55">
        <v>1</v>
      </c>
      <c r="G35" s="55">
        <v>1</v>
      </c>
      <c r="H35" s="55">
        <v>105</v>
      </c>
      <c r="I35" s="27">
        <v>32</v>
      </c>
      <c r="J35" s="57">
        <v>999</v>
      </c>
      <c r="K35" s="55">
        <v>999</v>
      </c>
      <c r="L35" s="57">
        <v>999</v>
      </c>
      <c r="M35" s="55">
        <v>999</v>
      </c>
      <c r="N35" s="55">
        <v>999</v>
      </c>
      <c r="O35" s="57">
        <v>28.5</v>
      </c>
      <c r="P35" s="57">
        <v>999</v>
      </c>
      <c r="Q35" s="57">
        <v>57</v>
      </c>
      <c r="R35" s="55">
        <v>1</v>
      </c>
      <c r="S35" s="55">
        <v>2</v>
      </c>
      <c r="T35" s="55">
        <v>4</v>
      </c>
      <c r="U35" s="55">
        <v>3</v>
      </c>
      <c r="V35" s="55">
        <v>1</v>
      </c>
      <c r="W35" s="55">
        <v>1</v>
      </c>
      <c r="X35" s="55">
        <v>1</v>
      </c>
      <c r="Y35" s="55">
        <v>1</v>
      </c>
      <c r="Z35" s="55">
        <v>2</v>
      </c>
      <c r="AA35" s="55">
        <v>1</v>
      </c>
      <c r="AB35" s="55">
        <v>3</v>
      </c>
      <c r="AC35" s="55">
        <v>2</v>
      </c>
      <c r="AD35" s="55">
        <v>2</v>
      </c>
      <c r="AE35" s="55">
        <v>1</v>
      </c>
      <c r="AF35" s="55">
        <v>1</v>
      </c>
      <c r="AG35" s="55">
        <v>3</v>
      </c>
      <c r="AH35" s="55">
        <v>1</v>
      </c>
      <c r="AI35" s="55">
        <v>2</v>
      </c>
      <c r="AJ35" s="55">
        <v>1</v>
      </c>
      <c r="AK35" s="55" t="s">
        <v>83</v>
      </c>
      <c r="AL35" s="55" t="s">
        <v>86</v>
      </c>
      <c r="AM35" s="43">
        <v>-0.02</v>
      </c>
      <c r="AN35" s="8">
        <f t="shared" si="0"/>
        <v>-2.1693045781865618E-2</v>
      </c>
      <c r="AO35" s="72">
        <v>0.85</v>
      </c>
      <c r="AP35" s="72">
        <v>1</v>
      </c>
      <c r="AQ35" s="8">
        <f>((1-AM35*AM35)*(1-AM35*AM35))/I35</f>
        <v>3.1225005000000004E-2</v>
      </c>
      <c r="AR35" s="8">
        <f t="shared" si="1"/>
        <v>5.6591178966510398</v>
      </c>
      <c r="AS35" s="8">
        <f>((1-AN35*AN35)*(1-AN35*AN35))/I35</f>
        <v>3.1220595155709342E-2</v>
      </c>
      <c r="AT35" s="8">
        <f t="shared" si="2"/>
        <v>5.6595175518697305</v>
      </c>
      <c r="AU35" s="58">
        <v>4</v>
      </c>
      <c r="AV35" s="58">
        <v>2</v>
      </c>
      <c r="AW35" s="58">
        <v>1</v>
      </c>
      <c r="AX35" s="58">
        <v>0</v>
      </c>
      <c r="AY35" s="58">
        <v>0</v>
      </c>
      <c r="AZ35" s="24">
        <v>4</v>
      </c>
      <c r="BA35" s="58">
        <v>3</v>
      </c>
      <c r="BB35" s="58">
        <v>4</v>
      </c>
      <c r="BC35" s="58">
        <v>4</v>
      </c>
      <c r="BD35" s="58">
        <v>1</v>
      </c>
      <c r="BE35" s="44">
        <f t="shared" si="3"/>
        <v>23</v>
      </c>
      <c r="BF35" s="2">
        <v>6.2487800000000003E-2</v>
      </c>
      <c r="BG35" s="2">
        <v>5.13768E-2</v>
      </c>
    </row>
    <row r="36" spans="1:59" x14ac:dyDescent="0.25">
      <c r="A36" s="19">
        <v>35</v>
      </c>
      <c r="B36" s="55">
        <v>14</v>
      </c>
      <c r="C36" s="27">
        <v>4</v>
      </c>
      <c r="D36" s="55">
        <v>2009</v>
      </c>
      <c r="E36" s="56" t="s">
        <v>82</v>
      </c>
      <c r="F36" s="55">
        <v>1</v>
      </c>
      <c r="G36" s="55">
        <v>1</v>
      </c>
      <c r="H36" s="55">
        <v>105</v>
      </c>
      <c r="I36" s="27">
        <v>32</v>
      </c>
      <c r="J36" s="57">
        <v>999</v>
      </c>
      <c r="K36" s="55">
        <v>999</v>
      </c>
      <c r="L36" s="57">
        <v>999</v>
      </c>
      <c r="M36" s="55">
        <v>999</v>
      </c>
      <c r="N36" s="55">
        <v>999</v>
      </c>
      <c r="O36" s="57">
        <v>28.5</v>
      </c>
      <c r="P36" s="57">
        <v>999</v>
      </c>
      <c r="Q36" s="57">
        <v>57</v>
      </c>
      <c r="R36" s="55">
        <v>1</v>
      </c>
      <c r="S36" s="55">
        <v>2</v>
      </c>
      <c r="T36" s="55">
        <v>4</v>
      </c>
      <c r="U36" s="55">
        <v>3</v>
      </c>
      <c r="V36" s="55">
        <v>1</v>
      </c>
      <c r="W36" s="55">
        <v>1</v>
      </c>
      <c r="X36" s="55">
        <v>1</v>
      </c>
      <c r="Y36" s="55">
        <v>1</v>
      </c>
      <c r="Z36" s="55">
        <v>2</v>
      </c>
      <c r="AA36" s="55">
        <v>1</v>
      </c>
      <c r="AB36" s="55">
        <v>3</v>
      </c>
      <c r="AC36" s="55">
        <v>2</v>
      </c>
      <c r="AD36" s="55">
        <v>2</v>
      </c>
      <c r="AE36" s="55">
        <v>1</v>
      </c>
      <c r="AF36" s="55">
        <v>1</v>
      </c>
      <c r="AG36" s="55">
        <v>3</v>
      </c>
      <c r="AH36" s="55">
        <v>1</v>
      </c>
      <c r="AI36" s="55">
        <v>2</v>
      </c>
      <c r="AJ36" s="55">
        <v>1</v>
      </c>
      <c r="AK36" s="55" t="s">
        <v>83</v>
      </c>
      <c r="AL36" s="55" t="s">
        <v>87</v>
      </c>
      <c r="AM36" s="43">
        <v>0.09</v>
      </c>
      <c r="AN36" s="8">
        <f t="shared" si="0"/>
        <v>9.7618706018395271E-2</v>
      </c>
      <c r="AO36" s="72">
        <v>0.85</v>
      </c>
      <c r="AP36" s="72">
        <v>1</v>
      </c>
      <c r="AQ36" s="8">
        <f>((1-AM36*AM36)*(1-AM36*AM36))/I36</f>
        <v>3.0745800312500002E-2</v>
      </c>
      <c r="AR36" s="8">
        <f t="shared" si="1"/>
        <v>5.7030489459546123</v>
      </c>
      <c r="AS36" s="8">
        <f>((1-AN36*AN36)*(1-AN36*AN36))/I36</f>
        <v>3.0657249567474048E-2</v>
      </c>
      <c r="AT36" s="8">
        <f t="shared" si="2"/>
        <v>5.7112793824308392</v>
      </c>
      <c r="AU36" s="58">
        <v>4</v>
      </c>
      <c r="AV36" s="58">
        <v>2</v>
      </c>
      <c r="AW36" s="58">
        <v>1</v>
      </c>
      <c r="AX36" s="58">
        <v>0</v>
      </c>
      <c r="AY36" s="58">
        <v>0</v>
      </c>
      <c r="AZ36" s="24">
        <v>4</v>
      </c>
      <c r="BA36" s="58">
        <v>3</v>
      </c>
      <c r="BB36" s="58">
        <v>4</v>
      </c>
      <c r="BC36" s="58">
        <v>4</v>
      </c>
      <c r="BD36" s="58">
        <v>1</v>
      </c>
      <c r="BE36" s="44">
        <f t="shared" si="3"/>
        <v>23</v>
      </c>
      <c r="BF36" s="2">
        <v>0.12608069999999999</v>
      </c>
      <c r="BG36" s="2">
        <v>7.8512200000000004E-2</v>
      </c>
    </row>
    <row r="37" spans="1:59" x14ac:dyDescent="0.25">
      <c r="A37" s="19">
        <v>36</v>
      </c>
      <c r="B37" s="55">
        <v>14</v>
      </c>
      <c r="C37" s="27">
        <v>5</v>
      </c>
      <c r="D37" s="55">
        <v>2009</v>
      </c>
      <c r="E37" s="56" t="s">
        <v>82</v>
      </c>
      <c r="F37" s="55">
        <v>1</v>
      </c>
      <c r="G37" s="55">
        <v>1</v>
      </c>
      <c r="H37" s="55">
        <v>105</v>
      </c>
      <c r="I37" s="27">
        <v>32</v>
      </c>
      <c r="J37" s="57">
        <v>999</v>
      </c>
      <c r="K37" s="55">
        <v>999</v>
      </c>
      <c r="L37" s="57">
        <v>999</v>
      </c>
      <c r="M37" s="55">
        <v>999</v>
      </c>
      <c r="N37" s="55">
        <v>999</v>
      </c>
      <c r="O37" s="57">
        <v>28.5</v>
      </c>
      <c r="P37" s="57">
        <v>999</v>
      </c>
      <c r="Q37" s="57">
        <v>57</v>
      </c>
      <c r="R37" s="55">
        <v>1</v>
      </c>
      <c r="S37" s="55">
        <v>2</v>
      </c>
      <c r="T37" s="55">
        <v>4</v>
      </c>
      <c r="U37" s="55">
        <v>3</v>
      </c>
      <c r="V37" s="55">
        <v>1</v>
      </c>
      <c r="W37" s="55">
        <v>1</v>
      </c>
      <c r="X37" s="55">
        <v>1</v>
      </c>
      <c r="Y37" s="55">
        <v>1</v>
      </c>
      <c r="Z37" s="55">
        <v>2</v>
      </c>
      <c r="AA37" s="55">
        <v>1</v>
      </c>
      <c r="AB37" s="55">
        <v>3</v>
      </c>
      <c r="AC37" s="55">
        <v>2</v>
      </c>
      <c r="AD37" s="55">
        <v>2</v>
      </c>
      <c r="AE37" s="55">
        <v>1</v>
      </c>
      <c r="AF37" s="55">
        <v>1</v>
      </c>
      <c r="AG37" s="55">
        <v>3</v>
      </c>
      <c r="AH37" s="55">
        <v>1</v>
      </c>
      <c r="AI37" s="55">
        <v>2</v>
      </c>
      <c r="AJ37" s="55">
        <v>1</v>
      </c>
      <c r="AK37" s="55" t="s">
        <v>83</v>
      </c>
      <c r="AL37" s="55" t="s">
        <v>88</v>
      </c>
      <c r="AM37" s="43">
        <v>0.18</v>
      </c>
      <c r="AN37" s="8">
        <f t="shared" si="0"/>
        <v>0.19523741203679054</v>
      </c>
      <c r="AO37" s="72">
        <v>0.85</v>
      </c>
      <c r="AP37" s="72">
        <v>1</v>
      </c>
      <c r="AQ37" s="8">
        <f>((1-AM37*AM37)*(1-AM37*AM37))/I37</f>
        <v>2.9257805000000001E-2</v>
      </c>
      <c r="AR37" s="8">
        <f t="shared" si="1"/>
        <v>5.8462735112571105</v>
      </c>
      <c r="AS37" s="8">
        <f>((1-AN37*AN37)*(1-AN37*AN37))/I37</f>
        <v>2.891305190311419E-2</v>
      </c>
      <c r="AT37" s="8">
        <f t="shared" si="2"/>
        <v>5.8810250881464317</v>
      </c>
      <c r="AU37" s="58">
        <v>4</v>
      </c>
      <c r="AV37" s="58">
        <v>2</v>
      </c>
      <c r="AW37" s="58">
        <v>1</v>
      </c>
      <c r="AX37" s="58">
        <v>0</v>
      </c>
      <c r="AY37" s="58">
        <v>0</v>
      </c>
      <c r="AZ37" s="24">
        <v>4</v>
      </c>
      <c r="BA37" s="58">
        <v>3</v>
      </c>
      <c r="BB37" s="58">
        <v>4</v>
      </c>
      <c r="BC37" s="58">
        <v>4</v>
      </c>
      <c r="BD37" s="58">
        <v>1</v>
      </c>
      <c r="BE37" s="44">
        <f t="shared" si="3"/>
        <v>23</v>
      </c>
      <c r="BF37" s="2">
        <v>0.26336199999999999</v>
      </c>
      <c r="BG37" s="2">
        <v>0.17063049999999999</v>
      </c>
    </row>
    <row r="38" spans="1:59" x14ac:dyDescent="0.25">
      <c r="A38" s="26">
        <v>37</v>
      </c>
      <c r="B38" s="55">
        <v>14</v>
      </c>
      <c r="C38" s="27">
        <v>6</v>
      </c>
      <c r="D38" s="55">
        <v>2009</v>
      </c>
      <c r="E38" s="56" t="s">
        <v>82</v>
      </c>
      <c r="F38" s="55">
        <v>1</v>
      </c>
      <c r="G38" s="55">
        <v>1</v>
      </c>
      <c r="H38" s="55">
        <v>105</v>
      </c>
      <c r="I38" s="27">
        <v>32</v>
      </c>
      <c r="J38" s="57">
        <v>999</v>
      </c>
      <c r="K38" s="55">
        <v>999</v>
      </c>
      <c r="L38" s="57">
        <v>999</v>
      </c>
      <c r="M38" s="55">
        <v>999</v>
      </c>
      <c r="N38" s="55">
        <v>999</v>
      </c>
      <c r="O38" s="57">
        <v>28.5</v>
      </c>
      <c r="P38" s="57">
        <v>999</v>
      </c>
      <c r="Q38" s="57">
        <v>57</v>
      </c>
      <c r="R38" s="55">
        <v>1</v>
      </c>
      <c r="S38" s="55">
        <v>2</v>
      </c>
      <c r="T38" s="55">
        <v>4</v>
      </c>
      <c r="U38" s="55">
        <v>3</v>
      </c>
      <c r="V38" s="55">
        <v>1</v>
      </c>
      <c r="W38" s="55">
        <v>1</v>
      </c>
      <c r="X38" s="55">
        <v>1</v>
      </c>
      <c r="Y38" s="55">
        <v>1</v>
      </c>
      <c r="Z38" s="55">
        <v>2</v>
      </c>
      <c r="AA38" s="55">
        <v>1</v>
      </c>
      <c r="AB38" s="55">
        <v>3</v>
      </c>
      <c r="AC38" s="55">
        <v>2</v>
      </c>
      <c r="AD38" s="55">
        <v>2</v>
      </c>
      <c r="AE38" s="55">
        <v>1</v>
      </c>
      <c r="AF38" s="55">
        <v>1</v>
      </c>
      <c r="AG38" s="55">
        <v>3</v>
      </c>
      <c r="AH38" s="55">
        <v>1</v>
      </c>
      <c r="AI38" s="55">
        <v>2</v>
      </c>
      <c r="AJ38" s="55">
        <v>1</v>
      </c>
      <c r="AK38" s="55" t="s">
        <v>83</v>
      </c>
      <c r="AL38" s="55" t="s">
        <v>89</v>
      </c>
      <c r="AM38" s="43">
        <v>0.31</v>
      </c>
      <c r="AN38" s="8">
        <f t="shared" si="0"/>
        <v>0.33624220961891704</v>
      </c>
      <c r="AO38" s="72">
        <v>0.85</v>
      </c>
      <c r="AP38" s="72">
        <v>1</v>
      </c>
      <c r="AQ38" s="8">
        <f>((1-AM38*AM38)*(1-AM38*AM38))/I38</f>
        <v>2.55323503125E-2</v>
      </c>
      <c r="AR38" s="8">
        <f t="shared" si="1"/>
        <v>6.2582744213877426</v>
      </c>
      <c r="AS38" s="8">
        <f>((1-AN38*AN38)*(1-AN38*AN38))/I38</f>
        <v>2.4583270328719722E-2</v>
      </c>
      <c r="AT38" s="8">
        <f t="shared" si="2"/>
        <v>6.3779362144429275</v>
      </c>
      <c r="AU38" s="58">
        <v>4</v>
      </c>
      <c r="AV38" s="58">
        <v>2</v>
      </c>
      <c r="AW38" s="58">
        <v>1</v>
      </c>
      <c r="AX38" s="58">
        <v>0</v>
      </c>
      <c r="AY38" s="58">
        <v>0</v>
      </c>
      <c r="AZ38" s="24">
        <v>4</v>
      </c>
      <c r="BA38" s="58">
        <v>3</v>
      </c>
      <c r="BB38" s="58">
        <v>4</v>
      </c>
      <c r="BC38" s="58">
        <v>4</v>
      </c>
      <c r="BD38" s="58">
        <v>1</v>
      </c>
      <c r="BE38" s="44">
        <f t="shared" si="3"/>
        <v>23</v>
      </c>
      <c r="BF38" s="2">
        <v>0.56269760000000002</v>
      </c>
      <c r="BG38" s="2">
        <v>0.43080180000000001</v>
      </c>
    </row>
    <row r="39" spans="1:59" x14ac:dyDescent="0.25">
      <c r="A39" s="19">
        <v>38</v>
      </c>
      <c r="B39" s="55">
        <v>14</v>
      </c>
      <c r="C39" s="27">
        <v>7</v>
      </c>
      <c r="D39" s="55">
        <v>2009</v>
      </c>
      <c r="E39" s="56" t="s">
        <v>82</v>
      </c>
      <c r="F39" s="55">
        <v>1</v>
      </c>
      <c r="G39" s="55">
        <v>1</v>
      </c>
      <c r="H39" s="55">
        <v>105</v>
      </c>
      <c r="I39" s="27">
        <v>32</v>
      </c>
      <c r="J39" s="57">
        <v>999</v>
      </c>
      <c r="K39" s="55">
        <v>999</v>
      </c>
      <c r="L39" s="57">
        <v>999</v>
      </c>
      <c r="M39" s="55">
        <v>999</v>
      </c>
      <c r="N39" s="55">
        <v>999</v>
      </c>
      <c r="O39" s="57">
        <v>28.5</v>
      </c>
      <c r="P39" s="57">
        <v>999</v>
      </c>
      <c r="Q39" s="57">
        <v>57</v>
      </c>
      <c r="R39" s="55">
        <v>1</v>
      </c>
      <c r="S39" s="55">
        <v>2</v>
      </c>
      <c r="T39" s="55">
        <v>4</v>
      </c>
      <c r="U39" s="55">
        <v>3</v>
      </c>
      <c r="V39" s="55">
        <v>1</v>
      </c>
      <c r="W39" s="55">
        <v>1</v>
      </c>
      <c r="X39" s="55">
        <v>1</v>
      </c>
      <c r="Y39" s="55">
        <v>1</v>
      </c>
      <c r="Z39" s="55">
        <v>2</v>
      </c>
      <c r="AA39" s="55">
        <v>1</v>
      </c>
      <c r="AB39" s="55">
        <v>3</v>
      </c>
      <c r="AC39" s="55">
        <v>2</v>
      </c>
      <c r="AD39" s="55">
        <v>2</v>
      </c>
      <c r="AE39" s="55">
        <v>1</v>
      </c>
      <c r="AF39" s="55">
        <v>1</v>
      </c>
      <c r="AG39" s="55">
        <v>3</v>
      </c>
      <c r="AH39" s="55">
        <v>1</v>
      </c>
      <c r="AI39" s="55">
        <v>2</v>
      </c>
      <c r="AJ39" s="55">
        <v>1</v>
      </c>
      <c r="AK39" s="55" t="s">
        <v>83</v>
      </c>
      <c r="AL39" s="55" t="s">
        <v>90</v>
      </c>
      <c r="AM39" s="43">
        <v>0.31</v>
      </c>
      <c r="AN39" s="8">
        <f t="shared" si="0"/>
        <v>0.33624220961891704</v>
      </c>
      <c r="AO39" s="72">
        <v>0.85</v>
      </c>
      <c r="AP39" s="72">
        <v>1</v>
      </c>
      <c r="AQ39" s="8">
        <f>((1-AM39*AM39)*(1-AM39*AM39))/I39</f>
        <v>2.55323503125E-2</v>
      </c>
      <c r="AR39" s="8">
        <f t="shared" si="1"/>
        <v>6.2582744213877426</v>
      </c>
      <c r="AS39" s="8">
        <f>((1-AN39*AN39)*(1-AN39*AN39))/I39</f>
        <v>2.4583270328719722E-2</v>
      </c>
      <c r="AT39" s="8">
        <f t="shared" si="2"/>
        <v>6.3779362144429275</v>
      </c>
      <c r="AU39" s="58">
        <v>4</v>
      </c>
      <c r="AV39" s="58">
        <v>2</v>
      </c>
      <c r="AW39" s="58">
        <v>1</v>
      </c>
      <c r="AX39" s="58">
        <v>0</v>
      </c>
      <c r="AY39" s="58">
        <v>0</v>
      </c>
      <c r="AZ39" s="24">
        <v>4</v>
      </c>
      <c r="BA39" s="58">
        <v>3</v>
      </c>
      <c r="BB39" s="58">
        <v>4</v>
      </c>
      <c r="BC39" s="58">
        <v>4</v>
      </c>
      <c r="BD39" s="58">
        <v>1</v>
      </c>
      <c r="BE39" s="44">
        <f t="shared" si="3"/>
        <v>23</v>
      </c>
      <c r="BF39" s="2">
        <v>0.56269760000000002</v>
      </c>
      <c r="BG39" s="2">
        <v>0.43080180000000001</v>
      </c>
    </row>
    <row r="40" spans="1:59" x14ac:dyDescent="0.25">
      <c r="A40" s="19">
        <v>39</v>
      </c>
      <c r="B40" s="55">
        <v>14</v>
      </c>
      <c r="C40" s="27">
        <v>8</v>
      </c>
      <c r="D40" s="55">
        <v>2009</v>
      </c>
      <c r="E40" s="56" t="s">
        <v>82</v>
      </c>
      <c r="F40" s="55">
        <v>1</v>
      </c>
      <c r="G40" s="55">
        <v>1</v>
      </c>
      <c r="H40" s="55">
        <v>105</v>
      </c>
      <c r="I40" s="27">
        <v>32</v>
      </c>
      <c r="J40" s="57">
        <v>999</v>
      </c>
      <c r="K40" s="55">
        <v>999</v>
      </c>
      <c r="L40" s="57">
        <v>999</v>
      </c>
      <c r="M40" s="55">
        <v>999</v>
      </c>
      <c r="N40" s="55">
        <v>999</v>
      </c>
      <c r="O40" s="57">
        <v>28.5</v>
      </c>
      <c r="P40" s="57">
        <v>999</v>
      </c>
      <c r="Q40" s="57">
        <v>57</v>
      </c>
      <c r="R40" s="55">
        <v>1</v>
      </c>
      <c r="S40" s="55">
        <v>2</v>
      </c>
      <c r="T40" s="55">
        <v>4</v>
      </c>
      <c r="U40" s="55">
        <v>3</v>
      </c>
      <c r="V40" s="55">
        <v>1</v>
      </c>
      <c r="W40" s="55">
        <v>1</v>
      </c>
      <c r="X40" s="55">
        <v>1</v>
      </c>
      <c r="Y40" s="55">
        <v>1</v>
      </c>
      <c r="Z40" s="55">
        <v>2</v>
      </c>
      <c r="AA40" s="55">
        <v>1</v>
      </c>
      <c r="AB40" s="55">
        <v>3</v>
      </c>
      <c r="AC40" s="55">
        <v>2</v>
      </c>
      <c r="AD40" s="55">
        <v>2</v>
      </c>
      <c r="AE40" s="55">
        <v>1</v>
      </c>
      <c r="AF40" s="55">
        <v>1</v>
      </c>
      <c r="AG40" s="55">
        <v>3</v>
      </c>
      <c r="AH40" s="55">
        <v>1</v>
      </c>
      <c r="AI40" s="55">
        <v>2</v>
      </c>
      <c r="AJ40" s="55">
        <v>1</v>
      </c>
      <c r="AK40" s="55" t="s">
        <v>83</v>
      </c>
      <c r="AL40" s="55" t="s">
        <v>91</v>
      </c>
      <c r="AM40" s="43">
        <v>0.39</v>
      </c>
      <c r="AN40" s="8">
        <f t="shared" si="0"/>
        <v>0.42301439274637953</v>
      </c>
      <c r="AO40" s="72">
        <v>0.85</v>
      </c>
      <c r="AP40" s="72">
        <v>1</v>
      </c>
      <c r="AQ40" s="8">
        <f>((1-AM40*AM40)*(1-AM40*AM40))/I40</f>
        <v>2.2466700312500001E-2</v>
      </c>
      <c r="AR40" s="8">
        <f t="shared" si="1"/>
        <v>6.6716054363632269</v>
      </c>
      <c r="AS40" s="8">
        <f>((1-AN40*AN40)*(1-AN40*AN40))/I40</f>
        <v>2.1066799740484428E-2</v>
      </c>
      <c r="AT40" s="8">
        <f t="shared" si="2"/>
        <v>6.8897064222216979</v>
      </c>
      <c r="AU40" s="58">
        <v>4</v>
      </c>
      <c r="AV40" s="58">
        <v>2</v>
      </c>
      <c r="AW40" s="58">
        <v>1</v>
      </c>
      <c r="AX40" s="58">
        <v>0</v>
      </c>
      <c r="AY40" s="58">
        <v>0</v>
      </c>
      <c r="AZ40" s="24">
        <v>4</v>
      </c>
      <c r="BA40" s="58">
        <v>3</v>
      </c>
      <c r="BB40" s="58">
        <v>4</v>
      </c>
      <c r="BC40" s="58">
        <v>4</v>
      </c>
      <c r="BD40" s="58">
        <v>1</v>
      </c>
      <c r="BE40" s="44">
        <f t="shared" si="3"/>
        <v>23</v>
      </c>
      <c r="BF40" s="2">
        <v>0.75692389999999998</v>
      </c>
      <c r="BG40" s="2">
        <v>0.6401114</v>
      </c>
    </row>
    <row r="41" spans="1:59" x14ac:dyDescent="0.25">
      <c r="A41" s="26">
        <v>40</v>
      </c>
      <c r="B41" s="55">
        <v>14</v>
      </c>
      <c r="C41" s="27">
        <v>9</v>
      </c>
      <c r="D41" s="55">
        <v>2009</v>
      </c>
      <c r="E41" s="56" t="s">
        <v>82</v>
      </c>
      <c r="F41" s="55">
        <v>1</v>
      </c>
      <c r="G41" s="55">
        <v>1</v>
      </c>
      <c r="H41" s="55">
        <v>105</v>
      </c>
      <c r="I41" s="27">
        <v>32</v>
      </c>
      <c r="J41" s="57">
        <v>999</v>
      </c>
      <c r="K41" s="55">
        <v>999</v>
      </c>
      <c r="L41" s="57">
        <v>999</v>
      </c>
      <c r="M41" s="55">
        <v>999</v>
      </c>
      <c r="N41" s="55">
        <v>999</v>
      </c>
      <c r="O41" s="57">
        <v>28.5</v>
      </c>
      <c r="P41" s="57">
        <v>999</v>
      </c>
      <c r="Q41" s="57">
        <v>57</v>
      </c>
      <c r="R41" s="55">
        <v>1</v>
      </c>
      <c r="S41" s="55">
        <v>2</v>
      </c>
      <c r="T41" s="55">
        <v>4</v>
      </c>
      <c r="U41" s="55">
        <v>3</v>
      </c>
      <c r="V41" s="55">
        <v>1</v>
      </c>
      <c r="W41" s="55">
        <v>1</v>
      </c>
      <c r="X41" s="55">
        <v>1</v>
      </c>
      <c r="Y41" s="55">
        <v>1</v>
      </c>
      <c r="Z41" s="55">
        <v>2</v>
      </c>
      <c r="AA41" s="55">
        <v>1</v>
      </c>
      <c r="AB41" s="55">
        <v>3</v>
      </c>
      <c r="AC41" s="55">
        <v>2</v>
      </c>
      <c r="AD41" s="55">
        <v>2</v>
      </c>
      <c r="AE41" s="55">
        <v>1</v>
      </c>
      <c r="AF41" s="55">
        <v>1</v>
      </c>
      <c r="AG41" s="55">
        <v>3</v>
      </c>
      <c r="AH41" s="55">
        <v>1</v>
      </c>
      <c r="AI41" s="55">
        <v>2</v>
      </c>
      <c r="AJ41" s="55">
        <v>1</v>
      </c>
      <c r="AK41" s="55" t="s">
        <v>92</v>
      </c>
      <c r="AL41" s="55" t="s">
        <v>84</v>
      </c>
      <c r="AM41" s="43">
        <v>0.2</v>
      </c>
      <c r="AN41" s="8">
        <f t="shared" si="0"/>
        <v>0.21320071635561044</v>
      </c>
      <c r="AO41" s="72">
        <v>0.88</v>
      </c>
      <c r="AP41" s="72">
        <v>1</v>
      </c>
      <c r="AQ41" s="8">
        <f>((1-AM41*AM41)*(1-AM41*AM41))/I41</f>
        <v>2.8799999999999999E-2</v>
      </c>
      <c r="AR41" s="8">
        <f t="shared" si="1"/>
        <v>5.8925565098878963</v>
      </c>
      <c r="AS41" s="8">
        <f>((1-AN41*AN41)*(1-AN41*AN41))/I41</f>
        <v>2.8473657024793392E-2</v>
      </c>
      <c r="AT41" s="8">
        <f t="shared" si="2"/>
        <v>5.9262282613729695</v>
      </c>
      <c r="AU41" s="58">
        <v>4</v>
      </c>
      <c r="AV41" s="58">
        <v>2</v>
      </c>
      <c r="AW41" s="58">
        <v>1</v>
      </c>
      <c r="AX41" s="58">
        <v>0</v>
      </c>
      <c r="AY41" s="58">
        <v>0</v>
      </c>
      <c r="AZ41" s="24">
        <v>4</v>
      </c>
      <c r="BA41" s="58">
        <v>3</v>
      </c>
      <c r="BB41" s="58">
        <v>4</v>
      </c>
      <c r="BC41" s="58">
        <v>4</v>
      </c>
      <c r="BD41" s="58">
        <v>1</v>
      </c>
      <c r="BE41" s="44">
        <f t="shared" si="3"/>
        <v>23</v>
      </c>
      <c r="BF41" s="2">
        <v>0.30286619999999997</v>
      </c>
      <c r="BG41" s="2">
        <v>0.20093730000000001</v>
      </c>
    </row>
    <row r="42" spans="1:59" x14ac:dyDescent="0.25">
      <c r="A42" s="19">
        <v>41</v>
      </c>
      <c r="B42" s="55">
        <v>14</v>
      </c>
      <c r="C42" s="27">
        <v>10</v>
      </c>
      <c r="D42" s="55">
        <v>2009</v>
      </c>
      <c r="E42" s="56" t="s">
        <v>82</v>
      </c>
      <c r="F42" s="55">
        <v>1</v>
      </c>
      <c r="G42" s="55">
        <v>1</v>
      </c>
      <c r="H42" s="55">
        <v>105</v>
      </c>
      <c r="I42" s="27">
        <v>32</v>
      </c>
      <c r="J42" s="57">
        <v>999</v>
      </c>
      <c r="K42" s="55">
        <v>999</v>
      </c>
      <c r="L42" s="57">
        <v>999</v>
      </c>
      <c r="M42" s="55">
        <v>999</v>
      </c>
      <c r="N42" s="55">
        <v>999</v>
      </c>
      <c r="O42" s="57">
        <v>28.5</v>
      </c>
      <c r="P42" s="57">
        <v>999</v>
      </c>
      <c r="Q42" s="57">
        <v>57</v>
      </c>
      <c r="R42" s="55">
        <v>1</v>
      </c>
      <c r="S42" s="55">
        <v>2</v>
      </c>
      <c r="T42" s="55">
        <v>4</v>
      </c>
      <c r="U42" s="55">
        <v>3</v>
      </c>
      <c r="V42" s="55">
        <v>1</v>
      </c>
      <c r="W42" s="55">
        <v>1</v>
      </c>
      <c r="X42" s="55">
        <v>1</v>
      </c>
      <c r="Y42" s="55">
        <v>1</v>
      </c>
      <c r="Z42" s="55">
        <v>2</v>
      </c>
      <c r="AA42" s="55">
        <v>1</v>
      </c>
      <c r="AB42" s="55">
        <v>3</v>
      </c>
      <c r="AC42" s="55">
        <v>2</v>
      </c>
      <c r="AD42" s="55">
        <v>2</v>
      </c>
      <c r="AE42" s="55">
        <v>1</v>
      </c>
      <c r="AF42" s="55">
        <v>1</v>
      </c>
      <c r="AG42" s="55">
        <v>3</v>
      </c>
      <c r="AH42" s="55">
        <v>1</v>
      </c>
      <c r="AI42" s="55">
        <v>2</v>
      </c>
      <c r="AJ42" s="55">
        <v>1</v>
      </c>
      <c r="AK42" s="55" t="s">
        <v>92</v>
      </c>
      <c r="AL42" s="55" t="s">
        <v>85</v>
      </c>
      <c r="AM42" s="43">
        <v>0.22</v>
      </c>
      <c r="AN42" s="8">
        <f t="shared" si="0"/>
        <v>0.23452078799117146</v>
      </c>
      <c r="AO42" s="72">
        <v>0.88</v>
      </c>
      <c r="AP42" s="72">
        <v>1</v>
      </c>
      <c r="AQ42" s="8">
        <f>((1-AM42*AM42)*(1-AM42*AM42))/I42</f>
        <v>2.8298205E-2</v>
      </c>
      <c r="AR42" s="8">
        <f t="shared" si="1"/>
        <v>5.9445715106056962</v>
      </c>
      <c r="AS42" s="8">
        <f>((1-AN42*AN42)*(1-AN42*AN42))/I42</f>
        <v>2.7907031250000002E-2</v>
      </c>
      <c r="AT42" s="8">
        <f t="shared" si="2"/>
        <v>5.9860891529019895</v>
      </c>
      <c r="AU42" s="58">
        <v>4</v>
      </c>
      <c r="AV42" s="58">
        <v>2</v>
      </c>
      <c r="AW42" s="58">
        <v>1</v>
      </c>
      <c r="AX42" s="58">
        <v>0</v>
      </c>
      <c r="AY42" s="58">
        <v>0</v>
      </c>
      <c r="AZ42" s="24">
        <v>4</v>
      </c>
      <c r="BA42" s="58">
        <v>3</v>
      </c>
      <c r="BB42" s="58">
        <v>4</v>
      </c>
      <c r="BC42" s="58">
        <v>4</v>
      </c>
      <c r="BD42" s="58">
        <v>1</v>
      </c>
      <c r="BE42" s="44">
        <f t="shared" si="3"/>
        <v>23</v>
      </c>
      <c r="BF42" s="2">
        <v>0.34536280000000003</v>
      </c>
      <c r="BG42" s="2">
        <v>0.2349765</v>
      </c>
    </row>
    <row r="43" spans="1:59" x14ac:dyDescent="0.25">
      <c r="A43" s="19">
        <v>42</v>
      </c>
      <c r="B43" s="55">
        <v>14</v>
      </c>
      <c r="C43" s="27">
        <v>11</v>
      </c>
      <c r="D43" s="55">
        <v>2009</v>
      </c>
      <c r="E43" s="56" t="s">
        <v>82</v>
      </c>
      <c r="F43" s="55">
        <v>1</v>
      </c>
      <c r="G43" s="55">
        <v>1</v>
      </c>
      <c r="H43" s="55">
        <v>105</v>
      </c>
      <c r="I43" s="27">
        <v>32</v>
      </c>
      <c r="J43" s="57">
        <v>999</v>
      </c>
      <c r="K43" s="55">
        <v>999</v>
      </c>
      <c r="L43" s="57">
        <v>999</v>
      </c>
      <c r="M43" s="55">
        <v>999</v>
      </c>
      <c r="N43" s="55">
        <v>999</v>
      </c>
      <c r="O43" s="57">
        <v>28.5</v>
      </c>
      <c r="P43" s="57">
        <v>999</v>
      </c>
      <c r="Q43" s="57">
        <v>57</v>
      </c>
      <c r="R43" s="55">
        <v>1</v>
      </c>
      <c r="S43" s="55">
        <v>2</v>
      </c>
      <c r="T43" s="55">
        <v>4</v>
      </c>
      <c r="U43" s="55">
        <v>3</v>
      </c>
      <c r="V43" s="55">
        <v>1</v>
      </c>
      <c r="W43" s="55">
        <v>1</v>
      </c>
      <c r="X43" s="55">
        <v>1</v>
      </c>
      <c r="Y43" s="55">
        <v>1</v>
      </c>
      <c r="Z43" s="55">
        <v>2</v>
      </c>
      <c r="AA43" s="55">
        <v>1</v>
      </c>
      <c r="AB43" s="55">
        <v>3</v>
      </c>
      <c r="AC43" s="55">
        <v>2</v>
      </c>
      <c r="AD43" s="55">
        <v>2</v>
      </c>
      <c r="AE43" s="55">
        <v>1</v>
      </c>
      <c r="AF43" s="55">
        <v>1</v>
      </c>
      <c r="AG43" s="55">
        <v>3</v>
      </c>
      <c r="AH43" s="55">
        <v>1</v>
      </c>
      <c r="AI43" s="55">
        <v>2</v>
      </c>
      <c r="AJ43" s="55">
        <v>1</v>
      </c>
      <c r="AK43" s="55" t="s">
        <v>92</v>
      </c>
      <c r="AL43" s="55" t="s">
        <v>86</v>
      </c>
      <c r="AM43" s="43">
        <v>0.3</v>
      </c>
      <c r="AN43" s="8">
        <f t="shared" si="0"/>
        <v>0.31980107453341561</v>
      </c>
      <c r="AO43" s="72">
        <v>0.88</v>
      </c>
      <c r="AP43" s="72">
        <v>1</v>
      </c>
      <c r="AQ43" s="8">
        <f>((1-AM43*AM43)*(1-AM43*AM43))/I43</f>
        <v>2.5878125000000002E-2</v>
      </c>
      <c r="AR43" s="8">
        <f t="shared" si="1"/>
        <v>6.2163233510905274</v>
      </c>
      <c r="AS43" s="8">
        <f>((1-AN43*AN43)*(1-AN43*AN43))/I43</f>
        <v>2.5184820506198347E-2</v>
      </c>
      <c r="AT43" s="8">
        <f t="shared" si="2"/>
        <v>6.3013059994345504</v>
      </c>
      <c r="AU43" s="58">
        <v>4</v>
      </c>
      <c r="AV43" s="58">
        <v>2</v>
      </c>
      <c r="AW43" s="58">
        <v>1</v>
      </c>
      <c r="AX43" s="58">
        <v>0</v>
      </c>
      <c r="AY43" s="58">
        <v>0</v>
      </c>
      <c r="AZ43" s="24">
        <v>4</v>
      </c>
      <c r="BA43" s="58">
        <v>3</v>
      </c>
      <c r="BB43" s="58">
        <v>4</v>
      </c>
      <c r="BC43" s="58">
        <v>4</v>
      </c>
      <c r="BD43" s="58">
        <v>1</v>
      </c>
      <c r="BE43" s="44">
        <f t="shared" si="3"/>
        <v>23</v>
      </c>
      <c r="BF43" s="2">
        <v>0.53737729999999995</v>
      </c>
      <c r="BG43" s="2">
        <v>0.40608810000000001</v>
      </c>
    </row>
    <row r="44" spans="1:59" x14ac:dyDescent="0.25">
      <c r="A44" s="26">
        <v>43</v>
      </c>
      <c r="B44" s="55">
        <v>14</v>
      </c>
      <c r="C44" s="27">
        <v>12</v>
      </c>
      <c r="D44" s="55">
        <v>2009</v>
      </c>
      <c r="E44" s="56" t="s">
        <v>82</v>
      </c>
      <c r="F44" s="55">
        <v>1</v>
      </c>
      <c r="G44" s="55">
        <v>1</v>
      </c>
      <c r="H44" s="55">
        <v>105</v>
      </c>
      <c r="I44" s="27">
        <v>32</v>
      </c>
      <c r="J44" s="57">
        <v>999</v>
      </c>
      <c r="K44" s="55">
        <v>999</v>
      </c>
      <c r="L44" s="57">
        <v>999</v>
      </c>
      <c r="M44" s="55">
        <v>999</v>
      </c>
      <c r="N44" s="55">
        <v>999</v>
      </c>
      <c r="O44" s="57">
        <v>28.5</v>
      </c>
      <c r="P44" s="57">
        <v>999</v>
      </c>
      <c r="Q44" s="57">
        <v>57</v>
      </c>
      <c r="R44" s="55">
        <v>1</v>
      </c>
      <c r="S44" s="55">
        <v>2</v>
      </c>
      <c r="T44" s="55">
        <v>4</v>
      </c>
      <c r="U44" s="55">
        <v>3</v>
      </c>
      <c r="V44" s="55">
        <v>1</v>
      </c>
      <c r="W44" s="55">
        <v>1</v>
      </c>
      <c r="X44" s="55">
        <v>1</v>
      </c>
      <c r="Y44" s="55">
        <v>1</v>
      </c>
      <c r="Z44" s="55">
        <v>2</v>
      </c>
      <c r="AA44" s="55">
        <v>1</v>
      </c>
      <c r="AB44" s="55">
        <v>3</v>
      </c>
      <c r="AC44" s="55">
        <v>2</v>
      </c>
      <c r="AD44" s="55">
        <v>2</v>
      </c>
      <c r="AE44" s="55">
        <v>1</v>
      </c>
      <c r="AF44" s="55">
        <v>1</v>
      </c>
      <c r="AG44" s="55">
        <v>3</v>
      </c>
      <c r="AH44" s="55">
        <v>1</v>
      </c>
      <c r="AI44" s="55">
        <v>2</v>
      </c>
      <c r="AJ44" s="55">
        <v>1</v>
      </c>
      <c r="AK44" s="55" t="s">
        <v>92</v>
      </c>
      <c r="AL44" s="55" t="s">
        <v>87</v>
      </c>
      <c r="AM44" s="43">
        <v>0.32</v>
      </c>
      <c r="AN44" s="8">
        <f t="shared" si="0"/>
        <v>0.34112114616897671</v>
      </c>
      <c r="AO44" s="72">
        <v>0.88</v>
      </c>
      <c r="AP44" s="72">
        <v>1</v>
      </c>
      <c r="AQ44" s="8">
        <f>((1-AM44*AM44)*(1-AM44*AM44))/I44</f>
        <v>2.5177679999999997E-2</v>
      </c>
      <c r="AR44" s="8">
        <f t="shared" si="1"/>
        <v>6.3021994758159314</v>
      </c>
      <c r="AS44" s="8">
        <f>((1-AN44*AN44)*(1-AN44*AN44))/I44</f>
        <v>2.4400413223140498E-2</v>
      </c>
      <c r="AT44" s="8">
        <f t="shared" si="2"/>
        <v>6.4017897885201833</v>
      </c>
      <c r="AU44" s="58">
        <v>4</v>
      </c>
      <c r="AV44" s="58">
        <v>2</v>
      </c>
      <c r="AW44" s="58">
        <v>1</v>
      </c>
      <c r="AX44" s="58">
        <v>0</v>
      </c>
      <c r="AY44" s="58">
        <v>0</v>
      </c>
      <c r="AZ44" s="24">
        <v>4</v>
      </c>
      <c r="BA44" s="58">
        <v>3</v>
      </c>
      <c r="BB44" s="58">
        <v>4</v>
      </c>
      <c r="BC44" s="58">
        <v>4</v>
      </c>
      <c r="BD44" s="58">
        <v>1</v>
      </c>
      <c r="BE44" s="44">
        <f t="shared" si="3"/>
        <v>23</v>
      </c>
      <c r="BF44" s="2">
        <v>0.58802049999999995</v>
      </c>
      <c r="BG44" s="2">
        <v>0.45605449999999997</v>
      </c>
    </row>
    <row r="45" spans="1:59" x14ac:dyDescent="0.25">
      <c r="A45" s="19">
        <v>44</v>
      </c>
      <c r="B45" s="55">
        <v>14</v>
      </c>
      <c r="C45" s="27">
        <v>13</v>
      </c>
      <c r="D45" s="55">
        <v>2009</v>
      </c>
      <c r="E45" s="56" t="s">
        <v>82</v>
      </c>
      <c r="F45" s="55">
        <v>1</v>
      </c>
      <c r="G45" s="55">
        <v>1</v>
      </c>
      <c r="H45" s="55">
        <v>105</v>
      </c>
      <c r="I45" s="27">
        <v>32</v>
      </c>
      <c r="J45" s="57">
        <v>999</v>
      </c>
      <c r="K45" s="55">
        <v>999</v>
      </c>
      <c r="L45" s="57">
        <v>999</v>
      </c>
      <c r="M45" s="55">
        <v>999</v>
      </c>
      <c r="N45" s="55">
        <v>999</v>
      </c>
      <c r="O45" s="57">
        <v>28.5</v>
      </c>
      <c r="P45" s="57">
        <v>999</v>
      </c>
      <c r="Q45" s="57">
        <v>57</v>
      </c>
      <c r="R45" s="55">
        <v>1</v>
      </c>
      <c r="S45" s="55">
        <v>2</v>
      </c>
      <c r="T45" s="55">
        <v>4</v>
      </c>
      <c r="U45" s="55">
        <v>3</v>
      </c>
      <c r="V45" s="55">
        <v>1</v>
      </c>
      <c r="W45" s="55">
        <v>1</v>
      </c>
      <c r="X45" s="55">
        <v>1</v>
      </c>
      <c r="Y45" s="55">
        <v>1</v>
      </c>
      <c r="Z45" s="55">
        <v>2</v>
      </c>
      <c r="AA45" s="55">
        <v>1</v>
      </c>
      <c r="AB45" s="55">
        <v>3</v>
      </c>
      <c r="AC45" s="55">
        <v>2</v>
      </c>
      <c r="AD45" s="55">
        <v>2</v>
      </c>
      <c r="AE45" s="55">
        <v>1</v>
      </c>
      <c r="AF45" s="55">
        <v>1</v>
      </c>
      <c r="AG45" s="55">
        <v>3</v>
      </c>
      <c r="AH45" s="55">
        <v>1</v>
      </c>
      <c r="AI45" s="55">
        <v>2</v>
      </c>
      <c r="AJ45" s="55">
        <v>1</v>
      </c>
      <c r="AK45" s="55" t="s">
        <v>92</v>
      </c>
      <c r="AL45" s="55" t="s">
        <v>88</v>
      </c>
      <c r="AM45" s="43">
        <v>0.24</v>
      </c>
      <c r="AN45" s="8">
        <f t="shared" si="0"/>
        <v>0.25584085962673248</v>
      </c>
      <c r="AO45" s="72">
        <v>0.88</v>
      </c>
      <c r="AP45" s="72">
        <v>1</v>
      </c>
      <c r="AQ45" s="8">
        <f>((1-AM45*AM45)*(1-AM45*AM45))/I45</f>
        <v>2.7753679999999999E-2</v>
      </c>
      <c r="AR45" s="8">
        <f t="shared" si="1"/>
        <v>6.0026042545547327</v>
      </c>
      <c r="AS45" s="8">
        <f>((1-AN45*AN45)*(1-AN45*AN45))/I45</f>
        <v>2.7292975206611572E-2</v>
      </c>
      <c r="AT45" s="8">
        <f t="shared" si="2"/>
        <v>6.0530541580171384</v>
      </c>
      <c r="AU45" s="58">
        <v>4</v>
      </c>
      <c r="AV45" s="58">
        <v>2</v>
      </c>
      <c r="AW45" s="58">
        <v>1</v>
      </c>
      <c r="AX45" s="58">
        <v>0</v>
      </c>
      <c r="AY45" s="58">
        <v>0</v>
      </c>
      <c r="AZ45" s="24">
        <v>4</v>
      </c>
      <c r="BA45" s="58">
        <v>3</v>
      </c>
      <c r="BB45" s="58">
        <v>4</v>
      </c>
      <c r="BC45" s="58">
        <v>4</v>
      </c>
      <c r="BD45" s="58">
        <v>1</v>
      </c>
      <c r="BE45" s="44">
        <f t="shared" si="3"/>
        <v>23</v>
      </c>
      <c r="BF45" s="2">
        <v>0.39053710000000003</v>
      </c>
      <c r="BG45" s="2">
        <v>0.2727038</v>
      </c>
    </row>
    <row r="46" spans="1:59" x14ac:dyDescent="0.25">
      <c r="A46" s="19">
        <v>45</v>
      </c>
      <c r="B46" s="55">
        <v>14</v>
      </c>
      <c r="C46" s="27">
        <v>14</v>
      </c>
      <c r="D46" s="55">
        <v>2009</v>
      </c>
      <c r="E46" s="56" t="s">
        <v>82</v>
      </c>
      <c r="F46" s="55">
        <v>1</v>
      </c>
      <c r="G46" s="55">
        <v>1</v>
      </c>
      <c r="H46" s="55">
        <v>105</v>
      </c>
      <c r="I46" s="27">
        <v>32</v>
      </c>
      <c r="J46" s="57">
        <v>999</v>
      </c>
      <c r="K46" s="55">
        <v>999</v>
      </c>
      <c r="L46" s="57">
        <v>999</v>
      </c>
      <c r="M46" s="55">
        <v>999</v>
      </c>
      <c r="N46" s="55">
        <v>999</v>
      </c>
      <c r="O46" s="57">
        <v>28.5</v>
      </c>
      <c r="P46" s="57">
        <v>999</v>
      </c>
      <c r="Q46" s="57">
        <v>57</v>
      </c>
      <c r="R46" s="55">
        <v>1</v>
      </c>
      <c r="S46" s="55">
        <v>2</v>
      </c>
      <c r="T46" s="55">
        <v>4</v>
      </c>
      <c r="U46" s="55">
        <v>3</v>
      </c>
      <c r="V46" s="55">
        <v>1</v>
      </c>
      <c r="W46" s="55">
        <v>1</v>
      </c>
      <c r="X46" s="55">
        <v>1</v>
      </c>
      <c r="Y46" s="55">
        <v>1</v>
      </c>
      <c r="Z46" s="55">
        <v>2</v>
      </c>
      <c r="AA46" s="55">
        <v>1</v>
      </c>
      <c r="AB46" s="55">
        <v>3</v>
      </c>
      <c r="AC46" s="55">
        <v>2</v>
      </c>
      <c r="AD46" s="55">
        <v>2</v>
      </c>
      <c r="AE46" s="55">
        <v>1</v>
      </c>
      <c r="AF46" s="55">
        <v>1</v>
      </c>
      <c r="AG46" s="55">
        <v>3</v>
      </c>
      <c r="AH46" s="55">
        <v>1</v>
      </c>
      <c r="AI46" s="55">
        <v>2</v>
      </c>
      <c r="AJ46" s="55">
        <v>1</v>
      </c>
      <c r="AK46" s="55" t="s">
        <v>92</v>
      </c>
      <c r="AL46" s="55" t="s">
        <v>89</v>
      </c>
      <c r="AM46" s="43">
        <v>0.47</v>
      </c>
      <c r="AN46" s="8">
        <f t="shared" si="0"/>
        <v>0.50102168343568443</v>
      </c>
      <c r="AO46" s="72">
        <v>0.88</v>
      </c>
      <c r="AP46" s="72">
        <v>1</v>
      </c>
      <c r="AQ46" s="8">
        <f>((1-AM46*AM46)*(1-AM46*AM46))/I46</f>
        <v>1.8968650312500002E-2</v>
      </c>
      <c r="AR46" s="8">
        <f t="shared" si="1"/>
        <v>7.2607550372126557</v>
      </c>
      <c r="AS46" s="8">
        <f>((1-AN46*AN46)*(1-AN46*AN46))/I46</f>
        <v>1.7530217345686987E-2</v>
      </c>
      <c r="AT46" s="8">
        <f t="shared" si="2"/>
        <v>7.5527715666109758</v>
      </c>
      <c r="AU46" s="58">
        <v>4</v>
      </c>
      <c r="AV46" s="58">
        <v>2</v>
      </c>
      <c r="AW46" s="58">
        <v>1</v>
      </c>
      <c r="AX46" s="58">
        <v>0</v>
      </c>
      <c r="AY46" s="58">
        <v>0</v>
      </c>
      <c r="AZ46" s="24">
        <v>4</v>
      </c>
      <c r="BA46" s="58">
        <v>3</v>
      </c>
      <c r="BB46" s="58">
        <v>4</v>
      </c>
      <c r="BC46" s="58">
        <v>4</v>
      </c>
      <c r="BD46" s="58">
        <v>1</v>
      </c>
      <c r="BE46" s="44">
        <f t="shared" si="3"/>
        <v>23</v>
      </c>
      <c r="BF46" s="2">
        <v>0.90290389999999998</v>
      </c>
      <c r="BG46" s="2">
        <v>0.83008680000000001</v>
      </c>
    </row>
    <row r="47" spans="1:59" x14ac:dyDescent="0.25">
      <c r="A47" s="26">
        <v>46</v>
      </c>
      <c r="B47" s="55">
        <v>14</v>
      </c>
      <c r="C47" s="27">
        <v>15</v>
      </c>
      <c r="D47" s="55">
        <v>2009</v>
      </c>
      <c r="E47" s="56" t="s">
        <v>82</v>
      </c>
      <c r="F47" s="55">
        <v>1</v>
      </c>
      <c r="G47" s="55">
        <v>1</v>
      </c>
      <c r="H47" s="55">
        <v>105</v>
      </c>
      <c r="I47" s="27">
        <v>32</v>
      </c>
      <c r="J47" s="57">
        <v>999</v>
      </c>
      <c r="K47" s="55">
        <v>999</v>
      </c>
      <c r="L47" s="57">
        <v>999</v>
      </c>
      <c r="M47" s="55">
        <v>999</v>
      </c>
      <c r="N47" s="55">
        <v>999</v>
      </c>
      <c r="O47" s="57">
        <v>28.5</v>
      </c>
      <c r="P47" s="57">
        <v>999</v>
      </c>
      <c r="Q47" s="57">
        <v>57</v>
      </c>
      <c r="R47" s="55">
        <v>1</v>
      </c>
      <c r="S47" s="55">
        <v>2</v>
      </c>
      <c r="T47" s="55">
        <v>4</v>
      </c>
      <c r="U47" s="55">
        <v>3</v>
      </c>
      <c r="V47" s="55">
        <v>1</v>
      </c>
      <c r="W47" s="55">
        <v>1</v>
      </c>
      <c r="X47" s="55">
        <v>1</v>
      </c>
      <c r="Y47" s="55">
        <v>1</v>
      </c>
      <c r="Z47" s="55">
        <v>2</v>
      </c>
      <c r="AA47" s="55">
        <v>1</v>
      </c>
      <c r="AB47" s="55">
        <v>3</v>
      </c>
      <c r="AC47" s="55">
        <v>2</v>
      </c>
      <c r="AD47" s="55">
        <v>2</v>
      </c>
      <c r="AE47" s="55">
        <v>1</v>
      </c>
      <c r="AF47" s="55">
        <v>1</v>
      </c>
      <c r="AG47" s="55">
        <v>3</v>
      </c>
      <c r="AH47" s="55">
        <v>1</v>
      </c>
      <c r="AI47" s="55">
        <v>2</v>
      </c>
      <c r="AJ47" s="55">
        <v>1</v>
      </c>
      <c r="AK47" s="55" t="s">
        <v>92</v>
      </c>
      <c r="AL47" s="55" t="s">
        <v>90</v>
      </c>
      <c r="AM47" s="43">
        <v>0.48</v>
      </c>
      <c r="AN47" s="8">
        <f t="shared" si="0"/>
        <v>0.51168171925346495</v>
      </c>
      <c r="AO47" s="72">
        <v>0.88</v>
      </c>
      <c r="AP47" s="72">
        <v>1</v>
      </c>
      <c r="AQ47" s="8">
        <f>((1-AM47*AM47)*(1-AM47*AM47))/I47</f>
        <v>1.8508880000000002E-2</v>
      </c>
      <c r="AR47" s="8">
        <f t="shared" si="1"/>
        <v>7.3503823408165019</v>
      </c>
      <c r="AS47" s="8">
        <f>((1-AN47*AN47)*(1-AN47*AN47))/I47</f>
        <v>1.7028512396694218E-2</v>
      </c>
      <c r="AT47" s="8">
        <f t="shared" si="2"/>
        <v>7.6632262000512528</v>
      </c>
      <c r="AU47" s="58">
        <v>4</v>
      </c>
      <c r="AV47" s="58">
        <v>2</v>
      </c>
      <c r="AW47" s="58">
        <v>1</v>
      </c>
      <c r="AX47" s="58">
        <v>0</v>
      </c>
      <c r="AY47" s="58">
        <v>0</v>
      </c>
      <c r="AZ47" s="24">
        <v>4</v>
      </c>
      <c r="BA47" s="58">
        <v>3</v>
      </c>
      <c r="BB47" s="58">
        <v>4</v>
      </c>
      <c r="BC47" s="58">
        <v>4</v>
      </c>
      <c r="BD47" s="58">
        <v>1</v>
      </c>
      <c r="BE47" s="44">
        <f t="shared" si="3"/>
        <v>23</v>
      </c>
      <c r="BF47" s="2">
        <v>0.9161049</v>
      </c>
      <c r="BG47" s="2">
        <v>0.84960619999999998</v>
      </c>
    </row>
    <row r="48" spans="1:59" s="50" customFormat="1" x14ac:dyDescent="0.25">
      <c r="A48" s="28">
        <v>47</v>
      </c>
      <c r="B48" s="59">
        <v>14</v>
      </c>
      <c r="C48" s="45">
        <v>16</v>
      </c>
      <c r="D48" s="59">
        <v>2009</v>
      </c>
      <c r="E48" s="60" t="s">
        <v>82</v>
      </c>
      <c r="F48" s="59">
        <v>1</v>
      </c>
      <c r="G48" s="59">
        <v>1</v>
      </c>
      <c r="H48" s="59">
        <v>105</v>
      </c>
      <c r="I48" s="45">
        <v>32</v>
      </c>
      <c r="J48" s="61">
        <v>999</v>
      </c>
      <c r="K48" s="59">
        <v>999</v>
      </c>
      <c r="L48" s="61">
        <v>999</v>
      </c>
      <c r="M48" s="59">
        <v>999</v>
      </c>
      <c r="N48" s="59">
        <v>999</v>
      </c>
      <c r="O48" s="61">
        <v>28.5</v>
      </c>
      <c r="P48" s="61">
        <v>999</v>
      </c>
      <c r="Q48" s="61">
        <v>57</v>
      </c>
      <c r="R48" s="59">
        <v>1</v>
      </c>
      <c r="S48" s="59">
        <v>2</v>
      </c>
      <c r="T48" s="59">
        <v>4</v>
      </c>
      <c r="U48" s="59">
        <v>3</v>
      </c>
      <c r="V48" s="59">
        <v>1</v>
      </c>
      <c r="W48" s="59">
        <v>1</v>
      </c>
      <c r="X48" s="59">
        <v>1</v>
      </c>
      <c r="Y48" s="59">
        <v>1</v>
      </c>
      <c r="Z48" s="59">
        <v>2</v>
      </c>
      <c r="AA48" s="59">
        <v>1</v>
      </c>
      <c r="AB48" s="59">
        <v>3</v>
      </c>
      <c r="AC48" s="59">
        <v>2</v>
      </c>
      <c r="AD48" s="59">
        <v>2</v>
      </c>
      <c r="AE48" s="59">
        <v>1</v>
      </c>
      <c r="AF48" s="59">
        <v>1</v>
      </c>
      <c r="AG48" s="59">
        <v>3</v>
      </c>
      <c r="AH48" s="59">
        <v>1</v>
      </c>
      <c r="AI48" s="59">
        <v>2</v>
      </c>
      <c r="AJ48" s="59">
        <v>1</v>
      </c>
      <c r="AK48" s="59" t="s">
        <v>92</v>
      </c>
      <c r="AL48" s="59" t="s">
        <v>91</v>
      </c>
      <c r="AM48" s="48">
        <v>0.52</v>
      </c>
      <c r="AN48" s="8">
        <f t="shared" si="0"/>
        <v>0.55432186252458715</v>
      </c>
      <c r="AO48" s="75">
        <v>0.88</v>
      </c>
      <c r="AP48" s="75">
        <v>1</v>
      </c>
      <c r="AQ48" s="8">
        <f>((1-AM48*AM48)*(1-AM48*AM48))/I48</f>
        <v>1.6634880000000001E-2</v>
      </c>
      <c r="AR48" s="8">
        <f t="shared" si="1"/>
        <v>7.7533638287998627</v>
      </c>
      <c r="AS48" s="8">
        <f>((1-AN48*AN48)*(1-AN48*AN48))/I48</f>
        <v>1.4995971074380162E-2</v>
      </c>
      <c r="AT48" s="8">
        <f t="shared" si="2"/>
        <v>8.1660625648840135</v>
      </c>
      <c r="AU48" s="62">
        <v>4</v>
      </c>
      <c r="AV48" s="62">
        <v>2</v>
      </c>
      <c r="AW48" s="62">
        <v>1</v>
      </c>
      <c r="AX48" s="62">
        <v>0</v>
      </c>
      <c r="AY48" s="62">
        <v>0</v>
      </c>
      <c r="AZ48" s="33">
        <v>4</v>
      </c>
      <c r="BA48" s="62">
        <v>3</v>
      </c>
      <c r="BB48" s="62">
        <v>4</v>
      </c>
      <c r="BC48" s="62">
        <v>4</v>
      </c>
      <c r="BD48" s="62">
        <v>1</v>
      </c>
      <c r="BE48" s="49">
        <f t="shared" si="3"/>
        <v>23</v>
      </c>
      <c r="BF48" s="50">
        <v>0.95725850000000001</v>
      </c>
      <c r="BG48" s="50">
        <v>0.91491310000000003</v>
      </c>
    </row>
    <row r="49" spans="1:59" s="11" customFormat="1" x14ac:dyDescent="0.25">
      <c r="A49" s="51">
        <v>48</v>
      </c>
      <c r="B49" s="67">
        <v>15</v>
      </c>
      <c r="C49" s="67">
        <v>1</v>
      </c>
      <c r="D49" s="67">
        <v>2012</v>
      </c>
      <c r="E49" s="68" t="s">
        <v>93</v>
      </c>
      <c r="F49" s="67">
        <v>1</v>
      </c>
      <c r="G49" s="67">
        <v>1</v>
      </c>
      <c r="H49" s="67">
        <v>201</v>
      </c>
      <c r="I49" s="5">
        <v>60</v>
      </c>
      <c r="J49" s="69">
        <v>3</v>
      </c>
      <c r="K49" s="67">
        <v>52</v>
      </c>
      <c r="L49" s="69">
        <v>5.8</v>
      </c>
      <c r="M49" s="67">
        <v>999</v>
      </c>
      <c r="N49" s="67">
        <v>999</v>
      </c>
      <c r="O49" s="69">
        <v>43</v>
      </c>
      <c r="P49" s="69">
        <v>8.6</v>
      </c>
      <c r="Q49" s="69">
        <v>54</v>
      </c>
      <c r="R49" s="67">
        <v>2</v>
      </c>
      <c r="S49" s="67">
        <v>1</v>
      </c>
      <c r="T49" s="67">
        <v>1</v>
      </c>
      <c r="U49" s="67">
        <v>1</v>
      </c>
      <c r="V49" s="67">
        <v>1</v>
      </c>
      <c r="W49" s="67">
        <v>2</v>
      </c>
      <c r="X49" s="67">
        <v>2</v>
      </c>
      <c r="Y49" s="67">
        <v>1</v>
      </c>
      <c r="Z49" s="67">
        <v>2</v>
      </c>
      <c r="AA49" s="67">
        <v>1</v>
      </c>
      <c r="AB49" s="67">
        <v>3</v>
      </c>
      <c r="AC49" s="67">
        <v>2</v>
      </c>
      <c r="AD49" s="67">
        <v>3</v>
      </c>
      <c r="AE49" s="67">
        <v>999</v>
      </c>
      <c r="AF49" s="67">
        <v>2</v>
      </c>
      <c r="AG49" s="67">
        <v>2</v>
      </c>
      <c r="AH49" s="67">
        <v>3</v>
      </c>
      <c r="AI49" s="67">
        <v>3</v>
      </c>
      <c r="AJ49" s="67">
        <v>2</v>
      </c>
      <c r="AK49" s="67" t="s">
        <v>94</v>
      </c>
      <c r="AL49" s="67" t="s">
        <v>95</v>
      </c>
      <c r="AM49" s="8">
        <v>0.26</v>
      </c>
      <c r="AN49" s="8">
        <f t="shared" si="0"/>
        <v>0.30952380952380953</v>
      </c>
      <c r="AO49" s="73">
        <v>0.98</v>
      </c>
      <c r="AP49" s="73">
        <v>0.72</v>
      </c>
      <c r="AQ49" s="8">
        <f>((1-AM49*AM49)*(1-AM49*AM49))/I49</f>
        <v>1.4489495999999999E-2</v>
      </c>
      <c r="AR49" s="8">
        <f t="shared" si="1"/>
        <v>8.3075575851724945</v>
      </c>
      <c r="AS49" s="8">
        <f>((1-AN49*AN49)*(1-AN49*AN49))/I49</f>
        <v>1.3626143642138135E-2</v>
      </c>
      <c r="AT49" s="8">
        <f t="shared" si="2"/>
        <v>8.5666992134293203</v>
      </c>
      <c r="AU49" s="70">
        <v>3</v>
      </c>
      <c r="AV49" s="70">
        <v>3</v>
      </c>
      <c r="AW49" s="70">
        <v>3</v>
      </c>
      <c r="AX49" s="70">
        <v>0</v>
      </c>
      <c r="AY49" s="70">
        <v>0</v>
      </c>
      <c r="AZ49" s="10">
        <v>4</v>
      </c>
      <c r="BA49" s="70">
        <v>2</v>
      </c>
      <c r="BB49" s="70">
        <v>3</v>
      </c>
      <c r="BC49" s="70">
        <v>4</v>
      </c>
      <c r="BD49" s="70">
        <v>1</v>
      </c>
      <c r="BE49" s="9">
        <f t="shared" si="3"/>
        <v>23</v>
      </c>
      <c r="BF49" s="11">
        <v>0.66144150000000002</v>
      </c>
      <c r="BG49" s="11">
        <v>0.53632930000000001</v>
      </c>
    </row>
    <row r="50" spans="1:59" s="11" customFormat="1" x14ac:dyDescent="0.25">
      <c r="A50" s="4">
        <v>49</v>
      </c>
      <c r="B50" s="67">
        <v>16</v>
      </c>
      <c r="C50" s="67">
        <v>1</v>
      </c>
      <c r="D50" s="67">
        <v>2009</v>
      </c>
      <c r="E50" s="68" t="s">
        <v>96</v>
      </c>
      <c r="F50" s="67">
        <v>1</v>
      </c>
      <c r="G50" s="67">
        <v>1</v>
      </c>
      <c r="H50" s="71">
        <v>999</v>
      </c>
      <c r="I50" s="5">
        <v>91</v>
      </c>
      <c r="J50" s="69">
        <v>999</v>
      </c>
      <c r="K50" s="67">
        <v>999</v>
      </c>
      <c r="L50" s="69">
        <v>5</v>
      </c>
      <c r="M50" s="67">
        <v>999</v>
      </c>
      <c r="N50" s="67">
        <v>999</v>
      </c>
      <c r="O50" s="69">
        <v>22.2</v>
      </c>
      <c r="P50" s="69">
        <v>0.65</v>
      </c>
      <c r="Q50" s="69">
        <v>62</v>
      </c>
      <c r="R50" s="67">
        <v>1</v>
      </c>
      <c r="S50" s="67">
        <v>2</v>
      </c>
      <c r="T50" s="67">
        <v>4</v>
      </c>
      <c r="U50" s="67">
        <v>1</v>
      </c>
      <c r="V50" s="67">
        <v>2</v>
      </c>
      <c r="W50" s="67">
        <v>1</v>
      </c>
      <c r="X50" s="67">
        <v>1</v>
      </c>
      <c r="Y50" s="67">
        <v>1</v>
      </c>
      <c r="Z50" s="67">
        <v>2</v>
      </c>
      <c r="AA50" s="67">
        <v>1</v>
      </c>
      <c r="AB50" s="67">
        <v>3</v>
      </c>
      <c r="AC50" s="67">
        <v>2</v>
      </c>
      <c r="AD50" s="67">
        <v>2</v>
      </c>
      <c r="AE50" s="67">
        <v>1</v>
      </c>
      <c r="AF50" s="67">
        <v>1</v>
      </c>
      <c r="AG50" s="67">
        <v>3</v>
      </c>
      <c r="AH50" s="67">
        <v>1</v>
      </c>
      <c r="AI50" s="67">
        <v>2</v>
      </c>
      <c r="AJ50" s="67">
        <v>1</v>
      </c>
      <c r="AK50" s="67" t="s">
        <v>97</v>
      </c>
      <c r="AL50" s="67" t="s">
        <v>41</v>
      </c>
      <c r="AM50" s="8">
        <v>0.34</v>
      </c>
      <c r="AN50" s="8">
        <f t="shared" si="0"/>
        <v>0.36663142889169065</v>
      </c>
      <c r="AO50" s="73">
        <v>0.86</v>
      </c>
      <c r="AP50" s="73">
        <v>1</v>
      </c>
      <c r="AQ50" s="8">
        <f>((1-AM50*AM50)*(1-AM50*AM50))/I50</f>
        <v>8.5952017582417578E-3</v>
      </c>
      <c r="AR50" s="8">
        <f t="shared" si="1"/>
        <v>10.786286764099341</v>
      </c>
      <c r="AS50" s="8">
        <f>((1-AN50*AN50)*(1-AN50*AN50))/I50</f>
        <v>8.233309362352087E-3</v>
      </c>
      <c r="AT50" s="8">
        <f t="shared" si="2"/>
        <v>11.020791418841661</v>
      </c>
      <c r="AU50" s="70">
        <v>4</v>
      </c>
      <c r="AV50" s="70">
        <v>2</v>
      </c>
      <c r="AW50" s="70">
        <v>1</v>
      </c>
      <c r="AX50" s="70">
        <v>1</v>
      </c>
      <c r="AY50" s="70">
        <v>0</v>
      </c>
      <c r="AZ50" s="10">
        <v>3</v>
      </c>
      <c r="BA50" s="70">
        <v>2</v>
      </c>
      <c r="BB50" s="70">
        <v>4</v>
      </c>
      <c r="BC50" s="70">
        <v>3</v>
      </c>
      <c r="BD50" s="70">
        <v>0</v>
      </c>
      <c r="BE50" s="9">
        <f t="shared" si="3"/>
        <v>20</v>
      </c>
      <c r="BF50" s="11">
        <v>0.96226599999999995</v>
      </c>
      <c r="BG50" s="11">
        <v>0.92667189999999999</v>
      </c>
    </row>
    <row r="51" spans="1:59" s="40" customFormat="1" x14ac:dyDescent="0.25">
      <c r="A51" s="12">
        <v>50</v>
      </c>
      <c r="B51" s="63">
        <v>17</v>
      </c>
      <c r="C51" s="63">
        <v>1</v>
      </c>
      <c r="D51" s="63">
        <v>2009</v>
      </c>
      <c r="E51" s="64" t="s">
        <v>98</v>
      </c>
      <c r="F51" s="63">
        <v>2</v>
      </c>
      <c r="G51" s="63">
        <v>2</v>
      </c>
      <c r="H51" s="63">
        <v>60</v>
      </c>
      <c r="I51" s="35">
        <v>20</v>
      </c>
      <c r="J51" s="65">
        <v>3</v>
      </c>
      <c r="K51" s="63">
        <v>3</v>
      </c>
      <c r="L51" s="65">
        <v>3</v>
      </c>
      <c r="M51" s="63">
        <v>21</v>
      </c>
      <c r="N51" s="63">
        <v>28</v>
      </c>
      <c r="O51" s="65">
        <v>23.62</v>
      </c>
      <c r="P51" s="65">
        <v>1.32</v>
      </c>
      <c r="Q51" s="65">
        <v>91.7</v>
      </c>
      <c r="R51" s="63">
        <v>1</v>
      </c>
      <c r="S51" s="63">
        <v>2</v>
      </c>
      <c r="T51" s="63">
        <v>2</v>
      </c>
      <c r="U51" s="63">
        <v>2</v>
      </c>
      <c r="V51" s="63">
        <v>2</v>
      </c>
      <c r="W51" s="63">
        <v>2</v>
      </c>
      <c r="X51" s="63">
        <v>1</v>
      </c>
      <c r="Y51" s="63">
        <v>1</v>
      </c>
      <c r="Z51" s="63">
        <v>2</v>
      </c>
      <c r="AA51" s="63">
        <v>1</v>
      </c>
      <c r="AB51" s="63">
        <v>2</v>
      </c>
      <c r="AC51" s="63">
        <v>2</v>
      </c>
      <c r="AD51" s="63">
        <v>1</v>
      </c>
      <c r="AE51" s="63">
        <v>999</v>
      </c>
      <c r="AF51" s="63">
        <v>1</v>
      </c>
      <c r="AG51" s="63">
        <v>2</v>
      </c>
      <c r="AH51" s="63">
        <v>1</v>
      </c>
      <c r="AI51" s="63">
        <v>2</v>
      </c>
      <c r="AJ51" s="63">
        <v>1</v>
      </c>
      <c r="AK51" s="63" t="s">
        <v>99</v>
      </c>
      <c r="AL51" s="63" t="s">
        <v>100</v>
      </c>
      <c r="AM51" s="38">
        <v>0.16</v>
      </c>
      <c r="AN51" s="8">
        <f t="shared" si="0"/>
        <v>0.20994555243259119</v>
      </c>
      <c r="AO51" s="74">
        <v>0.66</v>
      </c>
      <c r="AP51" s="74">
        <v>0.88</v>
      </c>
      <c r="AQ51" s="8">
        <f>((1-AM51*AM51)*(1-AM51*AM51))/I51</f>
        <v>4.7472768000000005E-2</v>
      </c>
      <c r="AR51" s="8">
        <f t="shared" si="1"/>
        <v>4.5896304956892235</v>
      </c>
      <c r="AS51" s="8">
        <f>((1-AN51*AN51)*(1-AN51*AN51))/I51</f>
        <v>4.5689426192807109E-2</v>
      </c>
      <c r="AT51" s="8">
        <f t="shared" si="2"/>
        <v>4.6783439529246325</v>
      </c>
      <c r="AU51" s="66">
        <v>4</v>
      </c>
      <c r="AV51" s="66">
        <v>1</v>
      </c>
      <c r="AW51" s="66">
        <v>4</v>
      </c>
      <c r="AX51" s="66">
        <v>0</v>
      </c>
      <c r="AY51" s="66">
        <v>0</v>
      </c>
      <c r="AZ51" s="17">
        <v>4</v>
      </c>
      <c r="BA51" s="66">
        <v>1</v>
      </c>
      <c r="BB51" s="66">
        <v>3</v>
      </c>
      <c r="BC51" s="66">
        <v>3</v>
      </c>
      <c r="BD51" s="66">
        <v>0</v>
      </c>
      <c r="BE51" s="39">
        <f t="shared" si="3"/>
        <v>20</v>
      </c>
      <c r="BF51" s="40">
        <v>0.17181979999999999</v>
      </c>
      <c r="BG51" s="40">
        <v>0.10555630000000001</v>
      </c>
    </row>
    <row r="52" spans="1:59" s="50" customFormat="1" x14ac:dyDescent="0.25">
      <c r="A52" s="28">
        <v>51</v>
      </c>
      <c r="B52" s="59">
        <v>17</v>
      </c>
      <c r="C52" s="59">
        <v>2</v>
      </c>
      <c r="D52" s="59">
        <v>2009</v>
      </c>
      <c r="E52" s="60" t="s">
        <v>98</v>
      </c>
      <c r="F52" s="59">
        <v>2</v>
      </c>
      <c r="G52" s="59">
        <v>2</v>
      </c>
      <c r="H52" s="59">
        <v>60</v>
      </c>
      <c r="I52" s="45">
        <v>20</v>
      </c>
      <c r="J52" s="61">
        <v>3</v>
      </c>
      <c r="K52" s="59">
        <v>3</v>
      </c>
      <c r="L52" s="61">
        <v>3</v>
      </c>
      <c r="M52" s="59">
        <v>21</v>
      </c>
      <c r="N52" s="59">
        <v>28</v>
      </c>
      <c r="O52" s="61">
        <v>23.62</v>
      </c>
      <c r="P52" s="61">
        <v>1.32</v>
      </c>
      <c r="Q52" s="61">
        <v>91.7</v>
      </c>
      <c r="R52" s="59">
        <v>1</v>
      </c>
      <c r="S52" s="59">
        <v>2</v>
      </c>
      <c r="T52" s="59">
        <v>2</v>
      </c>
      <c r="U52" s="59">
        <v>2</v>
      </c>
      <c r="V52" s="59">
        <v>2</v>
      </c>
      <c r="W52" s="59">
        <v>2</v>
      </c>
      <c r="X52" s="59">
        <v>1</v>
      </c>
      <c r="Y52" s="59">
        <v>1</v>
      </c>
      <c r="Z52" s="59">
        <v>2</v>
      </c>
      <c r="AA52" s="59">
        <v>1</v>
      </c>
      <c r="AB52" s="59">
        <v>2</v>
      </c>
      <c r="AC52" s="59">
        <v>2</v>
      </c>
      <c r="AD52" s="59">
        <v>1</v>
      </c>
      <c r="AE52" s="59">
        <v>999</v>
      </c>
      <c r="AF52" s="59">
        <v>1</v>
      </c>
      <c r="AG52" s="59">
        <v>2</v>
      </c>
      <c r="AH52" s="59">
        <v>1</v>
      </c>
      <c r="AI52" s="59">
        <v>2</v>
      </c>
      <c r="AJ52" s="59">
        <v>1</v>
      </c>
      <c r="AK52" s="59" t="s">
        <v>101</v>
      </c>
      <c r="AL52" s="59" t="s">
        <v>100</v>
      </c>
      <c r="AM52" s="48">
        <v>0.41</v>
      </c>
      <c r="AN52" s="8">
        <f t="shared" si="0"/>
        <v>0.53798547810851494</v>
      </c>
      <c r="AO52" s="75">
        <v>0.66</v>
      </c>
      <c r="AP52" s="75">
        <v>0.88</v>
      </c>
      <c r="AQ52" s="8">
        <f>((1-AM52*AM52)*(1-AM52*AM52))/I52</f>
        <v>3.4602880500000002E-2</v>
      </c>
      <c r="AR52" s="8">
        <f t="shared" si="1"/>
        <v>5.3758095384055524</v>
      </c>
      <c r="AS52" s="8">
        <f>((1-AN52*AN52)*(1-AN52*AN52))/I52</f>
        <v>2.5245601737225749E-2</v>
      </c>
      <c r="AT52" s="8">
        <f t="shared" si="2"/>
        <v>6.2937159260086162</v>
      </c>
      <c r="AU52" s="62">
        <v>4</v>
      </c>
      <c r="AV52" s="62">
        <v>1</v>
      </c>
      <c r="AW52" s="62">
        <v>4</v>
      </c>
      <c r="AX52" s="62">
        <v>0</v>
      </c>
      <c r="AY52" s="62">
        <v>0</v>
      </c>
      <c r="AZ52" s="33">
        <v>4</v>
      </c>
      <c r="BA52" s="62">
        <v>1</v>
      </c>
      <c r="BB52" s="62">
        <v>3</v>
      </c>
      <c r="BC52" s="62">
        <v>3</v>
      </c>
      <c r="BD52" s="62">
        <v>0</v>
      </c>
      <c r="BE52" s="49">
        <f t="shared" si="3"/>
        <v>20</v>
      </c>
      <c r="BF52" s="50">
        <v>0.61373370000000005</v>
      </c>
      <c r="BG52" s="50">
        <v>0.4772419</v>
      </c>
    </row>
    <row r="53" spans="1:59" s="40" customFormat="1" x14ac:dyDescent="0.25">
      <c r="A53" s="54">
        <v>52</v>
      </c>
      <c r="B53" s="63">
        <v>18</v>
      </c>
      <c r="C53" s="63">
        <v>1</v>
      </c>
      <c r="D53" s="63">
        <v>2020</v>
      </c>
      <c r="E53" s="64" t="s">
        <v>102</v>
      </c>
      <c r="F53" s="63">
        <v>2</v>
      </c>
      <c r="G53" s="63">
        <v>3</v>
      </c>
      <c r="H53" s="63">
        <v>120</v>
      </c>
      <c r="I53" s="35">
        <v>40</v>
      </c>
      <c r="J53" s="63">
        <v>3</v>
      </c>
      <c r="K53" s="63">
        <v>3</v>
      </c>
      <c r="L53" s="65">
        <v>3</v>
      </c>
      <c r="M53" s="63">
        <v>999</v>
      </c>
      <c r="N53" s="63">
        <v>999</v>
      </c>
      <c r="O53" s="65">
        <v>21.16</v>
      </c>
      <c r="P53" s="65">
        <v>2.99</v>
      </c>
      <c r="Q53" s="65">
        <v>19</v>
      </c>
      <c r="R53" s="63">
        <v>1</v>
      </c>
      <c r="S53" s="63">
        <v>2</v>
      </c>
      <c r="T53" s="63">
        <v>2</v>
      </c>
      <c r="U53" s="63">
        <v>1</v>
      </c>
      <c r="V53" s="63">
        <v>1</v>
      </c>
      <c r="W53" s="63">
        <v>1</v>
      </c>
      <c r="X53" s="63">
        <v>1</v>
      </c>
      <c r="Y53" s="63">
        <v>1</v>
      </c>
      <c r="Z53" s="63">
        <v>2</v>
      </c>
      <c r="AA53" s="63">
        <v>1</v>
      </c>
      <c r="AB53" s="63">
        <v>2</v>
      </c>
      <c r="AC53" s="63">
        <v>2</v>
      </c>
      <c r="AD53" s="63">
        <v>1</v>
      </c>
      <c r="AE53" s="63">
        <v>1</v>
      </c>
      <c r="AF53" s="63">
        <v>1</v>
      </c>
      <c r="AG53" s="63">
        <v>3</v>
      </c>
      <c r="AH53" s="63">
        <v>1</v>
      </c>
      <c r="AI53" s="63">
        <v>1</v>
      </c>
      <c r="AJ53" s="63">
        <v>1</v>
      </c>
      <c r="AK53" s="63" t="s">
        <v>103</v>
      </c>
      <c r="AL53" s="63" t="s">
        <v>41</v>
      </c>
      <c r="AM53" s="38">
        <v>0.34</v>
      </c>
      <c r="AN53" s="8">
        <f t="shared" si="0"/>
        <v>0.38252988631484813</v>
      </c>
      <c r="AO53" s="74">
        <v>0.79</v>
      </c>
      <c r="AP53" s="74">
        <v>1</v>
      </c>
      <c r="AQ53" s="8">
        <f>((1-AM53*AM53)*(1-AM53*AM53))/I53</f>
        <v>1.9554083999999999E-2</v>
      </c>
      <c r="AR53" s="8">
        <f t="shared" si="1"/>
        <v>7.1512384897521013</v>
      </c>
      <c r="AS53" s="8">
        <f>((1-AN53*AN53)*(1-AN53*AN53))/I53</f>
        <v>1.8218849543342415E-2</v>
      </c>
      <c r="AT53" s="8">
        <f t="shared" si="2"/>
        <v>7.4086576261358825</v>
      </c>
      <c r="AU53" s="66">
        <v>4</v>
      </c>
      <c r="AV53" s="66">
        <v>1</v>
      </c>
      <c r="AW53" s="66">
        <v>3</v>
      </c>
      <c r="AX53" s="66">
        <v>0</v>
      </c>
      <c r="AY53" s="66">
        <v>0</v>
      </c>
      <c r="AZ53" s="17">
        <v>4</v>
      </c>
      <c r="BA53" s="66">
        <v>3</v>
      </c>
      <c r="BB53" s="66">
        <v>4</v>
      </c>
      <c r="BC53" s="66">
        <v>3</v>
      </c>
      <c r="BD53" s="66">
        <v>0</v>
      </c>
      <c r="BE53" s="39">
        <f t="shared" si="3"/>
        <v>22</v>
      </c>
      <c r="BF53" s="40">
        <v>0.72597979999999995</v>
      </c>
      <c r="BG53" s="40">
        <v>0.6058808</v>
      </c>
    </row>
    <row r="54" spans="1:59" x14ac:dyDescent="0.25">
      <c r="A54" s="19">
        <v>53</v>
      </c>
      <c r="B54" s="55">
        <v>18</v>
      </c>
      <c r="C54" s="55">
        <v>2</v>
      </c>
      <c r="D54" s="63">
        <v>2020</v>
      </c>
      <c r="E54" s="56" t="s">
        <v>102</v>
      </c>
      <c r="F54" s="55">
        <v>2</v>
      </c>
      <c r="G54" s="55">
        <v>3</v>
      </c>
      <c r="H54" s="55">
        <v>120</v>
      </c>
      <c r="I54" s="27">
        <v>40</v>
      </c>
      <c r="J54" s="55">
        <v>3</v>
      </c>
      <c r="K54" s="55">
        <v>3</v>
      </c>
      <c r="L54" s="57">
        <v>3</v>
      </c>
      <c r="M54" s="55">
        <v>999</v>
      </c>
      <c r="N54" s="55">
        <v>999</v>
      </c>
      <c r="O54" s="57">
        <v>21.16</v>
      </c>
      <c r="P54" s="57">
        <v>2.99</v>
      </c>
      <c r="Q54" s="57">
        <v>19</v>
      </c>
      <c r="R54" s="55">
        <v>1</v>
      </c>
      <c r="S54" s="55">
        <v>2</v>
      </c>
      <c r="T54" s="55">
        <v>2</v>
      </c>
      <c r="U54" s="55">
        <v>1</v>
      </c>
      <c r="V54" s="55">
        <v>1</v>
      </c>
      <c r="W54" s="55">
        <v>1</v>
      </c>
      <c r="X54" s="55">
        <v>1</v>
      </c>
      <c r="Y54" s="55">
        <v>1</v>
      </c>
      <c r="Z54" s="55">
        <v>2</v>
      </c>
      <c r="AA54" s="55">
        <v>1</v>
      </c>
      <c r="AB54" s="55">
        <v>2</v>
      </c>
      <c r="AC54" s="55">
        <v>2</v>
      </c>
      <c r="AD54" s="55">
        <v>1</v>
      </c>
      <c r="AE54" s="55">
        <v>1</v>
      </c>
      <c r="AF54" s="55">
        <v>1</v>
      </c>
      <c r="AG54" s="55">
        <v>3</v>
      </c>
      <c r="AH54" s="55">
        <v>1</v>
      </c>
      <c r="AI54" s="55">
        <v>1</v>
      </c>
      <c r="AJ54" s="55">
        <v>1</v>
      </c>
      <c r="AK54" s="55" t="s">
        <v>65</v>
      </c>
      <c r="AL54" s="55" t="s">
        <v>41</v>
      </c>
      <c r="AM54" s="43">
        <v>0.47</v>
      </c>
      <c r="AN54" s="8">
        <f t="shared" si="0"/>
        <v>0.51281204205458208</v>
      </c>
      <c r="AO54" s="72">
        <v>0.84</v>
      </c>
      <c r="AP54" s="72">
        <v>1</v>
      </c>
      <c r="AQ54" s="8">
        <f>((1-AM54*AM54)*(1-AM54*AM54))/I54</f>
        <v>1.5174920250000001E-2</v>
      </c>
      <c r="AR54" s="8">
        <f t="shared" si="1"/>
        <v>8.1177709155907571</v>
      </c>
      <c r="AS54" s="8">
        <f>((1-AN54*AN54)*(1-AN54*AN54))/I54</f>
        <v>1.3580102395124716E-2</v>
      </c>
      <c r="AT54" s="8">
        <f t="shared" si="2"/>
        <v>8.5812089631446895</v>
      </c>
      <c r="AU54" s="58">
        <v>4</v>
      </c>
      <c r="AV54" s="58">
        <v>1</v>
      </c>
      <c r="AW54" s="58">
        <v>3</v>
      </c>
      <c r="AX54" s="58">
        <v>0</v>
      </c>
      <c r="AY54" s="58">
        <v>0</v>
      </c>
      <c r="AZ54" s="24">
        <v>4</v>
      </c>
      <c r="BA54" s="58">
        <v>3</v>
      </c>
      <c r="BB54" s="58">
        <v>4</v>
      </c>
      <c r="BC54" s="58">
        <v>3</v>
      </c>
      <c r="BD54" s="58">
        <v>0</v>
      </c>
      <c r="BE54" s="44">
        <f t="shared" si="3"/>
        <v>22</v>
      </c>
      <c r="BF54" s="2">
        <v>0.95173920000000001</v>
      </c>
      <c r="BG54" s="2">
        <v>0.90682640000000003</v>
      </c>
    </row>
    <row r="55" spans="1:59" x14ac:dyDescent="0.25">
      <c r="A55" s="19">
        <v>54</v>
      </c>
      <c r="B55" s="55">
        <v>18</v>
      </c>
      <c r="C55" s="55">
        <v>3</v>
      </c>
      <c r="D55" s="63">
        <v>2020</v>
      </c>
      <c r="E55" s="56" t="s">
        <v>102</v>
      </c>
      <c r="F55" s="55">
        <v>2</v>
      </c>
      <c r="G55" s="55">
        <v>3</v>
      </c>
      <c r="H55" s="55">
        <v>120</v>
      </c>
      <c r="I55" s="27">
        <v>40</v>
      </c>
      <c r="J55" s="55">
        <v>3</v>
      </c>
      <c r="K55" s="55">
        <v>3</v>
      </c>
      <c r="L55" s="57">
        <v>3</v>
      </c>
      <c r="M55" s="55">
        <v>999</v>
      </c>
      <c r="N55" s="55">
        <v>999</v>
      </c>
      <c r="O55" s="57">
        <v>21.16</v>
      </c>
      <c r="P55" s="57">
        <v>2.99</v>
      </c>
      <c r="Q55" s="57">
        <v>19</v>
      </c>
      <c r="R55" s="55">
        <v>1</v>
      </c>
      <c r="S55" s="55">
        <v>2</v>
      </c>
      <c r="T55" s="55">
        <v>2</v>
      </c>
      <c r="U55" s="55">
        <v>1</v>
      </c>
      <c r="V55" s="55">
        <v>1</v>
      </c>
      <c r="W55" s="55">
        <v>1</v>
      </c>
      <c r="X55" s="55">
        <v>1</v>
      </c>
      <c r="Y55" s="55">
        <v>1</v>
      </c>
      <c r="Z55" s="55">
        <v>2</v>
      </c>
      <c r="AA55" s="55">
        <v>1</v>
      </c>
      <c r="AB55" s="55">
        <v>2</v>
      </c>
      <c r="AC55" s="55">
        <v>2</v>
      </c>
      <c r="AD55" s="55">
        <v>1</v>
      </c>
      <c r="AE55" s="55">
        <v>1</v>
      </c>
      <c r="AF55" s="55">
        <v>1</v>
      </c>
      <c r="AG55" s="55">
        <v>3</v>
      </c>
      <c r="AH55" s="55">
        <v>1</v>
      </c>
      <c r="AI55" s="55">
        <v>1</v>
      </c>
      <c r="AJ55" s="55">
        <v>1</v>
      </c>
      <c r="AK55" s="55" t="s">
        <v>104</v>
      </c>
      <c r="AL55" s="55" t="s">
        <v>41</v>
      </c>
      <c r="AM55" s="43">
        <v>0.41</v>
      </c>
      <c r="AN55" s="8">
        <f t="shared" si="0"/>
        <v>0.43217794688967848</v>
      </c>
      <c r="AO55" s="72">
        <v>0.9</v>
      </c>
      <c r="AP55" s="72">
        <v>1</v>
      </c>
      <c r="AQ55" s="8">
        <f>((1-AM55*AM55)*(1-AM55*AM55))/I55</f>
        <v>1.7301440250000001E-2</v>
      </c>
      <c r="AR55" s="8">
        <f t="shared" si="1"/>
        <v>7.6025427579477807</v>
      </c>
      <c r="AS55" s="8">
        <f>((1-AN55*AN55)*(1-AN55*AN55))/I55</f>
        <v>1.6533259567901238E-2</v>
      </c>
      <c r="AT55" s="8">
        <f t="shared" si="2"/>
        <v>7.777155059848452</v>
      </c>
      <c r="AU55" s="58">
        <v>4</v>
      </c>
      <c r="AV55" s="58">
        <v>1</v>
      </c>
      <c r="AW55" s="58">
        <v>3</v>
      </c>
      <c r="AX55" s="58">
        <v>0</v>
      </c>
      <c r="AY55" s="58">
        <v>0</v>
      </c>
      <c r="AZ55" s="24">
        <v>4</v>
      </c>
      <c r="BA55" s="58">
        <v>3</v>
      </c>
      <c r="BB55" s="58">
        <v>4</v>
      </c>
      <c r="BC55" s="58">
        <v>3</v>
      </c>
      <c r="BD55" s="58">
        <v>0</v>
      </c>
      <c r="BE55" s="44">
        <f t="shared" si="3"/>
        <v>22</v>
      </c>
      <c r="BF55" s="2">
        <v>0.87429999999999997</v>
      </c>
      <c r="BG55" s="2">
        <v>0.79118670000000002</v>
      </c>
    </row>
    <row r="56" spans="1:59" x14ac:dyDescent="0.25">
      <c r="A56" s="26">
        <v>55</v>
      </c>
      <c r="B56" s="55">
        <v>18</v>
      </c>
      <c r="C56" s="55">
        <v>4</v>
      </c>
      <c r="D56" s="63">
        <v>2020</v>
      </c>
      <c r="E56" s="56" t="s">
        <v>102</v>
      </c>
      <c r="F56" s="55">
        <v>2</v>
      </c>
      <c r="G56" s="55">
        <v>3</v>
      </c>
      <c r="H56" s="55">
        <v>120</v>
      </c>
      <c r="I56" s="27">
        <v>40</v>
      </c>
      <c r="J56" s="55">
        <v>3</v>
      </c>
      <c r="K56" s="55">
        <v>3</v>
      </c>
      <c r="L56" s="57">
        <v>3</v>
      </c>
      <c r="M56" s="55">
        <v>999</v>
      </c>
      <c r="N56" s="55">
        <v>999</v>
      </c>
      <c r="O56" s="57">
        <v>21.16</v>
      </c>
      <c r="P56" s="57">
        <v>2.99</v>
      </c>
      <c r="Q56" s="57">
        <v>19</v>
      </c>
      <c r="R56" s="55">
        <v>1</v>
      </c>
      <c r="S56" s="55">
        <v>2</v>
      </c>
      <c r="T56" s="55">
        <v>2</v>
      </c>
      <c r="U56" s="55">
        <v>1</v>
      </c>
      <c r="V56" s="55">
        <v>1</v>
      </c>
      <c r="W56" s="55">
        <v>1</v>
      </c>
      <c r="X56" s="55">
        <v>1</v>
      </c>
      <c r="Y56" s="55">
        <v>1</v>
      </c>
      <c r="Z56" s="55">
        <v>2</v>
      </c>
      <c r="AA56" s="55">
        <v>1</v>
      </c>
      <c r="AB56" s="55">
        <v>2</v>
      </c>
      <c r="AC56" s="55">
        <v>2</v>
      </c>
      <c r="AD56" s="55">
        <v>1</v>
      </c>
      <c r="AE56" s="55">
        <v>1</v>
      </c>
      <c r="AF56" s="55">
        <v>1</v>
      </c>
      <c r="AG56" s="55">
        <v>3</v>
      </c>
      <c r="AH56" s="55">
        <v>1</v>
      </c>
      <c r="AI56" s="55">
        <v>1</v>
      </c>
      <c r="AJ56" s="55">
        <v>1</v>
      </c>
      <c r="AK56" s="55" t="s">
        <v>105</v>
      </c>
      <c r="AL56" s="55" t="s">
        <v>41</v>
      </c>
      <c r="AM56" s="43">
        <v>0.5</v>
      </c>
      <c r="AN56" s="8">
        <f t="shared" si="0"/>
        <v>0.53916386601719213</v>
      </c>
      <c r="AO56" s="72">
        <v>0.86</v>
      </c>
      <c r="AP56" s="72">
        <v>1</v>
      </c>
      <c r="AQ56" s="8">
        <f>((1-AM56*AM56)*(1-AM56*AM56))/I56</f>
        <v>1.40625E-2</v>
      </c>
      <c r="AR56" s="8">
        <f t="shared" si="1"/>
        <v>8.4327404271156787</v>
      </c>
      <c r="AS56" s="8">
        <f>((1-AN56*AN56)*(1-AN56*AN56))/I56</f>
        <v>1.2577744726879392E-2</v>
      </c>
      <c r="AT56" s="8">
        <f t="shared" si="2"/>
        <v>8.9165861893272336</v>
      </c>
      <c r="AU56" s="58">
        <v>4</v>
      </c>
      <c r="AV56" s="58">
        <v>1</v>
      </c>
      <c r="AW56" s="58">
        <v>3</v>
      </c>
      <c r="AX56" s="58">
        <v>0</v>
      </c>
      <c r="AY56" s="58">
        <v>0</v>
      </c>
      <c r="AZ56" s="24">
        <v>4</v>
      </c>
      <c r="BA56" s="58">
        <v>3</v>
      </c>
      <c r="BB56" s="58">
        <v>4</v>
      </c>
      <c r="BC56" s="58">
        <v>3</v>
      </c>
      <c r="BD56" s="58">
        <v>0</v>
      </c>
      <c r="BE56" s="44">
        <f t="shared" si="3"/>
        <v>22</v>
      </c>
      <c r="BF56" s="2">
        <v>0.97384020000000004</v>
      </c>
      <c r="BG56" s="2">
        <v>0.94495340000000005</v>
      </c>
    </row>
    <row r="57" spans="1:59" x14ac:dyDescent="0.25">
      <c r="A57" s="19">
        <v>56</v>
      </c>
      <c r="B57" s="55">
        <v>18</v>
      </c>
      <c r="C57" s="55">
        <v>5</v>
      </c>
      <c r="D57" s="63">
        <v>2020</v>
      </c>
      <c r="E57" s="56" t="s">
        <v>102</v>
      </c>
      <c r="F57" s="55">
        <v>2</v>
      </c>
      <c r="G57" s="55">
        <v>3</v>
      </c>
      <c r="H57" s="55">
        <v>120</v>
      </c>
      <c r="I57" s="27">
        <v>40</v>
      </c>
      <c r="J57" s="55">
        <v>3</v>
      </c>
      <c r="K57" s="55">
        <v>3</v>
      </c>
      <c r="L57" s="57">
        <v>3</v>
      </c>
      <c r="M57" s="55">
        <v>999</v>
      </c>
      <c r="N57" s="55">
        <v>999</v>
      </c>
      <c r="O57" s="57">
        <v>21.16</v>
      </c>
      <c r="P57" s="57">
        <v>2.99</v>
      </c>
      <c r="Q57" s="57">
        <v>19</v>
      </c>
      <c r="R57" s="55">
        <v>1</v>
      </c>
      <c r="S57" s="55">
        <v>2</v>
      </c>
      <c r="T57" s="55">
        <v>2</v>
      </c>
      <c r="U57" s="55">
        <v>1</v>
      </c>
      <c r="V57" s="55">
        <v>1</v>
      </c>
      <c r="W57" s="55">
        <v>1</v>
      </c>
      <c r="X57" s="55">
        <v>1</v>
      </c>
      <c r="Y57" s="55">
        <v>1</v>
      </c>
      <c r="Z57" s="55">
        <v>2</v>
      </c>
      <c r="AA57" s="55">
        <v>1</v>
      </c>
      <c r="AB57" s="55">
        <v>2</v>
      </c>
      <c r="AC57" s="55">
        <v>2</v>
      </c>
      <c r="AD57" s="55">
        <v>1</v>
      </c>
      <c r="AE57" s="55">
        <v>1</v>
      </c>
      <c r="AF57" s="55">
        <v>1</v>
      </c>
      <c r="AG57" s="55">
        <v>3</v>
      </c>
      <c r="AH57" s="55">
        <v>1</v>
      </c>
      <c r="AI57" s="55">
        <v>1</v>
      </c>
      <c r="AJ57" s="55">
        <v>1</v>
      </c>
      <c r="AK57" s="55" t="s">
        <v>106</v>
      </c>
      <c r="AL57" s="55" t="s">
        <v>41</v>
      </c>
      <c r="AM57" s="43">
        <v>0.35</v>
      </c>
      <c r="AN57" s="8">
        <f t="shared" si="0"/>
        <v>0.36689969285267138</v>
      </c>
      <c r="AO57" s="72">
        <v>0.91</v>
      </c>
      <c r="AP57" s="72">
        <v>1</v>
      </c>
      <c r="AQ57" s="8">
        <f>((1-AM57*AM57)*(1-AM57*AM57))/I57</f>
        <v>1.9250156250000004E-2</v>
      </c>
      <c r="AR57" s="8">
        <f t="shared" si="1"/>
        <v>7.2074704505262197</v>
      </c>
      <c r="AS57" s="8">
        <f>((1-AN57*AN57)*(1-AN57*AN57))/I57</f>
        <v>1.8722263313609468E-2</v>
      </c>
      <c r="AT57" s="8">
        <f t="shared" si="2"/>
        <v>7.3083750368335876</v>
      </c>
      <c r="AU57" s="58">
        <v>4</v>
      </c>
      <c r="AV57" s="58">
        <v>1</v>
      </c>
      <c r="AW57" s="58">
        <v>3</v>
      </c>
      <c r="AX57" s="58">
        <v>0</v>
      </c>
      <c r="AY57" s="58">
        <v>0</v>
      </c>
      <c r="AZ57" s="24">
        <v>4</v>
      </c>
      <c r="BA57" s="58">
        <v>3</v>
      </c>
      <c r="BB57" s="58">
        <v>4</v>
      </c>
      <c r="BC57" s="58">
        <v>3</v>
      </c>
      <c r="BD57" s="58">
        <v>0</v>
      </c>
      <c r="BE57" s="44">
        <f t="shared" si="3"/>
        <v>22</v>
      </c>
      <c r="BF57" s="2">
        <v>0.75041369999999996</v>
      </c>
      <c r="BG57" s="2">
        <v>0.63423750000000001</v>
      </c>
    </row>
    <row r="58" spans="1:59" s="50" customFormat="1" x14ac:dyDescent="0.25">
      <c r="A58" s="28">
        <v>57</v>
      </c>
      <c r="B58" s="59">
        <v>18</v>
      </c>
      <c r="C58" s="59">
        <v>6</v>
      </c>
      <c r="D58" s="63">
        <v>2020</v>
      </c>
      <c r="E58" s="60" t="s">
        <v>102</v>
      </c>
      <c r="F58" s="59">
        <v>2</v>
      </c>
      <c r="G58" s="59">
        <v>3</v>
      </c>
      <c r="H58" s="59">
        <v>120</v>
      </c>
      <c r="I58" s="45">
        <v>40</v>
      </c>
      <c r="J58" s="59">
        <v>3</v>
      </c>
      <c r="K58" s="59">
        <v>3</v>
      </c>
      <c r="L58" s="61">
        <v>3</v>
      </c>
      <c r="M58" s="59">
        <v>999</v>
      </c>
      <c r="N58" s="59">
        <v>999</v>
      </c>
      <c r="O58" s="61">
        <v>21.16</v>
      </c>
      <c r="P58" s="61">
        <v>2.99</v>
      </c>
      <c r="Q58" s="61">
        <v>19</v>
      </c>
      <c r="R58" s="59">
        <v>1</v>
      </c>
      <c r="S58" s="59">
        <v>2</v>
      </c>
      <c r="T58" s="59">
        <v>2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2</v>
      </c>
      <c r="AA58" s="59">
        <v>1</v>
      </c>
      <c r="AB58" s="59">
        <v>2</v>
      </c>
      <c r="AC58" s="59">
        <v>2</v>
      </c>
      <c r="AD58" s="59">
        <v>1</v>
      </c>
      <c r="AE58" s="59">
        <v>1</v>
      </c>
      <c r="AF58" s="59">
        <v>1</v>
      </c>
      <c r="AG58" s="59">
        <v>3</v>
      </c>
      <c r="AH58" s="59">
        <v>1</v>
      </c>
      <c r="AI58" s="59">
        <v>1</v>
      </c>
      <c r="AJ58" s="59">
        <v>1</v>
      </c>
      <c r="AK58" s="59" t="s">
        <v>107</v>
      </c>
      <c r="AL58" s="59" t="s">
        <v>41</v>
      </c>
      <c r="AM58" s="48">
        <v>0.27</v>
      </c>
      <c r="AN58" s="8">
        <f t="shared" si="0"/>
        <v>0.3708735226614604</v>
      </c>
      <c r="AO58" s="75">
        <v>0.53</v>
      </c>
      <c r="AP58" s="75">
        <v>1</v>
      </c>
      <c r="AQ58" s="8">
        <f>((1-AM58*AM58)*(1-AM58*AM58))/I58</f>
        <v>2.1487860250000001E-2</v>
      </c>
      <c r="AR58" s="8">
        <f t="shared" si="1"/>
        <v>6.8218696152915097</v>
      </c>
      <c r="AS58" s="8">
        <f>((1-AN58*AN58)*(1-AN58*AN58))/I58</f>
        <v>1.8595622107511568E-2</v>
      </c>
      <c r="AT58" s="8">
        <f t="shared" si="2"/>
        <v>7.3332188137792214</v>
      </c>
      <c r="AU58" s="62">
        <v>4</v>
      </c>
      <c r="AV58" s="62">
        <v>1</v>
      </c>
      <c r="AW58" s="62">
        <v>3</v>
      </c>
      <c r="AX58" s="62">
        <v>0</v>
      </c>
      <c r="AY58" s="62">
        <v>0</v>
      </c>
      <c r="AZ58" s="33">
        <v>4</v>
      </c>
      <c r="BA58" s="62">
        <v>3</v>
      </c>
      <c r="BB58" s="62">
        <v>4</v>
      </c>
      <c r="BC58" s="62">
        <v>3</v>
      </c>
      <c r="BD58" s="62">
        <v>0</v>
      </c>
      <c r="BE58" s="49">
        <f t="shared" si="3"/>
        <v>22</v>
      </c>
      <c r="BF58" s="50">
        <v>0.53861510000000001</v>
      </c>
      <c r="BG58" s="50">
        <v>0.4086554</v>
      </c>
    </row>
    <row r="59" spans="1:59" s="11" customFormat="1" x14ac:dyDescent="0.25">
      <c r="A59" s="4">
        <v>58</v>
      </c>
      <c r="B59" s="67">
        <v>19</v>
      </c>
      <c r="C59" s="67">
        <v>1</v>
      </c>
      <c r="D59" s="67">
        <v>2010</v>
      </c>
      <c r="E59" s="68" t="s">
        <v>108</v>
      </c>
      <c r="F59" s="67">
        <v>1</v>
      </c>
      <c r="G59" s="67">
        <v>1</v>
      </c>
      <c r="H59" s="67">
        <v>651</v>
      </c>
      <c r="I59" s="5">
        <v>218</v>
      </c>
      <c r="J59" s="67">
        <v>999</v>
      </c>
      <c r="K59" s="67">
        <v>999</v>
      </c>
      <c r="L59" s="69">
        <v>5</v>
      </c>
      <c r="M59" s="67">
        <v>26</v>
      </c>
      <c r="N59" s="67">
        <v>55</v>
      </c>
      <c r="O59" s="69">
        <v>999</v>
      </c>
      <c r="P59" s="69">
        <v>999</v>
      </c>
      <c r="Q59" s="69">
        <v>48</v>
      </c>
      <c r="R59" s="67">
        <v>2</v>
      </c>
      <c r="S59" s="67">
        <v>1</v>
      </c>
      <c r="T59" s="67">
        <v>1</v>
      </c>
      <c r="U59" s="67">
        <v>1</v>
      </c>
      <c r="V59" s="67">
        <v>1</v>
      </c>
      <c r="W59" s="67">
        <v>1</v>
      </c>
      <c r="X59" s="67">
        <v>2</v>
      </c>
      <c r="Y59" s="67">
        <v>1</v>
      </c>
      <c r="Z59" s="67">
        <v>2</v>
      </c>
      <c r="AA59" s="67">
        <v>1</v>
      </c>
      <c r="AB59" s="67">
        <v>2</v>
      </c>
      <c r="AC59" s="67">
        <v>2</v>
      </c>
      <c r="AD59" s="67">
        <v>3</v>
      </c>
      <c r="AE59" s="71">
        <v>999</v>
      </c>
      <c r="AF59" s="67">
        <v>2</v>
      </c>
      <c r="AG59" s="67">
        <v>2</v>
      </c>
      <c r="AH59" s="67">
        <v>3</v>
      </c>
      <c r="AI59" s="67">
        <v>3</v>
      </c>
      <c r="AJ59" s="67">
        <v>1</v>
      </c>
      <c r="AK59" s="67" t="s">
        <v>109</v>
      </c>
      <c r="AL59" s="67" t="s">
        <v>41</v>
      </c>
      <c r="AM59" s="8">
        <v>0.17</v>
      </c>
      <c r="AN59" s="8">
        <f t="shared" si="0"/>
        <v>0.21910418644624852</v>
      </c>
      <c r="AO59" s="73">
        <v>0.86</v>
      </c>
      <c r="AP59" s="73">
        <v>0.7</v>
      </c>
      <c r="AQ59" s="8">
        <f>((1-AM59*AM59)*(1-AM59*AM59))/I59</f>
        <v>4.3258495871559633E-3</v>
      </c>
      <c r="AR59" s="8">
        <f t="shared" si="1"/>
        <v>15.204225167576357</v>
      </c>
      <c r="AS59" s="8">
        <f>((1-AN59*AN59)*(1-AN59*AN59))/I59</f>
        <v>4.1572997655108211E-3</v>
      </c>
      <c r="AT59" s="8">
        <f t="shared" si="2"/>
        <v>15.509376168662548</v>
      </c>
      <c r="AU59" s="70">
        <v>4</v>
      </c>
      <c r="AV59" s="70">
        <v>3</v>
      </c>
      <c r="AW59" s="70">
        <v>3</v>
      </c>
      <c r="AX59" s="70">
        <v>0</v>
      </c>
      <c r="AY59" s="70">
        <v>0</v>
      </c>
      <c r="AZ59" s="10">
        <v>4</v>
      </c>
      <c r="BA59" s="70">
        <v>2</v>
      </c>
      <c r="BB59" s="70">
        <v>4</v>
      </c>
      <c r="BC59" s="70">
        <v>3</v>
      </c>
      <c r="BD59" s="70">
        <v>0</v>
      </c>
      <c r="BE59" s="9">
        <f t="shared" si="3"/>
        <v>23</v>
      </c>
      <c r="BF59" s="11">
        <v>0.81440630000000003</v>
      </c>
      <c r="BG59" s="11">
        <v>0.71762559999999997</v>
      </c>
    </row>
    <row r="60" spans="1:59" s="40" customFormat="1" x14ac:dyDescent="0.25">
      <c r="A60" s="12">
        <v>59</v>
      </c>
      <c r="B60" s="63">
        <v>20</v>
      </c>
      <c r="C60" s="63">
        <v>1</v>
      </c>
      <c r="D60" s="63">
        <v>1993</v>
      </c>
      <c r="E60" s="64" t="s">
        <v>110</v>
      </c>
      <c r="F60" s="63">
        <v>1</v>
      </c>
      <c r="G60" s="63">
        <v>1</v>
      </c>
      <c r="H60" s="63">
        <v>354</v>
      </c>
      <c r="I60" s="35">
        <v>118</v>
      </c>
      <c r="J60" s="63">
        <v>3</v>
      </c>
      <c r="K60" s="63">
        <v>3</v>
      </c>
      <c r="L60" s="65">
        <v>3</v>
      </c>
      <c r="M60" s="63">
        <v>999</v>
      </c>
      <c r="N60" s="63">
        <v>999</v>
      </c>
      <c r="O60" s="65">
        <v>999</v>
      </c>
      <c r="P60" s="65">
        <v>999</v>
      </c>
      <c r="Q60" s="65">
        <v>999</v>
      </c>
      <c r="R60" s="63">
        <v>1</v>
      </c>
      <c r="S60" s="63">
        <v>2</v>
      </c>
      <c r="T60" s="63">
        <v>2</v>
      </c>
      <c r="U60" s="63">
        <v>1</v>
      </c>
      <c r="V60" s="63">
        <v>3</v>
      </c>
      <c r="W60" s="63">
        <v>1</v>
      </c>
      <c r="X60" s="63">
        <v>2</v>
      </c>
      <c r="Y60" s="63">
        <v>2</v>
      </c>
      <c r="Z60" s="63">
        <v>2</v>
      </c>
      <c r="AA60" s="63">
        <v>1</v>
      </c>
      <c r="AB60" s="63">
        <v>2</v>
      </c>
      <c r="AC60" s="63">
        <v>2</v>
      </c>
      <c r="AD60" s="63">
        <v>2</v>
      </c>
      <c r="AE60" s="63">
        <v>999</v>
      </c>
      <c r="AF60" s="63">
        <v>2</v>
      </c>
      <c r="AG60" s="63">
        <v>3</v>
      </c>
      <c r="AH60" s="63">
        <v>999</v>
      </c>
      <c r="AI60" s="63">
        <v>2</v>
      </c>
      <c r="AJ60" s="63">
        <v>1</v>
      </c>
      <c r="AK60" s="63" t="s">
        <v>111</v>
      </c>
      <c r="AL60" s="63" t="s">
        <v>112</v>
      </c>
      <c r="AM60" s="38">
        <v>0.3</v>
      </c>
      <c r="AN60" s="8">
        <f t="shared" si="0"/>
        <v>0.32163376045133846</v>
      </c>
      <c r="AO60" s="74">
        <v>0.87</v>
      </c>
      <c r="AP60" s="74">
        <v>1</v>
      </c>
      <c r="AQ60" s="8">
        <f>((1-AM60*AM60)*(1-AM60*AM60))/I60</f>
        <v>7.0177966101694919E-3</v>
      </c>
      <c r="AR60" s="8">
        <f t="shared" si="1"/>
        <v>11.937121418901336</v>
      </c>
      <c r="AS60" s="8">
        <f>((1-AN60*AN60)*(1-AN60*AN60))/I60</f>
        <v>6.8119067292770922E-3</v>
      </c>
      <c r="AT60" s="8">
        <f t="shared" si="2"/>
        <v>12.116178240184855</v>
      </c>
      <c r="AU60" s="66">
        <v>4</v>
      </c>
      <c r="AV60" s="66">
        <v>1</v>
      </c>
      <c r="AW60" s="66">
        <v>2</v>
      </c>
      <c r="AX60" s="66">
        <v>0</v>
      </c>
      <c r="AY60" s="66">
        <v>0</v>
      </c>
      <c r="AZ60" s="17">
        <v>4</v>
      </c>
      <c r="BA60" s="66">
        <v>2</v>
      </c>
      <c r="BB60" s="66">
        <v>4</v>
      </c>
      <c r="BC60" s="66">
        <v>2</v>
      </c>
      <c r="BD60" s="66">
        <v>0</v>
      </c>
      <c r="BE60" s="39">
        <f t="shared" si="3"/>
        <v>19</v>
      </c>
      <c r="BF60" s="40">
        <v>0.9600535</v>
      </c>
      <c r="BG60" s="40">
        <v>0.92332599999999998</v>
      </c>
    </row>
    <row r="61" spans="1:59" s="50" customFormat="1" x14ac:dyDescent="0.25">
      <c r="A61" s="28">
        <v>60</v>
      </c>
      <c r="B61" s="59">
        <v>20</v>
      </c>
      <c r="C61" s="59">
        <v>2</v>
      </c>
      <c r="D61" s="59">
        <v>1993</v>
      </c>
      <c r="E61" s="60" t="s">
        <v>110</v>
      </c>
      <c r="F61" s="59">
        <v>1</v>
      </c>
      <c r="G61" s="59">
        <v>1</v>
      </c>
      <c r="H61" s="59">
        <v>354</v>
      </c>
      <c r="I61" s="45">
        <v>118</v>
      </c>
      <c r="J61" s="59">
        <v>3</v>
      </c>
      <c r="K61" s="59">
        <v>3</v>
      </c>
      <c r="L61" s="61">
        <v>3</v>
      </c>
      <c r="M61" s="59">
        <v>999</v>
      </c>
      <c r="N61" s="59">
        <v>999</v>
      </c>
      <c r="O61" s="61">
        <v>999</v>
      </c>
      <c r="P61" s="61">
        <v>999</v>
      </c>
      <c r="Q61" s="61">
        <v>999</v>
      </c>
      <c r="R61" s="59">
        <v>1</v>
      </c>
      <c r="S61" s="59">
        <v>2</v>
      </c>
      <c r="T61" s="59">
        <v>2</v>
      </c>
      <c r="U61" s="59">
        <v>1</v>
      </c>
      <c r="V61" s="59">
        <v>3</v>
      </c>
      <c r="W61" s="59">
        <v>1</v>
      </c>
      <c r="X61" s="59">
        <v>2</v>
      </c>
      <c r="Y61" s="59">
        <v>2</v>
      </c>
      <c r="Z61" s="59">
        <v>2</v>
      </c>
      <c r="AA61" s="59">
        <v>1</v>
      </c>
      <c r="AB61" s="59">
        <v>2</v>
      </c>
      <c r="AC61" s="59">
        <v>2</v>
      </c>
      <c r="AD61" s="59">
        <v>2</v>
      </c>
      <c r="AE61" s="59">
        <v>999</v>
      </c>
      <c r="AF61" s="59">
        <v>2</v>
      </c>
      <c r="AG61" s="59">
        <v>3</v>
      </c>
      <c r="AH61" s="59">
        <v>999</v>
      </c>
      <c r="AI61" s="59">
        <v>2</v>
      </c>
      <c r="AJ61" s="59">
        <v>1</v>
      </c>
      <c r="AK61" s="59" t="s">
        <v>111</v>
      </c>
      <c r="AL61" s="59" t="s">
        <v>113</v>
      </c>
      <c r="AM61" s="48">
        <v>0.3</v>
      </c>
      <c r="AN61" s="8">
        <f t="shared" si="0"/>
        <v>0.32163376045133846</v>
      </c>
      <c r="AO61" s="75">
        <v>0.87</v>
      </c>
      <c r="AP61" s="75">
        <v>1</v>
      </c>
      <c r="AQ61" s="8">
        <f>((1-AM61*AM61)*(1-AM61*AM61))/I61</f>
        <v>7.0177966101694919E-3</v>
      </c>
      <c r="AR61" s="8">
        <f t="shared" si="1"/>
        <v>11.937121418901336</v>
      </c>
      <c r="AS61" s="8">
        <f>((1-AN61*AN61)*(1-AN61*AN61))/I61</f>
        <v>6.8119067292770922E-3</v>
      </c>
      <c r="AT61" s="8">
        <f t="shared" si="2"/>
        <v>12.116178240184855</v>
      </c>
      <c r="AU61" s="62">
        <v>4</v>
      </c>
      <c r="AV61" s="62">
        <v>1</v>
      </c>
      <c r="AW61" s="62">
        <v>2</v>
      </c>
      <c r="AX61" s="62">
        <v>0</v>
      </c>
      <c r="AY61" s="62">
        <v>0</v>
      </c>
      <c r="AZ61" s="33">
        <v>4</v>
      </c>
      <c r="BA61" s="62">
        <v>2</v>
      </c>
      <c r="BB61" s="62">
        <v>4</v>
      </c>
      <c r="BC61" s="62">
        <v>2</v>
      </c>
      <c r="BD61" s="62">
        <v>0</v>
      </c>
      <c r="BE61" s="49">
        <f t="shared" si="3"/>
        <v>19</v>
      </c>
      <c r="BF61" s="40">
        <v>0.9600535</v>
      </c>
      <c r="BG61" s="40">
        <v>0.92332599999999998</v>
      </c>
    </row>
    <row r="62" spans="1:59" s="11" customFormat="1" x14ac:dyDescent="0.25">
      <c r="A62" s="4">
        <v>61</v>
      </c>
      <c r="B62" s="67">
        <v>21</v>
      </c>
      <c r="C62" s="67">
        <v>1</v>
      </c>
      <c r="D62" s="67">
        <v>2014</v>
      </c>
      <c r="E62" s="68" t="s">
        <v>114</v>
      </c>
      <c r="F62" s="67">
        <v>1</v>
      </c>
      <c r="G62" s="67">
        <v>1</v>
      </c>
      <c r="H62" s="67">
        <v>312</v>
      </c>
      <c r="I62" s="5">
        <v>78</v>
      </c>
      <c r="J62" s="67">
        <v>4</v>
      </c>
      <c r="K62" s="67">
        <v>4</v>
      </c>
      <c r="L62" s="69">
        <v>4</v>
      </c>
      <c r="M62" s="67">
        <v>999</v>
      </c>
      <c r="N62" s="67">
        <v>999</v>
      </c>
      <c r="O62" s="69">
        <v>21</v>
      </c>
      <c r="P62" s="69">
        <v>999</v>
      </c>
      <c r="Q62" s="69">
        <v>40.6</v>
      </c>
      <c r="R62" s="67">
        <v>1</v>
      </c>
      <c r="S62" s="67">
        <v>2</v>
      </c>
      <c r="T62" s="67">
        <v>4</v>
      </c>
      <c r="U62" s="67">
        <v>2</v>
      </c>
      <c r="V62" s="67">
        <v>2</v>
      </c>
      <c r="W62" s="67">
        <v>1</v>
      </c>
      <c r="X62" s="67">
        <v>2</v>
      </c>
      <c r="Y62" s="67">
        <v>1</v>
      </c>
      <c r="Z62" s="67">
        <v>3</v>
      </c>
      <c r="AA62" s="67">
        <v>1</v>
      </c>
      <c r="AB62" s="67">
        <v>2</v>
      </c>
      <c r="AC62" s="67">
        <v>2</v>
      </c>
      <c r="AD62" s="67">
        <v>1</v>
      </c>
      <c r="AE62" s="67">
        <v>2</v>
      </c>
      <c r="AF62" s="67">
        <v>2</v>
      </c>
      <c r="AG62" s="67">
        <v>2</v>
      </c>
      <c r="AH62" s="67">
        <v>1</v>
      </c>
      <c r="AI62" s="67">
        <v>1</v>
      </c>
      <c r="AJ62" s="67">
        <v>1</v>
      </c>
      <c r="AK62" s="67" t="s">
        <v>115</v>
      </c>
      <c r="AL62" s="67" t="s">
        <v>41</v>
      </c>
      <c r="AM62" s="8">
        <v>0.3</v>
      </c>
      <c r="AN62" s="8">
        <f t="shared" si="0"/>
        <v>0.33752637027780713</v>
      </c>
      <c r="AO62" s="73">
        <v>0.79</v>
      </c>
      <c r="AP62" s="73">
        <v>1</v>
      </c>
      <c r="AQ62" s="8">
        <f>((1-AM62*AM62)*(1-AM62*AM62))/I62</f>
        <v>1.0616666666666667E-2</v>
      </c>
      <c r="AR62" s="8">
        <f t="shared" si="1"/>
        <v>9.705231721239393</v>
      </c>
      <c r="AS62" s="8">
        <f>((1-AN62*AN62)*(1-AN62*AN62))/I62</f>
        <v>1.0065776769830609E-2</v>
      </c>
      <c r="AT62" s="8">
        <f t="shared" si="2"/>
        <v>9.9672729777128541</v>
      </c>
      <c r="AU62" s="70">
        <v>4</v>
      </c>
      <c r="AV62" s="70">
        <v>1</v>
      </c>
      <c r="AW62" s="70">
        <v>2</v>
      </c>
      <c r="AX62" s="70">
        <v>0</v>
      </c>
      <c r="AY62" s="70">
        <v>0</v>
      </c>
      <c r="AZ62" s="10">
        <v>4</v>
      </c>
      <c r="BA62" s="70">
        <v>2</v>
      </c>
      <c r="BB62" s="70">
        <v>4</v>
      </c>
      <c r="BC62" s="70">
        <v>4</v>
      </c>
      <c r="BD62" s="70">
        <v>0</v>
      </c>
      <c r="BE62" s="9">
        <f t="shared" si="3"/>
        <v>21</v>
      </c>
      <c r="BF62" s="11">
        <v>0.86601399999999995</v>
      </c>
      <c r="BG62" s="11">
        <v>0.78296509999999997</v>
      </c>
    </row>
    <row r="63" spans="1:59" s="40" customFormat="1" x14ac:dyDescent="0.25">
      <c r="A63" s="12">
        <v>62</v>
      </c>
      <c r="B63" s="63">
        <v>22</v>
      </c>
      <c r="C63" s="63">
        <v>1</v>
      </c>
      <c r="D63" s="63">
        <v>1999</v>
      </c>
      <c r="E63" s="64" t="s">
        <v>116</v>
      </c>
      <c r="F63" s="63">
        <v>1</v>
      </c>
      <c r="G63" s="63">
        <v>1</v>
      </c>
      <c r="H63" s="63">
        <v>999</v>
      </c>
      <c r="I63" s="35">
        <v>57</v>
      </c>
      <c r="J63" s="65">
        <v>999</v>
      </c>
      <c r="K63" s="63">
        <v>999</v>
      </c>
      <c r="L63" s="65">
        <v>6.06</v>
      </c>
      <c r="M63" s="63">
        <v>999</v>
      </c>
      <c r="N63" s="63">
        <v>999</v>
      </c>
      <c r="O63" s="65">
        <v>999</v>
      </c>
      <c r="P63" s="65">
        <v>999</v>
      </c>
      <c r="Q63" s="65">
        <v>999</v>
      </c>
      <c r="R63" s="63">
        <v>2</v>
      </c>
      <c r="S63" s="63">
        <v>1</v>
      </c>
      <c r="T63" s="63">
        <v>1</v>
      </c>
      <c r="U63" s="63">
        <v>1</v>
      </c>
      <c r="V63" s="63">
        <v>1</v>
      </c>
      <c r="W63" s="63">
        <v>1</v>
      </c>
      <c r="X63" s="63">
        <v>2</v>
      </c>
      <c r="Y63" s="63">
        <v>1</v>
      </c>
      <c r="Z63" s="63">
        <v>2</v>
      </c>
      <c r="AA63" s="63">
        <v>2</v>
      </c>
      <c r="AB63" s="63">
        <v>3</v>
      </c>
      <c r="AC63" s="63">
        <v>2</v>
      </c>
      <c r="AD63" s="63">
        <v>3</v>
      </c>
      <c r="AE63" s="63">
        <v>1</v>
      </c>
      <c r="AF63" s="63">
        <v>2</v>
      </c>
      <c r="AG63" s="63">
        <v>3</v>
      </c>
      <c r="AH63" s="63">
        <v>3</v>
      </c>
      <c r="AI63" s="63">
        <v>3</v>
      </c>
      <c r="AJ63" s="63">
        <v>2</v>
      </c>
      <c r="AK63" s="63" t="s">
        <v>117</v>
      </c>
      <c r="AL63" s="63" t="s">
        <v>118</v>
      </c>
      <c r="AM63" s="38">
        <v>0.22</v>
      </c>
      <c r="AN63" s="8">
        <f t="shared" si="0"/>
        <v>0.24910094751181105</v>
      </c>
      <c r="AO63" s="74">
        <v>0.78</v>
      </c>
      <c r="AP63" s="74">
        <v>1</v>
      </c>
      <c r="AQ63" s="8">
        <f>((1-AM63*AM63)*(1-AM63*AM63))/I63</f>
        <v>1.5886711578947367E-2</v>
      </c>
      <c r="AR63" s="8">
        <f t="shared" si="1"/>
        <v>7.9338318991916248</v>
      </c>
      <c r="AS63" s="8">
        <f>((1-AN63*AN63)*(1-AN63*AN63))/I63</f>
        <v>1.5434171885993747E-2</v>
      </c>
      <c r="AT63" s="8">
        <f t="shared" si="2"/>
        <v>8.0493040725959339</v>
      </c>
      <c r="AU63" s="66">
        <v>1</v>
      </c>
      <c r="AV63" s="66">
        <v>3</v>
      </c>
      <c r="AW63" s="66">
        <v>1</v>
      </c>
      <c r="AX63" s="66">
        <v>0</v>
      </c>
      <c r="AY63" s="66">
        <v>0</v>
      </c>
      <c r="AZ63" s="17">
        <v>3</v>
      </c>
      <c r="BA63" s="66">
        <v>2</v>
      </c>
      <c r="BB63" s="66">
        <v>4</v>
      </c>
      <c r="BC63" s="66">
        <v>2</v>
      </c>
      <c r="BD63" s="66">
        <v>0</v>
      </c>
      <c r="BE63" s="39">
        <f t="shared" si="3"/>
        <v>16</v>
      </c>
      <c r="BF63" s="40">
        <v>0.51469050000000005</v>
      </c>
      <c r="BG63" s="40">
        <v>0.38719219999999999</v>
      </c>
    </row>
    <row r="64" spans="1:59" s="50" customFormat="1" x14ac:dyDescent="0.25">
      <c r="A64" s="28">
        <v>63</v>
      </c>
      <c r="B64" s="59">
        <v>22</v>
      </c>
      <c r="C64" s="59">
        <v>2</v>
      </c>
      <c r="D64" s="59">
        <v>1999</v>
      </c>
      <c r="E64" s="60" t="s">
        <v>116</v>
      </c>
      <c r="F64" s="59">
        <v>1</v>
      </c>
      <c r="G64" s="59">
        <v>1</v>
      </c>
      <c r="H64" s="59">
        <v>999</v>
      </c>
      <c r="I64" s="45">
        <v>57</v>
      </c>
      <c r="J64" s="61">
        <v>999</v>
      </c>
      <c r="K64" s="59">
        <v>999</v>
      </c>
      <c r="L64" s="61">
        <v>6.06</v>
      </c>
      <c r="M64" s="59">
        <v>999</v>
      </c>
      <c r="N64" s="59">
        <v>999</v>
      </c>
      <c r="O64" s="61">
        <v>999</v>
      </c>
      <c r="P64" s="61">
        <v>999</v>
      </c>
      <c r="Q64" s="61">
        <v>999</v>
      </c>
      <c r="R64" s="59">
        <v>2</v>
      </c>
      <c r="S64" s="59">
        <v>1</v>
      </c>
      <c r="T64" s="59">
        <v>1</v>
      </c>
      <c r="U64" s="59">
        <v>1</v>
      </c>
      <c r="V64" s="59">
        <v>1</v>
      </c>
      <c r="W64" s="59">
        <v>1</v>
      </c>
      <c r="X64" s="59">
        <v>2</v>
      </c>
      <c r="Y64" s="59">
        <v>1</v>
      </c>
      <c r="Z64" s="59">
        <v>2</v>
      </c>
      <c r="AA64" s="59">
        <v>2</v>
      </c>
      <c r="AB64" s="59">
        <v>3</v>
      </c>
      <c r="AC64" s="59">
        <v>2</v>
      </c>
      <c r="AD64" s="59">
        <v>3</v>
      </c>
      <c r="AE64" s="59">
        <v>1</v>
      </c>
      <c r="AF64" s="59">
        <v>2</v>
      </c>
      <c r="AG64" s="59">
        <v>3</v>
      </c>
      <c r="AH64" s="59">
        <v>3</v>
      </c>
      <c r="AI64" s="59">
        <v>3</v>
      </c>
      <c r="AJ64" s="59">
        <v>2</v>
      </c>
      <c r="AK64" s="59" t="s">
        <v>117</v>
      </c>
      <c r="AL64" s="59" t="s">
        <v>119</v>
      </c>
      <c r="AM64" s="48">
        <v>0.31</v>
      </c>
      <c r="AN64" s="8">
        <f t="shared" si="0"/>
        <v>0.35100588058482468</v>
      </c>
      <c r="AO64" s="75">
        <v>0.78</v>
      </c>
      <c r="AP64" s="75">
        <v>1</v>
      </c>
      <c r="AQ64" s="8">
        <f>((1-AM64*AM64)*(1-AM64*AM64))/I64</f>
        <v>1.4333951052631579E-2</v>
      </c>
      <c r="AR64" s="8">
        <f t="shared" si="1"/>
        <v>8.3525107149803635</v>
      </c>
      <c r="AS64" s="8">
        <f>((1-AN64*AN64)*(1-AN64*AN64))/I64</f>
        <v>1.3487179775540099E-2</v>
      </c>
      <c r="AT64" s="8">
        <f t="shared" si="2"/>
        <v>8.6107191979985149</v>
      </c>
      <c r="AU64" s="62">
        <v>1</v>
      </c>
      <c r="AV64" s="62">
        <v>3</v>
      </c>
      <c r="AW64" s="62">
        <v>1</v>
      </c>
      <c r="AX64" s="62">
        <v>0</v>
      </c>
      <c r="AY64" s="62">
        <v>0</v>
      </c>
      <c r="AZ64" s="33">
        <v>3</v>
      </c>
      <c r="BA64" s="62">
        <v>2</v>
      </c>
      <c r="BB64" s="62">
        <v>4</v>
      </c>
      <c r="BC64" s="62">
        <v>2</v>
      </c>
      <c r="BD64" s="62">
        <v>0</v>
      </c>
      <c r="BE64" s="49">
        <f t="shared" si="3"/>
        <v>16</v>
      </c>
      <c r="BF64" s="50">
        <v>0.78418390000000004</v>
      </c>
      <c r="BG64" s="50">
        <v>0.67674190000000001</v>
      </c>
    </row>
    <row r="65" spans="1:59" s="40" customFormat="1" x14ac:dyDescent="0.25">
      <c r="A65" s="54">
        <v>64</v>
      </c>
      <c r="B65" s="63">
        <v>23</v>
      </c>
      <c r="C65" s="63">
        <v>1</v>
      </c>
      <c r="D65" s="63">
        <v>1990</v>
      </c>
      <c r="E65" s="64" t="s">
        <v>120</v>
      </c>
      <c r="F65" s="63">
        <v>1</v>
      </c>
      <c r="G65" s="63">
        <v>1</v>
      </c>
      <c r="H65" s="63">
        <v>296</v>
      </c>
      <c r="I65" s="35">
        <v>16</v>
      </c>
      <c r="J65" s="63">
        <v>999</v>
      </c>
      <c r="K65" s="63">
        <v>999</v>
      </c>
      <c r="L65" s="65">
        <v>18.5</v>
      </c>
      <c r="M65" s="63">
        <v>999</v>
      </c>
      <c r="N65" s="63">
        <v>999</v>
      </c>
      <c r="O65" s="65">
        <v>999</v>
      </c>
      <c r="P65" s="65">
        <v>999</v>
      </c>
      <c r="Q65" s="65">
        <v>999</v>
      </c>
      <c r="R65" s="63">
        <v>1</v>
      </c>
      <c r="S65" s="63">
        <v>2</v>
      </c>
      <c r="T65" s="63">
        <v>4</v>
      </c>
      <c r="U65" s="63">
        <v>1</v>
      </c>
      <c r="V65" s="63">
        <v>2</v>
      </c>
      <c r="W65" s="63">
        <v>1</v>
      </c>
      <c r="X65" s="63">
        <v>2</v>
      </c>
      <c r="Y65" s="63">
        <v>1</v>
      </c>
      <c r="Z65" s="63">
        <v>2</v>
      </c>
      <c r="AA65" s="63">
        <v>1</v>
      </c>
      <c r="AB65" s="63">
        <v>2</v>
      </c>
      <c r="AC65" s="63">
        <v>2</v>
      </c>
      <c r="AD65" s="63">
        <v>2</v>
      </c>
      <c r="AE65" s="63">
        <v>1</v>
      </c>
      <c r="AF65" s="63">
        <v>2</v>
      </c>
      <c r="AG65" s="63">
        <v>999</v>
      </c>
      <c r="AH65" s="63">
        <v>1</v>
      </c>
      <c r="AI65" s="63">
        <v>2</v>
      </c>
      <c r="AJ65" s="63">
        <v>1</v>
      </c>
      <c r="AK65" s="63" t="s">
        <v>121</v>
      </c>
      <c r="AL65" s="63" t="s">
        <v>57</v>
      </c>
      <c r="AM65" s="38">
        <v>-0.16</v>
      </c>
      <c r="AN65" s="8">
        <f t="shared" si="0"/>
        <v>-0.16591227115686805</v>
      </c>
      <c r="AO65" s="74">
        <v>0.93</v>
      </c>
      <c r="AP65" s="74">
        <v>1</v>
      </c>
      <c r="AQ65" s="8">
        <f>((1-AM65*AM65)*(1-AM65*AM65))/I65</f>
        <v>5.9340960000000005E-2</v>
      </c>
      <c r="AR65" s="8">
        <f t="shared" si="1"/>
        <v>4.1050903119868636</v>
      </c>
      <c r="AS65" s="8">
        <f>((1-AN65*AN65)*(1-AN65*AN65))/I65</f>
        <v>5.9106497861024392E-2</v>
      </c>
      <c r="AT65" s="8">
        <f t="shared" si="2"/>
        <v>4.1132242370632461</v>
      </c>
      <c r="AU65" s="66">
        <v>4</v>
      </c>
      <c r="AV65" s="66">
        <v>2</v>
      </c>
      <c r="AW65" s="66">
        <v>2</v>
      </c>
      <c r="AX65" s="66">
        <v>0</v>
      </c>
      <c r="AY65" s="66">
        <v>0</v>
      </c>
      <c r="AZ65" s="17">
        <v>4</v>
      </c>
      <c r="BA65" s="66">
        <v>2</v>
      </c>
      <c r="BB65" s="66">
        <v>4</v>
      </c>
      <c r="BC65" s="66">
        <v>1</v>
      </c>
      <c r="BD65" s="66">
        <v>1</v>
      </c>
      <c r="BE65" s="39">
        <f t="shared" si="3"/>
        <v>20</v>
      </c>
      <c r="BF65" s="2">
        <v>0.15210509999999999</v>
      </c>
      <c r="BG65" s="2">
        <v>9.2866699999999996E-2</v>
      </c>
    </row>
    <row r="66" spans="1:59" x14ac:dyDescent="0.25">
      <c r="A66" s="19">
        <v>65</v>
      </c>
      <c r="B66" s="55">
        <v>23</v>
      </c>
      <c r="C66" s="55">
        <v>2</v>
      </c>
      <c r="D66" s="55">
        <v>1990</v>
      </c>
      <c r="E66" s="56" t="s">
        <v>120</v>
      </c>
      <c r="F66" s="55">
        <v>1</v>
      </c>
      <c r="G66" s="55">
        <v>1</v>
      </c>
      <c r="H66" s="55">
        <v>296</v>
      </c>
      <c r="I66" s="27">
        <v>16</v>
      </c>
      <c r="J66" s="55">
        <v>999</v>
      </c>
      <c r="K66" s="55">
        <v>999</v>
      </c>
      <c r="L66" s="57">
        <v>18.5</v>
      </c>
      <c r="M66" s="55">
        <v>999</v>
      </c>
      <c r="N66" s="55">
        <v>999</v>
      </c>
      <c r="O66" s="57">
        <v>999</v>
      </c>
      <c r="P66" s="57">
        <v>999</v>
      </c>
      <c r="Q66" s="57">
        <v>999</v>
      </c>
      <c r="R66" s="55">
        <v>1</v>
      </c>
      <c r="S66" s="55">
        <v>2</v>
      </c>
      <c r="T66" s="55">
        <v>4</v>
      </c>
      <c r="U66" s="55">
        <v>1</v>
      </c>
      <c r="V66" s="55">
        <v>2</v>
      </c>
      <c r="W66" s="55">
        <v>1</v>
      </c>
      <c r="X66" s="55">
        <v>2</v>
      </c>
      <c r="Y66" s="55">
        <v>1</v>
      </c>
      <c r="Z66" s="55">
        <v>2</v>
      </c>
      <c r="AA66" s="55">
        <v>1</v>
      </c>
      <c r="AB66" s="55">
        <v>2</v>
      </c>
      <c r="AC66" s="55">
        <v>2</v>
      </c>
      <c r="AD66" s="55">
        <v>2</v>
      </c>
      <c r="AE66" s="55">
        <v>1</v>
      </c>
      <c r="AF66" s="55">
        <v>2</v>
      </c>
      <c r="AG66" s="55">
        <v>999</v>
      </c>
      <c r="AH66" s="55">
        <v>1</v>
      </c>
      <c r="AI66" s="55">
        <v>2</v>
      </c>
      <c r="AJ66" s="55">
        <v>1</v>
      </c>
      <c r="AK66" s="55" t="s">
        <v>122</v>
      </c>
      <c r="AL66" s="55" t="s">
        <v>57</v>
      </c>
      <c r="AM66" s="23">
        <v>-0.05</v>
      </c>
      <c r="AN66" s="8">
        <f t="shared" si="0"/>
        <v>-5.1847584736521263E-2</v>
      </c>
      <c r="AO66" s="72">
        <v>0.93</v>
      </c>
      <c r="AP66" s="72">
        <v>1</v>
      </c>
      <c r="AQ66" s="8">
        <f>((1-AM66*AM66)*(1-AM66*AM66))/I66</f>
        <v>6.2187890625000006E-2</v>
      </c>
      <c r="AR66" s="8">
        <f t="shared" si="1"/>
        <v>4.0100250626566414</v>
      </c>
      <c r="AS66" s="8">
        <f>((1-AN66*AN66)*(1-AN66*AN66))/I66</f>
        <v>6.2164430136431956E-2</v>
      </c>
      <c r="AT66" s="8">
        <f t="shared" si="2"/>
        <v>4.0107816711590294</v>
      </c>
      <c r="AU66" s="58">
        <v>4</v>
      </c>
      <c r="AV66" s="58">
        <v>2</v>
      </c>
      <c r="AW66" s="58">
        <v>2</v>
      </c>
      <c r="AX66" s="58">
        <v>0</v>
      </c>
      <c r="AY66" s="58">
        <v>0</v>
      </c>
      <c r="AZ66" s="24">
        <v>4</v>
      </c>
      <c r="BA66" s="58">
        <v>2</v>
      </c>
      <c r="BB66" s="58">
        <v>4</v>
      </c>
      <c r="BC66" s="58">
        <v>1</v>
      </c>
      <c r="BD66" s="58">
        <v>1</v>
      </c>
      <c r="BE66" s="44">
        <f t="shared" si="3"/>
        <v>20</v>
      </c>
      <c r="BF66" s="2">
        <v>7.2962200000000005E-2</v>
      </c>
      <c r="BG66" s="2">
        <v>5.4011499999999997E-2</v>
      </c>
    </row>
    <row r="67" spans="1:59" x14ac:dyDescent="0.25">
      <c r="A67" s="19">
        <v>66</v>
      </c>
      <c r="B67" s="55">
        <v>23</v>
      </c>
      <c r="C67" s="55">
        <v>3</v>
      </c>
      <c r="D67" s="55">
        <v>1990</v>
      </c>
      <c r="E67" s="56" t="s">
        <v>120</v>
      </c>
      <c r="F67" s="55">
        <v>1</v>
      </c>
      <c r="G67" s="55">
        <v>1</v>
      </c>
      <c r="H67" s="55">
        <v>296</v>
      </c>
      <c r="I67" s="27">
        <v>16</v>
      </c>
      <c r="J67" s="55">
        <v>999</v>
      </c>
      <c r="K67" s="55">
        <v>999</v>
      </c>
      <c r="L67" s="57">
        <v>18.5</v>
      </c>
      <c r="M67" s="55">
        <v>999</v>
      </c>
      <c r="N67" s="55">
        <v>999</v>
      </c>
      <c r="O67" s="57">
        <v>999</v>
      </c>
      <c r="P67" s="57">
        <v>999</v>
      </c>
      <c r="Q67" s="57">
        <v>999</v>
      </c>
      <c r="R67" s="55">
        <v>1</v>
      </c>
      <c r="S67" s="55">
        <v>2</v>
      </c>
      <c r="T67" s="55">
        <v>4</v>
      </c>
      <c r="U67" s="55">
        <v>1</v>
      </c>
      <c r="V67" s="55">
        <v>2</v>
      </c>
      <c r="W67" s="55">
        <v>1</v>
      </c>
      <c r="X67" s="55">
        <v>2</v>
      </c>
      <c r="Y67" s="55">
        <v>1</v>
      </c>
      <c r="Z67" s="55">
        <v>2</v>
      </c>
      <c r="AA67" s="55">
        <v>1</v>
      </c>
      <c r="AB67" s="55">
        <v>2</v>
      </c>
      <c r="AC67" s="55">
        <v>2</v>
      </c>
      <c r="AD67" s="55">
        <v>2</v>
      </c>
      <c r="AE67" s="55">
        <v>1</v>
      </c>
      <c r="AF67" s="55">
        <v>2</v>
      </c>
      <c r="AG67" s="55">
        <v>999</v>
      </c>
      <c r="AH67" s="55">
        <v>1</v>
      </c>
      <c r="AI67" s="55">
        <v>2</v>
      </c>
      <c r="AJ67" s="55">
        <v>1</v>
      </c>
      <c r="AK67" s="55" t="s">
        <v>123</v>
      </c>
      <c r="AL67" s="55" t="s">
        <v>57</v>
      </c>
      <c r="AM67" s="23">
        <v>-0.24</v>
      </c>
      <c r="AN67" s="8">
        <f t="shared" ref="AN67:AN97" si="4">AM67/(SQRT(AO67*AP67))</f>
        <v>-0.24886840673530203</v>
      </c>
      <c r="AO67" s="72">
        <v>0.93</v>
      </c>
      <c r="AP67" s="72">
        <v>1</v>
      </c>
      <c r="AQ67" s="8">
        <f>((1-AM67*AM67)*(1-AM67*AM67))/I67</f>
        <v>5.5507359999999999E-2</v>
      </c>
      <c r="AR67" s="8">
        <f t="shared" ref="AR67:AR97" si="5">SQRT(1/AQ67)</f>
        <v>4.2444821731748723</v>
      </c>
      <c r="AS67" s="8">
        <f>((1-AN67*AN67)*(1-AN67*AN67))/I67</f>
        <v>5.4997814776274717E-2</v>
      </c>
      <c r="AT67" s="8">
        <f t="shared" ref="AT67:AT97" si="6">SQRT(1/AS67)</f>
        <v>4.2640990371389265</v>
      </c>
      <c r="AU67" s="58">
        <v>4</v>
      </c>
      <c r="AV67" s="58">
        <v>2</v>
      </c>
      <c r="AW67" s="58">
        <v>2</v>
      </c>
      <c r="AX67" s="58">
        <v>0</v>
      </c>
      <c r="AY67" s="58">
        <v>0</v>
      </c>
      <c r="AZ67" s="24">
        <v>4</v>
      </c>
      <c r="BA67" s="58">
        <v>2</v>
      </c>
      <c r="BB67" s="58">
        <v>4</v>
      </c>
      <c r="BC67" s="58">
        <v>1</v>
      </c>
      <c r="BD67" s="58">
        <v>1</v>
      </c>
      <c r="BE67" s="44">
        <f t="shared" ref="BE67:BE97" si="7">SUM(AU67:BD67)</f>
        <v>20</v>
      </c>
      <c r="BF67" s="2">
        <v>0.2408845</v>
      </c>
      <c r="BG67" s="2">
        <v>0.15169150000000001</v>
      </c>
    </row>
    <row r="68" spans="1:59" x14ac:dyDescent="0.25">
      <c r="A68" s="26">
        <v>67</v>
      </c>
      <c r="B68" s="55">
        <v>23</v>
      </c>
      <c r="C68" s="55">
        <v>4</v>
      </c>
      <c r="D68" s="55">
        <v>1990</v>
      </c>
      <c r="E68" s="56" t="s">
        <v>120</v>
      </c>
      <c r="F68" s="55">
        <v>1</v>
      </c>
      <c r="G68" s="55">
        <v>1</v>
      </c>
      <c r="H68" s="55">
        <v>296</v>
      </c>
      <c r="I68" s="27">
        <v>16</v>
      </c>
      <c r="J68" s="55">
        <v>999</v>
      </c>
      <c r="K68" s="55">
        <v>999</v>
      </c>
      <c r="L68" s="57">
        <v>18.5</v>
      </c>
      <c r="M68" s="55">
        <v>999</v>
      </c>
      <c r="N68" s="55">
        <v>999</v>
      </c>
      <c r="O68" s="57">
        <v>999</v>
      </c>
      <c r="P68" s="57">
        <v>999</v>
      </c>
      <c r="Q68" s="57">
        <v>999</v>
      </c>
      <c r="R68" s="55">
        <v>1</v>
      </c>
      <c r="S68" s="55">
        <v>2</v>
      </c>
      <c r="T68" s="55">
        <v>4</v>
      </c>
      <c r="U68" s="55">
        <v>1</v>
      </c>
      <c r="V68" s="55">
        <v>2</v>
      </c>
      <c r="W68" s="55">
        <v>1</v>
      </c>
      <c r="X68" s="55">
        <v>2</v>
      </c>
      <c r="Y68" s="55">
        <v>1</v>
      </c>
      <c r="Z68" s="55">
        <v>2</v>
      </c>
      <c r="AA68" s="55">
        <v>1</v>
      </c>
      <c r="AB68" s="55">
        <v>2</v>
      </c>
      <c r="AC68" s="55">
        <v>2</v>
      </c>
      <c r="AD68" s="55">
        <v>2</v>
      </c>
      <c r="AE68" s="55">
        <v>1</v>
      </c>
      <c r="AF68" s="55">
        <v>2</v>
      </c>
      <c r="AG68" s="55">
        <v>999</v>
      </c>
      <c r="AH68" s="55">
        <v>1</v>
      </c>
      <c r="AI68" s="55">
        <v>2</v>
      </c>
      <c r="AJ68" s="55">
        <v>1</v>
      </c>
      <c r="AK68" s="55" t="s">
        <v>124</v>
      </c>
      <c r="AL68" s="55" t="s">
        <v>57</v>
      </c>
      <c r="AM68" s="23">
        <v>-0.06</v>
      </c>
      <c r="AN68" s="8">
        <f t="shared" si="4"/>
        <v>-6.2217101683825507E-2</v>
      </c>
      <c r="AO68" s="72">
        <v>0.93</v>
      </c>
      <c r="AP68" s="72">
        <v>1</v>
      </c>
      <c r="AQ68" s="8">
        <f>((1-AM68*AM68)*(1-AM68*AM68))/I68</f>
        <v>6.2050809999999991E-2</v>
      </c>
      <c r="AR68" s="8">
        <f t="shared" si="5"/>
        <v>4.0144520272982742</v>
      </c>
      <c r="AS68" s="8">
        <f>((1-AN68*AN68)*(1-AN68*AN68))/I68</f>
        <v>6.2017065556711756E-2</v>
      </c>
      <c r="AT68" s="8">
        <f t="shared" si="6"/>
        <v>4.0155440414507773</v>
      </c>
      <c r="AU68" s="58">
        <v>4</v>
      </c>
      <c r="AV68" s="58">
        <v>2</v>
      </c>
      <c r="AW68" s="58">
        <v>2</v>
      </c>
      <c r="AX68" s="58">
        <v>0</v>
      </c>
      <c r="AY68" s="58">
        <v>0</v>
      </c>
      <c r="AZ68" s="24">
        <v>4</v>
      </c>
      <c r="BA68" s="58">
        <v>2</v>
      </c>
      <c r="BB68" s="58">
        <v>4</v>
      </c>
      <c r="BC68" s="58">
        <v>1</v>
      </c>
      <c r="BD68" s="58">
        <v>1</v>
      </c>
      <c r="BE68" s="44">
        <f t="shared" si="7"/>
        <v>20</v>
      </c>
      <c r="BF68" s="2">
        <v>7.8416100000000002E-2</v>
      </c>
      <c r="BG68" s="2">
        <v>5.5788699999999997E-2</v>
      </c>
    </row>
    <row r="69" spans="1:59" x14ac:dyDescent="0.25">
      <c r="A69" s="19">
        <v>68</v>
      </c>
      <c r="B69" s="55">
        <v>23</v>
      </c>
      <c r="C69" s="55">
        <v>5</v>
      </c>
      <c r="D69" s="55">
        <v>1990</v>
      </c>
      <c r="E69" s="56" t="s">
        <v>120</v>
      </c>
      <c r="F69" s="55">
        <v>1</v>
      </c>
      <c r="G69" s="55">
        <v>1</v>
      </c>
      <c r="H69" s="55">
        <v>296</v>
      </c>
      <c r="I69" s="27">
        <v>16</v>
      </c>
      <c r="J69" s="55">
        <v>999</v>
      </c>
      <c r="K69" s="55">
        <v>999</v>
      </c>
      <c r="L69" s="57">
        <v>18.5</v>
      </c>
      <c r="M69" s="55">
        <v>999</v>
      </c>
      <c r="N69" s="55">
        <v>999</v>
      </c>
      <c r="O69" s="57">
        <v>999</v>
      </c>
      <c r="P69" s="57">
        <v>999</v>
      </c>
      <c r="Q69" s="57">
        <v>999</v>
      </c>
      <c r="R69" s="55">
        <v>1</v>
      </c>
      <c r="S69" s="55">
        <v>2</v>
      </c>
      <c r="T69" s="55">
        <v>4</v>
      </c>
      <c r="U69" s="55">
        <v>1</v>
      </c>
      <c r="V69" s="55">
        <v>2</v>
      </c>
      <c r="W69" s="55">
        <v>1</v>
      </c>
      <c r="X69" s="55">
        <v>2</v>
      </c>
      <c r="Y69" s="55">
        <v>1</v>
      </c>
      <c r="Z69" s="55">
        <v>2</v>
      </c>
      <c r="AA69" s="55">
        <v>1</v>
      </c>
      <c r="AB69" s="55">
        <v>2</v>
      </c>
      <c r="AC69" s="55">
        <v>2</v>
      </c>
      <c r="AD69" s="55">
        <v>2</v>
      </c>
      <c r="AE69" s="55">
        <v>1</v>
      </c>
      <c r="AF69" s="55">
        <v>2</v>
      </c>
      <c r="AG69" s="55">
        <v>999</v>
      </c>
      <c r="AH69" s="55">
        <v>1</v>
      </c>
      <c r="AI69" s="55">
        <v>2</v>
      </c>
      <c r="AJ69" s="55">
        <v>1</v>
      </c>
      <c r="AK69" s="55" t="s">
        <v>125</v>
      </c>
      <c r="AL69" s="55" t="s">
        <v>57</v>
      </c>
      <c r="AM69" s="23">
        <v>-0.01</v>
      </c>
      <c r="AN69" s="8">
        <f t="shared" si="4"/>
        <v>-1.0369516947304253E-2</v>
      </c>
      <c r="AO69" s="72">
        <v>0.93</v>
      </c>
      <c r="AP69" s="72">
        <v>1</v>
      </c>
      <c r="AQ69" s="8">
        <f>((1-AM69*AM69)*(1-AM69*AM69))/I69</f>
        <v>6.2487500625000005E-2</v>
      </c>
      <c r="AR69" s="8">
        <f t="shared" si="5"/>
        <v>4.0004000400040001</v>
      </c>
      <c r="AS69" s="8">
        <f>((1-AN69*AN69)*(1-AN69*AN69))/I69</f>
        <v>6.248655986241184E-2</v>
      </c>
      <c r="AT69" s="8">
        <f t="shared" si="6"/>
        <v>4.000430153779976</v>
      </c>
      <c r="AU69" s="58">
        <v>4</v>
      </c>
      <c r="AV69" s="58">
        <v>2</v>
      </c>
      <c r="AW69" s="58">
        <v>2</v>
      </c>
      <c r="AX69" s="58">
        <v>0</v>
      </c>
      <c r="AY69" s="58">
        <v>0</v>
      </c>
      <c r="AZ69" s="24">
        <v>4</v>
      </c>
      <c r="BA69" s="58">
        <v>2</v>
      </c>
      <c r="BB69" s="58">
        <v>4</v>
      </c>
      <c r="BC69" s="58">
        <v>1</v>
      </c>
      <c r="BD69" s="58">
        <v>1</v>
      </c>
      <c r="BE69" s="44">
        <f t="shared" si="7"/>
        <v>20</v>
      </c>
      <c r="BF69" s="2">
        <v>5.4055899999999997E-2</v>
      </c>
      <c r="BG69" s="2">
        <v>5.0159700000000002E-2</v>
      </c>
    </row>
    <row r="70" spans="1:59" x14ac:dyDescent="0.25">
      <c r="A70" s="19">
        <v>69</v>
      </c>
      <c r="B70" s="55">
        <v>23</v>
      </c>
      <c r="C70" s="55">
        <v>6</v>
      </c>
      <c r="D70" s="55">
        <v>1990</v>
      </c>
      <c r="E70" s="56" t="s">
        <v>120</v>
      </c>
      <c r="F70" s="55">
        <v>1</v>
      </c>
      <c r="G70" s="55">
        <v>1</v>
      </c>
      <c r="H70" s="55">
        <v>296</v>
      </c>
      <c r="I70" s="27">
        <v>16</v>
      </c>
      <c r="J70" s="55">
        <v>999</v>
      </c>
      <c r="K70" s="55">
        <v>999</v>
      </c>
      <c r="L70" s="57">
        <v>18.5</v>
      </c>
      <c r="M70" s="55">
        <v>999</v>
      </c>
      <c r="N70" s="55">
        <v>999</v>
      </c>
      <c r="O70" s="57">
        <v>999</v>
      </c>
      <c r="P70" s="57">
        <v>999</v>
      </c>
      <c r="Q70" s="57">
        <v>999</v>
      </c>
      <c r="R70" s="55">
        <v>1</v>
      </c>
      <c r="S70" s="55">
        <v>2</v>
      </c>
      <c r="T70" s="55">
        <v>4</v>
      </c>
      <c r="U70" s="55">
        <v>1</v>
      </c>
      <c r="V70" s="55">
        <v>2</v>
      </c>
      <c r="W70" s="55">
        <v>1</v>
      </c>
      <c r="X70" s="55">
        <v>2</v>
      </c>
      <c r="Y70" s="55">
        <v>1</v>
      </c>
      <c r="Z70" s="55">
        <v>2</v>
      </c>
      <c r="AA70" s="55">
        <v>1</v>
      </c>
      <c r="AB70" s="55">
        <v>2</v>
      </c>
      <c r="AC70" s="55">
        <v>2</v>
      </c>
      <c r="AD70" s="55">
        <v>2</v>
      </c>
      <c r="AE70" s="55">
        <v>1</v>
      </c>
      <c r="AF70" s="55">
        <v>2</v>
      </c>
      <c r="AG70" s="55">
        <v>999</v>
      </c>
      <c r="AH70" s="55">
        <v>1</v>
      </c>
      <c r="AI70" s="55">
        <v>2</v>
      </c>
      <c r="AJ70" s="55">
        <v>1</v>
      </c>
      <c r="AK70" s="55" t="s">
        <v>126</v>
      </c>
      <c r="AL70" s="55" t="s">
        <v>57</v>
      </c>
      <c r="AM70" s="23">
        <v>-0.01</v>
      </c>
      <c r="AN70" s="8">
        <f t="shared" si="4"/>
        <v>-1.0369516947304253E-2</v>
      </c>
      <c r="AO70" s="72">
        <v>0.93</v>
      </c>
      <c r="AP70" s="72">
        <v>1</v>
      </c>
      <c r="AQ70" s="8">
        <f>((1-AM70*AM70)*(1-AM70*AM70))/I70</f>
        <v>6.2487500625000005E-2</v>
      </c>
      <c r="AR70" s="8">
        <f t="shared" si="5"/>
        <v>4.0004000400040001</v>
      </c>
      <c r="AS70" s="8">
        <f>((1-AN70*AN70)*(1-AN70*AN70))/I70</f>
        <v>6.248655986241184E-2</v>
      </c>
      <c r="AT70" s="8">
        <f t="shared" si="6"/>
        <v>4.000430153779976</v>
      </c>
      <c r="AU70" s="58">
        <v>4</v>
      </c>
      <c r="AV70" s="58">
        <v>2</v>
      </c>
      <c r="AW70" s="58">
        <v>2</v>
      </c>
      <c r="AX70" s="58">
        <v>0</v>
      </c>
      <c r="AY70" s="58">
        <v>0</v>
      </c>
      <c r="AZ70" s="24">
        <v>4</v>
      </c>
      <c r="BA70" s="58">
        <v>2</v>
      </c>
      <c r="BB70" s="58">
        <v>4</v>
      </c>
      <c r="BC70" s="58">
        <v>1</v>
      </c>
      <c r="BD70" s="58">
        <v>1</v>
      </c>
      <c r="BE70" s="44">
        <f t="shared" si="7"/>
        <v>20</v>
      </c>
      <c r="BF70" s="2">
        <v>5.4055899999999997E-2</v>
      </c>
      <c r="BG70" s="2">
        <v>5.0159700000000002E-2</v>
      </c>
    </row>
    <row r="71" spans="1:59" x14ac:dyDescent="0.25">
      <c r="A71" s="26">
        <v>70</v>
      </c>
      <c r="B71" s="55">
        <v>23</v>
      </c>
      <c r="C71" s="55">
        <v>7</v>
      </c>
      <c r="D71" s="55">
        <v>1990</v>
      </c>
      <c r="E71" s="56" t="s">
        <v>120</v>
      </c>
      <c r="F71" s="55">
        <v>1</v>
      </c>
      <c r="G71" s="55">
        <v>1</v>
      </c>
      <c r="H71" s="55">
        <v>296</v>
      </c>
      <c r="I71" s="27">
        <v>16</v>
      </c>
      <c r="J71" s="55">
        <v>999</v>
      </c>
      <c r="K71" s="55">
        <v>999</v>
      </c>
      <c r="L71" s="57">
        <v>18.5</v>
      </c>
      <c r="M71" s="55">
        <v>999</v>
      </c>
      <c r="N71" s="55">
        <v>999</v>
      </c>
      <c r="O71" s="57">
        <v>999</v>
      </c>
      <c r="P71" s="57">
        <v>999</v>
      </c>
      <c r="Q71" s="57">
        <v>999</v>
      </c>
      <c r="R71" s="55">
        <v>1</v>
      </c>
      <c r="S71" s="55">
        <v>2</v>
      </c>
      <c r="T71" s="55">
        <v>4</v>
      </c>
      <c r="U71" s="55">
        <v>1</v>
      </c>
      <c r="V71" s="55">
        <v>1</v>
      </c>
      <c r="W71" s="55">
        <v>1</v>
      </c>
      <c r="X71" s="55">
        <v>2</v>
      </c>
      <c r="Y71" s="55">
        <v>1</v>
      </c>
      <c r="Z71" s="55">
        <v>2</v>
      </c>
      <c r="AA71" s="55">
        <v>1</v>
      </c>
      <c r="AB71" s="55">
        <v>2</v>
      </c>
      <c r="AC71" s="55">
        <v>2</v>
      </c>
      <c r="AD71" s="55">
        <v>2</v>
      </c>
      <c r="AE71" s="55">
        <v>1</v>
      </c>
      <c r="AF71" s="55">
        <v>2</v>
      </c>
      <c r="AG71" s="55">
        <v>999</v>
      </c>
      <c r="AH71" s="55">
        <v>1</v>
      </c>
      <c r="AI71" s="55">
        <v>2</v>
      </c>
      <c r="AJ71" s="55">
        <v>1</v>
      </c>
      <c r="AK71" s="55" t="s">
        <v>127</v>
      </c>
      <c r="AL71" s="55" t="s">
        <v>57</v>
      </c>
      <c r="AM71" s="23">
        <v>0.16</v>
      </c>
      <c r="AN71" s="8">
        <f t="shared" si="4"/>
        <v>0.16591227115686805</v>
      </c>
      <c r="AO71" s="72">
        <v>0.93</v>
      </c>
      <c r="AP71" s="72">
        <v>1</v>
      </c>
      <c r="AQ71" s="8">
        <f>((1-AM71*AM71)*(1-AM71*AM71))/I71</f>
        <v>5.9340960000000005E-2</v>
      </c>
      <c r="AR71" s="8">
        <f t="shared" si="5"/>
        <v>4.1050903119868636</v>
      </c>
      <c r="AS71" s="8">
        <f>((1-AN71*AN71)*(1-AN71*AN71))/I71</f>
        <v>5.9106497861024392E-2</v>
      </c>
      <c r="AT71" s="8">
        <f t="shared" si="6"/>
        <v>4.1132242370632461</v>
      </c>
      <c r="AU71" s="58">
        <v>4</v>
      </c>
      <c r="AV71" s="58">
        <v>2</v>
      </c>
      <c r="AW71" s="58">
        <v>2</v>
      </c>
      <c r="AX71" s="58">
        <v>0</v>
      </c>
      <c r="AY71" s="58">
        <v>0</v>
      </c>
      <c r="AZ71" s="24">
        <v>4</v>
      </c>
      <c r="BA71" s="58">
        <v>2</v>
      </c>
      <c r="BB71" s="58">
        <v>4</v>
      </c>
      <c r="BC71" s="58">
        <v>1</v>
      </c>
      <c r="BD71" s="58">
        <v>1</v>
      </c>
      <c r="BE71" s="44">
        <f t="shared" si="7"/>
        <v>20</v>
      </c>
      <c r="BF71" s="2">
        <v>0.15210509999999999</v>
      </c>
      <c r="BG71" s="2">
        <v>9.2866699999999996E-2</v>
      </c>
    </row>
    <row r="72" spans="1:59" x14ac:dyDescent="0.25">
      <c r="A72" s="19">
        <v>71</v>
      </c>
      <c r="B72" s="55">
        <v>23</v>
      </c>
      <c r="C72" s="55">
        <v>8</v>
      </c>
      <c r="D72" s="55">
        <v>1990</v>
      </c>
      <c r="E72" s="56" t="s">
        <v>120</v>
      </c>
      <c r="F72" s="55">
        <v>1</v>
      </c>
      <c r="G72" s="55">
        <v>1</v>
      </c>
      <c r="H72" s="55">
        <v>296</v>
      </c>
      <c r="I72" s="27">
        <v>16</v>
      </c>
      <c r="J72" s="55">
        <v>999</v>
      </c>
      <c r="K72" s="55">
        <v>999</v>
      </c>
      <c r="L72" s="57">
        <v>18.5</v>
      </c>
      <c r="M72" s="55">
        <v>999</v>
      </c>
      <c r="N72" s="55">
        <v>999</v>
      </c>
      <c r="O72" s="57">
        <v>999</v>
      </c>
      <c r="P72" s="57">
        <v>999</v>
      </c>
      <c r="Q72" s="57">
        <v>999</v>
      </c>
      <c r="R72" s="55">
        <v>1</v>
      </c>
      <c r="S72" s="55">
        <v>2</v>
      </c>
      <c r="T72" s="55">
        <v>4</v>
      </c>
      <c r="U72" s="55">
        <v>1</v>
      </c>
      <c r="V72" s="55">
        <v>1</v>
      </c>
      <c r="W72" s="55">
        <v>1</v>
      </c>
      <c r="X72" s="55">
        <v>2</v>
      </c>
      <c r="Y72" s="55">
        <v>1</v>
      </c>
      <c r="Z72" s="55">
        <v>2</v>
      </c>
      <c r="AA72" s="55">
        <v>1</v>
      </c>
      <c r="AB72" s="55">
        <v>2</v>
      </c>
      <c r="AC72" s="55">
        <v>2</v>
      </c>
      <c r="AD72" s="55">
        <v>2</v>
      </c>
      <c r="AE72" s="55">
        <v>1</v>
      </c>
      <c r="AF72" s="55">
        <v>2</v>
      </c>
      <c r="AG72" s="55">
        <v>999</v>
      </c>
      <c r="AH72" s="55">
        <v>1</v>
      </c>
      <c r="AI72" s="55">
        <v>2</v>
      </c>
      <c r="AJ72" s="55">
        <v>1</v>
      </c>
      <c r="AK72" s="55" t="s">
        <v>127</v>
      </c>
      <c r="AL72" s="55" t="s">
        <v>57</v>
      </c>
      <c r="AM72" s="23">
        <v>0.3</v>
      </c>
      <c r="AN72" s="8">
        <f t="shared" si="4"/>
        <v>0.31108550841912758</v>
      </c>
      <c r="AO72" s="72">
        <v>0.93</v>
      </c>
      <c r="AP72" s="72">
        <v>1</v>
      </c>
      <c r="AQ72" s="8">
        <f>((1-AM72*AM72)*(1-AM72*AM72))/I72</f>
        <v>5.1756250000000004E-2</v>
      </c>
      <c r="AR72" s="8">
        <f t="shared" si="5"/>
        <v>4.3956043956043951</v>
      </c>
      <c r="AS72" s="8">
        <f>((1-AN72*AN72)*(1-AN72*AN72))/I72</f>
        <v>5.0988553590010401E-2</v>
      </c>
      <c r="AT72" s="8">
        <f t="shared" si="6"/>
        <v>4.4285714285714288</v>
      </c>
      <c r="AU72" s="58">
        <v>4</v>
      </c>
      <c r="AV72" s="58">
        <v>2</v>
      </c>
      <c r="AW72" s="58">
        <v>2</v>
      </c>
      <c r="AX72" s="58">
        <v>0</v>
      </c>
      <c r="AY72" s="58">
        <v>0</v>
      </c>
      <c r="AZ72" s="24">
        <v>4</v>
      </c>
      <c r="BA72" s="58">
        <v>2</v>
      </c>
      <c r="BB72" s="58">
        <v>4</v>
      </c>
      <c r="BC72" s="58">
        <v>1</v>
      </c>
      <c r="BD72" s="58">
        <v>1</v>
      </c>
      <c r="BE72" s="44">
        <f t="shared" si="7"/>
        <v>20</v>
      </c>
      <c r="BF72" s="2">
        <v>0.3272004</v>
      </c>
      <c r="BG72" s="2">
        <v>0.2164567</v>
      </c>
    </row>
    <row r="73" spans="1:59" x14ac:dyDescent="0.25">
      <c r="A73" s="19">
        <v>72</v>
      </c>
      <c r="B73" s="55">
        <v>23</v>
      </c>
      <c r="C73" s="55">
        <v>9</v>
      </c>
      <c r="D73" s="55">
        <v>1990</v>
      </c>
      <c r="E73" s="56" t="s">
        <v>120</v>
      </c>
      <c r="F73" s="55">
        <v>1</v>
      </c>
      <c r="G73" s="55">
        <v>1</v>
      </c>
      <c r="H73" s="55">
        <v>296</v>
      </c>
      <c r="I73" s="27">
        <v>16</v>
      </c>
      <c r="J73" s="55">
        <v>999</v>
      </c>
      <c r="K73" s="55">
        <v>999</v>
      </c>
      <c r="L73" s="57">
        <v>18.5</v>
      </c>
      <c r="M73" s="55">
        <v>999</v>
      </c>
      <c r="N73" s="55">
        <v>999</v>
      </c>
      <c r="O73" s="57">
        <v>999</v>
      </c>
      <c r="P73" s="57">
        <v>999</v>
      </c>
      <c r="Q73" s="57">
        <v>999</v>
      </c>
      <c r="R73" s="55">
        <v>1</v>
      </c>
      <c r="S73" s="55">
        <v>2</v>
      </c>
      <c r="T73" s="55">
        <v>4</v>
      </c>
      <c r="U73" s="55">
        <v>1</v>
      </c>
      <c r="V73" s="55">
        <v>1</v>
      </c>
      <c r="W73" s="55">
        <v>1</v>
      </c>
      <c r="X73" s="55">
        <v>2</v>
      </c>
      <c r="Y73" s="55">
        <v>1</v>
      </c>
      <c r="Z73" s="55">
        <v>2</v>
      </c>
      <c r="AA73" s="55">
        <v>1</v>
      </c>
      <c r="AB73" s="55">
        <v>2</v>
      </c>
      <c r="AC73" s="55">
        <v>2</v>
      </c>
      <c r="AD73" s="55">
        <v>2</v>
      </c>
      <c r="AE73" s="55">
        <v>1</v>
      </c>
      <c r="AF73" s="55">
        <v>2</v>
      </c>
      <c r="AG73" s="55">
        <v>999</v>
      </c>
      <c r="AH73" s="55">
        <v>1</v>
      </c>
      <c r="AI73" s="55">
        <v>2</v>
      </c>
      <c r="AJ73" s="55">
        <v>1</v>
      </c>
      <c r="AK73" s="55" t="s">
        <v>127</v>
      </c>
      <c r="AL73" s="55" t="s">
        <v>57</v>
      </c>
      <c r="AM73" s="23">
        <v>0.15</v>
      </c>
      <c r="AN73" s="8">
        <f t="shared" si="4"/>
        <v>0.15554275420956379</v>
      </c>
      <c r="AO73" s="72">
        <v>0.93</v>
      </c>
      <c r="AP73" s="72">
        <v>1</v>
      </c>
      <c r="AQ73" s="8">
        <f>((1-AM73*AM73)*(1-AM73*AM73))/I73</f>
        <v>5.9719140625000007E-2</v>
      </c>
      <c r="AR73" s="8">
        <f t="shared" si="5"/>
        <v>4.0920716112531972</v>
      </c>
      <c r="AS73" s="8">
        <f>((1-AN73*AN73)*(1-AN73*AN73))/I73</f>
        <v>5.9512389438085331E-2</v>
      </c>
      <c r="AT73" s="8">
        <f t="shared" si="6"/>
        <v>4.0991735537190079</v>
      </c>
      <c r="AU73" s="58">
        <v>4</v>
      </c>
      <c r="AV73" s="58">
        <v>2</v>
      </c>
      <c r="AW73" s="58">
        <v>2</v>
      </c>
      <c r="AX73" s="58">
        <v>0</v>
      </c>
      <c r="AY73" s="58">
        <v>0</v>
      </c>
      <c r="AZ73" s="24">
        <v>4</v>
      </c>
      <c r="BA73" s="58">
        <v>2</v>
      </c>
      <c r="BB73" s="58">
        <v>4</v>
      </c>
      <c r="BC73" s="58">
        <v>1</v>
      </c>
      <c r="BD73" s="58">
        <v>1</v>
      </c>
      <c r="BE73" s="44">
        <f t="shared" si="7"/>
        <v>20</v>
      </c>
      <c r="BF73" s="2">
        <v>0.14300170000000001</v>
      </c>
      <c r="BG73" s="2">
        <v>8.7469099999999994E-2</v>
      </c>
    </row>
    <row r="74" spans="1:59" x14ac:dyDescent="0.25">
      <c r="A74" s="26">
        <v>73</v>
      </c>
      <c r="B74" s="55">
        <v>23</v>
      </c>
      <c r="C74" s="55">
        <v>10</v>
      </c>
      <c r="D74" s="55">
        <v>1990</v>
      </c>
      <c r="E74" s="56" t="s">
        <v>120</v>
      </c>
      <c r="F74" s="55">
        <v>1</v>
      </c>
      <c r="G74" s="55">
        <v>1</v>
      </c>
      <c r="H74" s="55">
        <v>296</v>
      </c>
      <c r="I74" s="27">
        <v>16</v>
      </c>
      <c r="J74" s="55">
        <v>999</v>
      </c>
      <c r="K74" s="55">
        <v>999</v>
      </c>
      <c r="L74" s="57">
        <v>18.5</v>
      </c>
      <c r="M74" s="55">
        <v>999</v>
      </c>
      <c r="N74" s="55">
        <v>999</v>
      </c>
      <c r="O74" s="57">
        <v>999</v>
      </c>
      <c r="P74" s="57">
        <v>999</v>
      </c>
      <c r="Q74" s="57">
        <v>999</v>
      </c>
      <c r="R74" s="55">
        <v>1</v>
      </c>
      <c r="S74" s="55">
        <v>2</v>
      </c>
      <c r="T74" s="55">
        <v>4</v>
      </c>
      <c r="U74" s="55">
        <v>1</v>
      </c>
      <c r="V74" s="55">
        <v>1</v>
      </c>
      <c r="W74" s="55">
        <v>1</v>
      </c>
      <c r="X74" s="55">
        <v>2</v>
      </c>
      <c r="Y74" s="55">
        <v>1</v>
      </c>
      <c r="Z74" s="55">
        <v>2</v>
      </c>
      <c r="AA74" s="55">
        <v>1</v>
      </c>
      <c r="AB74" s="55">
        <v>2</v>
      </c>
      <c r="AC74" s="55">
        <v>2</v>
      </c>
      <c r="AD74" s="55">
        <v>2</v>
      </c>
      <c r="AE74" s="55">
        <v>1</v>
      </c>
      <c r="AF74" s="55">
        <v>2</v>
      </c>
      <c r="AG74" s="55">
        <v>999</v>
      </c>
      <c r="AH74" s="55">
        <v>1</v>
      </c>
      <c r="AI74" s="55">
        <v>2</v>
      </c>
      <c r="AJ74" s="55">
        <v>1</v>
      </c>
      <c r="AK74" s="55" t="s">
        <v>127</v>
      </c>
      <c r="AL74" s="55" t="s">
        <v>57</v>
      </c>
      <c r="AM74" s="23">
        <v>0.67</v>
      </c>
      <c r="AN74" s="8">
        <f t="shared" si="4"/>
        <v>0.69475763546938496</v>
      </c>
      <c r="AO74" s="72">
        <v>0.93</v>
      </c>
      <c r="AP74" s="72">
        <v>1</v>
      </c>
      <c r="AQ74" s="8">
        <f>((1-AM74*AM74)*(1-AM74*AM74))/I74</f>
        <v>1.8981950624999994E-2</v>
      </c>
      <c r="AR74" s="8">
        <f t="shared" si="5"/>
        <v>7.2582108510252237</v>
      </c>
      <c r="AS74" s="8">
        <f>((1-AN74*AN74)*(1-AN74*AN74))/I74</f>
        <v>1.6725720459012605E-2</v>
      </c>
      <c r="AT74" s="8">
        <f t="shared" si="6"/>
        <v>7.7322801912284342</v>
      </c>
      <c r="AU74" s="58">
        <v>4</v>
      </c>
      <c r="AV74" s="58">
        <v>2</v>
      </c>
      <c r="AW74" s="58">
        <v>2</v>
      </c>
      <c r="AX74" s="58">
        <v>0</v>
      </c>
      <c r="AY74" s="58">
        <v>0</v>
      </c>
      <c r="AZ74" s="24">
        <v>4</v>
      </c>
      <c r="BA74" s="58">
        <v>2</v>
      </c>
      <c r="BB74" s="58">
        <v>4</v>
      </c>
      <c r="BC74" s="58">
        <v>1</v>
      </c>
      <c r="BD74" s="58">
        <v>1</v>
      </c>
      <c r="BE74" s="44">
        <f t="shared" si="7"/>
        <v>20</v>
      </c>
      <c r="BF74" s="2">
        <v>0.96272009999999997</v>
      </c>
      <c r="BG74" s="2">
        <v>0.91824510000000004</v>
      </c>
    </row>
    <row r="75" spans="1:59" x14ac:dyDescent="0.25">
      <c r="A75" s="19">
        <v>74</v>
      </c>
      <c r="B75" s="55">
        <v>23</v>
      </c>
      <c r="C75" s="55">
        <v>11</v>
      </c>
      <c r="D75" s="55">
        <v>1990</v>
      </c>
      <c r="E75" s="56" t="s">
        <v>120</v>
      </c>
      <c r="F75" s="55">
        <v>1</v>
      </c>
      <c r="G75" s="55">
        <v>1</v>
      </c>
      <c r="H75" s="55">
        <v>296</v>
      </c>
      <c r="I75" s="27">
        <v>16</v>
      </c>
      <c r="J75" s="55">
        <v>999</v>
      </c>
      <c r="K75" s="55">
        <v>999</v>
      </c>
      <c r="L75" s="57">
        <v>18.5</v>
      </c>
      <c r="M75" s="55">
        <v>999</v>
      </c>
      <c r="N75" s="55">
        <v>999</v>
      </c>
      <c r="O75" s="57">
        <v>999</v>
      </c>
      <c r="P75" s="57">
        <v>999</v>
      </c>
      <c r="Q75" s="57">
        <v>999</v>
      </c>
      <c r="R75" s="55">
        <v>1</v>
      </c>
      <c r="S75" s="55">
        <v>2</v>
      </c>
      <c r="T75" s="55">
        <v>4</v>
      </c>
      <c r="U75" s="55">
        <v>1</v>
      </c>
      <c r="V75" s="55">
        <v>1</v>
      </c>
      <c r="W75" s="55">
        <v>1</v>
      </c>
      <c r="X75" s="55">
        <v>2</v>
      </c>
      <c r="Y75" s="55">
        <v>1</v>
      </c>
      <c r="Z75" s="55">
        <v>2</v>
      </c>
      <c r="AA75" s="55">
        <v>1</v>
      </c>
      <c r="AB75" s="55">
        <v>2</v>
      </c>
      <c r="AC75" s="55">
        <v>2</v>
      </c>
      <c r="AD75" s="55">
        <v>2</v>
      </c>
      <c r="AE75" s="55">
        <v>1</v>
      </c>
      <c r="AF75" s="55">
        <v>2</v>
      </c>
      <c r="AG75" s="55">
        <v>999</v>
      </c>
      <c r="AH75" s="55">
        <v>1</v>
      </c>
      <c r="AI75" s="55">
        <v>2</v>
      </c>
      <c r="AJ75" s="55">
        <v>1</v>
      </c>
      <c r="AK75" s="55" t="s">
        <v>127</v>
      </c>
      <c r="AL75" s="55" t="s">
        <v>57</v>
      </c>
      <c r="AM75" s="23">
        <v>0.59</v>
      </c>
      <c r="AN75" s="8">
        <f t="shared" si="4"/>
        <v>0.61180149989095078</v>
      </c>
      <c r="AO75" s="72">
        <v>0.93</v>
      </c>
      <c r="AP75" s="72">
        <v>1</v>
      </c>
      <c r="AQ75" s="8">
        <f>((1-AM75*AM75)*(1-AM75*AM75))/I75</f>
        <v>2.6560850625000004E-2</v>
      </c>
      <c r="AR75" s="8">
        <f t="shared" si="5"/>
        <v>6.1359104157079303</v>
      </c>
      <c r="AS75" s="8">
        <f>((1-AN75*AN75)*(1-AN75*AN75))/I75</f>
        <v>2.4468696525609908E-2</v>
      </c>
      <c r="AT75" s="8">
        <f t="shared" si="6"/>
        <v>6.3928510053273744</v>
      </c>
      <c r="AU75" s="58">
        <v>4</v>
      </c>
      <c r="AV75" s="58">
        <v>2</v>
      </c>
      <c r="AW75" s="58">
        <v>2</v>
      </c>
      <c r="AX75" s="58">
        <v>0</v>
      </c>
      <c r="AY75" s="58">
        <v>0</v>
      </c>
      <c r="AZ75" s="24">
        <v>4</v>
      </c>
      <c r="BA75" s="58">
        <v>2</v>
      </c>
      <c r="BB75" s="58">
        <v>4</v>
      </c>
      <c r="BC75" s="58">
        <v>1</v>
      </c>
      <c r="BD75" s="58">
        <v>1</v>
      </c>
      <c r="BE75" s="44">
        <f t="shared" si="7"/>
        <v>20</v>
      </c>
      <c r="BF75" s="2">
        <v>0.87128700000000003</v>
      </c>
      <c r="BG75" s="2">
        <v>0.77578599999999998</v>
      </c>
    </row>
    <row r="76" spans="1:59" s="50" customFormat="1" x14ac:dyDescent="0.25">
      <c r="A76" s="28">
        <v>75</v>
      </c>
      <c r="B76" s="59">
        <v>23</v>
      </c>
      <c r="C76" s="59">
        <v>12</v>
      </c>
      <c r="D76" s="59">
        <v>1990</v>
      </c>
      <c r="E76" s="60" t="s">
        <v>120</v>
      </c>
      <c r="F76" s="59">
        <v>1</v>
      </c>
      <c r="G76" s="59">
        <v>1</v>
      </c>
      <c r="H76" s="59">
        <v>296</v>
      </c>
      <c r="I76" s="45">
        <v>16</v>
      </c>
      <c r="J76" s="59">
        <v>999</v>
      </c>
      <c r="K76" s="59">
        <v>999</v>
      </c>
      <c r="L76" s="61">
        <v>18.5</v>
      </c>
      <c r="M76" s="59">
        <v>999</v>
      </c>
      <c r="N76" s="59">
        <v>999</v>
      </c>
      <c r="O76" s="61">
        <v>999</v>
      </c>
      <c r="P76" s="61">
        <v>999</v>
      </c>
      <c r="Q76" s="61">
        <v>999</v>
      </c>
      <c r="R76" s="59">
        <v>1</v>
      </c>
      <c r="S76" s="59">
        <v>2</v>
      </c>
      <c r="T76" s="59">
        <v>4</v>
      </c>
      <c r="U76" s="59">
        <v>1</v>
      </c>
      <c r="V76" s="59">
        <v>1</v>
      </c>
      <c r="W76" s="59">
        <v>1</v>
      </c>
      <c r="X76" s="59">
        <v>2</v>
      </c>
      <c r="Y76" s="59">
        <v>1</v>
      </c>
      <c r="Z76" s="59">
        <v>2</v>
      </c>
      <c r="AA76" s="59">
        <v>1</v>
      </c>
      <c r="AB76" s="59">
        <v>2</v>
      </c>
      <c r="AC76" s="59">
        <v>2</v>
      </c>
      <c r="AD76" s="59">
        <v>2</v>
      </c>
      <c r="AE76" s="59">
        <v>1</v>
      </c>
      <c r="AF76" s="59">
        <v>2</v>
      </c>
      <c r="AG76" s="59">
        <v>999</v>
      </c>
      <c r="AH76" s="59">
        <v>1</v>
      </c>
      <c r="AI76" s="59">
        <v>2</v>
      </c>
      <c r="AJ76" s="59">
        <v>1</v>
      </c>
      <c r="AK76" s="59" t="s">
        <v>127</v>
      </c>
      <c r="AL76" s="59" t="s">
        <v>57</v>
      </c>
      <c r="AM76" s="32">
        <v>0.54</v>
      </c>
      <c r="AN76" s="8">
        <f t="shared" si="4"/>
        <v>0.5599539151544296</v>
      </c>
      <c r="AO76" s="75">
        <v>0.93</v>
      </c>
      <c r="AP76" s="75">
        <v>1</v>
      </c>
      <c r="AQ76" s="8">
        <f>((1-AM76*AM76)*(1-AM76*AM76))/I76</f>
        <v>3.1364409999999995E-2</v>
      </c>
      <c r="AR76" s="8">
        <f t="shared" si="5"/>
        <v>5.6465273856578211</v>
      </c>
      <c r="AS76" s="8">
        <f>((1-AN76*AN76)*(1-AN76*AN76))/I76</f>
        <v>2.9450988553590015E-2</v>
      </c>
      <c r="AT76" s="8">
        <f t="shared" si="6"/>
        <v>5.8270676691729317</v>
      </c>
      <c r="AU76" s="62">
        <v>4</v>
      </c>
      <c r="AV76" s="62">
        <v>2</v>
      </c>
      <c r="AW76" s="62">
        <v>2</v>
      </c>
      <c r="AX76" s="62">
        <v>0</v>
      </c>
      <c r="AY76" s="62">
        <v>0</v>
      </c>
      <c r="AZ76" s="33">
        <v>4</v>
      </c>
      <c r="BA76" s="62">
        <v>2</v>
      </c>
      <c r="BB76" s="62">
        <v>4</v>
      </c>
      <c r="BC76" s="62">
        <v>1</v>
      </c>
      <c r="BD76" s="62">
        <v>1</v>
      </c>
      <c r="BE76" s="49">
        <f t="shared" si="7"/>
        <v>20</v>
      </c>
      <c r="BF76" s="50">
        <v>0.78654369999999996</v>
      </c>
      <c r="BG76" s="50">
        <v>0.66560059999999999</v>
      </c>
    </row>
    <row r="77" spans="1:59" s="11" customFormat="1" x14ac:dyDescent="0.25">
      <c r="A77" s="4">
        <v>76</v>
      </c>
      <c r="B77" s="67">
        <v>24</v>
      </c>
      <c r="C77" s="67">
        <v>1</v>
      </c>
      <c r="D77" s="67">
        <v>2005</v>
      </c>
      <c r="E77" s="68" t="s">
        <v>128</v>
      </c>
      <c r="F77" s="67">
        <v>2</v>
      </c>
      <c r="G77" s="67">
        <v>1</v>
      </c>
      <c r="H77" s="67">
        <v>162</v>
      </c>
      <c r="I77" s="5">
        <v>54</v>
      </c>
      <c r="J77" s="67">
        <v>3</v>
      </c>
      <c r="K77" s="67">
        <v>3</v>
      </c>
      <c r="L77" s="69">
        <v>3</v>
      </c>
      <c r="M77" s="67">
        <v>999</v>
      </c>
      <c r="N77" s="67">
        <v>999</v>
      </c>
      <c r="O77" s="69">
        <v>22.1</v>
      </c>
      <c r="P77" s="69">
        <v>999</v>
      </c>
      <c r="Q77" s="69">
        <v>48.15</v>
      </c>
      <c r="R77" s="67">
        <v>1</v>
      </c>
      <c r="S77" s="67">
        <v>2</v>
      </c>
      <c r="T77" s="67">
        <v>4</v>
      </c>
      <c r="U77" s="67">
        <v>3</v>
      </c>
      <c r="V77" s="67">
        <v>1</v>
      </c>
      <c r="W77" s="67">
        <v>1</v>
      </c>
      <c r="X77" s="67">
        <v>2</v>
      </c>
      <c r="Y77" s="67">
        <v>1</v>
      </c>
      <c r="Z77" s="67">
        <v>2</v>
      </c>
      <c r="AA77" s="67">
        <v>1</v>
      </c>
      <c r="AB77" s="67">
        <v>3</v>
      </c>
      <c r="AC77" s="67">
        <v>2</v>
      </c>
      <c r="AD77" s="67">
        <v>1</v>
      </c>
      <c r="AE77" s="67">
        <v>1</v>
      </c>
      <c r="AF77" s="67">
        <v>2</v>
      </c>
      <c r="AG77" s="67">
        <v>3</v>
      </c>
      <c r="AH77" s="67">
        <v>1</v>
      </c>
      <c r="AI77" s="67">
        <v>2</v>
      </c>
      <c r="AJ77" s="67">
        <v>2</v>
      </c>
      <c r="AK77" s="67" t="s">
        <v>129</v>
      </c>
      <c r="AL77" s="67" t="s">
        <v>130</v>
      </c>
      <c r="AM77" s="8">
        <v>0.27</v>
      </c>
      <c r="AN77" s="8">
        <f t="shared" si="4"/>
        <v>0.2799769575772148</v>
      </c>
      <c r="AO77" s="73">
        <v>0.93</v>
      </c>
      <c r="AP77" s="73">
        <v>1</v>
      </c>
      <c r="AQ77" s="8">
        <f>((1-AM77*AM77)*(1-AM77*AM77))/I77</f>
        <v>1.5916933518518521E-2</v>
      </c>
      <c r="AR77" s="8">
        <f t="shared" si="5"/>
        <v>7.926296223006724</v>
      </c>
      <c r="AS77" s="8">
        <f>((1-AN77*AN77)*(1-AN77*AN77))/I77</f>
        <v>1.5729080433190736E-2</v>
      </c>
      <c r="AT77" s="8">
        <f t="shared" si="6"/>
        <v>7.9734877871486018</v>
      </c>
      <c r="AU77" s="70">
        <v>4</v>
      </c>
      <c r="AV77" s="70">
        <v>1</v>
      </c>
      <c r="AW77" s="70">
        <v>3</v>
      </c>
      <c r="AX77" s="70">
        <v>0</v>
      </c>
      <c r="AY77" s="70">
        <v>0</v>
      </c>
      <c r="AZ77" s="10">
        <v>4</v>
      </c>
      <c r="BA77" s="70">
        <v>3</v>
      </c>
      <c r="BB77" s="70">
        <v>4</v>
      </c>
      <c r="BC77" s="70">
        <v>4</v>
      </c>
      <c r="BD77" s="70">
        <v>0</v>
      </c>
      <c r="BE77" s="9">
        <f t="shared" si="7"/>
        <v>23</v>
      </c>
      <c r="BF77" s="11">
        <v>0.65130160000000004</v>
      </c>
      <c r="BG77" s="11">
        <v>0.52495999999999998</v>
      </c>
    </row>
    <row r="78" spans="1:59" s="40" customFormat="1" x14ac:dyDescent="0.25">
      <c r="A78" s="12">
        <v>77</v>
      </c>
      <c r="B78" s="63">
        <v>25</v>
      </c>
      <c r="C78" s="63">
        <v>1</v>
      </c>
      <c r="D78" s="63">
        <v>2009</v>
      </c>
      <c r="E78" s="64" t="s">
        <v>131</v>
      </c>
      <c r="F78" s="63">
        <v>2</v>
      </c>
      <c r="G78" s="63">
        <v>1</v>
      </c>
      <c r="H78" s="63">
        <v>72</v>
      </c>
      <c r="I78" s="35">
        <v>36</v>
      </c>
      <c r="J78" s="65">
        <v>2</v>
      </c>
      <c r="K78" s="63">
        <v>2</v>
      </c>
      <c r="L78" s="65">
        <v>2</v>
      </c>
      <c r="M78" s="63">
        <v>18</v>
      </c>
      <c r="N78" s="63">
        <v>37</v>
      </c>
      <c r="O78" s="65">
        <v>22.15</v>
      </c>
      <c r="P78" s="65">
        <v>3.01</v>
      </c>
      <c r="Q78" s="65">
        <v>50</v>
      </c>
      <c r="R78" s="63">
        <v>1</v>
      </c>
      <c r="S78" s="63">
        <v>2</v>
      </c>
      <c r="T78" s="63">
        <v>2</v>
      </c>
      <c r="U78" s="63">
        <v>1</v>
      </c>
      <c r="V78" s="63">
        <v>1</v>
      </c>
      <c r="W78" s="63">
        <v>1</v>
      </c>
      <c r="X78" s="63">
        <v>2</v>
      </c>
      <c r="Y78" s="63">
        <v>1</v>
      </c>
      <c r="Z78" s="63">
        <v>3</v>
      </c>
      <c r="AA78" s="63">
        <v>1</v>
      </c>
      <c r="AB78" s="63">
        <v>2</v>
      </c>
      <c r="AC78" s="63">
        <v>2</v>
      </c>
      <c r="AD78" s="63">
        <v>1</v>
      </c>
      <c r="AE78" s="63">
        <v>3</v>
      </c>
      <c r="AF78" s="63">
        <v>1</v>
      </c>
      <c r="AG78" s="63">
        <v>2</v>
      </c>
      <c r="AH78" s="63">
        <v>1</v>
      </c>
      <c r="AI78" s="63">
        <v>1</v>
      </c>
      <c r="AJ78" s="63">
        <v>1</v>
      </c>
      <c r="AK78" s="63" t="s">
        <v>132</v>
      </c>
      <c r="AL78" s="63" t="s">
        <v>133</v>
      </c>
      <c r="AM78" s="38">
        <v>0.11</v>
      </c>
      <c r="AN78" s="8">
        <f t="shared" si="4"/>
        <v>0.12298373876248844</v>
      </c>
      <c r="AO78" s="74">
        <v>0.8</v>
      </c>
      <c r="AP78" s="74">
        <v>1</v>
      </c>
      <c r="AQ78" s="8">
        <f>((1-AM78*AM78)*(1-AM78*AM78))/I78</f>
        <v>2.71096225E-2</v>
      </c>
      <c r="AR78" s="8">
        <f t="shared" si="5"/>
        <v>6.0734892195566355</v>
      </c>
      <c r="AS78" s="8">
        <f>((1-AN78*AN78)*(1-AN78*AN78))/I78</f>
        <v>2.6943854600694442E-2</v>
      </c>
      <c r="AT78" s="8">
        <f t="shared" si="6"/>
        <v>6.0921436730549567</v>
      </c>
      <c r="AU78" s="66">
        <v>4</v>
      </c>
      <c r="AV78" s="66">
        <v>1</v>
      </c>
      <c r="AW78" s="66">
        <v>4</v>
      </c>
      <c r="AX78" s="66">
        <v>0</v>
      </c>
      <c r="AY78" s="66">
        <v>0</v>
      </c>
      <c r="AZ78" s="17">
        <v>4</v>
      </c>
      <c r="BA78" s="66">
        <v>3</v>
      </c>
      <c r="BB78" s="66">
        <v>3</v>
      </c>
      <c r="BC78" s="66">
        <v>3</v>
      </c>
      <c r="BD78" s="66">
        <v>0</v>
      </c>
      <c r="BE78" s="39">
        <f t="shared" si="7"/>
        <v>22</v>
      </c>
      <c r="BF78" s="40">
        <v>0.16011690000000001</v>
      </c>
      <c r="BG78" s="40">
        <v>9.8924300000000007E-2</v>
      </c>
    </row>
    <row r="79" spans="1:59" s="50" customFormat="1" x14ac:dyDescent="0.25">
      <c r="A79" s="28">
        <v>78</v>
      </c>
      <c r="B79" s="59">
        <v>25</v>
      </c>
      <c r="C79" s="59">
        <v>2</v>
      </c>
      <c r="D79" s="59">
        <v>2009</v>
      </c>
      <c r="E79" s="60" t="s">
        <v>131</v>
      </c>
      <c r="F79" s="59">
        <v>2</v>
      </c>
      <c r="G79" s="59">
        <v>1</v>
      </c>
      <c r="H79" s="59">
        <v>72</v>
      </c>
      <c r="I79" s="45">
        <v>36</v>
      </c>
      <c r="J79" s="61">
        <v>2</v>
      </c>
      <c r="K79" s="59">
        <v>2</v>
      </c>
      <c r="L79" s="61">
        <v>2</v>
      </c>
      <c r="M79" s="59">
        <v>18</v>
      </c>
      <c r="N79" s="59">
        <v>37</v>
      </c>
      <c r="O79" s="61">
        <v>22.15</v>
      </c>
      <c r="P79" s="61">
        <v>3.01</v>
      </c>
      <c r="Q79" s="61">
        <v>50</v>
      </c>
      <c r="R79" s="59">
        <v>1</v>
      </c>
      <c r="S79" s="59">
        <v>2</v>
      </c>
      <c r="T79" s="59">
        <v>2</v>
      </c>
      <c r="U79" s="59">
        <v>1</v>
      </c>
      <c r="V79" s="59">
        <v>1</v>
      </c>
      <c r="W79" s="59">
        <v>2</v>
      </c>
      <c r="X79" s="59">
        <v>2</v>
      </c>
      <c r="Y79" s="59">
        <v>1</v>
      </c>
      <c r="Z79" s="59">
        <v>3</v>
      </c>
      <c r="AA79" s="59">
        <v>1</v>
      </c>
      <c r="AB79" s="59">
        <v>2</v>
      </c>
      <c r="AC79" s="59">
        <v>2</v>
      </c>
      <c r="AD79" s="59">
        <v>1</v>
      </c>
      <c r="AE79" s="59">
        <v>3</v>
      </c>
      <c r="AF79" s="59">
        <v>1</v>
      </c>
      <c r="AG79" s="59">
        <v>2</v>
      </c>
      <c r="AH79" s="59">
        <v>1</v>
      </c>
      <c r="AI79" s="59">
        <v>1</v>
      </c>
      <c r="AJ79" s="59">
        <v>1</v>
      </c>
      <c r="AK79" s="59" t="s">
        <v>132</v>
      </c>
      <c r="AL79" s="59" t="s">
        <v>134</v>
      </c>
      <c r="AM79" s="48">
        <v>0.48</v>
      </c>
      <c r="AN79" s="8">
        <f t="shared" si="4"/>
        <v>0.5430835654263021</v>
      </c>
      <c r="AO79" s="75">
        <v>0.8</v>
      </c>
      <c r="AP79" s="75">
        <f>AVERAGE(AP2:AP24,AP29:AP78,AP82:AP92,AP97)</f>
        <v>0.97647058823529409</v>
      </c>
      <c r="AQ79" s="8">
        <f>((1-AM79*AM79)*(1-AM79*AM79))/I79</f>
        <v>1.6452337777777781E-2</v>
      </c>
      <c r="AR79" s="8">
        <f t="shared" si="5"/>
        <v>7.7962577962577955</v>
      </c>
      <c r="AS79" s="8">
        <f>((1-AN79*AN79)*(1-AN79*AN79))/I79</f>
        <v>1.3808609538555831E-2</v>
      </c>
      <c r="AT79" s="8">
        <f t="shared" si="6"/>
        <v>8.5099111414900879</v>
      </c>
      <c r="AU79" s="62">
        <v>4</v>
      </c>
      <c r="AV79" s="62">
        <v>1</v>
      </c>
      <c r="AW79" s="62">
        <v>4</v>
      </c>
      <c r="AX79" s="62">
        <v>0</v>
      </c>
      <c r="AY79" s="62">
        <v>0</v>
      </c>
      <c r="AZ79" s="33">
        <v>4</v>
      </c>
      <c r="BA79" s="62">
        <v>3</v>
      </c>
      <c r="BB79" s="62">
        <v>3</v>
      </c>
      <c r="BC79" s="62">
        <v>3</v>
      </c>
      <c r="BD79" s="62">
        <v>0</v>
      </c>
      <c r="BE79" s="49">
        <f t="shared" si="7"/>
        <v>22</v>
      </c>
      <c r="BF79" s="50">
        <v>0.94198649999999995</v>
      </c>
      <c r="BG79" s="50">
        <v>0.89044800000000002</v>
      </c>
    </row>
    <row r="80" spans="1:59" s="40" customFormat="1" x14ac:dyDescent="0.25">
      <c r="A80" s="54">
        <v>79</v>
      </c>
      <c r="B80" s="63">
        <v>26</v>
      </c>
      <c r="C80" s="63">
        <v>1</v>
      </c>
      <c r="D80" s="63">
        <v>1999</v>
      </c>
      <c r="E80" s="64" t="s">
        <v>135</v>
      </c>
      <c r="F80" s="63">
        <v>1</v>
      </c>
      <c r="G80" s="63">
        <v>1</v>
      </c>
      <c r="H80" s="63">
        <v>30</v>
      </c>
      <c r="I80" s="35">
        <v>10</v>
      </c>
      <c r="J80" s="65">
        <v>3</v>
      </c>
      <c r="K80" s="63">
        <v>3</v>
      </c>
      <c r="L80" s="65">
        <v>3</v>
      </c>
      <c r="M80" s="63">
        <v>999</v>
      </c>
      <c r="N80" s="63">
        <v>999</v>
      </c>
      <c r="O80" s="65">
        <v>999</v>
      </c>
      <c r="P80" s="65">
        <v>999</v>
      </c>
      <c r="Q80" s="65">
        <v>100</v>
      </c>
      <c r="R80" s="63">
        <v>2</v>
      </c>
      <c r="S80" s="63">
        <v>2</v>
      </c>
      <c r="T80" s="63">
        <v>4</v>
      </c>
      <c r="U80" s="63">
        <v>2</v>
      </c>
      <c r="V80" s="63">
        <v>2</v>
      </c>
      <c r="W80" s="63">
        <v>2</v>
      </c>
      <c r="X80" s="63">
        <v>2</v>
      </c>
      <c r="Y80" s="63">
        <v>1</v>
      </c>
      <c r="Z80" s="63">
        <v>2</v>
      </c>
      <c r="AA80" s="63">
        <v>1</v>
      </c>
      <c r="AB80" s="63">
        <v>3</v>
      </c>
      <c r="AC80" s="63">
        <v>2</v>
      </c>
      <c r="AD80" s="63">
        <v>3</v>
      </c>
      <c r="AE80" s="63">
        <v>2</v>
      </c>
      <c r="AF80" s="63">
        <v>2</v>
      </c>
      <c r="AG80" s="63">
        <v>2</v>
      </c>
      <c r="AH80" s="63">
        <v>1</v>
      </c>
      <c r="AI80" s="63">
        <v>3</v>
      </c>
      <c r="AJ80" s="63">
        <v>2</v>
      </c>
      <c r="AK80" s="63" t="s">
        <v>136</v>
      </c>
      <c r="AL80" s="63" t="s">
        <v>57</v>
      </c>
      <c r="AM80" s="38">
        <v>0.28999999999999998</v>
      </c>
      <c r="AN80" s="8">
        <f t="shared" si="4"/>
        <v>0.33018312146653983</v>
      </c>
      <c r="AO80" s="74">
        <v>0.79</v>
      </c>
      <c r="AP80" s="74">
        <f>AVERAGE(AP2:AP24,AP29:AP78,AP82:AP92,AP97)</f>
        <v>0.97647058823529409</v>
      </c>
      <c r="AQ80" s="8">
        <f>((1-AM80*AM80)*(1-AM80*AM80))/I80</f>
        <v>8.3887281000000008E-2</v>
      </c>
      <c r="AR80" s="8">
        <f t="shared" si="5"/>
        <v>3.4526451142792651</v>
      </c>
      <c r="AS80" s="8">
        <f>((1-AN80*AN80)*(1-AN80*AN80))/I80</f>
        <v>7.938437678606737E-2</v>
      </c>
      <c r="AT80" s="8">
        <f t="shared" si="6"/>
        <v>3.54921640452985</v>
      </c>
      <c r="AU80" s="66">
        <v>4</v>
      </c>
      <c r="AV80" s="66">
        <v>3</v>
      </c>
      <c r="AW80" s="66">
        <v>3</v>
      </c>
      <c r="AX80" s="66">
        <v>0</v>
      </c>
      <c r="AY80" s="66">
        <v>0</v>
      </c>
      <c r="AZ80" s="17">
        <v>4</v>
      </c>
      <c r="BA80" s="66">
        <v>3</v>
      </c>
      <c r="BB80" s="66">
        <v>4</v>
      </c>
      <c r="BC80" s="66">
        <v>2</v>
      </c>
      <c r="BD80" s="66">
        <v>0</v>
      </c>
      <c r="BE80" s="39">
        <f t="shared" si="7"/>
        <v>23</v>
      </c>
      <c r="BF80" s="40">
        <v>0.22169369999999999</v>
      </c>
      <c r="BG80" s="40">
        <v>0.13546079999999999</v>
      </c>
    </row>
    <row r="81" spans="1:59" s="50" customFormat="1" x14ac:dyDescent="0.25">
      <c r="A81" s="28">
        <v>80</v>
      </c>
      <c r="B81" s="59">
        <v>26</v>
      </c>
      <c r="C81" s="59">
        <v>2</v>
      </c>
      <c r="D81" s="59">
        <v>1999</v>
      </c>
      <c r="E81" s="60" t="s">
        <v>135</v>
      </c>
      <c r="F81" s="59">
        <v>1</v>
      </c>
      <c r="G81" s="59">
        <v>1</v>
      </c>
      <c r="H81" s="59">
        <v>30</v>
      </c>
      <c r="I81" s="45">
        <v>10</v>
      </c>
      <c r="J81" s="61">
        <v>3</v>
      </c>
      <c r="K81" s="59">
        <v>3</v>
      </c>
      <c r="L81" s="61">
        <v>3</v>
      </c>
      <c r="M81" s="59">
        <v>999</v>
      </c>
      <c r="N81" s="59">
        <v>999</v>
      </c>
      <c r="O81" s="61">
        <v>999</v>
      </c>
      <c r="P81" s="61">
        <v>999</v>
      </c>
      <c r="Q81" s="61">
        <v>100</v>
      </c>
      <c r="R81" s="59">
        <v>2</v>
      </c>
      <c r="S81" s="59">
        <v>2</v>
      </c>
      <c r="T81" s="59">
        <v>4</v>
      </c>
      <c r="U81" s="59">
        <v>2</v>
      </c>
      <c r="V81" s="59">
        <v>2</v>
      </c>
      <c r="W81" s="59">
        <v>2</v>
      </c>
      <c r="X81" s="59">
        <v>2</v>
      </c>
      <c r="Y81" s="59">
        <v>1</v>
      </c>
      <c r="Z81" s="59">
        <v>2</v>
      </c>
      <c r="AA81" s="59">
        <v>1</v>
      </c>
      <c r="AB81" s="59">
        <v>3</v>
      </c>
      <c r="AC81" s="59">
        <v>2</v>
      </c>
      <c r="AD81" s="59">
        <v>3</v>
      </c>
      <c r="AE81" s="59">
        <v>2</v>
      </c>
      <c r="AF81" s="59">
        <v>2</v>
      </c>
      <c r="AG81" s="59">
        <v>2</v>
      </c>
      <c r="AH81" s="59">
        <v>1</v>
      </c>
      <c r="AI81" s="59">
        <v>3</v>
      </c>
      <c r="AJ81" s="59">
        <v>2</v>
      </c>
      <c r="AK81" s="59" t="s">
        <v>137</v>
      </c>
      <c r="AL81" s="59" t="s">
        <v>57</v>
      </c>
      <c r="AM81" s="48">
        <v>0.26</v>
      </c>
      <c r="AN81" s="8">
        <f t="shared" si="4"/>
        <v>0.29602624683207024</v>
      </c>
      <c r="AO81" s="75">
        <v>0.79</v>
      </c>
      <c r="AP81" s="75">
        <f>AVERAGE(AP2:AP24,AP29:AP78,AP82:AP92,AP97)</f>
        <v>0.97647058823529409</v>
      </c>
      <c r="AQ81" s="8">
        <f>((1-AM81*AM81)*(1-AM81*AM81))/I81</f>
        <v>8.6936975999999999E-2</v>
      </c>
      <c r="AR81" s="8">
        <f t="shared" si="5"/>
        <v>3.3915461820767692</v>
      </c>
      <c r="AS81" s="8">
        <f>((1-AN81*AN81)*(1-AN81*AN81))/I81</f>
        <v>8.3241620896785523E-2</v>
      </c>
      <c r="AT81" s="8">
        <f t="shared" si="6"/>
        <v>3.4660093971857555</v>
      </c>
      <c r="AU81" s="62">
        <v>4</v>
      </c>
      <c r="AV81" s="62">
        <v>3</v>
      </c>
      <c r="AW81" s="62">
        <v>3</v>
      </c>
      <c r="AX81" s="62">
        <v>0</v>
      </c>
      <c r="AY81" s="62">
        <v>0</v>
      </c>
      <c r="AZ81" s="33">
        <v>4</v>
      </c>
      <c r="BA81" s="62">
        <v>3</v>
      </c>
      <c r="BB81" s="62">
        <v>4</v>
      </c>
      <c r="BC81" s="62">
        <v>2</v>
      </c>
      <c r="BD81" s="62">
        <v>0</v>
      </c>
      <c r="BE81" s="49">
        <f t="shared" si="7"/>
        <v>23</v>
      </c>
      <c r="BF81" s="50">
        <v>0.19376589999999999</v>
      </c>
      <c r="BG81" s="50">
        <v>0.1171232</v>
      </c>
    </row>
    <row r="82" spans="1:59" s="40" customFormat="1" x14ac:dyDescent="0.25">
      <c r="A82" s="12">
        <v>81</v>
      </c>
      <c r="B82" s="63">
        <v>27</v>
      </c>
      <c r="C82" s="63">
        <v>1</v>
      </c>
      <c r="D82" s="63">
        <v>1992</v>
      </c>
      <c r="E82" s="64" t="s">
        <v>138</v>
      </c>
      <c r="F82" s="63">
        <v>1</v>
      </c>
      <c r="G82" s="63">
        <v>1</v>
      </c>
      <c r="H82" s="63">
        <v>224</v>
      </c>
      <c r="I82" s="35">
        <v>56</v>
      </c>
      <c r="J82" s="63">
        <v>4</v>
      </c>
      <c r="K82" s="63">
        <v>4</v>
      </c>
      <c r="L82" s="65">
        <v>4</v>
      </c>
      <c r="M82" s="63">
        <v>999</v>
      </c>
      <c r="N82" s="63">
        <v>999</v>
      </c>
      <c r="O82" s="65">
        <v>999</v>
      </c>
      <c r="P82" s="65">
        <v>999</v>
      </c>
      <c r="Q82" s="65">
        <v>999</v>
      </c>
      <c r="R82" s="63">
        <v>1</v>
      </c>
      <c r="S82" s="63">
        <v>2</v>
      </c>
      <c r="T82" s="63">
        <v>2</v>
      </c>
      <c r="U82" s="63">
        <v>2</v>
      </c>
      <c r="V82" s="63">
        <v>2</v>
      </c>
      <c r="W82" s="63">
        <v>1</v>
      </c>
      <c r="X82" s="63">
        <v>1</v>
      </c>
      <c r="Y82" s="63">
        <v>1</v>
      </c>
      <c r="Z82" s="63">
        <v>2</v>
      </c>
      <c r="AA82" s="63">
        <v>1</v>
      </c>
      <c r="AB82" s="63">
        <v>1</v>
      </c>
      <c r="AC82" s="63">
        <v>2</v>
      </c>
      <c r="AD82" s="63">
        <v>1</v>
      </c>
      <c r="AE82" s="63">
        <v>3</v>
      </c>
      <c r="AF82" s="63">
        <v>1</v>
      </c>
      <c r="AG82" s="63">
        <v>3</v>
      </c>
      <c r="AH82" s="63">
        <v>1</v>
      </c>
      <c r="AI82" s="63">
        <v>1</v>
      </c>
      <c r="AJ82" s="63">
        <v>1</v>
      </c>
      <c r="AK82" s="63" t="s">
        <v>139</v>
      </c>
      <c r="AL82" s="63" t="s">
        <v>140</v>
      </c>
      <c r="AM82" s="38">
        <v>-0.04</v>
      </c>
      <c r="AN82" s="8">
        <f t="shared" si="4"/>
        <v>-4.4721359549995794E-2</v>
      </c>
      <c r="AO82" s="74">
        <v>0.8</v>
      </c>
      <c r="AP82" s="74">
        <v>1</v>
      </c>
      <c r="AQ82" s="8">
        <f>((1-AM82*AM82)*(1-AM82*AM82))/I82</f>
        <v>1.7800045714285711E-2</v>
      </c>
      <c r="AR82" s="8">
        <f t="shared" si="5"/>
        <v>7.4953072651721593</v>
      </c>
      <c r="AS82" s="8">
        <f>((1-AN82*AN82)*(1-AN82*AN82))/I82</f>
        <v>1.7785785714285716E-2</v>
      </c>
      <c r="AT82" s="8">
        <f t="shared" si="6"/>
        <v>7.4983113963405632</v>
      </c>
      <c r="AU82" s="66">
        <v>4</v>
      </c>
      <c r="AV82" s="66">
        <v>1</v>
      </c>
      <c r="AW82" s="66">
        <v>2</v>
      </c>
      <c r="AX82" s="66">
        <v>0</v>
      </c>
      <c r="AY82" s="66">
        <v>0</v>
      </c>
      <c r="AZ82" s="17">
        <v>4</v>
      </c>
      <c r="BA82" s="66">
        <v>3</v>
      </c>
      <c r="BB82" s="66">
        <v>4</v>
      </c>
      <c r="BC82" s="66">
        <v>1</v>
      </c>
      <c r="BD82" s="66">
        <v>0</v>
      </c>
      <c r="BE82" s="39">
        <f t="shared" si="7"/>
        <v>19</v>
      </c>
      <c r="BF82" s="40">
        <v>8.8665800000000003E-2</v>
      </c>
      <c r="BG82" s="40">
        <v>5.9978700000000003E-2</v>
      </c>
    </row>
    <row r="83" spans="1:59" x14ac:dyDescent="0.25">
      <c r="A83" s="26">
        <v>82</v>
      </c>
      <c r="B83" s="55">
        <v>27</v>
      </c>
      <c r="C83" s="55">
        <v>2</v>
      </c>
      <c r="D83" s="55">
        <v>1992</v>
      </c>
      <c r="E83" s="56" t="s">
        <v>138</v>
      </c>
      <c r="F83" s="55">
        <v>1</v>
      </c>
      <c r="G83" s="55">
        <v>1</v>
      </c>
      <c r="H83" s="55">
        <v>224</v>
      </c>
      <c r="I83" s="27">
        <v>56</v>
      </c>
      <c r="J83" s="55">
        <v>4</v>
      </c>
      <c r="K83" s="55">
        <v>4</v>
      </c>
      <c r="L83" s="57">
        <v>4</v>
      </c>
      <c r="M83" s="55">
        <v>999</v>
      </c>
      <c r="N83" s="55">
        <v>999</v>
      </c>
      <c r="O83" s="57">
        <v>999</v>
      </c>
      <c r="P83" s="57">
        <v>999</v>
      </c>
      <c r="Q83" s="57">
        <v>999</v>
      </c>
      <c r="R83" s="55">
        <v>1</v>
      </c>
      <c r="S83" s="55">
        <v>2</v>
      </c>
      <c r="T83" s="55">
        <v>2</v>
      </c>
      <c r="U83" s="55">
        <v>2</v>
      </c>
      <c r="V83" s="55">
        <v>2</v>
      </c>
      <c r="W83" s="55">
        <v>1</v>
      </c>
      <c r="X83" s="55">
        <v>1</v>
      </c>
      <c r="Y83" s="55">
        <v>1</v>
      </c>
      <c r="Z83" s="55">
        <v>2</v>
      </c>
      <c r="AA83" s="55">
        <v>1</v>
      </c>
      <c r="AB83" s="55">
        <v>1</v>
      </c>
      <c r="AC83" s="55">
        <v>2</v>
      </c>
      <c r="AD83" s="55">
        <v>1</v>
      </c>
      <c r="AE83" s="55">
        <v>3</v>
      </c>
      <c r="AF83" s="55">
        <v>1</v>
      </c>
      <c r="AG83" s="55">
        <v>3</v>
      </c>
      <c r="AH83" s="55">
        <v>1</v>
      </c>
      <c r="AI83" s="55">
        <v>1</v>
      </c>
      <c r="AJ83" s="55">
        <v>1</v>
      </c>
      <c r="AK83" s="55" t="s">
        <v>141</v>
      </c>
      <c r="AL83" s="55" t="s">
        <v>140</v>
      </c>
      <c r="AM83" s="43">
        <v>0.05</v>
      </c>
      <c r="AN83" s="8">
        <f t="shared" si="4"/>
        <v>6.0633906259083242E-2</v>
      </c>
      <c r="AO83" s="72">
        <v>0.68</v>
      </c>
      <c r="AP83" s="72">
        <v>1</v>
      </c>
      <c r="AQ83" s="8">
        <f>((1-AM83*AM83)*(1-AM83*AM83))/I83</f>
        <v>1.7767968750000002E-2</v>
      </c>
      <c r="AR83" s="8">
        <f t="shared" si="5"/>
        <v>7.5020699484189297</v>
      </c>
      <c r="AS83" s="8">
        <f>((1-AN83*AN83)*(1-AN83*AN83))/I83</f>
        <v>1.7726081701062778E-2</v>
      </c>
      <c r="AT83" s="8">
        <f t="shared" si="6"/>
        <v>7.5109284811993504</v>
      </c>
      <c r="AU83" s="58">
        <v>4</v>
      </c>
      <c r="AV83" s="58">
        <v>1</v>
      </c>
      <c r="AW83" s="58">
        <v>2</v>
      </c>
      <c r="AX83" s="58">
        <v>0</v>
      </c>
      <c r="AY83" s="58">
        <v>0</v>
      </c>
      <c r="AZ83" s="24">
        <v>4</v>
      </c>
      <c r="BA83" s="58">
        <v>3</v>
      </c>
      <c r="BB83" s="58">
        <v>4</v>
      </c>
      <c r="BC83" s="58">
        <v>1</v>
      </c>
      <c r="BD83" s="58">
        <v>0</v>
      </c>
      <c r="BE83" s="44">
        <f t="shared" si="7"/>
        <v>19</v>
      </c>
      <c r="BF83" s="2">
        <v>0.1011736</v>
      </c>
      <c r="BG83" s="2">
        <v>6.5654799999999999E-2</v>
      </c>
    </row>
    <row r="84" spans="1:59" x14ac:dyDescent="0.25">
      <c r="A84" s="19">
        <v>83</v>
      </c>
      <c r="B84" s="55">
        <v>27</v>
      </c>
      <c r="C84" s="55">
        <v>3</v>
      </c>
      <c r="D84" s="55">
        <v>1992</v>
      </c>
      <c r="E84" s="56" t="s">
        <v>138</v>
      </c>
      <c r="F84" s="55">
        <v>1</v>
      </c>
      <c r="G84" s="55">
        <v>1</v>
      </c>
      <c r="H84" s="55">
        <v>224</v>
      </c>
      <c r="I84" s="27">
        <v>56</v>
      </c>
      <c r="J84" s="55">
        <v>4</v>
      </c>
      <c r="K84" s="55">
        <v>4</v>
      </c>
      <c r="L84" s="57">
        <v>4</v>
      </c>
      <c r="M84" s="55">
        <v>999</v>
      </c>
      <c r="N84" s="55">
        <v>999</v>
      </c>
      <c r="O84" s="57">
        <v>999</v>
      </c>
      <c r="P84" s="57">
        <v>999</v>
      </c>
      <c r="Q84" s="57">
        <v>999</v>
      </c>
      <c r="R84" s="55">
        <v>1</v>
      </c>
      <c r="S84" s="55">
        <v>2</v>
      </c>
      <c r="T84" s="55">
        <v>2</v>
      </c>
      <c r="U84" s="55">
        <v>2</v>
      </c>
      <c r="V84" s="55">
        <v>2</v>
      </c>
      <c r="W84" s="55">
        <v>1</v>
      </c>
      <c r="X84" s="55">
        <v>1</v>
      </c>
      <c r="Y84" s="55">
        <v>1</v>
      </c>
      <c r="Z84" s="55">
        <v>2</v>
      </c>
      <c r="AA84" s="55">
        <v>1</v>
      </c>
      <c r="AB84" s="55">
        <v>1</v>
      </c>
      <c r="AC84" s="55">
        <v>2</v>
      </c>
      <c r="AD84" s="55">
        <v>1</v>
      </c>
      <c r="AE84" s="55">
        <v>3</v>
      </c>
      <c r="AF84" s="55">
        <v>1</v>
      </c>
      <c r="AG84" s="55">
        <v>3</v>
      </c>
      <c r="AH84" s="55">
        <v>1</v>
      </c>
      <c r="AI84" s="55">
        <v>1</v>
      </c>
      <c r="AJ84" s="55">
        <v>1</v>
      </c>
      <c r="AK84" s="55" t="s">
        <v>142</v>
      </c>
      <c r="AL84" s="55" t="s">
        <v>140</v>
      </c>
      <c r="AM84" s="43">
        <v>0.17</v>
      </c>
      <c r="AN84" s="8">
        <f t="shared" si="4"/>
        <v>0.19500337378997754</v>
      </c>
      <c r="AO84" s="72">
        <v>0.76</v>
      </c>
      <c r="AP84" s="72">
        <v>1</v>
      </c>
      <c r="AQ84" s="8">
        <f>((1-AM84*AM84)*(1-AM84*AM84))/I84</f>
        <v>1.6839914464285712E-2</v>
      </c>
      <c r="AR84" s="8">
        <f t="shared" si="5"/>
        <v>7.7060187143938661</v>
      </c>
      <c r="AS84" s="8">
        <f>((1-AN84*AN84)*(1-AN84*AN84))/I84</f>
        <v>1.6524881591313812E-2</v>
      </c>
      <c r="AT84" s="8">
        <f t="shared" si="6"/>
        <v>7.7791262862760098</v>
      </c>
      <c r="AU84" s="58">
        <v>4</v>
      </c>
      <c r="AV84" s="58">
        <v>1</v>
      </c>
      <c r="AW84" s="58">
        <v>2</v>
      </c>
      <c r="AX84" s="58">
        <v>0</v>
      </c>
      <c r="AY84" s="58">
        <v>0</v>
      </c>
      <c r="AZ84" s="24">
        <v>4</v>
      </c>
      <c r="BA84" s="58">
        <v>3</v>
      </c>
      <c r="BB84" s="58">
        <v>4</v>
      </c>
      <c r="BC84" s="58">
        <v>1</v>
      </c>
      <c r="BD84" s="58">
        <v>0</v>
      </c>
      <c r="BE84" s="44">
        <f t="shared" si="7"/>
        <v>19</v>
      </c>
      <c r="BF84" s="2">
        <v>0.35566209999999998</v>
      </c>
      <c r="BG84" s="2">
        <v>0.24512010000000001</v>
      </c>
    </row>
    <row r="85" spans="1:59" x14ac:dyDescent="0.25">
      <c r="A85" s="19">
        <v>84</v>
      </c>
      <c r="B85" s="55">
        <v>27</v>
      </c>
      <c r="C85" s="55">
        <v>4</v>
      </c>
      <c r="D85" s="55">
        <v>1992</v>
      </c>
      <c r="E85" s="56" t="s">
        <v>138</v>
      </c>
      <c r="F85" s="55">
        <v>1</v>
      </c>
      <c r="G85" s="55">
        <v>1</v>
      </c>
      <c r="H85" s="55">
        <v>224</v>
      </c>
      <c r="I85" s="27">
        <v>56</v>
      </c>
      <c r="J85" s="55">
        <v>4</v>
      </c>
      <c r="K85" s="55">
        <v>4</v>
      </c>
      <c r="L85" s="57">
        <v>4</v>
      </c>
      <c r="M85" s="55">
        <v>999</v>
      </c>
      <c r="N85" s="55">
        <v>999</v>
      </c>
      <c r="O85" s="57">
        <v>999</v>
      </c>
      <c r="P85" s="57">
        <v>999</v>
      </c>
      <c r="Q85" s="57">
        <v>999</v>
      </c>
      <c r="R85" s="55">
        <v>1</v>
      </c>
      <c r="S85" s="55">
        <v>2</v>
      </c>
      <c r="T85" s="55">
        <v>2</v>
      </c>
      <c r="U85" s="55">
        <v>2</v>
      </c>
      <c r="V85" s="55">
        <v>1</v>
      </c>
      <c r="W85" s="55">
        <v>1</v>
      </c>
      <c r="X85" s="55">
        <v>1</v>
      </c>
      <c r="Y85" s="55">
        <v>1</v>
      </c>
      <c r="Z85" s="55">
        <v>2</v>
      </c>
      <c r="AA85" s="55">
        <v>1</v>
      </c>
      <c r="AB85" s="55">
        <v>1</v>
      </c>
      <c r="AC85" s="55">
        <v>2</v>
      </c>
      <c r="AD85" s="55">
        <v>1</v>
      </c>
      <c r="AE85" s="55">
        <v>3</v>
      </c>
      <c r="AF85" s="55">
        <v>1</v>
      </c>
      <c r="AG85" s="55">
        <v>3</v>
      </c>
      <c r="AH85" s="55">
        <v>1</v>
      </c>
      <c r="AI85" s="55">
        <v>1</v>
      </c>
      <c r="AJ85" s="55">
        <v>1</v>
      </c>
      <c r="AK85" s="55" t="s">
        <v>143</v>
      </c>
      <c r="AL85" s="55" t="s">
        <v>140</v>
      </c>
      <c r="AM85" s="43">
        <v>0.04</v>
      </c>
      <c r="AN85" s="8">
        <f t="shared" si="4"/>
        <v>5.3935988997059363E-2</v>
      </c>
      <c r="AO85" s="72">
        <v>0.55000000000000004</v>
      </c>
      <c r="AP85" s="72">
        <v>1</v>
      </c>
      <c r="AQ85" s="8">
        <f>((1-AM85*AM85)*(1-AM85*AM85))/I85</f>
        <v>1.7800045714285711E-2</v>
      </c>
      <c r="AR85" s="8">
        <f t="shared" si="5"/>
        <v>7.4953072651721593</v>
      </c>
      <c r="AS85" s="8">
        <f>((1-AN85*AN85)*(1-AN85*AN85))/I85</f>
        <v>1.7753397874852424E-2</v>
      </c>
      <c r="AT85" s="8">
        <f t="shared" si="6"/>
        <v>7.5051479311658191</v>
      </c>
      <c r="AU85" s="58">
        <v>4</v>
      </c>
      <c r="AV85" s="58">
        <v>1</v>
      </c>
      <c r="AW85" s="58">
        <v>2</v>
      </c>
      <c r="AX85" s="58">
        <v>0</v>
      </c>
      <c r="AY85" s="58">
        <v>0</v>
      </c>
      <c r="AZ85" s="24">
        <v>4</v>
      </c>
      <c r="BA85" s="58">
        <v>3</v>
      </c>
      <c r="BB85" s="58">
        <v>4</v>
      </c>
      <c r="BC85" s="58">
        <v>1</v>
      </c>
      <c r="BD85" s="58">
        <v>0</v>
      </c>
      <c r="BE85" s="44">
        <f t="shared" si="7"/>
        <v>19</v>
      </c>
      <c r="BF85" s="2">
        <v>8.8665800000000003E-2</v>
      </c>
      <c r="BG85" s="2">
        <v>5.9978700000000003E-2</v>
      </c>
    </row>
    <row r="86" spans="1:59" x14ac:dyDescent="0.25">
      <c r="A86" s="26">
        <v>85</v>
      </c>
      <c r="B86" s="55">
        <v>27</v>
      </c>
      <c r="C86" s="55">
        <v>5</v>
      </c>
      <c r="D86" s="55">
        <v>1992</v>
      </c>
      <c r="E86" s="56" t="s">
        <v>138</v>
      </c>
      <c r="F86" s="55">
        <v>1</v>
      </c>
      <c r="G86" s="55">
        <v>1</v>
      </c>
      <c r="H86" s="55">
        <v>224</v>
      </c>
      <c r="I86" s="27">
        <v>56</v>
      </c>
      <c r="J86" s="55">
        <v>4</v>
      </c>
      <c r="K86" s="55">
        <v>4</v>
      </c>
      <c r="L86" s="57">
        <v>4</v>
      </c>
      <c r="M86" s="55">
        <v>999</v>
      </c>
      <c r="N86" s="55">
        <v>999</v>
      </c>
      <c r="O86" s="57">
        <v>999</v>
      </c>
      <c r="P86" s="57">
        <v>999</v>
      </c>
      <c r="Q86" s="57">
        <v>999</v>
      </c>
      <c r="R86" s="55">
        <v>1</v>
      </c>
      <c r="S86" s="55">
        <v>2</v>
      </c>
      <c r="T86" s="55">
        <v>2</v>
      </c>
      <c r="U86" s="55">
        <v>2</v>
      </c>
      <c r="V86" s="55">
        <v>1</v>
      </c>
      <c r="W86" s="55">
        <v>1</v>
      </c>
      <c r="X86" s="55">
        <v>1</v>
      </c>
      <c r="Y86" s="55">
        <v>1</v>
      </c>
      <c r="Z86" s="55">
        <v>2</v>
      </c>
      <c r="AA86" s="55">
        <v>1</v>
      </c>
      <c r="AB86" s="55">
        <v>1</v>
      </c>
      <c r="AC86" s="55">
        <v>2</v>
      </c>
      <c r="AD86" s="55">
        <v>1</v>
      </c>
      <c r="AE86" s="55">
        <v>3</v>
      </c>
      <c r="AF86" s="55">
        <v>1</v>
      </c>
      <c r="AG86" s="55">
        <v>3</v>
      </c>
      <c r="AH86" s="55">
        <v>1</v>
      </c>
      <c r="AI86" s="55">
        <v>1</v>
      </c>
      <c r="AJ86" s="55">
        <v>1</v>
      </c>
      <c r="AK86" s="55" t="s">
        <v>144</v>
      </c>
      <c r="AL86" s="55" t="s">
        <v>140</v>
      </c>
      <c r="AM86" s="43">
        <v>0.2</v>
      </c>
      <c r="AN86" s="8">
        <f t="shared" si="4"/>
        <v>0.22501758018520479</v>
      </c>
      <c r="AO86" s="72">
        <v>0.79</v>
      </c>
      <c r="AP86" s="72">
        <v>1</v>
      </c>
      <c r="AQ86" s="8">
        <f>((1-AM86*AM86)*(1-AM86*AM86))/I86</f>
        <v>1.6457142857142858E-2</v>
      </c>
      <c r="AR86" s="8">
        <f t="shared" si="5"/>
        <v>7.7951195557790447</v>
      </c>
      <c r="AS86" s="8">
        <f>((1-AN86*AN86)*(1-AN86*AN86))/I86</f>
        <v>1.6094604802343947E-2</v>
      </c>
      <c r="AT86" s="8">
        <f t="shared" si="6"/>
        <v>7.8824248948037701</v>
      </c>
      <c r="AU86" s="58">
        <v>4</v>
      </c>
      <c r="AV86" s="58">
        <v>1</v>
      </c>
      <c r="AW86" s="58">
        <v>2</v>
      </c>
      <c r="AX86" s="58">
        <v>0</v>
      </c>
      <c r="AY86" s="58">
        <v>0</v>
      </c>
      <c r="AZ86" s="24">
        <v>4</v>
      </c>
      <c r="BA86" s="58">
        <v>3</v>
      </c>
      <c r="BB86" s="58">
        <v>4</v>
      </c>
      <c r="BC86" s="58">
        <v>1</v>
      </c>
      <c r="BD86" s="58">
        <v>0</v>
      </c>
      <c r="BE86" s="44">
        <f t="shared" si="7"/>
        <v>19</v>
      </c>
      <c r="BF86" s="2">
        <v>0.44571490000000002</v>
      </c>
      <c r="BG86" s="2">
        <v>0.3231812</v>
      </c>
    </row>
    <row r="87" spans="1:59" x14ac:dyDescent="0.25">
      <c r="A87" s="19">
        <v>86</v>
      </c>
      <c r="B87" s="55">
        <v>27</v>
      </c>
      <c r="C87" s="55">
        <v>6</v>
      </c>
      <c r="D87" s="55">
        <v>1992</v>
      </c>
      <c r="E87" s="56" t="s">
        <v>138</v>
      </c>
      <c r="F87" s="55">
        <v>1</v>
      </c>
      <c r="G87" s="55">
        <v>1</v>
      </c>
      <c r="H87" s="55">
        <v>224</v>
      </c>
      <c r="I87" s="27">
        <v>56</v>
      </c>
      <c r="J87" s="55">
        <v>4</v>
      </c>
      <c r="K87" s="55">
        <v>4</v>
      </c>
      <c r="L87" s="57">
        <v>4</v>
      </c>
      <c r="M87" s="55">
        <v>999</v>
      </c>
      <c r="N87" s="55">
        <v>999</v>
      </c>
      <c r="O87" s="57">
        <v>999</v>
      </c>
      <c r="P87" s="57">
        <v>999</v>
      </c>
      <c r="Q87" s="57">
        <v>999</v>
      </c>
      <c r="R87" s="55">
        <v>1</v>
      </c>
      <c r="S87" s="55">
        <v>2</v>
      </c>
      <c r="T87" s="55">
        <v>2</v>
      </c>
      <c r="U87" s="55">
        <v>2</v>
      </c>
      <c r="V87" s="55">
        <v>1</v>
      </c>
      <c r="W87" s="55">
        <v>1</v>
      </c>
      <c r="X87" s="55">
        <v>1</v>
      </c>
      <c r="Y87" s="55">
        <v>1</v>
      </c>
      <c r="Z87" s="55">
        <v>2</v>
      </c>
      <c r="AA87" s="55">
        <v>1</v>
      </c>
      <c r="AB87" s="55">
        <v>1</v>
      </c>
      <c r="AC87" s="55">
        <v>2</v>
      </c>
      <c r="AD87" s="55">
        <v>1</v>
      </c>
      <c r="AE87" s="55">
        <v>3</v>
      </c>
      <c r="AF87" s="55">
        <v>1</v>
      </c>
      <c r="AG87" s="55">
        <v>3</v>
      </c>
      <c r="AH87" s="55">
        <v>1</v>
      </c>
      <c r="AI87" s="55">
        <v>1</v>
      </c>
      <c r="AJ87" s="55">
        <v>1</v>
      </c>
      <c r="AK87" s="55" t="s">
        <v>145</v>
      </c>
      <c r="AL87" s="55" t="s">
        <v>140</v>
      </c>
      <c r="AM87" s="43">
        <v>0.3</v>
      </c>
      <c r="AN87" s="8">
        <f t="shared" si="4"/>
        <v>0.34874291623145787</v>
      </c>
      <c r="AO87" s="72">
        <v>0.74</v>
      </c>
      <c r="AP87" s="72">
        <v>1</v>
      </c>
      <c r="AQ87" s="8">
        <f>((1-AM87*AM87)*(1-AM87*AM87))/I87</f>
        <v>1.47875E-2</v>
      </c>
      <c r="AR87" s="8">
        <f t="shared" si="5"/>
        <v>8.2234228280745967</v>
      </c>
      <c r="AS87" s="8">
        <f>((1-AN87*AN87)*(1-AN87*AN87))/I87</f>
        <v>1.3777653135761245E-2</v>
      </c>
      <c r="AT87" s="8">
        <f t="shared" si="6"/>
        <v>8.5194660498852812</v>
      </c>
      <c r="AU87" s="58">
        <v>4</v>
      </c>
      <c r="AV87" s="58">
        <v>1</v>
      </c>
      <c r="AW87" s="58">
        <v>2</v>
      </c>
      <c r="AX87" s="58">
        <v>0</v>
      </c>
      <c r="AY87" s="58">
        <v>0</v>
      </c>
      <c r="AZ87" s="24">
        <v>4</v>
      </c>
      <c r="BA87" s="58">
        <v>3</v>
      </c>
      <c r="BB87" s="58">
        <v>4</v>
      </c>
      <c r="BC87" s="58">
        <v>1</v>
      </c>
      <c r="BD87" s="58">
        <v>0</v>
      </c>
      <c r="BE87" s="44">
        <f t="shared" si="7"/>
        <v>19</v>
      </c>
      <c r="BF87" s="2">
        <v>0.75139549999999999</v>
      </c>
      <c r="BG87" s="2">
        <v>0.63737379999999999</v>
      </c>
    </row>
    <row r="88" spans="1:59" s="50" customFormat="1" x14ac:dyDescent="0.25">
      <c r="A88" s="28">
        <v>87</v>
      </c>
      <c r="B88" s="59">
        <v>27</v>
      </c>
      <c r="C88" s="59">
        <v>7</v>
      </c>
      <c r="D88" s="59">
        <v>1992</v>
      </c>
      <c r="E88" s="60" t="s">
        <v>138</v>
      </c>
      <c r="F88" s="59">
        <v>1</v>
      </c>
      <c r="G88" s="59">
        <v>1</v>
      </c>
      <c r="H88" s="59">
        <v>224</v>
      </c>
      <c r="I88" s="45">
        <v>56</v>
      </c>
      <c r="J88" s="59">
        <v>4</v>
      </c>
      <c r="K88" s="59">
        <v>4</v>
      </c>
      <c r="L88" s="61">
        <v>4</v>
      </c>
      <c r="M88" s="59">
        <v>999</v>
      </c>
      <c r="N88" s="59">
        <v>999</v>
      </c>
      <c r="O88" s="61">
        <v>999</v>
      </c>
      <c r="P88" s="61">
        <v>999</v>
      </c>
      <c r="Q88" s="61">
        <v>999</v>
      </c>
      <c r="R88" s="59">
        <v>1</v>
      </c>
      <c r="S88" s="59">
        <v>2</v>
      </c>
      <c r="T88" s="59">
        <v>2</v>
      </c>
      <c r="U88" s="59">
        <v>2</v>
      </c>
      <c r="V88" s="59">
        <v>2</v>
      </c>
      <c r="W88" s="59">
        <v>1</v>
      </c>
      <c r="X88" s="59">
        <v>1</v>
      </c>
      <c r="Y88" s="59">
        <v>1</v>
      </c>
      <c r="Z88" s="59">
        <v>2</v>
      </c>
      <c r="AA88" s="59">
        <v>1</v>
      </c>
      <c r="AB88" s="59">
        <v>1</v>
      </c>
      <c r="AC88" s="59">
        <v>2</v>
      </c>
      <c r="AD88" s="59">
        <v>1</v>
      </c>
      <c r="AE88" s="59">
        <v>3</v>
      </c>
      <c r="AF88" s="59">
        <v>1</v>
      </c>
      <c r="AG88" s="59">
        <v>3</v>
      </c>
      <c r="AH88" s="59">
        <v>1</v>
      </c>
      <c r="AI88" s="59">
        <v>1</v>
      </c>
      <c r="AJ88" s="59">
        <v>1</v>
      </c>
      <c r="AK88" s="59" t="s">
        <v>146</v>
      </c>
      <c r="AL88" s="59" t="s">
        <v>140</v>
      </c>
      <c r="AM88" s="48">
        <v>0.11</v>
      </c>
      <c r="AN88" s="8">
        <f t="shared" si="4"/>
        <v>0.12051503239350997</v>
      </c>
      <c r="AO88" s="75">
        <f>AVERAGE(AO2:AO12,AO14:AO28,AO33:AO87,AO89:AO97)</f>
        <v>0.83311111111111069</v>
      </c>
      <c r="AP88" s="75">
        <v>1</v>
      </c>
      <c r="AQ88" s="8">
        <f>((1-AM88*AM88)*(1-AM88*AM88))/I88</f>
        <v>1.7427614464285715E-2</v>
      </c>
      <c r="AR88" s="8">
        <f t="shared" si="5"/>
        <v>7.5749719339486612</v>
      </c>
      <c r="AS88" s="8">
        <f>((1-AN88*AN88)*(1-AN88*AN88))/I88</f>
        <v>1.7342199943254564E-2</v>
      </c>
      <c r="AT88" s="8">
        <f t="shared" si="6"/>
        <v>7.5936033037936994</v>
      </c>
      <c r="AU88" s="62">
        <v>4</v>
      </c>
      <c r="AV88" s="62">
        <v>1</v>
      </c>
      <c r="AW88" s="62">
        <v>2</v>
      </c>
      <c r="AX88" s="62">
        <v>0</v>
      </c>
      <c r="AY88" s="62">
        <v>0</v>
      </c>
      <c r="AZ88" s="33">
        <v>4</v>
      </c>
      <c r="BA88" s="62">
        <v>3</v>
      </c>
      <c r="BB88" s="62">
        <v>4</v>
      </c>
      <c r="BC88" s="62">
        <v>1</v>
      </c>
      <c r="BD88" s="62">
        <v>0</v>
      </c>
      <c r="BE88" s="49">
        <f t="shared" si="7"/>
        <v>19</v>
      </c>
      <c r="BF88" s="50">
        <v>0.2041133</v>
      </c>
      <c r="BG88" s="50">
        <v>0.12858159999999999</v>
      </c>
    </row>
    <row r="89" spans="1:59" s="40" customFormat="1" x14ac:dyDescent="0.25">
      <c r="A89" s="54">
        <v>88</v>
      </c>
      <c r="B89" s="63">
        <v>28</v>
      </c>
      <c r="C89" s="63">
        <v>1</v>
      </c>
      <c r="D89" s="63">
        <v>1991</v>
      </c>
      <c r="E89" s="64" t="s">
        <v>147</v>
      </c>
      <c r="F89" s="63">
        <v>1</v>
      </c>
      <c r="G89" s="63">
        <v>1</v>
      </c>
      <c r="H89" s="63">
        <v>120</v>
      </c>
      <c r="I89" s="35">
        <v>40</v>
      </c>
      <c r="J89" s="63">
        <v>3</v>
      </c>
      <c r="K89" s="63">
        <v>3</v>
      </c>
      <c r="L89" s="65">
        <v>3</v>
      </c>
      <c r="M89" s="63">
        <v>999</v>
      </c>
      <c r="N89" s="63">
        <v>999</v>
      </c>
      <c r="O89" s="65">
        <v>999</v>
      </c>
      <c r="P89" s="65">
        <v>999</v>
      </c>
      <c r="Q89" s="65">
        <v>999</v>
      </c>
      <c r="R89" s="63">
        <v>1</v>
      </c>
      <c r="S89" s="63">
        <v>2</v>
      </c>
      <c r="T89" s="63">
        <v>2</v>
      </c>
      <c r="U89" s="63">
        <v>2</v>
      </c>
      <c r="V89" s="63">
        <v>3</v>
      </c>
      <c r="W89" s="63">
        <v>1</v>
      </c>
      <c r="X89" s="63">
        <v>1</v>
      </c>
      <c r="Y89" s="63">
        <v>1</v>
      </c>
      <c r="Z89" s="63">
        <v>2</v>
      </c>
      <c r="AA89" s="63">
        <v>1</v>
      </c>
      <c r="AB89" s="63">
        <v>1</v>
      </c>
      <c r="AC89" s="63">
        <v>2</v>
      </c>
      <c r="AD89" s="63">
        <v>1</v>
      </c>
      <c r="AE89" s="63">
        <v>3</v>
      </c>
      <c r="AF89" s="63">
        <v>1</v>
      </c>
      <c r="AG89" s="63">
        <v>3</v>
      </c>
      <c r="AH89" s="63">
        <v>1</v>
      </c>
      <c r="AI89" s="63">
        <v>1</v>
      </c>
      <c r="AJ89" s="63">
        <v>1</v>
      </c>
      <c r="AK89" s="63" t="s">
        <v>148</v>
      </c>
      <c r="AL89" s="63" t="s">
        <v>57</v>
      </c>
      <c r="AM89" s="38">
        <v>3.2000000000000001E-2</v>
      </c>
      <c r="AN89" s="8">
        <f t="shared" si="4"/>
        <v>3.3005479880281394E-2</v>
      </c>
      <c r="AO89" s="74">
        <v>0.94</v>
      </c>
      <c r="AP89" s="74">
        <v>1</v>
      </c>
      <c r="AQ89" s="8">
        <f>((1-AM89*AM89)*(1-AM89*AM89))/I89</f>
        <v>2.4948826214399998E-2</v>
      </c>
      <c r="AR89" s="8">
        <f t="shared" si="5"/>
        <v>6.3310383035596045</v>
      </c>
      <c r="AS89" s="8">
        <f>((1-AN89*AN89)*(1-AN89*AN89))/I89</f>
        <v>2.4945561582616564E-2</v>
      </c>
      <c r="AT89" s="8">
        <f t="shared" si="6"/>
        <v>6.331452562276942</v>
      </c>
      <c r="AU89" s="66">
        <v>4</v>
      </c>
      <c r="AV89" s="66">
        <v>1</v>
      </c>
      <c r="AW89" s="66">
        <v>1</v>
      </c>
      <c r="AX89" s="66">
        <v>0</v>
      </c>
      <c r="AY89" s="66">
        <v>0</v>
      </c>
      <c r="AZ89" s="17">
        <v>4</v>
      </c>
      <c r="BA89" s="66">
        <v>3</v>
      </c>
      <c r="BB89" s="66">
        <v>4</v>
      </c>
      <c r="BC89" s="66">
        <v>1</v>
      </c>
      <c r="BD89" s="66">
        <v>0</v>
      </c>
      <c r="BE89" s="39">
        <f t="shared" si="7"/>
        <v>18</v>
      </c>
      <c r="BF89" s="40">
        <v>7.4096599999999999E-2</v>
      </c>
      <c r="BG89" s="40">
        <v>5.4476799999999999E-2</v>
      </c>
    </row>
    <row r="90" spans="1:59" s="50" customFormat="1" x14ac:dyDescent="0.25">
      <c r="A90" s="28">
        <v>89</v>
      </c>
      <c r="B90" s="59">
        <v>28</v>
      </c>
      <c r="C90" s="59">
        <v>2</v>
      </c>
      <c r="D90" s="59">
        <v>1991</v>
      </c>
      <c r="E90" s="60" t="s">
        <v>147</v>
      </c>
      <c r="F90" s="59">
        <v>1</v>
      </c>
      <c r="G90" s="59">
        <v>1</v>
      </c>
      <c r="H90" s="59">
        <v>120</v>
      </c>
      <c r="I90" s="45">
        <v>40</v>
      </c>
      <c r="J90" s="59">
        <v>3</v>
      </c>
      <c r="K90" s="59">
        <v>3</v>
      </c>
      <c r="L90" s="61">
        <v>3</v>
      </c>
      <c r="M90" s="59">
        <v>999</v>
      </c>
      <c r="N90" s="59">
        <v>999</v>
      </c>
      <c r="O90" s="61">
        <v>999</v>
      </c>
      <c r="P90" s="61">
        <v>999</v>
      </c>
      <c r="Q90" s="61">
        <v>999</v>
      </c>
      <c r="R90" s="59">
        <v>1</v>
      </c>
      <c r="S90" s="59">
        <v>2</v>
      </c>
      <c r="T90" s="59">
        <v>2</v>
      </c>
      <c r="U90" s="59">
        <v>2</v>
      </c>
      <c r="V90" s="59">
        <v>3</v>
      </c>
      <c r="W90" s="59">
        <v>1</v>
      </c>
      <c r="X90" s="59">
        <v>1</v>
      </c>
      <c r="Y90" s="59">
        <v>1</v>
      </c>
      <c r="Z90" s="59">
        <v>2</v>
      </c>
      <c r="AA90" s="59">
        <v>1</v>
      </c>
      <c r="AB90" s="59">
        <v>1</v>
      </c>
      <c r="AC90" s="59">
        <v>2</v>
      </c>
      <c r="AD90" s="59">
        <v>1</v>
      </c>
      <c r="AE90" s="59">
        <v>3</v>
      </c>
      <c r="AF90" s="59">
        <v>1</v>
      </c>
      <c r="AG90" s="59">
        <v>3</v>
      </c>
      <c r="AH90" s="59">
        <v>1</v>
      </c>
      <c r="AI90" s="59">
        <v>1</v>
      </c>
      <c r="AJ90" s="59">
        <v>1</v>
      </c>
      <c r="AK90" s="59" t="s">
        <v>149</v>
      </c>
      <c r="AL90" s="59" t="s">
        <v>57</v>
      </c>
      <c r="AM90" s="48">
        <v>0.54</v>
      </c>
      <c r="AN90" s="8">
        <f t="shared" si="4"/>
        <v>0.55696747297974847</v>
      </c>
      <c r="AO90" s="75">
        <v>0.94</v>
      </c>
      <c r="AP90" s="75">
        <v>1</v>
      </c>
      <c r="AQ90" s="8">
        <f>((1-AM90*AM90)*(1-AM90*AM90))/I90</f>
        <v>1.2545763999999997E-2</v>
      </c>
      <c r="AR90" s="8">
        <f t="shared" si="5"/>
        <v>8.9279437045973449</v>
      </c>
      <c r="AS90" s="8">
        <f>((1-AN90*AN90)*(1-AN90*AN90))/I90</f>
        <v>1.1895160706201901E-2</v>
      </c>
      <c r="AT90" s="8">
        <f t="shared" si="6"/>
        <v>9.168849477354339</v>
      </c>
      <c r="AU90" s="62">
        <v>4</v>
      </c>
      <c r="AV90" s="62">
        <v>1</v>
      </c>
      <c r="AW90" s="62">
        <v>1</v>
      </c>
      <c r="AX90" s="62">
        <v>0</v>
      </c>
      <c r="AY90" s="62">
        <v>0</v>
      </c>
      <c r="AZ90" s="33">
        <v>4</v>
      </c>
      <c r="BA90" s="62">
        <v>3</v>
      </c>
      <c r="BB90" s="62">
        <v>4</v>
      </c>
      <c r="BC90" s="62">
        <v>1</v>
      </c>
      <c r="BD90" s="62">
        <v>0</v>
      </c>
      <c r="BE90" s="49">
        <f t="shared" si="7"/>
        <v>18</v>
      </c>
      <c r="BF90" s="50">
        <v>0.99033709999999997</v>
      </c>
      <c r="BG90" s="50">
        <v>0.97688319999999995</v>
      </c>
    </row>
    <row r="91" spans="1:59" s="11" customFormat="1" x14ac:dyDescent="0.25">
      <c r="A91" s="51">
        <v>90</v>
      </c>
      <c r="B91" s="67">
        <v>29</v>
      </c>
      <c r="C91" s="67">
        <v>1</v>
      </c>
      <c r="D91" s="67">
        <v>2009</v>
      </c>
      <c r="E91" s="68" t="s">
        <v>150</v>
      </c>
      <c r="F91" s="67">
        <v>1</v>
      </c>
      <c r="G91" s="67">
        <v>1</v>
      </c>
      <c r="H91" s="67">
        <v>270</v>
      </c>
      <c r="I91" s="5">
        <v>90</v>
      </c>
      <c r="J91" s="69">
        <v>3</v>
      </c>
      <c r="K91" s="67">
        <v>3</v>
      </c>
      <c r="L91" s="69">
        <v>3</v>
      </c>
      <c r="M91" s="67">
        <v>999</v>
      </c>
      <c r="N91" s="67">
        <v>999</v>
      </c>
      <c r="O91" s="69">
        <v>999</v>
      </c>
      <c r="P91" s="69">
        <v>999</v>
      </c>
      <c r="Q91" s="69">
        <v>999</v>
      </c>
      <c r="R91" s="67">
        <v>1</v>
      </c>
      <c r="S91" s="67">
        <v>2</v>
      </c>
      <c r="T91" s="67">
        <v>2</v>
      </c>
      <c r="U91" s="67">
        <v>2</v>
      </c>
      <c r="V91" s="67">
        <v>2</v>
      </c>
      <c r="W91" s="67">
        <v>1</v>
      </c>
      <c r="X91" s="67">
        <v>2</v>
      </c>
      <c r="Y91" s="67">
        <v>1</v>
      </c>
      <c r="Z91" s="67">
        <v>2</v>
      </c>
      <c r="AA91" s="67">
        <v>1</v>
      </c>
      <c r="AB91" s="67">
        <v>2</v>
      </c>
      <c r="AC91" s="67">
        <v>2</v>
      </c>
      <c r="AD91" s="67">
        <v>1</v>
      </c>
      <c r="AE91" s="67">
        <v>1</v>
      </c>
      <c r="AF91" s="67">
        <v>2</v>
      </c>
      <c r="AG91" s="67">
        <v>3</v>
      </c>
      <c r="AH91" s="67">
        <v>1</v>
      </c>
      <c r="AI91" s="67">
        <v>1</v>
      </c>
      <c r="AJ91" s="67">
        <v>1</v>
      </c>
      <c r="AK91" s="67" t="s">
        <v>151</v>
      </c>
      <c r="AL91" s="67" t="s">
        <v>152</v>
      </c>
      <c r="AM91" s="8">
        <v>0.22</v>
      </c>
      <c r="AN91" s="8">
        <f t="shared" si="4"/>
        <v>0.23723210104756451</v>
      </c>
      <c r="AO91" s="73">
        <v>0.86</v>
      </c>
      <c r="AP91" s="73">
        <v>1</v>
      </c>
      <c r="AQ91" s="8">
        <f>((1-AM91*AM91)*(1-AM91*AM91))/I91</f>
        <v>1.0061584E-2</v>
      </c>
      <c r="AR91" s="8">
        <f t="shared" si="5"/>
        <v>9.9693494961172107</v>
      </c>
      <c r="AS91" s="8">
        <f>((1-AN91*AN91)*(1-AN91*AN91))/I91</f>
        <v>9.8956577128778301E-3</v>
      </c>
      <c r="AT91" s="8">
        <f t="shared" si="6"/>
        <v>10.052583000535263</v>
      </c>
      <c r="AU91" s="70">
        <v>4</v>
      </c>
      <c r="AV91" s="70">
        <v>1</v>
      </c>
      <c r="AW91" s="70">
        <v>1</v>
      </c>
      <c r="AX91" s="70">
        <v>0</v>
      </c>
      <c r="AY91" s="70">
        <v>0</v>
      </c>
      <c r="AZ91" s="10">
        <v>4</v>
      </c>
      <c r="BA91" s="70">
        <v>3</v>
      </c>
      <c r="BB91" s="70">
        <v>4</v>
      </c>
      <c r="BC91" s="70">
        <v>3</v>
      </c>
      <c r="BD91" s="70">
        <v>0</v>
      </c>
      <c r="BE91" s="9">
        <f t="shared" si="7"/>
        <v>20</v>
      </c>
      <c r="BF91" s="11">
        <v>0.68373669999999998</v>
      </c>
      <c r="BG91" s="11">
        <v>0.56207430000000003</v>
      </c>
    </row>
    <row r="92" spans="1:59" s="40" customFormat="1" x14ac:dyDescent="0.25">
      <c r="A92" s="54">
        <v>91</v>
      </c>
      <c r="B92" s="63">
        <v>31</v>
      </c>
      <c r="C92" s="63">
        <v>1</v>
      </c>
      <c r="D92" s="63">
        <v>2015</v>
      </c>
      <c r="E92" s="63" t="s">
        <v>153</v>
      </c>
      <c r="F92" s="63">
        <v>1</v>
      </c>
      <c r="G92" s="63">
        <v>1</v>
      </c>
      <c r="H92" s="63">
        <v>280</v>
      </c>
      <c r="I92" s="35">
        <v>56</v>
      </c>
      <c r="J92" s="63">
        <v>5</v>
      </c>
      <c r="K92" s="63">
        <v>5</v>
      </c>
      <c r="L92" s="65">
        <v>5</v>
      </c>
      <c r="M92" s="63">
        <v>999</v>
      </c>
      <c r="N92" s="63">
        <v>999</v>
      </c>
      <c r="O92" s="65">
        <v>21.5</v>
      </c>
      <c r="P92" s="65">
        <v>999</v>
      </c>
      <c r="Q92" s="65">
        <v>53</v>
      </c>
      <c r="R92" s="63">
        <v>1</v>
      </c>
      <c r="S92" s="63">
        <v>2</v>
      </c>
      <c r="T92" s="63">
        <v>4</v>
      </c>
      <c r="U92" s="63">
        <v>1</v>
      </c>
      <c r="V92" s="63">
        <v>1</v>
      </c>
      <c r="W92" s="63">
        <v>1</v>
      </c>
      <c r="X92" s="63">
        <v>1</v>
      </c>
      <c r="Y92" s="63">
        <v>1</v>
      </c>
      <c r="Z92" s="63">
        <v>2</v>
      </c>
      <c r="AA92" s="63">
        <v>1</v>
      </c>
      <c r="AB92" s="63">
        <v>2</v>
      </c>
      <c r="AC92" s="63">
        <v>2</v>
      </c>
      <c r="AD92" s="63">
        <v>1</v>
      </c>
      <c r="AE92" s="63">
        <v>3</v>
      </c>
      <c r="AF92" s="63">
        <v>2</v>
      </c>
      <c r="AG92" s="63">
        <v>2</v>
      </c>
      <c r="AH92" s="63">
        <v>1</v>
      </c>
      <c r="AI92" s="63">
        <v>2</v>
      </c>
      <c r="AJ92" s="63">
        <v>1</v>
      </c>
      <c r="AK92" s="63" t="s">
        <v>154</v>
      </c>
      <c r="AL92" s="63" t="s">
        <v>41</v>
      </c>
      <c r="AM92" s="38">
        <v>0.5</v>
      </c>
      <c r="AN92" s="8">
        <f t="shared" si="4"/>
        <v>0.56980288229818976</v>
      </c>
      <c r="AO92" s="74">
        <v>0.77</v>
      </c>
      <c r="AP92" s="74">
        <v>1</v>
      </c>
      <c r="AQ92" s="8">
        <f>((1-AM92*AM92)*(1-AM92*AM92))/I92</f>
        <v>1.0044642857142858E-2</v>
      </c>
      <c r="AR92" s="8">
        <f t="shared" si="5"/>
        <v>9.9777530313971763</v>
      </c>
      <c r="AS92" s="8">
        <f>((1-AN92*AN92)*(1-AN92*AN92))/I92</f>
        <v>8.1439895911138947E-3</v>
      </c>
      <c r="AT92" s="8">
        <f t="shared" si="6"/>
        <v>11.081062260830519</v>
      </c>
      <c r="AU92" s="66">
        <v>4</v>
      </c>
      <c r="AV92" s="66">
        <v>1</v>
      </c>
      <c r="AW92" s="66">
        <v>3</v>
      </c>
      <c r="AX92" s="66">
        <v>0</v>
      </c>
      <c r="AY92" s="66">
        <v>0</v>
      </c>
      <c r="AZ92" s="17">
        <v>4</v>
      </c>
      <c r="BA92" s="66">
        <v>2</v>
      </c>
      <c r="BB92" s="66">
        <v>4</v>
      </c>
      <c r="BC92" s="66">
        <v>4</v>
      </c>
      <c r="BD92" s="66">
        <v>1</v>
      </c>
      <c r="BE92" s="39">
        <f t="shared" si="7"/>
        <v>23</v>
      </c>
      <c r="BF92" s="40">
        <v>0.9956121</v>
      </c>
      <c r="BG92" s="40">
        <v>0.9887705</v>
      </c>
    </row>
    <row r="93" spans="1:59" s="50" customFormat="1" x14ac:dyDescent="0.25">
      <c r="A93" s="28">
        <v>92</v>
      </c>
      <c r="B93" s="59">
        <v>31</v>
      </c>
      <c r="C93" s="59">
        <v>2</v>
      </c>
      <c r="D93" s="59">
        <v>2015</v>
      </c>
      <c r="E93" s="59" t="s">
        <v>153</v>
      </c>
      <c r="F93" s="59">
        <v>1</v>
      </c>
      <c r="G93" s="59">
        <v>1</v>
      </c>
      <c r="H93" s="59">
        <v>280</v>
      </c>
      <c r="I93" s="45">
        <v>56</v>
      </c>
      <c r="J93" s="59">
        <v>5</v>
      </c>
      <c r="K93" s="59">
        <v>5</v>
      </c>
      <c r="L93" s="61">
        <v>5</v>
      </c>
      <c r="M93" s="59">
        <v>999</v>
      </c>
      <c r="N93" s="59">
        <v>999</v>
      </c>
      <c r="O93" s="61">
        <v>21.5</v>
      </c>
      <c r="P93" s="61">
        <v>999</v>
      </c>
      <c r="Q93" s="61">
        <v>53</v>
      </c>
      <c r="R93" s="59">
        <v>1</v>
      </c>
      <c r="S93" s="59">
        <v>2</v>
      </c>
      <c r="T93" s="59">
        <v>4</v>
      </c>
      <c r="U93" s="59">
        <v>1</v>
      </c>
      <c r="V93" s="59">
        <v>1</v>
      </c>
      <c r="W93" s="59">
        <v>2</v>
      </c>
      <c r="X93" s="59">
        <v>1</v>
      </c>
      <c r="Y93" s="59">
        <v>1</v>
      </c>
      <c r="Z93" s="59">
        <v>2</v>
      </c>
      <c r="AA93" s="59">
        <v>1</v>
      </c>
      <c r="AB93" s="59">
        <v>2</v>
      </c>
      <c r="AC93" s="59">
        <v>2</v>
      </c>
      <c r="AD93" s="59">
        <v>1</v>
      </c>
      <c r="AE93" s="59">
        <v>3</v>
      </c>
      <c r="AF93" s="59">
        <v>2</v>
      </c>
      <c r="AG93" s="59">
        <v>2</v>
      </c>
      <c r="AH93" s="59">
        <v>1</v>
      </c>
      <c r="AI93" s="59">
        <v>2</v>
      </c>
      <c r="AJ93" s="59">
        <v>1</v>
      </c>
      <c r="AK93" s="59" t="s">
        <v>154</v>
      </c>
      <c r="AL93" s="59" t="s">
        <v>155</v>
      </c>
      <c r="AM93" s="48">
        <v>0.45</v>
      </c>
      <c r="AN93" s="8">
        <f t="shared" si="4"/>
        <v>0.5189644009414629</v>
      </c>
      <c r="AO93" s="75">
        <v>0.77</v>
      </c>
      <c r="AP93" s="75">
        <f>AVERAGE(AP2:AP24,AP29:AP78,AP82:AP92,AP97)</f>
        <v>0.97647058823529409</v>
      </c>
      <c r="AQ93" s="8">
        <f>((1-AM93*AM93)*(1-AM93*AM93))/I93</f>
        <v>1.1357254464285715E-2</v>
      </c>
      <c r="AR93" s="8">
        <f t="shared" si="5"/>
        <v>9.3834668006869997</v>
      </c>
      <c r="AS93" s="8">
        <f>((1-AN93*AN93)*(1-AN93*AN93))/I93</f>
        <v>9.533702584288168E-3</v>
      </c>
      <c r="AT93" s="8">
        <f t="shared" si="6"/>
        <v>10.24163278928091</v>
      </c>
      <c r="AU93" s="62">
        <v>4</v>
      </c>
      <c r="AV93" s="62">
        <v>1</v>
      </c>
      <c r="AW93" s="62">
        <v>3</v>
      </c>
      <c r="AX93" s="62">
        <v>0</v>
      </c>
      <c r="AY93" s="62">
        <v>0</v>
      </c>
      <c r="AZ93" s="33">
        <v>4</v>
      </c>
      <c r="BA93" s="62">
        <v>2</v>
      </c>
      <c r="BB93" s="62">
        <v>4</v>
      </c>
      <c r="BC93" s="62">
        <v>4</v>
      </c>
      <c r="BD93" s="62">
        <v>1</v>
      </c>
      <c r="BE93" s="49">
        <f t="shared" si="7"/>
        <v>23</v>
      </c>
      <c r="BF93" s="50">
        <v>0.98115280000000005</v>
      </c>
      <c r="BG93" s="50">
        <v>0.95933570000000001</v>
      </c>
    </row>
    <row r="94" spans="1:59" s="40" customFormat="1" x14ac:dyDescent="0.25">
      <c r="A94" s="12">
        <v>93</v>
      </c>
      <c r="B94" s="63">
        <v>32</v>
      </c>
      <c r="C94" s="63">
        <v>1</v>
      </c>
      <c r="D94" s="63">
        <v>2020</v>
      </c>
      <c r="E94" s="63" t="s">
        <v>156</v>
      </c>
      <c r="F94" s="63">
        <v>1</v>
      </c>
      <c r="G94" s="63">
        <v>1</v>
      </c>
      <c r="H94" s="63">
        <v>1037</v>
      </c>
      <c r="I94" s="35">
        <v>214</v>
      </c>
      <c r="J94" s="63">
        <v>3</v>
      </c>
      <c r="K94" s="63">
        <v>6</v>
      </c>
      <c r="L94" s="65">
        <v>4.8499999999999996</v>
      </c>
      <c r="M94" s="63">
        <v>999</v>
      </c>
      <c r="N94" s="63">
        <v>999</v>
      </c>
      <c r="O94" s="65">
        <v>999</v>
      </c>
      <c r="P94" s="65">
        <v>999</v>
      </c>
      <c r="Q94" s="65">
        <v>52</v>
      </c>
      <c r="R94" s="63">
        <v>1</v>
      </c>
      <c r="S94" s="63">
        <v>3</v>
      </c>
      <c r="T94" s="63">
        <v>1</v>
      </c>
      <c r="U94" s="63">
        <v>1</v>
      </c>
      <c r="V94" s="63">
        <v>1</v>
      </c>
      <c r="W94" s="63">
        <v>2</v>
      </c>
      <c r="X94" s="63">
        <v>2</v>
      </c>
      <c r="Y94" s="63">
        <v>1</v>
      </c>
      <c r="Z94" s="63">
        <v>2</v>
      </c>
      <c r="AA94" s="63">
        <v>1</v>
      </c>
      <c r="AB94" s="63">
        <v>3</v>
      </c>
      <c r="AC94" s="63">
        <v>2</v>
      </c>
      <c r="AD94" s="63">
        <v>2</v>
      </c>
      <c r="AE94" s="63">
        <v>3</v>
      </c>
      <c r="AF94" s="63">
        <v>2</v>
      </c>
      <c r="AG94" s="63">
        <v>3</v>
      </c>
      <c r="AH94" s="63">
        <v>1</v>
      </c>
      <c r="AI94" s="63">
        <v>2</v>
      </c>
      <c r="AJ94" s="63">
        <v>1</v>
      </c>
      <c r="AK94" s="63" t="s">
        <v>157</v>
      </c>
      <c r="AL94" s="63" t="s">
        <v>41</v>
      </c>
      <c r="AM94" s="38">
        <v>0.25</v>
      </c>
      <c r="AN94" s="8">
        <f t="shared" si="4"/>
        <v>0.28285602365953233</v>
      </c>
      <c r="AO94" s="74">
        <v>0.8</v>
      </c>
      <c r="AP94" s="74">
        <f>AVERAGE(AP2:AP24,AP29:AP78,AP82:AP92,AP97)</f>
        <v>0.97647058823529409</v>
      </c>
      <c r="AQ94" s="8">
        <f>((1-AM94*AM94)*(1-AM94*AM94))/I94</f>
        <v>4.107038551401869E-3</v>
      </c>
      <c r="AR94" s="8">
        <f t="shared" si="5"/>
        <v>15.603988094216314</v>
      </c>
      <c r="AS94" s="8">
        <f>((1-AN94*AN94)*(1-AN94*AN94))/I94</f>
        <v>3.9550754422197016E-3</v>
      </c>
      <c r="AT94" s="8">
        <f t="shared" si="6"/>
        <v>15.900933232903055</v>
      </c>
      <c r="AU94" s="66">
        <v>4</v>
      </c>
      <c r="AV94" s="66">
        <v>2</v>
      </c>
      <c r="AW94" s="66">
        <v>3</v>
      </c>
      <c r="AX94" s="66">
        <v>0</v>
      </c>
      <c r="AY94" s="66">
        <v>0</v>
      </c>
      <c r="AZ94" s="17">
        <v>4</v>
      </c>
      <c r="BA94" s="66">
        <v>2</v>
      </c>
      <c r="BB94" s="66">
        <v>3</v>
      </c>
      <c r="BC94" s="66">
        <v>4</v>
      </c>
      <c r="BD94" s="66">
        <v>1</v>
      </c>
      <c r="BE94" s="39">
        <f t="shared" si="7"/>
        <v>23</v>
      </c>
      <c r="BF94" s="40">
        <v>0.98300449999999995</v>
      </c>
      <c r="BG94" s="40">
        <v>0.96406930000000002</v>
      </c>
    </row>
    <row r="95" spans="1:59" x14ac:dyDescent="0.25">
      <c r="A95" s="26">
        <v>94</v>
      </c>
      <c r="B95" s="55">
        <v>32</v>
      </c>
      <c r="C95" s="55">
        <v>2</v>
      </c>
      <c r="D95" s="55">
        <v>2020</v>
      </c>
      <c r="E95" s="55" t="s">
        <v>156</v>
      </c>
      <c r="F95" s="55">
        <v>1</v>
      </c>
      <c r="G95" s="55">
        <v>1</v>
      </c>
      <c r="H95" s="55">
        <v>1037</v>
      </c>
      <c r="I95" s="27">
        <v>214</v>
      </c>
      <c r="J95" s="55">
        <v>3</v>
      </c>
      <c r="K95" s="55">
        <v>6</v>
      </c>
      <c r="L95" s="57">
        <v>4.8499999999999996</v>
      </c>
      <c r="M95" s="55">
        <v>999</v>
      </c>
      <c r="N95" s="55">
        <v>999</v>
      </c>
      <c r="O95" s="57">
        <v>999</v>
      </c>
      <c r="P95" s="57">
        <v>999</v>
      </c>
      <c r="Q95" s="57">
        <v>52</v>
      </c>
      <c r="R95" s="55">
        <v>1</v>
      </c>
      <c r="S95" s="55">
        <v>3</v>
      </c>
      <c r="T95" s="55">
        <v>1</v>
      </c>
      <c r="U95" s="55">
        <v>1</v>
      </c>
      <c r="V95" s="55">
        <v>1</v>
      </c>
      <c r="W95" s="55">
        <v>2</v>
      </c>
      <c r="X95" s="55">
        <v>2</v>
      </c>
      <c r="Y95" s="55">
        <v>1</v>
      </c>
      <c r="Z95" s="55">
        <v>2</v>
      </c>
      <c r="AA95" s="55">
        <v>1</v>
      </c>
      <c r="AB95" s="55">
        <v>3</v>
      </c>
      <c r="AC95" s="55">
        <v>2</v>
      </c>
      <c r="AD95" s="55">
        <v>2</v>
      </c>
      <c r="AE95" s="55">
        <v>3</v>
      </c>
      <c r="AF95" s="55">
        <v>2</v>
      </c>
      <c r="AG95" s="55">
        <v>3</v>
      </c>
      <c r="AH95" s="55">
        <v>1</v>
      </c>
      <c r="AI95" s="55">
        <v>2</v>
      </c>
      <c r="AJ95" s="55">
        <v>1</v>
      </c>
      <c r="AK95" s="55" t="s">
        <v>158</v>
      </c>
      <c r="AL95" s="55" t="s">
        <v>41</v>
      </c>
      <c r="AM95" s="43">
        <v>0.22</v>
      </c>
      <c r="AN95" s="8">
        <f t="shared" si="4"/>
        <v>0.24585903422004027</v>
      </c>
      <c r="AO95" s="72">
        <v>0.82</v>
      </c>
      <c r="AP95" s="72">
        <f>AVERAGE(AP2:AP24,AP29:AP78,AP82:AP92,AP97)</f>
        <v>0.97647058823529409</v>
      </c>
      <c r="AQ95" s="8">
        <f>((1-AM95*AM95)*(1-AM95*AM95))/I95</f>
        <v>4.2315072897196266E-3</v>
      </c>
      <c r="AR95" s="8">
        <f t="shared" si="5"/>
        <v>15.372781461042237</v>
      </c>
      <c r="AS95" s="8">
        <f>((1-AN95*AN95)*(1-AN95*AN95))/I95</f>
        <v>4.1250489245750113E-3</v>
      </c>
      <c r="AT95" s="8">
        <f t="shared" si="6"/>
        <v>15.569886550160911</v>
      </c>
      <c r="AU95" s="58">
        <v>4</v>
      </c>
      <c r="AV95" s="58">
        <v>2</v>
      </c>
      <c r="AW95" s="58">
        <v>3</v>
      </c>
      <c r="AX95" s="58">
        <v>0</v>
      </c>
      <c r="AY95" s="58">
        <v>0</v>
      </c>
      <c r="AZ95" s="24">
        <v>4</v>
      </c>
      <c r="BA95" s="58">
        <v>2</v>
      </c>
      <c r="BB95" s="58">
        <v>3</v>
      </c>
      <c r="BC95" s="58">
        <v>4</v>
      </c>
      <c r="BD95" s="58">
        <v>1</v>
      </c>
      <c r="BE95" s="44">
        <f t="shared" si="7"/>
        <v>23</v>
      </c>
      <c r="BF95" s="2">
        <v>0.94988539999999999</v>
      </c>
      <c r="BG95" s="2">
        <v>0.90728279999999994</v>
      </c>
    </row>
    <row r="96" spans="1:59" s="50" customFormat="1" x14ac:dyDescent="0.25">
      <c r="A96" s="28">
        <v>95</v>
      </c>
      <c r="B96" s="59">
        <v>32</v>
      </c>
      <c r="C96" s="59">
        <v>3</v>
      </c>
      <c r="D96" s="59">
        <v>2020</v>
      </c>
      <c r="E96" s="59" t="s">
        <v>156</v>
      </c>
      <c r="F96" s="59">
        <v>1</v>
      </c>
      <c r="G96" s="59">
        <v>1</v>
      </c>
      <c r="H96" s="59">
        <v>1037</v>
      </c>
      <c r="I96" s="45">
        <v>214</v>
      </c>
      <c r="J96" s="59">
        <v>3</v>
      </c>
      <c r="K96" s="59">
        <v>6</v>
      </c>
      <c r="L96" s="61">
        <v>4.8499999999999996</v>
      </c>
      <c r="M96" s="59">
        <v>999</v>
      </c>
      <c r="N96" s="59">
        <v>999</v>
      </c>
      <c r="O96" s="61">
        <v>999</v>
      </c>
      <c r="P96" s="61">
        <v>999</v>
      </c>
      <c r="Q96" s="61">
        <v>52</v>
      </c>
      <c r="R96" s="59">
        <v>1</v>
      </c>
      <c r="S96" s="59">
        <v>3</v>
      </c>
      <c r="T96" s="59">
        <v>1</v>
      </c>
      <c r="U96" s="59">
        <v>1</v>
      </c>
      <c r="V96" s="59">
        <v>1</v>
      </c>
      <c r="W96" s="59">
        <v>2</v>
      </c>
      <c r="X96" s="59">
        <v>2</v>
      </c>
      <c r="Y96" s="59">
        <v>1</v>
      </c>
      <c r="Z96" s="59">
        <v>2</v>
      </c>
      <c r="AA96" s="59">
        <v>1</v>
      </c>
      <c r="AB96" s="59">
        <v>3</v>
      </c>
      <c r="AC96" s="59">
        <v>2</v>
      </c>
      <c r="AD96" s="59">
        <v>2</v>
      </c>
      <c r="AE96" s="59">
        <v>3</v>
      </c>
      <c r="AF96" s="59">
        <v>2</v>
      </c>
      <c r="AG96" s="59">
        <v>3</v>
      </c>
      <c r="AH96" s="59">
        <v>1</v>
      </c>
      <c r="AI96" s="59">
        <v>2</v>
      </c>
      <c r="AJ96" s="59">
        <v>1</v>
      </c>
      <c r="AK96" s="59" t="s">
        <v>159</v>
      </c>
      <c r="AL96" s="59" t="s">
        <v>41</v>
      </c>
      <c r="AM96" s="48">
        <v>0.35</v>
      </c>
      <c r="AN96" s="8">
        <f t="shared" si="4"/>
        <v>0.3775696913829823</v>
      </c>
      <c r="AO96" s="75">
        <v>0.88</v>
      </c>
      <c r="AP96" s="75">
        <f>AVERAGE(AP2:AP24,AP29:AP78,AP82:AP92,AP97)</f>
        <v>0.97647058823529409</v>
      </c>
      <c r="AQ96" s="8">
        <f>((1-AM96*AM96)*(1-AM96*AM96))/I96</f>
        <v>3.5981600467289727E-3</v>
      </c>
      <c r="AR96" s="8">
        <f t="shared" si="5"/>
        <v>16.670927451085802</v>
      </c>
      <c r="AS96" s="8">
        <f>((1-AN96*AN96)*(1-AN96*AN96))/I96</f>
        <v>3.4355387300998154E-3</v>
      </c>
      <c r="AT96" s="8">
        <f t="shared" si="6"/>
        <v>17.06092506888287</v>
      </c>
      <c r="AU96" s="62">
        <v>4</v>
      </c>
      <c r="AV96" s="62">
        <v>2</v>
      </c>
      <c r="AW96" s="62">
        <v>3</v>
      </c>
      <c r="AX96" s="62">
        <v>0</v>
      </c>
      <c r="AY96" s="62">
        <v>0</v>
      </c>
      <c r="AZ96" s="33">
        <v>4</v>
      </c>
      <c r="BA96" s="62">
        <v>2</v>
      </c>
      <c r="BB96" s="62">
        <v>3</v>
      </c>
      <c r="BC96" s="62">
        <v>4</v>
      </c>
      <c r="BD96" s="62">
        <v>1</v>
      </c>
      <c r="BE96" s="49">
        <f t="shared" si="7"/>
        <v>23</v>
      </c>
      <c r="BF96" s="50">
        <v>0.99992859999999995</v>
      </c>
      <c r="BG96" s="50">
        <v>0.99975009999999997</v>
      </c>
    </row>
    <row r="97" spans="1:59" s="11" customFormat="1" x14ac:dyDescent="0.25">
      <c r="A97" s="51">
        <v>96</v>
      </c>
      <c r="B97" s="67">
        <v>33</v>
      </c>
      <c r="C97" s="67">
        <v>1</v>
      </c>
      <c r="D97" s="67">
        <v>2017</v>
      </c>
      <c r="E97" s="67" t="s">
        <v>160</v>
      </c>
      <c r="F97" s="67">
        <v>2</v>
      </c>
      <c r="G97" s="67">
        <v>1</v>
      </c>
      <c r="H97" s="67">
        <v>358</v>
      </c>
      <c r="I97" s="5">
        <v>92</v>
      </c>
      <c r="J97" s="69">
        <v>5</v>
      </c>
      <c r="K97" s="67">
        <v>999</v>
      </c>
      <c r="L97" s="69">
        <v>999</v>
      </c>
      <c r="M97" s="67">
        <v>18</v>
      </c>
      <c r="N97" s="67">
        <v>999</v>
      </c>
      <c r="O97" s="69">
        <v>999</v>
      </c>
      <c r="P97" s="69">
        <v>999</v>
      </c>
      <c r="Q97" s="69">
        <v>47.77</v>
      </c>
      <c r="R97" s="67">
        <v>2</v>
      </c>
      <c r="S97" s="67">
        <v>1</v>
      </c>
      <c r="T97" s="67">
        <v>1</v>
      </c>
      <c r="U97" s="67">
        <v>1</v>
      </c>
      <c r="V97" s="67">
        <v>2</v>
      </c>
      <c r="W97" s="67">
        <v>3</v>
      </c>
      <c r="X97" s="67">
        <v>2</v>
      </c>
      <c r="Y97" s="67">
        <v>1</v>
      </c>
      <c r="Z97" s="67">
        <v>2</v>
      </c>
      <c r="AA97" s="67">
        <v>2</v>
      </c>
      <c r="AB97" s="67">
        <v>2</v>
      </c>
      <c r="AC97" s="67">
        <v>2</v>
      </c>
      <c r="AD97" s="67">
        <v>3</v>
      </c>
      <c r="AE97" s="67">
        <v>999</v>
      </c>
      <c r="AF97" s="67">
        <v>2</v>
      </c>
      <c r="AG97" s="67">
        <v>2</v>
      </c>
      <c r="AH97" s="67">
        <v>3</v>
      </c>
      <c r="AI97" s="67">
        <v>3</v>
      </c>
      <c r="AJ97" s="67">
        <v>2</v>
      </c>
      <c r="AK97" s="67" t="s">
        <v>32</v>
      </c>
      <c r="AL97" s="67" t="s">
        <v>41</v>
      </c>
      <c r="AM97" s="8">
        <v>0.57999999999999996</v>
      </c>
      <c r="AN97" s="8">
        <f t="shared" si="4"/>
        <v>0.68235294117647061</v>
      </c>
      <c r="AO97" s="73">
        <v>0.85</v>
      </c>
      <c r="AP97" s="73">
        <v>0.85</v>
      </c>
      <c r="AQ97" s="8">
        <f>((1-AM97*AM97)*(1-AM97*AM97))/I97</f>
        <v>4.7865756521739125E-3</v>
      </c>
      <c r="AR97" s="8">
        <f t="shared" si="5"/>
        <v>14.453982891237853</v>
      </c>
      <c r="AS97" s="8">
        <f>((1-AN97*AN97)*(1-AN97*AN97))/I97</f>
        <v>3.1041026391175771E-3</v>
      </c>
      <c r="AT97" s="8">
        <f t="shared" si="6"/>
        <v>17.948657216231233</v>
      </c>
      <c r="AU97" s="70">
        <v>3</v>
      </c>
      <c r="AV97" s="70">
        <v>4</v>
      </c>
      <c r="AW97" s="70">
        <v>2</v>
      </c>
      <c r="AX97" s="70">
        <v>0</v>
      </c>
      <c r="AY97" s="70">
        <v>0</v>
      </c>
      <c r="AZ97" s="10">
        <v>4</v>
      </c>
      <c r="BA97" s="70">
        <v>2</v>
      </c>
      <c r="BB97" s="70">
        <v>3</v>
      </c>
      <c r="BC97" s="70">
        <v>3</v>
      </c>
      <c r="BD97" s="70">
        <v>0</v>
      </c>
      <c r="BE97" s="9">
        <f t="shared" si="7"/>
        <v>21</v>
      </c>
      <c r="BF97" s="11">
        <v>0.99999990000000005</v>
      </c>
      <c r="BG97" s="11">
        <v>0.99999919999999998</v>
      </c>
    </row>
    <row r="99" spans="1:59" x14ac:dyDescent="0.25">
      <c r="A99" s="25"/>
      <c r="C99" s="25"/>
    </row>
  </sheetData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E258478-A1DB-174A-87CF-9A83DA8A4D29}">
            <xm:f>A1&lt;&gt;'\Users\leadressler\Library\Containers\com.microsoft.Excel\Data\Documents\Users\leadressler\Downloads\[gemeinsame_Version_Lea_Moritz.xlsx]Lea'!#REF!</xm:f>
            <x14:dxf>
              <fill>
                <patternFill>
                  <bgColor rgb="FF92D050"/>
                </patternFill>
              </fill>
            </x14:dxf>
          </x14:cfRule>
          <xm:sqref>AL5:AM6 A5:A97 AN3:AP7 AQ3:XFD97 A1:XFD2 B5:AJ6 A98:XFD1048576 B7:AM7 A3:AM4 B8:AP97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Dreßler</dc:creator>
  <cp:lastModifiedBy>Alex</cp:lastModifiedBy>
  <dcterms:created xsi:type="dcterms:W3CDTF">2021-12-21T08:42:16Z</dcterms:created>
  <dcterms:modified xsi:type="dcterms:W3CDTF">2022-03-28T08:29:00Z</dcterms:modified>
</cp:coreProperties>
</file>