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9838F4D-9DE3-428B-97D9-1F70B5189E7F}" xr6:coauthVersionLast="47" xr6:coauthVersionMax="47" xr10:uidLastSave="{00000000-0000-0000-0000-000000000000}"/>
  <bookViews>
    <workbookView xWindow="-108" yWindow="-108" windowWidth="23256" windowHeight="12456" xr2:uid="{F0D12AC8-56A5-4AF2-97C3-FF06CE91C427}"/>
  </bookViews>
  <sheets>
    <sheet name="cvss31" sheetId="2" r:id="rId1"/>
    <sheet name="Arkusz1" sheetId="1" r:id="rId2"/>
  </sheets>
  <definedNames>
    <definedName name="ExternalData_1" localSheetId="0" hidden="1">'cvss31'!$A$1:$B$102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1" i="2"/>
  <c r="E100" i="2" s="1"/>
  <c r="P55" i="2"/>
  <c r="P58" i="2"/>
  <c r="E13" i="2"/>
  <c r="E7" i="2"/>
  <c r="E15" i="2"/>
  <c r="E21" i="2"/>
  <c r="E27" i="2"/>
  <c r="E33" i="2"/>
  <c r="E39" i="2"/>
  <c r="E44" i="2"/>
  <c r="E45" i="2"/>
  <c r="E51" i="2"/>
  <c r="E56" i="2"/>
  <c r="E57" i="2"/>
  <c r="E62" i="2"/>
  <c r="E63" i="2"/>
  <c r="E68" i="2"/>
  <c r="E69" i="2"/>
  <c r="E74" i="2"/>
  <c r="E75" i="2"/>
  <c r="E80" i="2"/>
  <c r="E81" i="2"/>
  <c r="E86" i="2"/>
  <c r="E87" i="2"/>
  <c r="E92" i="2"/>
  <c r="E93" i="2"/>
  <c r="E98" i="2"/>
  <c r="E99" i="2"/>
  <c r="P54" i="2"/>
  <c r="P57" i="2"/>
  <c r="P56" i="2"/>
  <c r="S53" i="2" l="1"/>
  <c r="S54" i="2" s="1"/>
  <c r="E97" i="2"/>
  <c r="E91" i="2"/>
  <c r="E85" i="2"/>
  <c r="E79" i="2"/>
  <c r="E73" i="2"/>
  <c r="E67" i="2"/>
  <c r="E61" i="2"/>
  <c r="E55" i="2"/>
  <c r="E49" i="2"/>
  <c r="E43" i="2"/>
  <c r="E37" i="2"/>
  <c r="E31" i="2"/>
  <c r="E25" i="2"/>
  <c r="E19" i="2"/>
  <c r="E11" i="2"/>
  <c r="E5" i="2"/>
  <c r="E96" i="2"/>
  <c r="E90" i="2"/>
  <c r="E84" i="2"/>
  <c r="E78" i="2"/>
  <c r="E72" i="2"/>
  <c r="E66" i="2"/>
  <c r="E60" i="2"/>
  <c r="E54" i="2"/>
  <c r="E48" i="2"/>
  <c r="E42" i="2"/>
  <c r="E36" i="2"/>
  <c r="E30" i="2"/>
  <c r="E24" i="2"/>
  <c r="E18" i="2"/>
  <c r="E10" i="2"/>
  <c r="E4" i="2"/>
  <c r="E102" i="2"/>
  <c r="E95" i="2"/>
  <c r="E89" i="2"/>
  <c r="E83" i="2"/>
  <c r="E77" i="2"/>
  <c r="E71" i="2"/>
  <c r="E65" i="2"/>
  <c r="E59" i="2"/>
  <c r="E53" i="2"/>
  <c r="E47" i="2"/>
  <c r="E41" i="2"/>
  <c r="E35" i="2"/>
  <c r="E29" i="2"/>
  <c r="E23" i="2"/>
  <c r="E17" i="2"/>
  <c r="E9" i="2"/>
  <c r="E3" i="2"/>
  <c r="E50" i="2"/>
  <c r="E38" i="2"/>
  <c r="E32" i="2"/>
  <c r="E26" i="2"/>
  <c r="E20" i="2"/>
  <c r="E14" i="2"/>
  <c r="E6" i="2"/>
  <c r="E101" i="2"/>
  <c r="E94" i="2"/>
  <c r="E88" i="2"/>
  <c r="E82" i="2"/>
  <c r="E76" i="2"/>
  <c r="E70" i="2"/>
  <c r="E64" i="2"/>
  <c r="E58" i="2"/>
  <c r="E52" i="2"/>
  <c r="E46" i="2"/>
  <c r="E40" i="2"/>
  <c r="E34" i="2"/>
  <c r="E28" i="2"/>
  <c r="E22" i="2"/>
  <c r="E16" i="2"/>
  <c r="E8" i="2"/>
  <c r="E12" i="2"/>
  <c r="S56" i="2"/>
  <c r="S57" i="2"/>
  <c r="S58" i="2"/>
  <c r="S5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8C5497-FB10-4C71-8885-CD17B9CA8976}" keepAlive="1" name="Zapytanie — cvss31" description="Połączenie z zapytaniem „cvss31” w skoroszycie." type="5" refreshedVersion="8" background="1" saveData="1">
    <dbPr connection="Provider=Microsoft.Mashup.OleDb.1;Data Source=$Workbook$;Location=cvss31;Extended Properties=&quot;&quot;" command="SELECT * FROM [cvss31]"/>
  </connection>
</connections>
</file>

<file path=xl/sharedStrings.xml><?xml version="1.0" encoding="utf-8"?>
<sst xmlns="http://schemas.openxmlformats.org/spreadsheetml/2006/main" count="221" uniqueCount="114">
  <si>
    <t>Column1</t>
  </si>
  <si>
    <t>Column2</t>
  </si>
  <si>
    <t>l. obserwacji</t>
  </si>
  <si>
    <t>0.0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</si>
  <si>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</si>
  <si>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</si>
  <si>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</si>
  <si>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</si>
  <si>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</si>
  <si>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</si>
  <si>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</si>
  <si>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</si>
  <si>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</si>
  <si>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</si>
  <si>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</si>
  <si>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</si>
  <si>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</si>
  <si>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</si>
  <si>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</si>
  <si>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</si>
  <si>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</si>
  <si>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</si>
  <si>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</si>
  <si>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</si>
  <si>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</si>
  <si>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</si>
  <si>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</si>
  <si>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</si>
  <si>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</si>
  <si>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</si>
  <si>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</si>
  <si>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</si>
  <si>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</si>
  <si>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</si>
  <si>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</si>
  <si>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</si>
  <si>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</si>
  <si>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</si>
  <si>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</si>
  <si>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</si>
  <si>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</si>
  <si>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</si>
  <si>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</si>
  <si>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</si>
  <si>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</si>
  <si>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</si>
  <si>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</si>
  <si>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</si>
  <si>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</si>
  <si>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</si>
  <si>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</si>
  <si>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</si>
  <si>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</si>
  <si>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5.0</t>
  </si>
  <si>
    <t>5.1</t>
  </si>
  <si>
    <t>l.obserwacji</t>
  </si>
  <si>
    <t>5.2</t>
  </si>
  <si>
    <t>None</t>
  </si>
  <si>
    <t>5.3</t>
  </si>
  <si>
    <t>0.1-3.9</t>
  </si>
  <si>
    <t>Low</t>
  </si>
  <si>
    <t>5.4</t>
  </si>
  <si>
    <t>4.0-6.9</t>
  </si>
  <si>
    <t>Medium</t>
  </si>
  <si>
    <t>5.5</t>
  </si>
  <si>
    <t>7.0-8.9</t>
  </si>
  <si>
    <t>High</t>
  </si>
  <si>
    <t>5.6</t>
  </si>
  <si>
    <t>9.0-10.0</t>
  </si>
  <si>
    <t>Critical</t>
  </si>
  <si>
    <t>5.7</t>
  </si>
  <si>
    <t>5.8</t>
  </si>
  <si>
    <t>5.9</t>
  </si>
  <si>
    <t>6.0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</si>
  <si>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</si>
  <si>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</si>
  <si>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</si>
  <si>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</si>
  <si>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</si>
  <si>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</si>
  <si>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</si>
  <si>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</si>
  <si>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</si>
  <si>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</si>
  <si>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</si>
  <si>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</si>
  <si>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</si>
  <si>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</si>
  <si>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</si>
  <si>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</si>
  <si>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</si>
  <si>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</si>
  <si>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</si>
  <si>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8.0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</si>
  <si>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</si>
  <si>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</si>
  <si>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</si>
  <si>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</si>
  <si>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</si>
  <si>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</si>
  <si>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</si>
  <si>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</si>
  <si>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</si>
  <si>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9.0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</si>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</sst>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</a:t>
            </a:r>
            <a:r>
              <a:rPr lang="en-US"/>
              <a:t>ystępowanie wyniku oceny podatności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'cvss31'!$B$1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'cvss31'!$A$2:$A$102</c:f>
              <c:strCache>
                <c:ptCount val="1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</c:strCache>
            </c:strRef>
          </c:cat>
          <c:val>
            <c:numRef>
              <c:f>'cvss31'!$B$2:$B$102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15</c:v>
                </c:pt>
                <c:pt idx="23">
                  <c:v>42</c:v>
                </c:pt>
                <c:pt idx="24">
                  <c:v>108</c:v>
                </c:pt>
                <c:pt idx="25">
                  <c:v>27</c:v>
                </c:pt>
                <c:pt idx="26">
                  <c:v>7</c:v>
                </c:pt>
                <c:pt idx="27">
                  <c:v>148</c:v>
                </c:pt>
                <c:pt idx="28">
                  <c:v>7</c:v>
                </c:pt>
                <c:pt idx="29">
                  <c:v>17</c:v>
                </c:pt>
                <c:pt idx="30">
                  <c:v>4</c:v>
                </c:pt>
                <c:pt idx="31">
                  <c:v>60</c:v>
                </c:pt>
                <c:pt idx="32">
                  <c:v>16</c:v>
                </c:pt>
                <c:pt idx="33">
                  <c:v>774</c:v>
                </c:pt>
                <c:pt idx="34">
                  <c:v>20</c:v>
                </c:pt>
                <c:pt idx="35">
                  <c:v>94</c:v>
                </c:pt>
                <c:pt idx="36">
                  <c:v>9</c:v>
                </c:pt>
                <c:pt idx="37">
                  <c:v>142</c:v>
                </c:pt>
                <c:pt idx="38">
                  <c:v>41</c:v>
                </c:pt>
                <c:pt idx="39">
                  <c:v>32</c:v>
                </c:pt>
                <c:pt idx="40">
                  <c:v>20</c:v>
                </c:pt>
                <c:pt idx="41">
                  <c:v>50</c:v>
                </c:pt>
                <c:pt idx="42">
                  <c:v>72</c:v>
                </c:pt>
                <c:pt idx="43">
                  <c:v>2222</c:v>
                </c:pt>
                <c:pt idx="44">
                  <c:v>589</c:v>
                </c:pt>
                <c:pt idx="45">
                  <c:v>34</c:v>
                </c:pt>
                <c:pt idx="46">
                  <c:v>282</c:v>
                </c:pt>
                <c:pt idx="47">
                  <c:v>261</c:v>
                </c:pt>
                <c:pt idx="48">
                  <c:v>1470</c:v>
                </c:pt>
                <c:pt idx="49">
                  <c:v>832</c:v>
                </c:pt>
                <c:pt idx="50">
                  <c:v>112</c:v>
                </c:pt>
                <c:pt idx="51">
                  <c:v>21</c:v>
                </c:pt>
                <c:pt idx="52">
                  <c:v>28</c:v>
                </c:pt>
                <c:pt idx="53">
                  <c:v>2575</c:v>
                </c:pt>
                <c:pt idx="54">
                  <c:v>3761</c:v>
                </c:pt>
                <c:pt idx="55">
                  <c:v>4903</c:v>
                </c:pt>
                <c:pt idx="56">
                  <c:v>62</c:v>
                </c:pt>
                <c:pt idx="57">
                  <c:v>138</c:v>
                </c:pt>
                <c:pt idx="58">
                  <c:v>64</c:v>
                </c:pt>
                <c:pt idx="59">
                  <c:v>708</c:v>
                </c:pt>
                <c:pt idx="60">
                  <c:v>190</c:v>
                </c:pt>
                <c:pt idx="61">
                  <c:v>5052</c:v>
                </c:pt>
                <c:pt idx="62">
                  <c:v>73</c:v>
                </c:pt>
                <c:pt idx="63">
                  <c:v>225</c:v>
                </c:pt>
                <c:pt idx="64">
                  <c:v>156</c:v>
                </c:pt>
                <c:pt idx="65">
                  <c:v>5568</c:v>
                </c:pt>
                <c:pt idx="66">
                  <c:v>98</c:v>
                </c:pt>
                <c:pt idx="67">
                  <c:v>978</c:v>
                </c:pt>
                <c:pt idx="68">
                  <c:v>629</c:v>
                </c:pt>
                <c:pt idx="69">
                  <c:v>5</c:v>
                </c:pt>
                <c:pt idx="70">
                  <c:v>393</c:v>
                </c:pt>
                <c:pt idx="71">
                  <c:v>691</c:v>
                </c:pt>
                <c:pt idx="72">
                  <c:v>1931</c:v>
                </c:pt>
                <c:pt idx="73">
                  <c:v>328</c:v>
                </c:pt>
                <c:pt idx="74">
                  <c:v>244</c:v>
                </c:pt>
                <c:pt idx="75">
                  <c:v>9263</c:v>
                </c:pt>
                <c:pt idx="76">
                  <c:v>65</c:v>
                </c:pt>
                <c:pt idx="77">
                  <c:v>171</c:v>
                </c:pt>
                <c:pt idx="78">
                  <c:v>8904</c:v>
                </c:pt>
                <c:pt idx="79">
                  <c:v>9</c:v>
                </c:pt>
                <c:pt idx="80">
                  <c:v>245</c:v>
                </c:pt>
                <c:pt idx="81">
                  <c:v>1266</c:v>
                </c:pt>
                <c:pt idx="82">
                  <c:v>439</c:v>
                </c:pt>
                <c:pt idx="83">
                  <c:v>89</c:v>
                </c:pt>
                <c:pt idx="84">
                  <c:v>97</c:v>
                </c:pt>
                <c:pt idx="85">
                  <c:v>34</c:v>
                </c:pt>
                <c:pt idx="86">
                  <c:v>292</c:v>
                </c:pt>
                <c:pt idx="87">
                  <c:v>23</c:v>
                </c:pt>
                <c:pt idx="88">
                  <c:v>7587</c:v>
                </c:pt>
                <c:pt idx="89">
                  <c:v>5</c:v>
                </c:pt>
                <c:pt idx="90">
                  <c:v>119</c:v>
                </c:pt>
                <c:pt idx="91">
                  <c:v>930</c:v>
                </c:pt>
                <c:pt idx="92">
                  <c:v>0</c:v>
                </c:pt>
                <c:pt idx="93">
                  <c:v>108</c:v>
                </c:pt>
                <c:pt idx="94">
                  <c:v>22</c:v>
                </c:pt>
                <c:pt idx="95">
                  <c:v>0</c:v>
                </c:pt>
                <c:pt idx="96">
                  <c:v>213</c:v>
                </c:pt>
                <c:pt idx="97">
                  <c:v>0</c:v>
                </c:pt>
                <c:pt idx="98">
                  <c:v>9836</c:v>
                </c:pt>
                <c:pt idx="99">
                  <c:v>157</c:v>
                </c:pt>
                <c:pt idx="100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E-4807-8FF0-F68C6D091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30671"/>
        <c:axId val="1017751583"/>
      </c:barChart>
      <c:catAx>
        <c:axId val="100983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Ocena podatności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7751583"/>
        <c:crosses val="autoZero"/>
        <c:auto val="1"/>
        <c:lblAlgn val="ctr"/>
        <c:lblOffset val="100"/>
        <c:noMultiLvlLbl val="0"/>
      </c:catAx>
      <c:valAx>
        <c:axId val="10177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podatności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983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Występowanie kategorii</a:t>
            </a:r>
            <a:r>
              <a:rPr lang="pl-PL" baseline="0"/>
              <a:t> klasyfikacji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'cvss31'!$O$54:$O$58</c:f>
              <c:strCache>
                <c:ptCount val="5"/>
                <c:pt idx="0">
                  <c:v>None</c:v>
                </c:pt>
                <c:pt idx="1">
                  <c:v>Low</c:v>
                </c:pt>
                <c:pt idx="2">
                  <c:v>Medium</c:v>
                </c:pt>
                <c:pt idx="3">
                  <c:v>High</c:v>
                </c:pt>
                <c:pt idx="4">
                  <c:v>Critical</c:v>
                </c:pt>
              </c:strCache>
            </c:strRef>
          </c:cat>
          <c:val>
            <c:numRef>
              <c:f>'cvss31'!$P$54:$P$58</c:f>
              <c:numCache>
                <c:formatCode>General</c:formatCode>
                <c:ptCount val="5"/>
                <c:pt idx="0">
                  <c:v>0</c:v>
                </c:pt>
                <c:pt idx="1">
                  <c:v>1575</c:v>
                </c:pt>
                <c:pt idx="2">
                  <c:v>31178</c:v>
                </c:pt>
                <c:pt idx="3">
                  <c:v>32076</c:v>
                </c:pt>
                <c:pt idx="4">
                  <c:v>11561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C-43EE-8073-63A4AD66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572751"/>
        <c:axId val="1076573711"/>
      </c:barChart>
      <c:catAx>
        <c:axId val="107657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Poziom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6573711"/>
        <c:crosses val="autoZero"/>
        <c:auto val="1"/>
        <c:lblAlgn val="ctr"/>
        <c:lblOffset val="100"/>
        <c:noMultiLvlLbl val="0"/>
      </c:catAx>
      <c:valAx>
        <c:axId val="107657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657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Rozkład</a:t>
            </a:r>
            <a:r>
              <a:rPr lang="pl-PL" baseline="0"/>
              <a:t> prawdopodobieństwa dla wyników ocen podatności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'cvss31'!$D$2:$D$102</c:f>
              <c:strCache>
                <c:ptCount val="1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5.0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6.0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7.0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8.0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9.0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10.0</c:v>
                </c:pt>
              </c:strCache>
            </c:strRef>
          </c:cat>
          <c:val>
            <c:numRef>
              <c:f>'cvss31'!$E$2:$E$102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3.9272156041366673E-3</c:v>
                </c:pt>
                <c:pt idx="19">
                  <c:v>1.3090718680455558E-3</c:v>
                </c:pt>
                <c:pt idx="20">
                  <c:v>5.2362874721822231E-3</c:v>
                </c:pt>
                <c:pt idx="21">
                  <c:v>5.2362874721822231E-3</c:v>
                </c:pt>
                <c:pt idx="22">
                  <c:v>1.9636078020683335E-2</c:v>
                </c:pt>
                <c:pt idx="23">
                  <c:v>5.4981018457913339E-2</c:v>
                </c:pt>
                <c:pt idx="24">
                  <c:v>0.14137976174892003</c:v>
                </c:pt>
                <c:pt idx="25">
                  <c:v>3.5344940437230007E-2</c:v>
                </c:pt>
                <c:pt idx="26">
                  <c:v>9.1635030763188904E-3</c:v>
                </c:pt>
                <c:pt idx="27">
                  <c:v>0.19374263647074225</c:v>
                </c:pt>
                <c:pt idx="28">
                  <c:v>9.1635030763188904E-3</c:v>
                </c:pt>
                <c:pt idx="29">
                  <c:v>2.2254221756774446E-2</c:v>
                </c:pt>
                <c:pt idx="30">
                  <c:v>5.2362874721822231E-3</c:v>
                </c:pt>
                <c:pt idx="31">
                  <c:v>7.8544312082733339E-2</c:v>
                </c:pt>
                <c:pt idx="32">
                  <c:v>2.0945149888728892E-2</c:v>
                </c:pt>
                <c:pt idx="33">
                  <c:v>1.0132216258672602</c:v>
                </c:pt>
                <c:pt idx="34">
                  <c:v>2.6181437360911112E-2</c:v>
                </c:pt>
                <c:pt idx="35">
                  <c:v>0.12305275559628223</c:v>
                </c:pt>
                <c:pt idx="36">
                  <c:v>1.1781646812410002E-2</c:v>
                </c:pt>
                <c:pt idx="37">
                  <c:v>0.18588820526246891</c:v>
                </c:pt>
                <c:pt idx="38">
                  <c:v>5.3671946589867792E-2</c:v>
                </c:pt>
                <c:pt idx="39">
                  <c:v>4.1890299777457785E-2</c:v>
                </c:pt>
                <c:pt idx="40">
                  <c:v>2.6181437360911112E-2</c:v>
                </c:pt>
                <c:pt idx="41">
                  <c:v>6.5453593402277785E-2</c:v>
                </c:pt>
                <c:pt idx="42">
                  <c:v>9.4253174499280015E-2</c:v>
                </c:pt>
                <c:pt idx="43">
                  <c:v>2.9087576907972248</c:v>
                </c:pt>
                <c:pt idx="44">
                  <c:v>0.77104333027883232</c:v>
                </c:pt>
                <c:pt idx="45">
                  <c:v>4.4508443513548893E-2</c:v>
                </c:pt>
                <c:pt idx="46">
                  <c:v>0.36915826678884667</c:v>
                </c:pt>
                <c:pt idx="47">
                  <c:v>0.34166775755989004</c:v>
                </c:pt>
                <c:pt idx="48">
                  <c:v>1.9243356460269669</c:v>
                </c:pt>
                <c:pt idx="49">
                  <c:v>1.0891477942139023</c:v>
                </c:pt>
                <c:pt idx="50">
                  <c:v>0.14661604922110225</c:v>
                </c:pt>
                <c:pt idx="51">
                  <c:v>2.7490509228956669E-2</c:v>
                </c:pt>
                <c:pt idx="52">
                  <c:v>3.6654012305275561E-2</c:v>
                </c:pt>
                <c:pt idx="53">
                  <c:v>3.3708600602173058</c:v>
                </c:pt>
                <c:pt idx="54">
                  <c:v>4.9234192957193352</c:v>
                </c:pt>
                <c:pt idx="55">
                  <c:v>6.4183793690273587</c:v>
                </c:pt>
                <c:pt idx="56">
                  <c:v>8.1162455818824461E-2</c:v>
                </c:pt>
                <c:pt idx="57">
                  <c:v>0.18065191779028669</c:v>
                </c:pt>
                <c:pt idx="58">
                  <c:v>8.3780599554915569E-2</c:v>
                </c:pt>
                <c:pt idx="59">
                  <c:v>0.92682288257625345</c:v>
                </c:pt>
                <c:pt idx="60">
                  <c:v>0.24872365492865559</c:v>
                </c:pt>
                <c:pt idx="61">
                  <c:v>6.6134310773661467</c:v>
                </c:pt>
                <c:pt idx="62">
                  <c:v>9.5562246367325562E-2</c:v>
                </c:pt>
                <c:pt idx="63">
                  <c:v>0.29454117031025007</c:v>
                </c:pt>
                <c:pt idx="64">
                  <c:v>0.20421521141510668</c:v>
                </c:pt>
                <c:pt idx="65">
                  <c:v>7.2889121612776542</c:v>
                </c:pt>
                <c:pt idx="66">
                  <c:v>0.12828904306846445</c:v>
                </c:pt>
                <c:pt idx="67">
                  <c:v>1.2802722869485534</c:v>
                </c:pt>
                <c:pt idx="68">
                  <c:v>0.82340620500065465</c:v>
                </c:pt>
                <c:pt idx="69">
                  <c:v>6.545359340227778E-3</c:v>
                </c:pt>
                <c:pt idx="70">
                  <c:v>0.51446524414190342</c:v>
                </c:pt>
                <c:pt idx="71">
                  <c:v>0.90456866081947906</c:v>
                </c:pt>
                <c:pt idx="72">
                  <c:v>2.5278177771959678</c:v>
                </c:pt>
                <c:pt idx="73">
                  <c:v>0.42937557271894233</c:v>
                </c:pt>
                <c:pt idx="74">
                  <c:v>0.3194135358031156</c:v>
                </c:pt>
                <c:pt idx="75">
                  <c:v>12.125932713705982</c:v>
                </c:pt>
                <c:pt idx="76">
                  <c:v>8.5089671422961116E-2</c:v>
                </c:pt>
                <c:pt idx="77">
                  <c:v>0.22385128943579</c:v>
                </c:pt>
                <c:pt idx="78">
                  <c:v>11.655975913077627</c:v>
                </c:pt>
                <c:pt idx="79">
                  <c:v>1.1781646812410002E-2</c:v>
                </c:pt>
                <c:pt idx="80">
                  <c:v>0.32072260767116118</c:v>
                </c:pt>
                <c:pt idx="81">
                  <c:v>1.6572849849456734</c:v>
                </c:pt>
                <c:pt idx="82">
                  <c:v>0.57468255007199898</c:v>
                </c:pt>
                <c:pt idx="83">
                  <c:v>0.11650739625605445</c:v>
                </c:pt>
                <c:pt idx="84">
                  <c:v>0.1269799712004189</c:v>
                </c:pt>
                <c:pt idx="85">
                  <c:v>4.4508443513548893E-2</c:v>
                </c:pt>
                <c:pt idx="86">
                  <c:v>0.38224898546930225</c:v>
                </c:pt>
                <c:pt idx="87">
                  <c:v>3.0108652965047781E-2</c:v>
                </c:pt>
                <c:pt idx="88">
                  <c:v>9.9319282628616303</c:v>
                </c:pt>
                <c:pt idx="89">
                  <c:v>6.545359340227778E-3</c:v>
                </c:pt>
                <c:pt idx="90">
                  <c:v>0.15577955229742113</c:v>
                </c:pt>
                <c:pt idx="91">
                  <c:v>1.2174368372823667</c:v>
                </c:pt>
                <c:pt idx="92">
                  <c:v>0</c:v>
                </c:pt>
                <c:pt idx="93">
                  <c:v>0.14137976174892003</c:v>
                </c:pt>
                <c:pt idx="94">
                  <c:v>2.8799581097002223E-2</c:v>
                </c:pt>
                <c:pt idx="95">
                  <c:v>0</c:v>
                </c:pt>
                <c:pt idx="96">
                  <c:v>0.27883230789370339</c:v>
                </c:pt>
                <c:pt idx="97">
                  <c:v>0</c:v>
                </c:pt>
                <c:pt idx="98">
                  <c:v>12.876030894096086</c:v>
                </c:pt>
                <c:pt idx="99">
                  <c:v>0.20552428328315225</c:v>
                </c:pt>
                <c:pt idx="100">
                  <c:v>0.23039664877601779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7-452F-BE73-B8B5B89D4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377327"/>
        <c:axId val="1017753503"/>
      </c:barChart>
      <c:catAx>
        <c:axId val="10153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Ocena podatności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7753503"/>
        <c:crosses val="autoZero"/>
        <c:auto val="1"/>
        <c:lblAlgn val="ctr"/>
        <c:lblOffset val="100"/>
        <c:noMultiLvlLbl val="0"/>
      </c:catAx>
      <c:valAx>
        <c:axId val="101775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537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Rozklad prawdopodobieństwa</a:t>
            </a:r>
            <a:r>
              <a:rPr lang="pl-PL" baseline="0"/>
              <a:t> dla kategorii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'cvss31'!$R$54:$R$58</c:f>
              <c:strCache>
                <c:ptCount val="5"/>
                <c:pt idx="0">
                  <c:v>None</c:v>
                </c:pt>
                <c:pt idx="1">
                  <c:v>Low</c:v>
                </c:pt>
                <c:pt idx="2">
                  <c:v>Medium</c:v>
                </c:pt>
                <c:pt idx="3">
                  <c:v>High</c:v>
                </c:pt>
                <c:pt idx="4">
                  <c:v>Critical</c:v>
                </c:pt>
              </c:strCache>
            </c:strRef>
          </c:cat>
          <c:val>
            <c:numRef>
              <c:f>'cvss31'!$S$54:$S$58</c:f>
              <c:numCache>
                <c:formatCode>General</c:formatCode>
                <c:ptCount val="5"/>
                <c:pt idx="0">
                  <c:v>0</c:v>
                </c:pt>
                <c:pt idx="1">
                  <c:v>2.06178819217175</c:v>
                </c:pt>
                <c:pt idx="2">
                  <c:v>40.814242701924336</c:v>
                </c:pt>
                <c:pt idx="3">
                  <c:v>41.989789239429243</c:v>
                </c:pt>
                <c:pt idx="4">
                  <c:v>15.134179866474669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F-4415-B0D2-5EDCFE6B2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01408"/>
        <c:axId val="144494688"/>
      </c:barChart>
      <c:catAx>
        <c:axId val="14450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Poziom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494688"/>
        <c:crosses val="autoZero"/>
        <c:auto val="1"/>
        <c:lblAlgn val="ctr"/>
        <c:lblOffset val="100"/>
        <c:noMultiLvlLbl val="0"/>
      </c:catAx>
      <c:valAx>
        <c:axId val="1444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50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28572</xdr:colOff>
      <xdr:row>1</xdr:row>
      <xdr:rowOff>0</xdr:rowOff>
    </xdr:from>
    <xdr:to>
      <xdr:col>22</xdr:col>
      <xdr:colOff>419099</xdr:colOff>
      <xdr:row>25</xdr:row>
      <xdr:rowOff>47625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CB90A18-6ADC-1301-81D8-928115F9E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47064</xdr:colOff>
      <xdr:row>25</xdr:row>
      <xdr:rowOff>151558</xdr:rowOff>
    </xdr:from>
    <xdr:to>
      <xdr:col>22</xdr:col>
      <xdr:colOff>425823</xdr:colOff>
      <xdr:row>49</xdr:row>
      <xdr:rowOff>168087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D4017AE-922D-BC56-0696-6558609B22E2}"/>
            </a:ext>
            <a:ext uri="{147F2762-F138-4A5C-976F-8EAC2B608ADB}">
              <a16:predDERef xmlns:a16="http://schemas.microsoft.com/office/drawing/2014/main" pred="{3CB90A18-6ADC-1301-81D8-928115F9E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324971</xdr:colOff>
      <xdr:row>0</xdr:row>
      <xdr:rowOff>174813</xdr:rowOff>
    </xdr:from>
    <xdr:to>
      <xdr:col>38</xdr:col>
      <xdr:colOff>425824</xdr:colOff>
      <xdr:row>25</xdr:row>
      <xdr:rowOff>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E2051BD-09B6-5B9E-C9CA-D9E8BE3E493D}"/>
            </a:ext>
            <a:ext uri="{147F2762-F138-4A5C-976F-8EAC2B608ADB}">
              <a16:predDERef xmlns:a16="http://schemas.microsoft.com/office/drawing/2014/main" pred="{ED4017AE-922D-BC56-0696-6558609B2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156881</xdr:colOff>
      <xdr:row>25</xdr:row>
      <xdr:rowOff>147599</xdr:rowOff>
    </xdr:from>
    <xdr:to>
      <xdr:col>38</xdr:col>
      <xdr:colOff>190500</xdr:colOff>
      <xdr:row>49</xdr:row>
      <xdr:rowOff>163286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22B9722-9EF4-DF2C-E3B4-C5069C2196E1}"/>
            </a:ext>
            <a:ext uri="{147F2762-F138-4A5C-976F-8EAC2B608ADB}">
              <a16:predDERef xmlns:a16="http://schemas.microsoft.com/office/drawing/2014/main" pred="{EE2051BD-09B6-5B9E-C9CA-D9E8BE3E4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595593</xdr:colOff>
      <xdr:row>52</xdr:row>
      <xdr:rowOff>11206</xdr:rowOff>
    </xdr:from>
    <xdr:to>
      <xdr:col>30</xdr:col>
      <xdr:colOff>57149</xdr:colOff>
      <xdr:row>61</xdr:row>
      <xdr:rowOff>11206</xdr:rowOff>
    </xdr:to>
    <xdr:sp macro="" textlink="">
      <xdr:nvSpPr>
        <xdr:cNvPr id="16" name="Pole tekstowe 6">
          <a:extLst>
            <a:ext uri="{FF2B5EF4-FFF2-40B4-BE49-F238E27FC236}">
              <a16:creationId xmlns:a16="http://schemas.microsoft.com/office/drawing/2014/main" id="{29CA5042-5D54-5B4A-9B46-A5BA97DA8355}"/>
            </a:ext>
            <a:ext uri="{147F2762-F138-4A5C-976F-8EAC2B608ADB}">
              <a16:predDERef xmlns:a16="http://schemas.microsoft.com/office/drawing/2014/main" pred="{D22B9722-9EF4-DF2C-E3B4-C5069C2196E1}"/>
            </a:ext>
          </a:extLst>
        </xdr:cNvPr>
        <xdr:cNvSpPr txBox="1"/>
      </xdr:nvSpPr>
      <xdr:spPr>
        <a:xfrm>
          <a:off x="12742769" y="9917206"/>
          <a:ext cx="6117851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Analizując histogramy można zauważyć że najwięcej podatności zalicza się do pozimu oceny </a:t>
          </a:r>
          <a:r>
            <a:rPr lang="pl-PL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High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. Na tl</a:t>
          </a:r>
          <a:r>
            <a:rPr lang="pl-PL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e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całości - </a:t>
          </a:r>
          <a:r>
            <a:rPr lang="pl-PL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76390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obserwowanych podatności, ich ilość wynosi </a:t>
          </a:r>
          <a:r>
            <a:rPr lang="pl-PL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32076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, co daje prawdopodobieństo wystąpienia </a:t>
          </a:r>
          <a:r>
            <a:rPr lang="pl-PL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42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%. Na drugim miejscu plasuje się wynik dla poziomu </a:t>
          </a:r>
          <a:r>
            <a:rPr lang="pl-PL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Medium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, gdzie ilość podatności wynosi </a:t>
          </a:r>
          <a:r>
            <a:rPr lang="pl-PL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31178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, co daje wynik </a:t>
          </a:r>
          <a:r>
            <a:rPr lang="pl-PL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40,81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%. </a:t>
          </a:r>
          <a:r>
            <a:rPr lang="pl-PL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Na</a:t>
          </a:r>
          <a:r>
            <a:rPr lang="pl-PL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trzecim miejscu znajdują się podatności poziomu Critical o ilości 11561 z prawdopodobieństwem 15,13%. Ostatnie miejsce zajmuje poziom Low, w którym ilośc wystąpień wynosi 1575, co daje wynik 2,1%.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EA6E88-29B5-4BD9-BB52-D6306A609AC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0D294D-09D4-4EDC-8FBC-1C7416D72BA2}" name="cvss31" displayName="cvss31" ref="A1:B102" tableType="queryTable" totalsRowShown="0">
  <autoFilter ref="A1:B102" xr:uid="{530D294D-09D4-4EDC-8FBC-1C7416D72BA2}"/>
  <tableColumns count="2">
    <tableColumn id="1" xr3:uid="{C2E5C733-4DD9-456E-AD72-41609B88CDD1}" uniqueName="1" name="Column1" queryTableFieldId="1" dataDxfId="0"/>
    <tableColumn id="2" xr3:uid="{77C8D962-BFC5-4E5F-ACA5-0524D7B97F3A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F3C5-54B9-4E2E-967D-16DCBE87EF2D}">
  <dimension ref="A1:S102"/>
  <sheetViews>
    <sheetView tabSelected="1" topLeftCell="L40" zoomScale="85" zoomScaleNormal="85" workbookViewId="0">
      <selection activeCell="E20" sqref="E20"/>
    </sheetView>
  </sheetViews>
  <sheetFormatPr defaultRowHeight="14.4" x14ac:dyDescent="0.3"/>
  <cols>
    <col min="1" max="2" width="11.109375" bestFit="1" customWidth="1"/>
    <col min="5" max="5" width="14" customWidth="1"/>
    <col min="6" max="6" width="9.88671875" bestFit="1" customWidth="1"/>
    <col min="26" max="26" width="9" customWidth="1"/>
  </cols>
  <sheetData>
    <row r="1" spans="1:5" x14ac:dyDescent="0.3">
      <c r="A1" t="s">
        <v>0</v>
      </c>
      <c r="B1" t="s">
        <v>1</v>
      </c>
      <c r="D1" t="s">
        <v>2</v>
      </c>
      <c r="E1">
        <f>SUM(cvss31[Column2])</f>
        <v>76390</v>
      </c>
    </row>
    <row r="2" spans="1:5" x14ac:dyDescent="0.3">
      <c r="A2" t="s">
        <v>3</v>
      </c>
      <c r="B2">
        <v>0</v>
      </c>
      <c r="D2" s="1" t="s">
        <v>3</v>
      </c>
      <c r="E2">
        <f>cvss31[[#This Row],[Column2]]/$E$1*100</f>
        <v>0</v>
      </c>
    </row>
    <row r="3" spans="1:5" x14ac:dyDescent="0.3">
      <c r="A3" t="s">
        <v>4</v>
      </c>
      <c r="B3">
        <v>0</v>
      </c>
      <c r="D3" s="2" t="s">
        <v>4</v>
      </c>
      <c r="E3">
        <f>cvss31[[#This Row],[Column2]]/$E$1*100</f>
        <v>0</v>
      </c>
    </row>
    <row r="4" spans="1:5" x14ac:dyDescent="0.3">
      <c r="A4" t="s">
        <v>5</v>
      </c>
      <c r="B4">
        <v>0</v>
      </c>
      <c r="D4" s="1" t="s">
        <v>5</v>
      </c>
      <c r="E4">
        <f>cvss31[[#This Row],[Column2]]/$E$1*100</f>
        <v>0</v>
      </c>
    </row>
    <row r="5" spans="1:5" x14ac:dyDescent="0.3">
      <c r="A5" t="s">
        <v>6</v>
      </c>
      <c r="B5">
        <v>0</v>
      </c>
      <c r="D5" s="2" t="s">
        <v>6</v>
      </c>
      <c r="E5">
        <f>cvss31[[#This Row],[Column2]]/$E$1*100</f>
        <v>0</v>
      </c>
    </row>
    <row r="6" spans="1:5" x14ac:dyDescent="0.3">
      <c r="A6" t="s">
        <v>7</v>
      </c>
      <c r="B6">
        <v>0</v>
      </c>
      <c r="D6" s="1" t="s">
        <v>7</v>
      </c>
      <c r="E6">
        <f>cvss31[[#This Row],[Column2]]/$E$1*100</f>
        <v>0</v>
      </c>
    </row>
    <row r="7" spans="1:5" x14ac:dyDescent="0.3">
      <c r="A7" t="s">
        <v>8</v>
      </c>
      <c r="B7">
        <v>0</v>
      </c>
      <c r="D7" s="2" t="s">
        <v>8</v>
      </c>
      <c r="E7">
        <f>cvss31[[#This Row],[Column2]]/$E$1*100</f>
        <v>0</v>
      </c>
    </row>
    <row r="8" spans="1:5" x14ac:dyDescent="0.3">
      <c r="A8" t="s">
        <v>9</v>
      </c>
      <c r="B8">
        <v>0</v>
      </c>
      <c r="D8" s="1" t="s">
        <v>9</v>
      </c>
      <c r="E8">
        <f>cvss31[[#This Row],[Column2]]/$E$1*100</f>
        <v>0</v>
      </c>
    </row>
    <row r="9" spans="1:5" x14ac:dyDescent="0.3">
      <c r="A9" t="s">
        <v>10</v>
      </c>
      <c r="B9">
        <v>0</v>
      </c>
      <c r="D9" s="2" t="s">
        <v>10</v>
      </c>
      <c r="E9">
        <f>cvss31[[#This Row],[Column2]]/$E$1*100</f>
        <v>0</v>
      </c>
    </row>
    <row r="10" spans="1:5" x14ac:dyDescent="0.3">
      <c r="A10" t="s">
        <v>11</v>
      </c>
      <c r="B10">
        <v>0</v>
      </c>
      <c r="D10" s="1" t="s">
        <v>11</v>
      </c>
      <c r="E10">
        <f>cvss31[[#This Row],[Column2]]/$E$1*100</f>
        <v>0</v>
      </c>
    </row>
    <row r="11" spans="1:5" x14ac:dyDescent="0.3">
      <c r="A11" t="s">
        <v>12</v>
      </c>
      <c r="B11">
        <v>0</v>
      </c>
      <c r="D11" s="2" t="s">
        <v>12</v>
      </c>
      <c r="E11">
        <f>cvss31[[#This Row],[Column2]]/$E$1*100</f>
        <v>0</v>
      </c>
    </row>
    <row r="12" spans="1:5" x14ac:dyDescent="0.3">
      <c r="A12" t="s">
        <v>13</v>
      </c>
      <c r="B12">
        <v>0</v>
      </c>
      <c r="D12" s="1" t="s">
        <v>13</v>
      </c>
      <c r="E12">
        <f>cvss31[[#This Row],[Column2]]/$E$1*100</f>
        <v>0</v>
      </c>
    </row>
    <row r="13" spans="1:5" x14ac:dyDescent="0.3">
      <c r="A13" t="s">
        <v>14</v>
      </c>
      <c r="B13">
        <v>0</v>
      </c>
      <c r="D13" s="2" t="s">
        <v>14</v>
      </c>
      <c r="E13">
        <f>cvss31[[#This Row],[Column2]]/$E$1*100</f>
        <v>0</v>
      </c>
    </row>
    <row r="14" spans="1:5" x14ac:dyDescent="0.3">
      <c r="A14" t="s">
        <v>15</v>
      </c>
      <c r="B14">
        <v>0</v>
      </c>
      <c r="D14" s="1" t="s">
        <v>15</v>
      </c>
      <c r="E14">
        <f>cvss31[[#This Row],[Column2]]/$E$1*100</f>
        <v>0</v>
      </c>
    </row>
    <row r="15" spans="1:5" x14ac:dyDescent="0.3">
      <c r="A15" t="s">
        <v>16</v>
      </c>
      <c r="B15">
        <v>0</v>
      </c>
      <c r="D15" s="2" t="s">
        <v>16</v>
      </c>
      <c r="E15">
        <f>cvss31[[#This Row],[Column2]]/$E$1*100</f>
        <v>0</v>
      </c>
    </row>
    <row r="16" spans="1:5" x14ac:dyDescent="0.3">
      <c r="A16" t="s">
        <v>17</v>
      </c>
      <c r="B16">
        <v>0</v>
      </c>
      <c r="D16" s="1" t="s">
        <v>17</v>
      </c>
      <c r="E16">
        <f>cvss31[[#This Row],[Column2]]/$E$1*100</f>
        <v>0</v>
      </c>
    </row>
    <row r="17" spans="1:5" x14ac:dyDescent="0.3">
      <c r="A17" t="s">
        <v>18</v>
      </c>
      <c r="B17">
        <v>0</v>
      </c>
      <c r="D17" s="2" t="s">
        <v>18</v>
      </c>
      <c r="E17">
        <f>cvss31[[#This Row],[Column2]]/$E$1*100</f>
        <v>0</v>
      </c>
    </row>
    <row r="18" spans="1:5" x14ac:dyDescent="0.3">
      <c r="A18" t="s">
        <v>19</v>
      </c>
      <c r="B18">
        <v>0</v>
      </c>
      <c r="D18" s="1" t="s">
        <v>19</v>
      </c>
      <c r="E18">
        <f>cvss31[[#This Row],[Column2]]/$E$1*100</f>
        <v>0</v>
      </c>
    </row>
    <row r="19" spans="1:5" x14ac:dyDescent="0.3">
      <c r="A19" t="s">
        <v>20</v>
      </c>
      <c r="B19">
        <v>0</v>
      </c>
      <c r="D19" s="2" t="s">
        <v>20</v>
      </c>
      <c r="E19">
        <f>cvss31[[#This Row],[Column2]]/$E$1*100</f>
        <v>0</v>
      </c>
    </row>
    <row r="20" spans="1:5" x14ac:dyDescent="0.3">
      <c r="A20" t="s">
        <v>21</v>
      </c>
      <c r="B20">
        <v>3</v>
      </c>
      <c r="D20" s="1" t="s">
        <v>21</v>
      </c>
      <c r="E20">
        <f>cvss31[[#This Row],[Column2]]/$E$1*100</f>
        <v>3.9272156041366673E-3</v>
      </c>
    </row>
    <row r="21" spans="1:5" x14ac:dyDescent="0.3">
      <c r="A21" t="s">
        <v>22</v>
      </c>
      <c r="B21">
        <v>1</v>
      </c>
      <c r="D21" s="2" t="s">
        <v>22</v>
      </c>
      <c r="E21">
        <f>cvss31[[#This Row],[Column2]]/$E$1*100</f>
        <v>1.3090718680455558E-3</v>
      </c>
    </row>
    <row r="22" spans="1:5" x14ac:dyDescent="0.3">
      <c r="A22" t="s">
        <v>23</v>
      </c>
      <c r="B22">
        <v>4</v>
      </c>
      <c r="D22" s="1" t="s">
        <v>23</v>
      </c>
      <c r="E22">
        <f>cvss31[[#This Row],[Column2]]/$E$1*100</f>
        <v>5.2362874721822231E-3</v>
      </c>
    </row>
    <row r="23" spans="1:5" x14ac:dyDescent="0.3">
      <c r="A23" t="s">
        <v>24</v>
      </c>
      <c r="B23">
        <v>4</v>
      </c>
      <c r="D23" s="2" t="s">
        <v>24</v>
      </c>
      <c r="E23">
        <f>cvss31[[#This Row],[Column2]]/$E$1*100</f>
        <v>5.2362874721822231E-3</v>
      </c>
    </row>
    <row r="24" spans="1:5" x14ac:dyDescent="0.3">
      <c r="A24" t="s">
        <v>25</v>
      </c>
      <c r="B24">
        <v>15</v>
      </c>
      <c r="D24" s="1" t="s">
        <v>25</v>
      </c>
      <c r="E24">
        <f>cvss31[[#This Row],[Column2]]/$E$1*100</f>
        <v>1.9636078020683335E-2</v>
      </c>
    </row>
    <row r="25" spans="1:5" x14ac:dyDescent="0.3">
      <c r="A25" t="s">
        <v>26</v>
      </c>
      <c r="B25">
        <v>42</v>
      </c>
      <c r="D25" s="2" t="s">
        <v>26</v>
      </c>
      <c r="E25">
        <f>cvss31[[#This Row],[Column2]]/$E$1*100</f>
        <v>5.4981018457913339E-2</v>
      </c>
    </row>
    <row r="26" spans="1:5" x14ac:dyDescent="0.3">
      <c r="A26" t="s">
        <v>27</v>
      </c>
      <c r="B26">
        <v>108</v>
      </c>
      <c r="D26" s="1" t="s">
        <v>27</v>
      </c>
      <c r="E26">
        <f>cvss31[[#This Row],[Column2]]/$E$1*100</f>
        <v>0.14137976174892003</v>
      </c>
    </row>
    <row r="27" spans="1:5" x14ac:dyDescent="0.3">
      <c r="A27" t="s">
        <v>28</v>
      </c>
      <c r="B27">
        <v>27</v>
      </c>
      <c r="D27" s="2" t="s">
        <v>28</v>
      </c>
      <c r="E27">
        <f>cvss31[[#This Row],[Column2]]/$E$1*100</f>
        <v>3.5344940437230007E-2</v>
      </c>
    </row>
    <row r="28" spans="1:5" x14ac:dyDescent="0.3">
      <c r="A28" t="s">
        <v>29</v>
      </c>
      <c r="B28">
        <v>7</v>
      </c>
      <c r="D28" s="1" t="s">
        <v>29</v>
      </c>
      <c r="E28">
        <f>cvss31[[#This Row],[Column2]]/$E$1*100</f>
        <v>9.1635030763188904E-3</v>
      </c>
    </row>
    <row r="29" spans="1:5" x14ac:dyDescent="0.3">
      <c r="A29" t="s">
        <v>30</v>
      </c>
      <c r="B29">
        <v>148</v>
      </c>
      <c r="D29" s="2" t="s">
        <v>30</v>
      </c>
      <c r="E29">
        <f>cvss31[[#This Row],[Column2]]/$E$1*100</f>
        <v>0.19374263647074225</v>
      </c>
    </row>
    <row r="30" spans="1:5" x14ac:dyDescent="0.3">
      <c r="A30" t="s">
        <v>31</v>
      </c>
      <c r="B30">
        <v>7</v>
      </c>
      <c r="D30" s="1" t="s">
        <v>31</v>
      </c>
      <c r="E30">
        <f>cvss31[[#This Row],[Column2]]/$E$1*100</f>
        <v>9.1635030763188904E-3</v>
      </c>
    </row>
    <row r="31" spans="1:5" x14ac:dyDescent="0.3">
      <c r="A31" t="s">
        <v>32</v>
      </c>
      <c r="B31">
        <v>17</v>
      </c>
      <c r="D31" s="2" t="s">
        <v>32</v>
      </c>
      <c r="E31">
        <f>cvss31[[#This Row],[Column2]]/$E$1*100</f>
        <v>2.2254221756774446E-2</v>
      </c>
    </row>
    <row r="32" spans="1:5" x14ac:dyDescent="0.3">
      <c r="A32" t="s">
        <v>33</v>
      </c>
      <c r="B32">
        <v>4</v>
      </c>
      <c r="D32" s="1" t="s">
        <v>33</v>
      </c>
      <c r="E32">
        <f>cvss31[[#This Row],[Column2]]/$E$1*100</f>
        <v>5.2362874721822231E-3</v>
      </c>
    </row>
    <row r="33" spans="1:5" x14ac:dyDescent="0.3">
      <c r="A33" t="s">
        <v>34</v>
      </c>
      <c r="B33">
        <v>60</v>
      </c>
      <c r="D33" s="2" t="s">
        <v>34</v>
      </c>
      <c r="E33">
        <f>cvss31[[#This Row],[Column2]]/$E$1*100</f>
        <v>7.8544312082733339E-2</v>
      </c>
    </row>
    <row r="34" spans="1:5" x14ac:dyDescent="0.3">
      <c r="A34" t="s">
        <v>35</v>
      </c>
      <c r="B34">
        <v>16</v>
      </c>
      <c r="D34" s="1" t="s">
        <v>35</v>
      </c>
      <c r="E34">
        <f>cvss31[[#This Row],[Column2]]/$E$1*100</f>
        <v>2.0945149888728892E-2</v>
      </c>
    </row>
    <row r="35" spans="1:5" x14ac:dyDescent="0.3">
      <c r="A35" t="s">
        <v>36</v>
      </c>
      <c r="B35">
        <v>774</v>
      </c>
      <c r="D35" s="2" t="s">
        <v>36</v>
      </c>
      <c r="E35">
        <f>cvss31[[#This Row],[Column2]]/$E$1*100</f>
        <v>1.0132216258672602</v>
      </c>
    </row>
    <row r="36" spans="1:5" x14ac:dyDescent="0.3">
      <c r="A36" t="s">
        <v>37</v>
      </c>
      <c r="B36">
        <v>20</v>
      </c>
      <c r="D36" s="1" t="s">
        <v>37</v>
      </c>
      <c r="E36">
        <f>cvss31[[#This Row],[Column2]]/$E$1*100</f>
        <v>2.6181437360911112E-2</v>
      </c>
    </row>
    <row r="37" spans="1:5" x14ac:dyDescent="0.3">
      <c r="A37" t="s">
        <v>38</v>
      </c>
      <c r="B37">
        <v>94</v>
      </c>
      <c r="D37" s="2" t="s">
        <v>38</v>
      </c>
      <c r="E37">
        <f>cvss31[[#This Row],[Column2]]/$E$1*100</f>
        <v>0.12305275559628223</v>
      </c>
    </row>
    <row r="38" spans="1:5" x14ac:dyDescent="0.3">
      <c r="A38" t="s">
        <v>39</v>
      </c>
      <c r="B38">
        <v>9</v>
      </c>
      <c r="D38" s="1" t="s">
        <v>39</v>
      </c>
      <c r="E38">
        <f>cvss31[[#This Row],[Column2]]/$E$1*100</f>
        <v>1.1781646812410002E-2</v>
      </c>
    </row>
    <row r="39" spans="1:5" x14ac:dyDescent="0.3">
      <c r="A39" t="s">
        <v>40</v>
      </c>
      <c r="B39">
        <v>142</v>
      </c>
      <c r="D39" s="2" t="s">
        <v>40</v>
      </c>
      <c r="E39">
        <f>cvss31[[#This Row],[Column2]]/$E$1*100</f>
        <v>0.18588820526246891</v>
      </c>
    </row>
    <row r="40" spans="1:5" x14ac:dyDescent="0.3">
      <c r="A40" t="s">
        <v>41</v>
      </c>
      <c r="B40">
        <v>41</v>
      </c>
      <c r="D40" s="1" t="s">
        <v>41</v>
      </c>
      <c r="E40">
        <f>cvss31[[#This Row],[Column2]]/$E$1*100</f>
        <v>5.3671946589867792E-2</v>
      </c>
    </row>
    <row r="41" spans="1:5" x14ac:dyDescent="0.3">
      <c r="A41" t="s">
        <v>42</v>
      </c>
      <c r="B41">
        <v>32</v>
      </c>
      <c r="D41" s="2" t="s">
        <v>42</v>
      </c>
      <c r="E41">
        <f>cvss31[[#This Row],[Column2]]/$E$1*100</f>
        <v>4.1890299777457785E-2</v>
      </c>
    </row>
    <row r="42" spans="1:5" x14ac:dyDescent="0.3">
      <c r="A42" t="s">
        <v>43</v>
      </c>
      <c r="B42">
        <v>20</v>
      </c>
      <c r="D42" s="1" t="s">
        <v>43</v>
      </c>
      <c r="E42">
        <f>cvss31[[#This Row],[Column2]]/$E$1*100</f>
        <v>2.6181437360911112E-2</v>
      </c>
    </row>
    <row r="43" spans="1:5" x14ac:dyDescent="0.3">
      <c r="A43" t="s">
        <v>44</v>
      </c>
      <c r="B43">
        <v>50</v>
      </c>
      <c r="D43" s="2" t="s">
        <v>44</v>
      </c>
      <c r="E43">
        <f>cvss31[[#This Row],[Column2]]/$E$1*100</f>
        <v>6.5453593402277785E-2</v>
      </c>
    </row>
    <row r="44" spans="1:5" x14ac:dyDescent="0.3">
      <c r="A44" t="s">
        <v>45</v>
      </c>
      <c r="B44">
        <v>72</v>
      </c>
      <c r="D44" s="1" t="s">
        <v>45</v>
      </c>
      <c r="E44">
        <f>cvss31[[#This Row],[Column2]]/$E$1*100</f>
        <v>9.4253174499280015E-2</v>
      </c>
    </row>
    <row r="45" spans="1:5" x14ac:dyDescent="0.3">
      <c r="A45" t="s">
        <v>46</v>
      </c>
      <c r="B45">
        <v>2222</v>
      </c>
      <c r="D45" s="2" t="s">
        <v>46</v>
      </c>
      <c r="E45">
        <f>cvss31[[#This Row],[Column2]]/$E$1*100</f>
        <v>2.9087576907972248</v>
      </c>
    </row>
    <row r="46" spans="1:5" x14ac:dyDescent="0.3">
      <c r="A46" t="s">
        <v>47</v>
      </c>
      <c r="B46">
        <v>589</v>
      </c>
      <c r="D46" s="1" t="s">
        <v>47</v>
      </c>
      <c r="E46">
        <f>cvss31[[#This Row],[Column2]]/$E$1*100</f>
        <v>0.77104333027883232</v>
      </c>
    </row>
    <row r="47" spans="1:5" x14ac:dyDescent="0.3">
      <c r="A47" t="s">
        <v>48</v>
      </c>
      <c r="B47">
        <v>34</v>
      </c>
      <c r="D47" s="2" t="s">
        <v>48</v>
      </c>
      <c r="E47">
        <f>cvss31[[#This Row],[Column2]]/$E$1*100</f>
        <v>4.4508443513548893E-2</v>
      </c>
    </row>
    <row r="48" spans="1:5" x14ac:dyDescent="0.3">
      <c r="A48" t="s">
        <v>49</v>
      </c>
      <c r="B48">
        <v>282</v>
      </c>
      <c r="D48" s="1" t="s">
        <v>49</v>
      </c>
      <c r="E48">
        <f>cvss31[[#This Row],[Column2]]/$E$1*100</f>
        <v>0.36915826678884667</v>
      </c>
    </row>
    <row r="49" spans="1:19" x14ac:dyDescent="0.3">
      <c r="A49" t="s">
        <v>50</v>
      </c>
      <c r="B49">
        <v>261</v>
      </c>
      <c r="D49" s="2" t="s">
        <v>50</v>
      </c>
      <c r="E49">
        <f>cvss31[[#This Row],[Column2]]/$E$1*100</f>
        <v>0.34166775755989004</v>
      </c>
    </row>
    <row r="50" spans="1:19" x14ac:dyDescent="0.3">
      <c r="A50" t="s">
        <v>51</v>
      </c>
      <c r="B50">
        <v>1470</v>
      </c>
      <c r="D50" s="1" t="s">
        <v>51</v>
      </c>
      <c r="E50">
        <f>cvss31[[#This Row],[Column2]]/$E$1*100</f>
        <v>1.9243356460269669</v>
      </c>
    </row>
    <row r="51" spans="1:19" x14ac:dyDescent="0.3">
      <c r="A51" t="s">
        <v>52</v>
      </c>
      <c r="B51">
        <v>832</v>
      </c>
      <c r="D51" s="2" t="s">
        <v>52</v>
      </c>
      <c r="E51">
        <f>cvss31[[#This Row],[Column2]]/$E$1*100</f>
        <v>1.0891477942139023</v>
      </c>
    </row>
    <row r="52" spans="1:19" x14ac:dyDescent="0.3">
      <c r="A52" t="s">
        <v>53</v>
      </c>
      <c r="B52">
        <v>112</v>
      </c>
      <c r="D52" s="1" t="s">
        <v>53</v>
      </c>
      <c r="E52">
        <f>cvss31[[#This Row],[Column2]]/$E$1*100</f>
        <v>0.14661604922110225</v>
      </c>
    </row>
    <row r="53" spans="1:19" x14ac:dyDescent="0.3">
      <c r="A53" t="s">
        <v>54</v>
      </c>
      <c r="B53">
        <v>21</v>
      </c>
      <c r="D53" s="2" t="s">
        <v>54</v>
      </c>
      <c r="E53">
        <f>cvss31[[#This Row],[Column2]]/$E$1*100</f>
        <v>2.7490509228956669E-2</v>
      </c>
      <c r="Q53" t="s">
        <v>55</v>
      </c>
      <c r="S53">
        <f>SUM(P54:P58)</f>
        <v>76390</v>
      </c>
    </row>
    <row r="54" spans="1:19" x14ac:dyDescent="0.3">
      <c r="A54" t="s">
        <v>56</v>
      </c>
      <c r="B54">
        <v>28</v>
      </c>
      <c r="D54" s="1" t="s">
        <v>56</v>
      </c>
      <c r="E54">
        <f>cvss31[[#This Row],[Column2]]/$E$1*100</f>
        <v>3.6654012305275561E-2</v>
      </c>
      <c r="N54" t="s">
        <v>3</v>
      </c>
      <c r="O54" t="s">
        <v>57</v>
      </c>
      <c r="P54">
        <f>B2</f>
        <v>0</v>
      </c>
      <c r="R54" t="s">
        <v>57</v>
      </c>
      <c r="S54">
        <f>P54/$S$53*100</f>
        <v>0</v>
      </c>
    </row>
    <row r="55" spans="1:19" x14ac:dyDescent="0.3">
      <c r="A55" t="s">
        <v>58</v>
      </c>
      <c r="B55">
        <v>2575</v>
      </c>
      <c r="D55" s="2" t="s">
        <v>58</v>
      </c>
      <c r="E55">
        <f>cvss31[[#This Row],[Column2]]/$E$1*100</f>
        <v>3.3708600602173058</v>
      </c>
      <c r="N55" t="s">
        <v>59</v>
      </c>
      <c r="O55" t="s">
        <v>60</v>
      </c>
      <c r="P55">
        <f>SUM(B3:B41)</f>
        <v>1575</v>
      </c>
      <c r="R55" t="s">
        <v>60</v>
      </c>
      <c r="S55">
        <f>P55/$S$53*100</f>
        <v>2.06178819217175</v>
      </c>
    </row>
    <row r="56" spans="1:19" x14ac:dyDescent="0.3">
      <c r="A56" t="s">
        <v>61</v>
      </c>
      <c r="B56">
        <v>3761</v>
      </c>
      <c r="D56" s="1" t="s">
        <v>61</v>
      </c>
      <c r="E56">
        <f>cvss31[[#This Row],[Column2]]/$E$1*100</f>
        <v>4.9234192957193352</v>
      </c>
      <c r="N56" t="s">
        <v>62</v>
      </c>
      <c r="O56" t="s">
        <v>63</v>
      </c>
      <c r="P56">
        <f>SUM(B42:B71)</f>
        <v>31178</v>
      </c>
      <c r="R56" t="s">
        <v>63</v>
      </c>
      <c r="S56">
        <f>P56/$S$53*100</f>
        <v>40.814242701924336</v>
      </c>
    </row>
    <row r="57" spans="1:19" x14ac:dyDescent="0.3">
      <c r="A57" t="s">
        <v>64</v>
      </c>
      <c r="B57">
        <v>4903</v>
      </c>
      <c r="D57" s="2" t="s">
        <v>64</v>
      </c>
      <c r="E57">
        <f>cvss31[[#This Row],[Column2]]/$E$1*100</f>
        <v>6.4183793690273587</v>
      </c>
      <c r="N57" t="s">
        <v>65</v>
      </c>
      <c r="O57" t="s">
        <v>66</v>
      </c>
      <c r="P57">
        <f>SUM(B72:B91)</f>
        <v>32076</v>
      </c>
      <c r="R57" t="s">
        <v>66</v>
      </c>
      <c r="S57">
        <f>P57/$S$53*100</f>
        <v>41.989789239429243</v>
      </c>
    </row>
    <row r="58" spans="1:19" x14ac:dyDescent="0.3">
      <c r="A58" t="s">
        <v>67</v>
      </c>
      <c r="B58">
        <v>62</v>
      </c>
      <c r="D58" s="1" t="s">
        <v>67</v>
      </c>
      <c r="E58">
        <f>cvss31[[#This Row],[Column2]]/$E$1*100</f>
        <v>8.1162455818824461E-2</v>
      </c>
      <c r="N58" t="s">
        <v>68</v>
      </c>
      <c r="O58" t="s">
        <v>69</v>
      </c>
      <c r="P58">
        <f>SUM(B92:B102)</f>
        <v>11561</v>
      </c>
      <c r="R58" t="s">
        <v>69</v>
      </c>
      <c r="S58">
        <f>P58/$S$53*100</f>
        <v>15.134179866474669</v>
      </c>
    </row>
    <row r="59" spans="1:19" x14ac:dyDescent="0.3">
      <c r="A59" t="s">
        <v>70</v>
      </c>
      <c r="B59">
        <v>138</v>
      </c>
      <c r="D59" s="2" t="s">
        <v>70</v>
      </c>
      <c r="E59">
        <f>cvss31[[#This Row],[Column2]]/$E$1*100</f>
        <v>0.18065191779028669</v>
      </c>
    </row>
    <row r="60" spans="1:19" x14ac:dyDescent="0.3">
      <c r="A60" t="s">
        <v>71</v>
      </c>
      <c r="B60">
        <v>64</v>
      </c>
      <c r="D60" s="1" t="s">
        <v>71</v>
      </c>
      <c r="E60">
        <f>cvss31[[#This Row],[Column2]]/$E$1*100</f>
        <v>8.3780599554915569E-2</v>
      </c>
    </row>
    <row r="61" spans="1:19" x14ac:dyDescent="0.3">
      <c r="A61" t="s">
        <v>72</v>
      </c>
      <c r="B61">
        <v>708</v>
      </c>
      <c r="D61" s="2" t="s">
        <v>72</v>
      </c>
      <c r="E61">
        <f>cvss31[[#This Row],[Column2]]/$E$1*100</f>
        <v>0.92682288257625345</v>
      </c>
    </row>
    <row r="62" spans="1:19" x14ac:dyDescent="0.3">
      <c r="A62" t="s">
        <v>73</v>
      </c>
      <c r="B62">
        <v>190</v>
      </c>
      <c r="D62" s="1" t="s">
        <v>73</v>
      </c>
      <c r="E62">
        <f>cvss31[[#This Row],[Column2]]/$E$1*100</f>
        <v>0.24872365492865559</v>
      </c>
    </row>
    <row r="63" spans="1:19" x14ac:dyDescent="0.3">
      <c r="A63" t="s">
        <v>74</v>
      </c>
      <c r="B63">
        <v>5052</v>
      </c>
      <c r="D63" s="2" t="s">
        <v>74</v>
      </c>
      <c r="E63">
        <f>cvss31[[#This Row],[Column2]]/$E$1*100</f>
        <v>6.6134310773661467</v>
      </c>
    </row>
    <row r="64" spans="1:19" x14ac:dyDescent="0.3">
      <c r="A64" t="s">
        <v>75</v>
      </c>
      <c r="B64">
        <v>73</v>
      </c>
      <c r="D64" s="1" t="s">
        <v>75</v>
      </c>
      <c r="E64">
        <f>cvss31[[#This Row],[Column2]]/$E$1*100</f>
        <v>9.5562246367325562E-2</v>
      </c>
    </row>
    <row r="65" spans="1:5" x14ac:dyDescent="0.3">
      <c r="A65" t="s">
        <v>76</v>
      </c>
      <c r="B65">
        <v>225</v>
      </c>
      <c r="D65" s="2" t="s">
        <v>76</v>
      </c>
      <c r="E65">
        <f>cvss31[[#This Row],[Column2]]/$E$1*100</f>
        <v>0.29454117031025007</v>
      </c>
    </row>
    <row r="66" spans="1:5" x14ac:dyDescent="0.3">
      <c r="A66" t="s">
        <v>77</v>
      </c>
      <c r="B66">
        <v>156</v>
      </c>
      <c r="D66" s="1" t="s">
        <v>77</v>
      </c>
      <c r="E66">
        <f>cvss31[[#This Row],[Column2]]/$E$1*100</f>
        <v>0.20421521141510668</v>
      </c>
    </row>
    <row r="67" spans="1:5" x14ac:dyDescent="0.3">
      <c r="A67" t="s">
        <v>78</v>
      </c>
      <c r="B67">
        <v>5568</v>
      </c>
      <c r="D67" s="2" t="s">
        <v>78</v>
      </c>
      <c r="E67">
        <f>cvss31[[#This Row],[Column2]]/$E$1*100</f>
        <v>7.2889121612776542</v>
      </c>
    </row>
    <row r="68" spans="1:5" x14ac:dyDescent="0.3">
      <c r="A68" t="s">
        <v>79</v>
      </c>
      <c r="B68">
        <v>98</v>
      </c>
      <c r="D68" s="1" t="s">
        <v>79</v>
      </c>
      <c r="E68">
        <f>cvss31[[#This Row],[Column2]]/$E$1*100</f>
        <v>0.12828904306846445</v>
      </c>
    </row>
    <row r="69" spans="1:5" x14ac:dyDescent="0.3">
      <c r="A69" t="s">
        <v>80</v>
      </c>
      <c r="B69">
        <v>978</v>
      </c>
      <c r="D69" s="2" t="s">
        <v>80</v>
      </c>
      <c r="E69">
        <f>cvss31[[#This Row],[Column2]]/$E$1*100</f>
        <v>1.2802722869485534</v>
      </c>
    </row>
    <row r="70" spans="1:5" x14ac:dyDescent="0.3">
      <c r="A70" t="s">
        <v>81</v>
      </c>
      <c r="B70">
        <v>629</v>
      </c>
      <c r="D70" s="1" t="s">
        <v>81</v>
      </c>
      <c r="E70">
        <f>cvss31[[#This Row],[Column2]]/$E$1*100</f>
        <v>0.82340620500065465</v>
      </c>
    </row>
    <row r="71" spans="1:5" x14ac:dyDescent="0.3">
      <c r="A71" t="s">
        <v>82</v>
      </c>
      <c r="B71">
        <v>5</v>
      </c>
      <c r="D71" s="2" t="s">
        <v>82</v>
      </c>
      <c r="E71">
        <f>cvss31[[#This Row],[Column2]]/$E$1*100</f>
        <v>6.545359340227778E-3</v>
      </c>
    </row>
    <row r="72" spans="1:5" x14ac:dyDescent="0.3">
      <c r="A72" t="s">
        <v>83</v>
      </c>
      <c r="B72">
        <v>393</v>
      </c>
      <c r="D72" s="1" t="s">
        <v>83</v>
      </c>
      <c r="E72">
        <f>cvss31[[#This Row],[Column2]]/$E$1*100</f>
        <v>0.51446524414190342</v>
      </c>
    </row>
    <row r="73" spans="1:5" x14ac:dyDescent="0.3">
      <c r="A73" t="s">
        <v>84</v>
      </c>
      <c r="B73">
        <v>691</v>
      </c>
      <c r="D73" s="2" t="s">
        <v>84</v>
      </c>
      <c r="E73">
        <f>cvss31[[#This Row],[Column2]]/$E$1*100</f>
        <v>0.90456866081947906</v>
      </c>
    </row>
    <row r="74" spans="1:5" x14ac:dyDescent="0.3">
      <c r="A74" t="s">
        <v>85</v>
      </c>
      <c r="B74">
        <v>1931</v>
      </c>
      <c r="D74" s="1" t="s">
        <v>85</v>
      </c>
      <c r="E74">
        <f>cvss31[[#This Row],[Column2]]/$E$1*100</f>
        <v>2.5278177771959678</v>
      </c>
    </row>
    <row r="75" spans="1:5" x14ac:dyDescent="0.3">
      <c r="A75" t="s">
        <v>86</v>
      </c>
      <c r="B75">
        <v>328</v>
      </c>
      <c r="D75" s="2" t="s">
        <v>86</v>
      </c>
      <c r="E75">
        <f>cvss31[[#This Row],[Column2]]/$E$1*100</f>
        <v>0.42937557271894233</v>
      </c>
    </row>
    <row r="76" spans="1:5" x14ac:dyDescent="0.3">
      <c r="A76" t="s">
        <v>87</v>
      </c>
      <c r="B76">
        <v>244</v>
      </c>
      <c r="D76" s="1" t="s">
        <v>87</v>
      </c>
      <c r="E76">
        <f>cvss31[[#This Row],[Column2]]/$E$1*100</f>
        <v>0.3194135358031156</v>
      </c>
    </row>
    <row r="77" spans="1:5" x14ac:dyDescent="0.3">
      <c r="A77" t="s">
        <v>88</v>
      </c>
      <c r="B77">
        <v>9263</v>
      </c>
      <c r="D77" s="2" t="s">
        <v>88</v>
      </c>
      <c r="E77">
        <f>cvss31[[#This Row],[Column2]]/$E$1*100</f>
        <v>12.125932713705982</v>
      </c>
    </row>
    <row r="78" spans="1:5" x14ac:dyDescent="0.3">
      <c r="A78" t="s">
        <v>89</v>
      </c>
      <c r="B78">
        <v>65</v>
      </c>
      <c r="D78" s="1" t="s">
        <v>89</v>
      </c>
      <c r="E78">
        <f>cvss31[[#This Row],[Column2]]/$E$1*100</f>
        <v>8.5089671422961116E-2</v>
      </c>
    </row>
    <row r="79" spans="1:5" x14ac:dyDescent="0.3">
      <c r="A79" t="s">
        <v>90</v>
      </c>
      <c r="B79">
        <v>171</v>
      </c>
      <c r="D79" s="2" t="s">
        <v>90</v>
      </c>
      <c r="E79">
        <f>cvss31[[#This Row],[Column2]]/$E$1*100</f>
        <v>0.22385128943579</v>
      </c>
    </row>
    <row r="80" spans="1:5" x14ac:dyDescent="0.3">
      <c r="A80" t="s">
        <v>91</v>
      </c>
      <c r="B80">
        <v>8904</v>
      </c>
      <c r="D80" s="1" t="s">
        <v>91</v>
      </c>
      <c r="E80">
        <f>cvss31[[#This Row],[Column2]]/$E$1*100</f>
        <v>11.655975913077627</v>
      </c>
    </row>
    <row r="81" spans="1:5" x14ac:dyDescent="0.3">
      <c r="A81" t="s">
        <v>92</v>
      </c>
      <c r="B81">
        <v>9</v>
      </c>
      <c r="D81" s="2" t="s">
        <v>92</v>
      </c>
      <c r="E81">
        <f>cvss31[[#This Row],[Column2]]/$E$1*100</f>
        <v>1.1781646812410002E-2</v>
      </c>
    </row>
    <row r="82" spans="1:5" x14ac:dyDescent="0.3">
      <c r="A82" t="s">
        <v>93</v>
      </c>
      <c r="B82">
        <v>245</v>
      </c>
      <c r="D82" s="1" t="s">
        <v>93</v>
      </c>
      <c r="E82">
        <f>cvss31[[#This Row],[Column2]]/$E$1*100</f>
        <v>0.32072260767116118</v>
      </c>
    </row>
    <row r="83" spans="1:5" x14ac:dyDescent="0.3">
      <c r="A83" t="s">
        <v>94</v>
      </c>
      <c r="B83">
        <v>1266</v>
      </c>
      <c r="D83" s="2" t="s">
        <v>94</v>
      </c>
      <c r="E83">
        <f>cvss31[[#This Row],[Column2]]/$E$1*100</f>
        <v>1.6572849849456734</v>
      </c>
    </row>
    <row r="84" spans="1:5" x14ac:dyDescent="0.3">
      <c r="A84" t="s">
        <v>95</v>
      </c>
      <c r="B84">
        <v>439</v>
      </c>
      <c r="D84" s="1" t="s">
        <v>95</v>
      </c>
      <c r="E84">
        <f>cvss31[[#This Row],[Column2]]/$E$1*100</f>
        <v>0.57468255007199898</v>
      </c>
    </row>
    <row r="85" spans="1:5" x14ac:dyDescent="0.3">
      <c r="A85" t="s">
        <v>96</v>
      </c>
      <c r="B85">
        <v>89</v>
      </c>
      <c r="D85" s="2" t="s">
        <v>96</v>
      </c>
      <c r="E85">
        <f>cvss31[[#This Row],[Column2]]/$E$1*100</f>
        <v>0.11650739625605445</v>
      </c>
    </row>
    <row r="86" spans="1:5" x14ac:dyDescent="0.3">
      <c r="A86" t="s">
        <v>97</v>
      </c>
      <c r="B86">
        <v>97</v>
      </c>
      <c r="D86" s="1" t="s">
        <v>97</v>
      </c>
      <c r="E86">
        <f>cvss31[[#This Row],[Column2]]/$E$1*100</f>
        <v>0.1269799712004189</v>
      </c>
    </row>
    <row r="87" spans="1:5" x14ac:dyDescent="0.3">
      <c r="A87" t="s">
        <v>98</v>
      </c>
      <c r="B87">
        <v>34</v>
      </c>
      <c r="D87" s="2" t="s">
        <v>98</v>
      </c>
      <c r="E87">
        <f>cvss31[[#This Row],[Column2]]/$E$1*100</f>
        <v>4.4508443513548893E-2</v>
      </c>
    </row>
    <row r="88" spans="1:5" x14ac:dyDescent="0.3">
      <c r="A88" t="s">
        <v>99</v>
      </c>
      <c r="B88">
        <v>292</v>
      </c>
      <c r="D88" s="1" t="s">
        <v>99</v>
      </c>
      <c r="E88">
        <f>cvss31[[#This Row],[Column2]]/$E$1*100</f>
        <v>0.38224898546930225</v>
      </c>
    </row>
    <row r="89" spans="1:5" x14ac:dyDescent="0.3">
      <c r="A89" t="s">
        <v>100</v>
      </c>
      <c r="B89">
        <v>23</v>
      </c>
      <c r="D89" s="2" t="s">
        <v>100</v>
      </c>
      <c r="E89">
        <f>cvss31[[#This Row],[Column2]]/$E$1*100</f>
        <v>3.0108652965047781E-2</v>
      </c>
    </row>
    <row r="90" spans="1:5" x14ac:dyDescent="0.3">
      <c r="A90" t="s">
        <v>101</v>
      </c>
      <c r="B90">
        <v>7587</v>
      </c>
      <c r="D90" s="1" t="s">
        <v>101</v>
      </c>
      <c r="E90">
        <f>cvss31[[#This Row],[Column2]]/$E$1*100</f>
        <v>9.9319282628616303</v>
      </c>
    </row>
    <row r="91" spans="1:5" x14ac:dyDescent="0.3">
      <c r="A91" t="s">
        <v>102</v>
      </c>
      <c r="B91">
        <v>5</v>
      </c>
      <c r="D91" s="2" t="s">
        <v>102</v>
      </c>
      <c r="E91">
        <f>cvss31[[#This Row],[Column2]]/$E$1*100</f>
        <v>6.545359340227778E-3</v>
      </c>
    </row>
    <row r="92" spans="1:5" x14ac:dyDescent="0.3">
      <c r="A92" t="s">
        <v>103</v>
      </c>
      <c r="B92">
        <v>119</v>
      </c>
      <c r="D92" s="1" t="s">
        <v>103</v>
      </c>
      <c r="E92">
        <f>cvss31[[#This Row],[Column2]]/$E$1*100</f>
        <v>0.15577955229742113</v>
      </c>
    </row>
    <row r="93" spans="1:5" x14ac:dyDescent="0.3">
      <c r="A93" t="s">
        <v>104</v>
      </c>
      <c r="B93">
        <v>930</v>
      </c>
      <c r="D93" s="2" t="s">
        <v>104</v>
      </c>
      <c r="E93">
        <f>cvss31[[#This Row],[Column2]]/$E$1*100</f>
        <v>1.2174368372823667</v>
      </c>
    </row>
    <row r="94" spans="1:5" x14ac:dyDescent="0.3">
      <c r="A94" t="s">
        <v>105</v>
      </c>
      <c r="B94">
        <v>0</v>
      </c>
      <c r="D94" s="1" t="s">
        <v>105</v>
      </c>
      <c r="E94">
        <f>cvss31[[#This Row],[Column2]]/$E$1*100</f>
        <v>0</v>
      </c>
    </row>
    <row r="95" spans="1:5" x14ac:dyDescent="0.3">
      <c r="A95" t="s">
        <v>106</v>
      </c>
      <c r="B95">
        <v>108</v>
      </c>
      <c r="D95" s="2" t="s">
        <v>106</v>
      </c>
      <c r="E95">
        <f>cvss31[[#This Row],[Column2]]/$E$1*100</f>
        <v>0.14137976174892003</v>
      </c>
    </row>
    <row r="96" spans="1:5" x14ac:dyDescent="0.3">
      <c r="A96" t="s">
        <v>107</v>
      </c>
      <c r="B96">
        <v>22</v>
      </c>
      <c r="D96" s="1" t="s">
        <v>107</v>
      </c>
      <c r="E96">
        <f>cvss31[[#This Row],[Column2]]/$E$1*100</f>
        <v>2.8799581097002223E-2</v>
      </c>
    </row>
    <row r="97" spans="1:5" x14ac:dyDescent="0.3">
      <c r="A97" t="s">
        <v>108</v>
      </c>
      <c r="B97">
        <v>0</v>
      </c>
      <c r="D97" s="2" t="s">
        <v>108</v>
      </c>
      <c r="E97">
        <f>cvss31[[#This Row],[Column2]]/$E$1*100</f>
        <v>0</v>
      </c>
    </row>
    <row r="98" spans="1:5" x14ac:dyDescent="0.3">
      <c r="A98" t="s">
        <v>109</v>
      </c>
      <c r="B98">
        <v>213</v>
      </c>
      <c r="D98" s="1" t="s">
        <v>109</v>
      </c>
      <c r="E98">
        <f>cvss31[[#This Row],[Column2]]/$E$1*100</f>
        <v>0.27883230789370339</v>
      </c>
    </row>
    <row r="99" spans="1:5" x14ac:dyDescent="0.3">
      <c r="A99" t="s">
        <v>110</v>
      </c>
      <c r="B99">
        <v>0</v>
      </c>
      <c r="D99" s="2" t="s">
        <v>110</v>
      </c>
      <c r="E99">
        <f>cvss31[[#This Row],[Column2]]/$E$1*100</f>
        <v>0</v>
      </c>
    </row>
    <row r="100" spans="1:5" x14ac:dyDescent="0.3">
      <c r="A100" t="s">
        <v>111</v>
      </c>
      <c r="B100">
        <v>9836</v>
      </c>
      <c r="D100" s="1" t="s">
        <v>111</v>
      </c>
      <c r="E100">
        <f>cvss31[[#This Row],[Column2]]/$E$1*100</f>
        <v>12.876030894096086</v>
      </c>
    </row>
    <row r="101" spans="1:5" x14ac:dyDescent="0.3">
      <c r="A101" t="s">
        <v>112</v>
      </c>
      <c r="B101">
        <v>157</v>
      </c>
      <c r="D101" s="2" t="s">
        <v>112</v>
      </c>
      <c r="E101">
        <f>cvss31[[#This Row],[Column2]]/$E$1*100</f>
        <v>0.20552428328315225</v>
      </c>
    </row>
    <row r="102" spans="1:5" x14ac:dyDescent="0.3">
      <c r="A102" t="s">
        <v>113</v>
      </c>
      <c r="B102">
        <v>176</v>
      </c>
      <c r="D102" s="1" t="s">
        <v>113</v>
      </c>
      <c r="E102">
        <f>cvss31[[#This Row],[Column2]]/$E$1*100</f>
        <v>0.23039664877601779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F6AE-006D-46B7-A81D-ED1A7988D08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D812EB0939BE44B372FF1F45A9F73C" ma:contentTypeVersion="6" ma:contentTypeDescription="Create a new document." ma:contentTypeScope="" ma:versionID="85052a52572cc2413ee2cb94f6b51716">
  <xsd:schema xmlns:xsd="http://www.w3.org/2001/XMLSchema" xmlns:xs="http://www.w3.org/2001/XMLSchema" xmlns:p="http://schemas.microsoft.com/office/2006/metadata/properties" xmlns:ns3="63d4114e-1bef-4718-838e-9be3cc0e7df4" xmlns:ns4="89118cec-cb09-49c5-a79b-3d4b3e9d9980" targetNamespace="http://schemas.microsoft.com/office/2006/metadata/properties" ma:root="true" ma:fieldsID="dc490d410b91289f4e7486bcee7de312" ns3:_="" ns4:_="">
    <xsd:import namespace="63d4114e-1bef-4718-838e-9be3cc0e7df4"/>
    <xsd:import namespace="89118cec-cb09-49c5-a79b-3d4b3e9d99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4114e-1bef-4718-838e-9be3cc0e7d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18cec-cb09-49c5-a79b-3d4b3e9d998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3d4114e-1bef-4718-838e-9be3cc0e7df4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P s D A A B Q S w M E F A A C A A g A z H K X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z H K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x y l 1 a h o f 1 Z 9 Q A A A E s B A A A T A B w A R m 9 y b X V s Y X M v U 2 V j d G l v b j E u b S C i G A A o o B Q A A A A A A A A A A A A A A A A A A A A A A A A A A A B t T z 1 P h E A Q 7 U n 4 D 5 u 1 g W R D B D + K u 1 C B G h s T c 9 g o F h z M 6 U b Y I T s D k V x o / E t W 1 u b + l 2 u I 2 j j N z L y Z 9 + Y N Q c 0 a j d g s O V 7 7 n u / R c 2 W h E f V I d B K L V L T A v i d c H D 7 s 5 3 t z e E M H Z j R G O d Z D B 4 a D S 9 1 C l K F h 1 1 A g s 1 V 5 R 2 C p v K q 2 u s y B X h j 7 c t G L a h p l q B 5 y a H W n G W w q l V Q i w 3 b o D K W J E h e m x k a b p z R O z o 6 V u B 2 Q Y c N T C + l f G d 2 g g c d Q L b 6 O 5 H 2 n w b g H U P D U S 2 e v q L Z u q 7 C V o R 3 a b p E v p h 4 o + P 1 C 7 f d y G c T O g S O C Y H j l W Y k f P H H 4 t e H z 0 + i b O s + h 7 2 n z / 8 3 1 F 1 B L A Q I t A B Q A A g A I A M x y l 1 Z E h i h C p A A A A P Y A A A A S A A A A A A A A A A A A A A A A A A A A A A B D b 2 5 m a W c v U G F j a 2 F n Z S 5 4 b W x Q S w E C L Q A U A A I A C A D M c p d W D 8 r p q 6 Q A A A D p A A A A E w A A A A A A A A A A A A A A A A D w A A A A W 0 N v b n R l b n R f V H l w Z X N d L n h t b F B L A Q I t A B Q A A g A I A M x y l 1 a h o f 1 Z 9 Q A A A E s B A A A T A A A A A A A A A A A A A A A A A O E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n N z M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n N z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y O j I y O j I 0 L j M 5 N T c 3 N T Z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n N z M z E v Q X V 0 b 1 J l b W 9 2 Z W R D b 2 x 1 b W 5 z M S 5 7 Q 2 9 s d W 1 u M S w w f S Z x d W 9 0 O y w m c X V v d D t T Z W N 0 a W 9 u M S 9 j d n N z M z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d n N z M z E v Q X V 0 b 1 J l b W 9 2 Z W R D b 2 x 1 b W 5 z M S 5 7 Q 2 9 s d W 1 u M S w w f S Z x d W 9 0 O y w m c X V v d D t T Z W N 0 a W 9 u M S 9 j d n N z M z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Z z c z M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c 3 M z M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2 f / K R F k u 0 O 8 j h G 0 g / B v t w A A A A A C A A A A A A A Q Z g A A A A E A A C A A A A B 0 m W Q r p O f p h b g S b l r K f j Z C z F R W v 7 + 9 G + P + x q e N t U R r e A A A A A A O g A A A A A I A A C A A A A B 0 9 c L 8 k F 7 0 2 A 3 R 8 3 b m 2 N U P G B 8 l R w E q g O 8 N X h p c m A P k R 1 A A A A C W s 8 y N 7 5 Y 9 5 4 P S e 9 4 S J e B w S G F t Y A 9 Z D 8 J Q U g R H x D N Z m I g h p / A R 9 N q f q v O v u F n z 2 Z D 7 0 3 b I V 2 M Q E P e v 5 h C 9 U 7 K C z h v o N 2 / p L c V R q A K 7 o f j q O U A A A A B k G x x H B I a S k 2 b R + 9 D a L n 4 F V P T 4 / M F V 6 D l e p q + b e a S q a + 9 r S v k 8 r t / e 5 c O V Y 2 d M g q k u D I k v s 0 t S U v g q x n b a b c z w < / D a t a M a s h u p > 
</file>

<file path=customXml/itemProps1.xml><?xml version="1.0" encoding="utf-8"?>
<ds:datastoreItem xmlns:ds="http://schemas.openxmlformats.org/officeDocument/2006/customXml" ds:itemID="{9F907C29-1E4F-4F70-9386-FEFA6627D2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d4114e-1bef-4718-838e-9be3cc0e7df4"/>
    <ds:schemaRef ds:uri="89118cec-cb09-49c5-a79b-3d4b3e9d99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796761-0E5C-4008-B1F9-A874D3EA35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49A1F1-AB67-471F-B8A4-E20684AEACE9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63d4114e-1bef-4718-838e-9be3cc0e7df4"/>
    <ds:schemaRef ds:uri="http://schemas.openxmlformats.org/package/2006/metadata/core-properties"/>
    <ds:schemaRef ds:uri="89118cec-cb09-49c5-a79b-3d4b3e9d9980"/>
    <ds:schemaRef ds:uri="http://schemas.microsoft.com/office/2006/metadata/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BBDE992-52B4-4068-ADA4-2F06154DFC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cvss31</vt:lpstr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Gabi</dc:creator>
  <cp:keywords/>
  <dc:description/>
  <cp:lastModifiedBy>Mateusz Niestrój</cp:lastModifiedBy>
  <cp:revision/>
  <dcterms:created xsi:type="dcterms:W3CDTF">2023-04-23T12:21:58Z</dcterms:created>
  <dcterms:modified xsi:type="dcterms:W3CDTF">2023-04-25T17:05:12Z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0x010100F0D812EB0939BE44B372FF1F45A9F73C</vt:lpwstr>
  </property>
</Properties>
</file>