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ts" sheetId="1" r:id="rId4"/>
    <sheet state="visible" name="NBV Projects" sheetId="2" r:id="rId5"/>
  </sheets>
  <definedNames/>
  <calcPr/>
  <extLst>
    <ext uri="GoogleSheetsCustomDataVersion2">
      <go:sheetsCustomData xmlns:go="http://customooxmlschemas.google.com/" r:id="rId6" roundtripDataChecksum="2qPBxQvLPVrWTJcwUcTAehY3BDmBaisw+2AXGOiRFZE="/>
    </ext>
  </extLst>
</workbook>
</file>

<file path=xl/sharedStrings.xml><?xml version="1.0" encoding="utf-8"?>
<sst xmlns="http://schemas.openxmlformats.org/spreadsheetml/2006/main" count="152" uniqueCount="139">
  <si>
    <t>Width</t>
  </si>
  <si>
    <t>Depth</t>
  </si>
  <si>
    <t>T-SF usable</t>
  </si>
  <si>
    <t xml:space="preserve">13 FLR (Floor Lot Ratio) or FAR </t>
  </si>
  <si>
    <t>T-SF</t>
  </si>
  <si>
    <t>Acre = 43,560</t>
  </si>
  <si>
    <t>Purchased</t>
  </si>
  <si>
    <t>Price/SF</t>
  </si>
  <si>
    <t>Address</t>
  </si>
  <si>
    <t>Folio:</t>
  </si>
  <si>
    <t>Owner</t>
  </si>
  <si>
    <t>Mailing Address</t>
  </si>
  <si>
    <t>Prev. Owner</t>
  </si>
  <si>
    <t>Assessed Value</t>
  </si>
  <si>
    <t>Market Value</t>
  </si>
  <si>
    <t>SUNBEAM PROPERTIES INC</t>
  </si>
  <si>
    <t>1624 NE 79 STREET CSWY</t>
  </si>
  <si>
    <t>23-3209-010-0270</t>
  </si>
  <si>
    <t>SUNBEAM 1600 1624 79TH ST LLC</t>
  </si>
  <si>
    <t>1401 79 ST CAUSEWAY MIAMI, FL 33141</t>
  </si>
  <si>
    <t>1600 NE 79 STREET CSWY</t>
  </si>
  <si>
    <t>23-3209-010-0240</t>
  </si>
  <si>
    <t>1402 79 ST CAUSEWAY MIAMI, FL 33141</t>
  </si>
  <si>
    <t>1601 NE 79 St N BAY CSWY</t>
  </si>
  <si>
    <t>23-3209-000-0040</t>
  </si>
  <si>
    <t>SUNBEAM 1601 79TH STREET LLC</t>
  </si>
  <si>
    <t>900 BISCAYNE BLVD #1202MIAMI, FL 33132</t>
  </si>
  <si>
    <t>1599 NE 79 St N BAY CSWY</t>
  </si>
  <si>
    <t>23-3209-000-0031</t>
  </si>
  <si>
    <t>901 BISCAYNE BLVD #1202MIAMI, FL 33132</t>
  </si>
  <si>
    <t>1555 NE 79 St N BAY CSWY</t>
  </si>
  <si>
    <t>23-3209-000-0030</t>
  </si>
  <si>
    <t>SUNBEAM TELEVISION CORP</t>
  </si>
  <si>
    <t>1401 79 ST CSWY MIAMI, FL 33141</t>
  </si>
  <si>
    <t>1417 NE 79 St N BAY CSWY</t>
  </si>
  <si>
    <t>23-3209-000-0020</t>
  </si>
  <si>
    <t>1415 NE 79 ST N BAY CSWY</t>
  </si>
  <si>
    <t>23-3209-000-0201</t>
  </si>
  <si>
    <t>6821 W NORTH AVENUE SUITE 200, OAK PARK, IL 60302</t>
  </si>
  <si>
    <t>1401 NE 79 ST N BAY CSWY</t>
  </si>
  <si>
    <t>23-3209-000-0200</t>
  </si>
  <si>
    <t>PO BOX 1118MIAMI, FL 33138-0000</t>
  </si>
  <si>
    <t>23-3209-000-0010</t>
  </si>
  <si>
    <t>1400 NE 79 STREET CSWY</t>
  </si>
  <si>
    <t>23-3209-000-0161</t>
  </si>
  <si>
    <t>1401 79 ST CAUSEWAYMIAMI, FL 33141</t>
  </si>
  <si>
    <t>ALL OTHER BUILDABLE PROPERTIES ON 79 ST</t>
  </si>
  <si>
    <t>1666 NE 79 STREET CSWY</t>
  </si>
  <si>
    <t>23-3209-010-0280</t>
  </si>
  <si>
    <t>CAUSEWAY TOWER LLC</t>
  </si>
  <si>
    <t>1666 KENNEDY CSWY STE 610NO BAY VILLAGE, FL 33141</t>
  </si>
  <si>
    <t>1580 NE 79 STREET CSWY</t>
  </si>
  <si>
    <t>23-3209-010-0220</t>
  </si>
  <si>
    <t>SIMCHA CONNECTION INC</t>
  </si>
  <si>
    <t>1580 79 STREET CSWY NORTH BAY VILLAGE, FL 33141</t>
  </si>
  <si>
    <t>1755 NE 79 St N BAY CSWY</t>
  </si>
  <si>
    <t>23-3209-000-0110</t>
  </si>
  <si>
    <t>1755 JFK OWNER LLC C/O THE CONTINUUM COMPANY LLC</t>
  </si>
  <si>
    <t>49 WEST 23 STREET 4 FL. NEW YORK, NY 10010</t>
  </si>
  <si>
    <t>LGE NBV LLC</t>
  </si>
  <si>
    <t>2937 SW 27 AVE 202 MIAMI, FL 33133</t>
  </si>
  <si>
    <t>1725 NE 79 St N BAY CSWY</t>
  </si>
  <si>
    <t>23-3209-000-0100</t>
  </si>
  <si>
    <t>1725 KENNEDY CAUSEWAY OWNER LLC</t>
  </si>
  <si>
    <t>1035 N DEARBORN UNIT 10E CHICAGO, IL 60610</t>
  </si>
  <si>
    <t>1681 NE 79 St N BAY CSWY</t>
  </si>
  <si>
    <t>23-3209-000-0090</t>
  </si>
  <si>
    <t>1681 NORTH BAY VILLAGE LLC</t>
  </si>
  <si>
    <t>3315 COLLINS AVE #4B MIAMI BEACH, FL 33140</t>
  </si>
  <si>
    <t>1665 NE 79 St N BAY CSWY</t>
  </si>
  <si>
    <t>23-3209-000-0060</t>
  </si>
  <si>
    <t>COLE BN NORTH BAY VILLAGE FL LLC</t>
  </si>
  <si>
    <t>14800 QUORUM DR STE 510 DALLAS, TX 75254</t>
  </si>
  <si>
    <t>1508 NE 79 STREET CSWY</t>
  </si>
  <si>
    <t>23-3209-010-0140</t>
  </si>
  <si>
    <t>HESS REALTY LLC</t>
  </si>
  <si>
    <t>539 S MAIN STREETFINDLAY, OH 45840</t>
  </si>
  <si>
    <t>1524 NE 79 STREET CSWY</t>
  </si>
  <si>
    <t>23-3209-010-0170</t>
  </si>
  <si>
    <t>MURRAY WEIL JR &amp; E CHEKIN CO-TRS</t>
  </si>
  <si>
    <t>333 E 49 ST APT 7GNEW YORK, NY 10017</t>
  </si>
  <si>
    <t>1500 NE 79 STREET CSWY</t>
  </si>
  <si>
    <t>23-3209-010-0160</t>
  </si>
  <si>
    <t>1550 NE 79 STREET CSWY</t>
  </si>
  <si>
    <t>23-3209-010-0180</t>
  </si>
  <si>
    <t>BMS NORTH BAY VILLAGE L L C</t>
  </si>
  <si>
    <t>PO BOX 25025GLENDALE, CA 91201</t>
  </si>
  <si>
    <t>1872 79 CSWY</t>
  </si>
  <si>
    <t>23-3209-000-0250</t>
  </si>
  <si>
    <t>SHOMA NORTH BAY VILLAGE LLC</t>
  </si>
  <si>
    <t>201 SEVILLA AVE 300 CORAL GABLES, FL 33134</t>
  </si>
  <si>
    <t>201 SEVILLA AVE 300, CORAL GABLES, FL 33134</t>
  </si>
  <si>
    <t>1855 79 STREET CSWY</t>
  </si>
  <si>
    <t>23-3209-000-0120</t>
  </si>
  <si>
    <t>THE INN ON THE BAY LTD</t>
  </si>
  <si>
    <t>1819 - 79 ST CSWY, NO BAY VILLAGE, FL 33141-4215</t>
  </si>
  <si>
    <t>1865 79th Street Causeway, North Bay Village, FL 33141</t>
  </si>
  <si>
    <t>Kennedy House Condominium</t>
  </si>
  <si>
    <t>1881 79th Street Causeway, North Bay Village, FL 33141</t>
  </si>
  <si>
    <t>30-1233-017-0100</t>
  </si>
  <si>
    <t>Bridgewater Condominum - ATIAS INVESTMENT LLC</t>
  </si>
  <si>
    <t>1770 79th Street Causeway, North Bay Village, FL 33141</t>
  </si>
  <si>
    <t>1819-1855 79 STREET CSWY</t>
  </si>
  <si>
    <t>NORTH BAY VILLAGE HOLDINGS LLC</t>
  </si>
  <si>
    <t>755 BERRI ST STE 200 MONTREAL, QC H2Y 3E5 CANADA</t>
  </si>
  <si>
    <t>Address / Name</t>
  </si>
  <si>
    <t>Stories</t>
  </si>
  <si>
    <t>Hotel</t>
  </si>
  <si>
    <t>Apartments</t>
  </si>
  <si>
    <t>Workforce Units</t>
  </si>
  <si>
    <t>Acre</t>
  </si>
  <si>
    <t>Parking</t>
  </si>
  <si>
    <t>Meeting Space</t>
  </si>
  <si>
    <t>Offices / Retail</t>
  </si>
  <si>
    <t>Architecht</t>
  </si>
  <si>
    <t>Developer</t>
  </si>
  <si>
    <t>Notes</t>
  </si>
  <si>
    <t>Paid</t>
  </si>
  <si>
    <t>1819-1855 79th Street | Jesta Group</t>
  </si>
  <si>
    <t>Kobo Karp</t>
  </si>
  <si>
    <t>Shutts</t>
  </si>
  <si>
    <t>Shuckers Grill</t>
  </si>
  <si>
    <t>15 mil 2016</t>
  </si>
  <si>
    <t>1555 North Bay Causeway | Sunbeam Properties</t>
  </si>
  <si>
    <t>65/45</t>
  </si>
  <si>
    <t xml:space="preserve">7.3 mil sf mixed use </t>
  </si>
  <si>
    <t>56.5 mil 2021 for 5 lots the rest he owned as channel 7</t>
  </si>
  <si>
    <t>1850 79th Street Causeway | Shoma Group</t>
  </si>
  <si>
    <t>$1200/sf selling</t>
  </si>
  <si>
    <t>16 mil</t>
  </si>
  <si>
    <t>8000, 8010, and 8020 East Drive | Macklowe Properties</t>
  </si>
  <si>
    <t>Biscayne Sea Club co-op</t>
  </si>
  <si>
    <t>47.7 mil</t>
  </si>
  <si>
    <t>7918 West Drive | Pacific &amp; Orient Properties</t>
  </si>
  <si>
    <t>8.3 mil 2015</t>
  </si>
  <si>
    <t xml:space="preserve">1755 79 st - </t>
  </si>
  <si>
    <t>Akerman</t>
  </si>
  <si>
    <t>Ian Bruce Eichner 212-554-3712 ibe@continuumllc.net</t>
  </si>
  <si>
    <t>1bd 24
2bd 135
3bd 30
4bd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</si>
</sst>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_(* #,##0.0_);_(* \(#,##0.0\);_(* &quot;-&quot;??_);_(@_)"/>
    <numFmt numFmtId="166" formatCode="_(* #,##0_);_(* \(#,##0\);_(* &quot;-&quot;??_);_(@_)"/>
    <numFmt numFmtId="167" formatCode="#,##0.0"/>
    <numFmt numFmtId="168" formatCode="&quot;$&quot;#,##0"/>
  </numFmts>
  <fonts count="11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11.0"/>
      <color rgb="FFFF0000"/>
      <name val="Calibri"/>
    </font>
    <font>
      <sz val="8.0"/>
      <color rgb="FF000000"/>
      <name val="Arial"/>
    </font>
    <font>
      <b/>
      <u/>
      <sz val="10.0"/>
      <color theme="1"/>
      <name val="&quot;Proxima Nova&quot;"/>
    </font>
    <font>
      <b/>
      <color theme="1"/>
      <name val="Arial"/>
      <scheme val="minor"/>
    </font>
    <font>
      <b/>
      <u/>
      <sz val="10.0"/>
      <color rgb="FF0000FF"/>
      <name val="&quot;Proxima Nova&quot;"/>
    </font>
    <font>
      <color theme="1"/>
      <name val="Arial"/>
      <scheme val="minor"/>
    </font>
    <font>
      <b/>
      <u/>
      <sz val="10.0"/>
      <color rgb="FF4A86E8"/>
      <name val="&quot;Proxima Nova&quot;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shrinkToFit="0" vertical="bottom" wrapText="1"/>
    </xf>
    <xf borderId="0" fillId="0" fontId="1" numFmtId="3" xfId="0" applyAlignment="1" applyFont="1" applyNumberFormat="1">
      <alignment horizontal="center" shrinkToFit="0" wrapText="1"/>
    </xf>
    <xf borderId="0" fillId="0" fontId="1" numFmtId="3" xfId="0" applyAlignment="1" applyFont="1" applyNumberFormat="1">
      <alignment horizontal="center" shrinkToFit="0" vertical="bottom" wrapText="1"/>
    </xf>
    <xf borderId="0" fillId="0" fontId="1" numFmtId="2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1" fillId="0" fontId="1" numFmtId="0" xfId="0" applyAlignment="1" applyBorder="1" applyFont="1">
      <alignment shrinkToFit="0" vertical="bottom" wrapText="0"/>
    </xf>
    <xf borderId="1" fillId="0" fontId="3" numFmtId="164" xfId="0" applyAlignment="1" applyBorder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vertical="bottom"/>
    </xf>
    <xf borderId="0" fillId="0" fontId="3" numFmtId="2" xfId="0" applyAlignment="1" applyFont="1" applyNumberFormat="1">
      <alignment vertical="bottom"/>
    </xf>
    <xf borderId="0" fillId="0" fontId="3" numFmtId="2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3" numFmtId="167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167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vertical="bottom"/>
    </xf>
    <xf borderId="0" fillId="0" fontId="4" numFmtId="167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2" fontId="5" numFmtId="0" xfId="0" applyAlignment="1" applyFill="1" applyFont="1">
      <alignment readingOrder="0"/>
    </xf>
    <xf borderId="0" fillId="0" fontId="1" numFmtId="168" xfId="0" applyAlignment="1" applyFont="1" applyNumberFormat="1">
      <alignment readingOrder="0" vertical="bottom"/>
    </xf>
    <xf borderId="0" fillId="0" fontId="2" numFmtId="165" xfId="0" applyFont="1" applyNumberFormat="1"/>
    <xf borderId="0" fillId="3" fontId="6" numFmtId="0" xfId="0" applyAlignment="1" applyFill="1" applyFont="1">
      <alignment horizontal="center" readingOrder="0" shrinkToFit="0" wrapText="1"/>
    </xf>
    <xf borderId="0" fillId="0" fontId="7" numFmtId="0" xfId="0" applyAlignment="1" applyFont="1">
      <alignment horizontal="center" readingOrder="0" shrinkToFit="0" wrapText="1"/>
    </xf>
    <xf borderId="0" fillId="0" fontId="7" numFmtId="3" xfId="0" applyAlignment="1" applyFont="1" applyNumberFormat="1">
      <alignment horizontal="center" readingOrder="0" shrinkToFit="0" wrapText="1"/>
    </xf>
    <xf borderId="0" fillId="0" fontId="7" numFmtId="0" xfId="0" applyAlignment="1" applyFont="1">
      <alignment horizontal="center" shrinkToFit="0" wrapText="1"/>
    </xf>
    <xf borderId="0" fillId="3" fontId="8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9" numFmtId="3" xfId="0" applyAlignment="1" applyFont="1" applyNumberFormat="1">
      <alignment readingOrder="0"/>
    </xf>
    <xf borderId="0" fillId="0" fontId="9" numFmtId="0" xfId="0" applyAlignment="1" applyFont="1">
      <alignment horizontal="right" readingOrder="0"/>
    </xf>
    <xf borderId="0" fillId="0" fontId="9" numFmtId="0" xfId="0" applyAlignment="1" applyFont="1">
      <alignment readingOrder="0" shrinkToFit="0" wrapText="1"/>
    </xf>
    <xf borderId="0" fillId="3" fontId="10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herealdeal.com/miami/2023/01/17/jesta-wins-approval-for-apartment-hotel-project-on-shuckers-site/" TargetMode="External"/><Relationship Id="rId2" Type="http://schemas.openxmlformats.org/officeDocument/2006/relationships/hyperlink" Target="https://therealdeal.com/miami/2022/10/12/victory-in-north-bay-village-for-billionaire-ansin-familys-sunbeam-properties/" TargetMode="External"/><Relationship Id="rId3" Type="http://schemas.openxmlformats.org/officeDocument/2006/relationships/hyperlink" Target="https://therealdeal.com/miami/2022/09/16/shoma-launches-sales-of-planned-north-bay-village-condos/" TargetMode="External"/><Relationship Id="rId4" Type="http://schemas.openxmlformats.org/officeDocument/2006/relationships/hyperlink" Target="https://therealdeal.com/miami/2023/05/19/macklowe-assembling-waterfront-development-site-in-north-bay-village/" TargetMode="External"/><Relationship Id="rId5" Type="http://schemas.openxmlformats.org/officeDocument/2006/relationships/hyperlink" Target="https://therealdeal.com/tag/north-bay-village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88"/>
    <col customWidth="1" min="2" max="2" width="6.25"/>
    <col customWidth="1" min="3" max="4" width="11.0"/>
    <col customWidth="1" min="5" max="5" width="9.63"/>
    <col customWidth="1" min="6" max="6" width="11.25"/>
    <col customWidth="1" min="7" max="7" width="9.38"/>
    <col customWidth="1" min="8" max="8" width="7.25"/>
    <col customWidth="1" min="9" max="9" width="21.13"/>
    <col customWidth="1" min="10" max="10" width="14.75"/>
    <col customWidth="1" min="11" max="13" width="22.75"/>
    <col customWidth="1" min="14" max="14" width="31.5"/>
    <col customWidth="1" min="15" max="15" width="12.25"/>
    <col customWidth="1" min="16" max="16" width="10.8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1" t="s">
        <v>8</v>
      </c>
      <c r="J1" s="1" t="s">
        <v>9</v>
      </c>
      <c r="K1" s="6" t="s">
        <v>10</v>
      </c>
      <c r="L1" s="6" t="s">
        <v>11</v>
      </c>
      <c r="M1" s="6" t="s">
        <v>12</v>
      </c>
      <c r="N1" s="1" t="s">
        <v>11</v>
      </c>
      <c r="O1" s="1" t="s">
        <v>13</v>
      </c>
      <c r="P1" s="7" t="s">
        <v>14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15.75" customHeight="1">
      <c r="A2" s="9" t="s">
        <v>15</v>
      </c>
      <c r="B2" s="10"/>
      <c r="C2" s="11"/>
      <c r="D2" s="11"/>
      <c r="E2" s="11"/>
      <c r="F2" s="11"/>
      <c r="G2" s="12"/>
      <c r="H2" s="13"/>
      <c r="I2" s="11"/>
      <c r="J2" s="11"/>
      <c r="K2" s="11"/>
      <c r="L2" s="11"/>
      <c r="M2" s="11"/>
      <c r="N2" s="11"/>
      <c r="O2" s="11"/>
      <c r="P2" s="11"/>
    </row>
    <row r="3" ht="15.75" customHeight="1">
      <c r="A3" s="14">
        <v>89.25</v>
      </c>
      <c r="B3" s="15">
        <v>275.0</v>
      </c>
      <c r="C3" s="16">
        <f t="shared" ref="C3:C12" si="1">D3*0.7</f>
        <v>223348.125</v>
      </c>
      <c r="D3" s="17">
        <f t="shared" ref="D3:D12" si="2">E3*13</f>
        <v>319068.75</v>
      </c>
      <c r="E3" s="16">
        <f t="shared" ref="E3:E10" si="3">A3*B3</f>
        <v>24543.75</v>
      </c>
      <c r="F3" s="18">
        <f t="shared" ref="F3:F13" si="4">E3/43560</f>
        <v>0.5634469697</v>
      </c>
      <c r="G3" s="19">
        <f>13900000/(E3+E4)*E3</f>
        <v>4694701.987</v>
      </c>
      <c r="H3" s="14">
        <f t="shared" ref="H3:H11" si="5">G3/E3</f>
        <v>191.2789198</v>
      </c>
      <c r="I3" s="11" t="s">
        <v>16</v>
      </c>
      <c r="J3" s="11" t="s">
        <v>17</v>
      </c>
      <c r="K3" s="11"/>
      <c r="L3" s="11"/>
      <c r="M3" s="11" t="s">
        <v>18</v>
      </c>
      <c r="N3" s="11" t="s">
        <v>19</v>
      </c>
      <c r="O3" s="19">
        <v>2820000.0</v>
      </c>
      <c r="P3" s="19">
        <v>2820000.0</v>
      </c>
    </row>
    <row r="4" ht="15.75" customHeight="1">
      <c r="A4" s="20">
        <v>175.0</v>
      </c>
      <c r="B4" s="15">
        <v>275.0</v>
      </c>
      <c r="C4" s="16">
        <f t="shared" si="1"/>
        <v>437937.5</v>
      </c>
      <c r="D4" s="17">
        <f t="shared" si="2"/>
        <v>625625</v>
      </c>
      <c r="E4" s="16">
        <f t="shared" si="3"/>
        <v>48125</v>
      </c>
      <c r="F4" s="18">
        <f t="shared" si="4"/>
        <v>1.10479798</v>
      </c>
      <c r="G4" s="19">
        <f>13900000/(E4+E3)*E4</f>
        <v>9205298.013</v>
      </c>
      <c r="H4" s="14">
        <f t="shared" si="5"/>
        <v>191.2789198</v>
      </c>
      <c r="I4" s="11" t="s">
        <v>20</v>
      </c>
      <c r="J4" s="11" t="s">
        <v>21</v>
      </c>
      <c r="K4" s="11"/>
      <c r="L4" s="11"/>
      <c r="M4" s="11" t="s">
        <v>18</v>
      </c>
      <c r="N4" s="11" t="s">
        <v>22</v>
      </c>
      <c r="O4" s="19">
        <v>6580000.0</v>
      </c>
      <c r="P4" s="19">
        <v>6580000.0</v>
      </c>
    </row>
    <row r="5" ht="15.75" customHeight="1">
      <c r="A5" s="16">
        <v>200.0</v>
      </c>
      <c r="B5" s="16">
        <v>180.0</v>
      </c>
      <c r="C5" s="16">
        <f t="shared" si="1"/>
        <v>327600</v>
      </c>
      <c r="D5" s="16">
        <f t="shared" si="2"/>
        <v>468000</v>
      </c>
      <c r="E5" s="16">
        <f t="shared" si="3"/>
        <v>36000</v>
      </c>
      <c r="F5" s="18">
        <f t="shared" si="4"/>
        <v>0.826446281</v>
      </c>
      <c r="G5" s="19">
        <f>13500000/(E5+E6)*E5</f>
        <v>10384615.38</v>
      </c>
      <c r="H5" s="14">
        <f t="shared" si="5"/>
        <v>288.4615385</v>
      </c>
      <c r="I5" s="11" t="s">
        <v>23</v>
      </c>
      <c r="J5" s="11" t="s">
        <v>24</v>
      </c>
      <c r="K5" s="11"/>
      <c r="L5" s="11"/>
      <c r="M5" s="11" t="s">
        <v>25</v>
      </c>
      <c r="N5" s="11" t="s">
        <v>26</v>
      </c>
      <c r="O5" s="19">
        <v>7435750.0</v>
      </c>
      <c r="P5" s="19">
        <v>7435750.0</v>
      </c>
    </row>
    <row r="6" ht="15.75" customHeight="1">
      <c r="A6" s="16">
        <v>60.0</v>
      </c>
      <c r="B6" s="16">
        <v>180.0</v>
      </c>
      <c r="C6" s="16">
        <f t="shared" si="1"/>
        <v>98280</v>
      </c>
      <c r="D6" s="16">
        <f t="shared" si="2"/>
        <v>140400</v>
      </c>
      <c r="E6" s="16">
        <f t="shared" si="3"/>
        <v>10800</v>
      </c>
      <c r="F6" s="18">
        <f t="shared" si="4"/>
        <v>0.2479338843</v>
      </c>
      <c r="G6" s="19">
        <f>13500000/(E6+E5)*E6</f>
        <v>3115384.615</v>
      </c>
      <c r="H6" s="14">
        <f t="shared" si="5"/>
        <v>288.4615385</v>
      </c>
      <c r="I6" s="11" t="s">
        <v>27</v>
      </c>
      <c r="J6" s="11" t="s">
        <v>28</v>
      </c>
      <c r="K6" s="11"/>
      <c r="L6" s="11"/>
      <c r="M6" s="11" t="s">
        <v>25</v>
      </c>
      <c r="N6" s="11" t="s">
        <v>29</v>
      </c>
      <c r="O6" s="19">
        <v>1900830.0</v>
      </c>
      <c r="P6" s="19">
        <v>1900830.0</v>
      </c>
    </row>
    <row r="7" ht="15.75" customHeight="1">
      <c r="A7" s="16">
        <v>265.0</v>
      </c>
      <c r="B7" s="16">
        <v>180.0</v>
      </c>
      <c r="C7" s="16">
        <f t="shared" si="1"/>
        <v>434070</v>
      </c>
      <c r="D7" s="16">
        <f t="shared" si="2"/>
        <v>620100</v>
      </c>
      <c r="E7" s="16">
        <f t="shared" si="3"/>
        <v>47700</v>
      </c>
      <c r="F7" s="18">
        <f t="shared" si="4"/>
        <v>1.095041322</v>
      </c>
      <c r="G7" s="19">
        <f>14000000/(E7+E8)*E7</f>
        <v>7978494.624</v>
      </c>
      <c r="H7" s="14">
        <f t="shared" si="5"/>
        <v>167.2640382</v>
      </c>
      <c r="I7" s="11" t="s">
        <v>30</v>
      </c>
      <c r="J7" s="11" t="s">
        <v>31</v>
      </c>
      <c r="K7" s="11"/>
      <c r="L7" s="11"/>
      <c r="M7" s="11" t="s">
        <v>32</v>
      </c>
      <c r="N7" s="11" t="s">
        <v>33</v>
      </c>
      <c r="O7" s="19">
        <v>8347633.0</v>
      </c>
      <c r="P7" s="19">
        <v>8347633.0</v>
      </c>
    </row>
    <row r="8" ht="15.75" customHeight="1">
      <c r="A8" s="16">
        <v>200.0</v>
      </c>
      <c r="B8" s="16">
        <v>180.0</v>
      </c>
      <c r="C8" s="16">
        <f t="shared" si="1"/>
        <v>327600</v>
      </c>
      <c r="D8" s="16">
        <f t="shared" si="2"/>
        <v>468000</v>
      </c>
      <c r="E8" s="16">
        <f t="shared" si="3"/>
        <v>36000</v>
      </c>
      <c r="F8" s="18">
        <f t="shared" si="4"/>
        <v>0.826446281</v>
      </c>
      <c r="G8" s="19">
        <f>14000000/(E8+E7)*E8</f>
        <v>6021505.376</v>
      </c>
      <c r="H8" s="14">
        <f t="shared" si="5"/>
        <v>167.2640382</v>
      </c>
      <c r="I8" s="11" t="s">
        <v>34</v>
      </c>
      <c r="J8" s="11" t="s">
        <v>35</v>
      </c>
      <c r="K8" s="11"/>
      <c r="L8" s="11"/>
      <c r="M8" s="11" t="s">
        <v>32</v>
      </c>
      <c r="N8" s="11" t="s">
        <v>33</v>
      </c>
      <c r="O8" s="19">
        <v>6300000.0</v>
      </c>
      <c r="P8" s="19">
        <v>6300000.0</v>
      </c>
    </row>
    <row r="9" ht="15.75" customHeight="1">
      <c r="A9" s="16">
        <v>240.48</v>
      </c>
      <c r="B9" s="16">
        <v>605.0</v>
      </c>
      <c r="C9" s="16">
        <f t="shared" si="1"/>
        <v>1323962.64</v>
      </c>
      <c r="D9" s="16">
        <f t="shared" si="2"/>
        <v>1891375.2</v>
      </c>
      <c r="E9" s="16">
        <f t="shared" si="3"/>
        <v>145490.4</v>
      </c>
      <c r="F9" s="18">
        <f t="shared" si="4"/>
        <v>3.34</v>
      </c>
      <c r="G9" s="19">
        <v>2.9E7</v>
      </c>
      <c r="H9" s="14">
        <f t="shared" si="5"/>
        <v>199.3258662</v>
      </c>
      <c r="I9" s="11" t="s">
        <v>36</v>
      </c>
      <c r="J9" s="11" t="s">
        <v>37</v>
      </c>
      <c r="K9" s="11"/>
      <c r="L9" s="11"/>
      <c r="M9" s="11" t="s">
        <v>32</v>
      </c>
      <c r="N9" s="11" t="s">
        <v>38</v>
      </c>
      <c r="O9" s="19">
        <v>2.556075E7</v>
      </c>
      <c r="P9" s="19">
        <v>2.556075E7</v>
      </c>
    </row>
    <row r="10" ht="15.75" customHeight="1">
      <c r="A10" s="16">
        <v>156.0</v>
      </c>
      <c r="B10" s="16">
        <v>605.0</v>
      </c>
      <c r="C10" s="16">
        <f t="shared" si="1"/>
        <v>858858</v>
      </c>
      <c r="D10" s="16">
        <f t="shared" si="2"/>
        <v>1226940</v>
      </c>
      <c r="E10" s="16">
        <f t="shared" si="3"/>
        <v>94380</v>
      </c>
      <c r="F10" s="18">
        <f t="shared" si="4"/>
        <v>2.166666667</v>
      </c>
      <c r="G10" s="12"/>
      <c r="H10" s="14">
        <f t="shared" si="5"/>
        <v>0</v>
      </c>
      <c r="I10" s="11" t="s">
        <v>39</v>
      </c>
      <c r="J10" s="11" t="s">
        <v>40</v>
      </c>
      <c r="K10" s="11"/>
      <c r="L10" s="11"/>
      <c r="M10" s="11" t="s">
        <v>32</v>
      </c>
      <c r="N10" s="11" t="s">
        <v>41</v>
      </c>
      <c r="O10" s="19">
        <v>9180516.0</v>
      </c>
      <c r="P10" s="19">
        <v>1.6628455E7</v>
      </c>
    </row>
    <row r="11" ht="15.75" customHeight="1">
      <c r="A11" s="16">
        <v>10.0</v>
      </c>
      <c r="B11" s="16">
        <v>100.0</v>
      </c>
      <c r="C11" s="16">
        <f t="shared" si="1"/>
        <v>9100</v>
      </c>
      <c r="D11" s="16">
        <f t="shared" si="2"/>
        <v>13000</v>
      </c>
      <c r="E11" s="16">
        <v>1000.0</v>
      </c>
      <c r="F11" s="18">
        <f t="shared" si="4"/>
        <v>0.02295684114</v>
      </c>
      <c r="G11" s="12"/>
      <c r="H11" s="14">
        <f t="shared" si="5"/>
        <v>0</v>
      </c>
      <c r="I11" s="11"/>
      <c r="J11" s="11" t="s">
        <v>42</v>
      </c>
      <c r="K11" s="11"/>
      <c r="L11" s="11"/>
      <c r="M11" s="11" t="s">
        <v>32</v>
      </c>
      <c r="N11" s="11"/>
      <c r="O11" s="19">
        <v>38500.0</v>
      </c>
      <c r="P11" s="19">
        <v>47500.0</v>
      </c>
    </row>
    <row r="12" ht="15.75" customHeight="1">
      <c r="A12" s="16">
        <v>415.51</v>
      </c>
      <c r="B12" s="15">
        <v>284.992</v>
      </c>
      <c r="C12" s="16">
        <f t="shared" si="1"/>
        <v>1077594.936</v>
      </c>
      <c r="D12" s="16">
        <f t="shared" si="2"/>
        <v>1539421.337</v>
      </c>
      <c r="E12" s="16">
        <f>A12*B12</f>
        <v>118417.0259</v>
      </c>
      <c r="F12" s="18">
        <f t="shared" si="4"/>
        <v>2.718480852</v>
      </c>
      <c r="G12" s="12"/>
      <c r="H12" s="13"/>
      <c r="I12" s="11" t="s">
        <v>43</v>
      </c>
      <c r="J12" s="11" t="s">
        <v>44</v>
      </c>
      <c r="K12" s="11"/>
      <c r="L12" s="11"/>
      <c r="M12" s="11" t="s">
        <v>15</v>
      </c>
      <c r="N12" s="11" t="s">
        <v>45</v>
      </c>
      <c r="O12" s="19">
        <v>1.155E7</v>
      </c>
      <c r="P12" s="19">
        <v>1.3075E7</v>
      </c>
    </row>
    <row r="13" ht="15.75" customHeight="1">
      <c r="A13" s="21">
        <f t="shared" ref="A13:E13" si="6">SUM(A3:A12)</f>
        <v>1811.24</v>
      </c>
      <c r="B13" s="22">
        <f t="shared" si="6"/>
        <v>2864.992</v>
      </c>
      <c r="C13" s="23">
        <f t="shared" si="6"/>
        <v>5118351.201</v>
      </c>
      <c r="D13" s="24">
        <f t="shared" si="6"/>
        <v>7311930.287</v>
      </c>
      <c r="E13" s="23">
        <f t="shared" si="6"/>
        <v>562456.1759</v>
      </c>
      <c r="F13" s="25">
        <f t="shared" si="4"/>
        <v>12.91221708</v>
      </c>
      <c r="G13" s="12"/>
      <c r="H13" s="13"/>
      <c r="I13" s="11"/>
      <c r="J13" s="11"/>
      <c r="K13" s="11"/>
      <c r="L13" s="11"/>
      <c r="M13" s="11"/>
      <c r="N13" s="11"/>
      <c r="O13" s="26">
        <f t="shared" ref="O13:P13" si="7">SUM(O3:O12)</f>
        <v>79713979</v>
      </c>
      <c r="P13" s="26">
        <f t="shared" si="7"/>
        <v>88695918</v>
      </c>
    </row>
    <row r="14" ht="15.75" customHeight="1">
      <c r="A14" s="11"/>
      <c r="B14" s="27"/>
      <c r="C14" s="11"/>
      <c r="D14" s="11"/>
      <c r="E14" s="11"/>
      <c r="F14" s="28"/>
      <c r="G14" s="12"/>
      <c r="H14" s="13"/>
      <c r="I14" s="11"/>
      <c r="J14" s="11"/>
      <c r="K14" s="11"/>
      <c r="L14" s="11"/>
      <c r="M14" s="11"/>
      <c r="N14" s="11"/>
      <c r="O14" s="11"/>
      <c r="P14" s="11"/>
    </row>
    <row r="15" ht="15.75" customHeight="1">
      <c r="A15" s="9" t="s">
        <v>46</v>
      </c>
      <c r="B15" s="10"/>
      <c r="C15" s="29"/>
      <c r="D15" s="11"/>
      <c r="E15" s="11"/>
      <c r="F15" s="28"/>
      <c r="G15" s="12"/>
      <c r="H15" s="13"/>
      <c r="I15" s="11"/>
      <c r="J15" s="11"/>
      <c r="K15" s="11"/>
      <c r="L15" s="11"/>
      <c r="M15" s="11"/>
      <c r="N15" s="11"/>
      <c r="O15" s="11"/>
      <c r="P15" s="11"/>
    </row>
    <row r="16" ht="15.75" customHeight="1">
      <c r="A16" s="20">
        <v>264.25</v>
      </c>
      <c r="B16" s="15">
        <v>275.0</v>
      </c>
      <c r="C16" s="16">
        <f t="shared" ref="C16:C17" si="8">D16*0.7</f>
        <v>661285.625</v>
      </c>
      <c r="D16" s="17">
        <f t="shared" ref="D16:D17" si="9">E16*13</f>
        <v>944693.75</v>
      </c>
      <c r="E16" s="16">
        <f t="shared" ref="E16:E17" si="10">A16*B16</f>
        <v>72668.75</v>
      </c>
      <c r="F16" s="18">
        <f t="shared" ref="F16:F17" si="11">E16/43560</f>
        <v>1.668244949</v>
      </c>
      <c r="G16" s="12"/>
      <c r="H16" s="13"/>
      <c r="I16" s="11" t="s">
        <v>47</v>
      </c>
      <c r="J16" s="11" t="s">
        <v>48</v>
      </c>
      <c r="K16" s="11"/>
      <c r="L16" s="11"/>
      <c r="M16" s="11" t="s">
        <v>49</v>
      </c>
      <c r="N16" s="11" t="s">
        <v>50</v>
      </c>
      <c r="O16" s="19">
        <v>9000000.0</v>
      </c>
      <c r="P16" s="19">
        <v>9000000.0</v>
      </c>
    </row>
    <row r="17" ht="15.75" customHeight="1">
      <c r="A17" s="20">
        <v>100.0</v>
      </c>
      <c r="B17" s="15">
        <v>200.0</v>
      </c>
      <c r="C17" s="16">
        <f t="shared" si="8"/>
        <v>182000</v>
      </c>
      <c r="D17" s="17">
        <f t="shared" si="9"/>
        <v>260000</v>
      </c>
      <c r="E17" s="16">
        <f t="shared" si="10"/>
        <v>20000</v>
      </c>
      <c r="F17" s="18">
        <f t="shared" si="11"/>
        <v>0.4591368228</v>
      </c>
      <c r="G17" s="19">
        <v>2300000.0</v>
      </c>
      <c r="H17" s="14">
        <f>G17/E17</f>
        <v>115</v>
      </c>
      <c r="I17" s="11" t="s">
        <v>51</v>
      </c>
      <c r="J17" s="11" t="s">
        <v>52</v>
      </c>
      <c r="K17" s="11"/>
      <c r="L17" s="11"/>
      <c r="M17" s="11" t="s">
        <v>53</v>
      </c>
      <c r="N17" s="11" t="s">
        <v>54</v>
      </c>
      <c r="O17" s="19">
        <v>1714973.0</v>
      </c>
      <c r="P17" s="19">
        <v>1768869.0</v>
      </c>
    </row>
    <row r="18" ht="15.75" customHeight="1">
      <c r="A18" s="11"/>
      <c r="B18" s="27"/>
      <c r="C18" s="11"/>
      <c r="D18" s="11"/>
      <c r="E18" s="11"/>
      <c r="F18" s="28"/>
      <c r="G18" s="12"/>
      <c r="H18" s="13"/>
      <c r="I18" s="11"/>
      <c r="J18" s="11"/>
      <c r="K18" s="11"/>
      <c r="L18" s="11"/>
      <c r="M18" s="11"/>
      <c r="N18" s="11"/>
      <c r="O18" s="12"/>
      <c r="P18" s="12"/>
    </row>
    <row r="19" ht="15.75" customHeight="1">
      <c r="A19" s="16">
        <v>300.0</v>
      </c>
      <c r="B19" s="16">
        <v>203.0</v>
      </c>
      <c r="C19" s="16">
        <f t="shared" ref="C19:C22" si="12">D19*0.7</f>
        <v>554190</v>
      </c>
      <c r="D19" s="16">
        <f t="shared" ref="D19:D22" si="13">E19*13</f>
        <v>791700</v>
      </c>
      <c r="E19" s="16">
        <f t="shared" ref="E19:E22" si="14">A19*B19</f>
        <v>60900</v>
      </c>
      <c r="F19" s="18">
        <f t="shared" ref="F19:F22" si="15">E19/43560</f>
        <v>1.398071625</v>
      </c>
      <c r="G19" s="12"/>
      <c r="H19" s="13"/>
      <c r="I19" s="11" t="s">
        <v>55</v>
      </c>
      <c r="J19" s="11" t="s">
        <v>56</v>
      </c>
      <c r="K19" s="30" t="s">
        <v>57</v>
      </c>
      <c r="L19" s="30" t="s">
        <v>58</v>
      </c>
      <c r="M19" s="11" t="s">
        <v>59</v>
      </c>
      <c r="N19" s="11" t="s">
        <v>60</v>
      </c>
      <c r="O19" s="19">
        <v>1.1902038E7</v>
      </c>
      <c r="P19" s="19">
        <v>1.1902038E7</v>
      </c>
    </row>
    <row r="20" ht="15.75" customHeight="1">
      <c r="A20" s="16">
        <v>150.0</v>
      </c>
      <c r="B20" s="16">
        <v>180.0</v>
      </c>
      <c r="C20" s="16">
        <f t="shared" si="12"/>
        <v>245700</v>
      </c>
      <c r="D20" s="16">
        <f t="shared" si="13"/>
        <v>351000</v>
      </c>
      <c r="E20" s="16">
        <f t="shared" si="14"/>
        <v>27000</v>
      </c>
      <c r="F20" s="18">
        <f t="shared" si="15"/>
        <v>0.6198347107</v>
      </c>
      <c r="G20" s="12"/>
      <c r="H20" s="13"/>
      <c r="I20" s="11" t="s">
        <v>61</v>
      </c>
      <c r="J20" s="11" t="s">
        <v>62</v>
      </c>
      <c r="K20" s="11"/>
      <c r="L20" s="11"/>
      <c r="M20" s="11" t="s">
        <v>63</v>
      </c>
      <c r="N20" s="11" t="s">
        <v>64</v>
      </c>
      <c r="O20" s="19">
        <v>4729389.0</v>
      </c>
      <c r="P20" s="19">
        <v>4729389.0</v>
      </c>
    </row>
    <row r="21" ht="15.75" customHeight="1">
      <c r="A21" s="16">
        <v>87.5</v>
      </c>
      <c r="B21" s="16">
        <v>180.0</v>
      </c>
      <c r="C21" s="16">
        <f t="shared" si="12"/>
        <v>143325</v>
      </c>
      <c r="D21" s="16">
        <f t="shared" si="13"/>
        <v>204750</v>
      </c>
      <c r="E21" s="16">
        <f t="shared" si="14"/>
        <v>15750</v>
      </c>
      <c r="F21" s="18">
        <f t="shared" si="15"/>
        <v>0.3615702479</v>
      </c>
      <c r="G21" s="12"/>
      <c r="H21" s="13"/>
      <c r="I21" s="11" t="s">
        <v>65</v>
      </c>
      <c r="J21" s="11" t="s">
        <v>66</v>
      </c>
      <c r="K21" s="11"/>
      <c r="L21" s="11"/>
      <c r="M21" s="11" t="s">
        <v>67</v>
      </c>
      <c r="N21" s="11" t="s">
        <v>68</v>
      </c>
      <c r="O21" s="19">
        <v>3460473.0</v>
      </c>
      <c r="P21" s="19">
        <v>4171380.0</v>
      </c>
    </row>
    <row r="22" ht="15.75" customHeight="1">
      <c r="A22" s="16">
        <v>262.5</v>
      </c>
      <c r="B22" s="16">
        <v>180.0</v>
      </c>
      <c r="C22" s="16">
        <f t="shared" si="12"/>
        <v>429975</v>
      </c>
      <c r="D22" s="16">
        <f t="shared" si="13"/>
        <v>614250</v>
      </c>
      <c r="E22" s="16">
        <f t="shared" si="14"/>
        <v>47250</v>
      </c>
      <c r="F22" s="18">
        <f t="shared" si="15"/>
        <v>1.084710744</v>
      </c>
      <c r="G22" s="12"/>
      <c r="H22" s="13"/>
      <c r="I22" s="11" t="s">
        <v>69</v>
      </c>
      <c r="J22" s="11" t="s">
        <v>70</v>
      </c>
      <c r="K22" s="11"/>
      <c r="L22" s="11"/>
      <c r="M22" s="11" t="s">
        <v>71</v>
      </c>
      <c r="N22" s="11" t="s">
        <v>72</v>
      </c>
      <c r="O22" s="19">
        <v>6295804.0</v>
      </c>
      <c r="P22" s="19">
        <v>9567725.0</v>
      </c>
    </row>
    <row r="23" ht="15.75" customHeight="1">
      <c r="A23" s="31"/>
      <c r="B23" s="31"/>
      <c r="C23" s="31"/>
      <c r="D23" s="31"/>
      <c r="E23" s="31"/>
      <c r="F23" s="28"/>
      <c r="G23" s="12"/>
      <c r="H23" s="13"/>
      <c r="I23" s="11"/>
      <c r="J23" s="11"/>
      <c r="K23" s="11"/>
      <c r="L23" s="11"/>
      <c r="M23" s="11"/>
      <c r="N23" s="11"/>
      <c r="O23" s="12"/>
      <c r="P23" s="12"/>
    </row>
    <row r="24" ht="15.75" customHeight="1">
      <c r="A24" s="16">
        <v>153.5</v>
      </c>
      <c r="B24" s="15">
        <v>275.0</v>
      </c>
      <c r="C24" s="16">
        <f t="shared" ref="C24:C27" si="16">D24*0.7</f>
        <v>384133.75</v>
      </c>
      <c r="D24" s="16">
        <f t="shared" ref="D24:D27" si="17">E24*13</f>
        <v>548762.5</v>
      </c>
      <c r="E24" s="16">
        <f t="shared" ref="E24:E27" si="18">A24*B24</f>
        <v>42212.5</v>
      </c>
      <c r="F24" s="18">
        <f t="shared" ref="F24:F27" si="19">E24/43560</f>
        <v>0.9690656566</v>
      </c>
      <c r="G24" s="12"/>
      <c r="H24" s="13"/>
      <c r="I24" s="11" t="s">
        <v>73</v>
      </c>
      <c r="J24" s="11" t="s">
        <v>74</v>
      </c>
      <c r="K24" s="11"/>
      <c r="L24" s="11"/>
      <c r="M24" s="11" t="s">
        <v>75</v>
      </c>
      <c r="N24" s="11" t="s">
        <v>76</v>
      </c>
      <c r="O24" s="19">
        <v>3589601.0</v>
      </c>
      <c r="P24" s="19">
        <v>4314550.0</v>
      </c>
    </row>
    <row r="25" ht="15.75" customHeight="1">
      <c r="A25" s="16">
        <v>100.0</v>
      </c>
      <c r="B25" s="15">
        <v>200.0</v>
      </c>
      <c r="C25" s="16">
        <f t="shared" si="16"/>
        <v>182000</v>
      </c>
      <c r="D25" s="16">
        <f t="shared" si="17"/>
        <v>260000</v>
      </c>
      <c r="E25" s="16">
        <f t="shared" si="18"/>
        <v>20000</v>
      </c>
      <c r="F25" s="18">
        <f t="shared" si="19"/>
        <v>0.4591368228</v>
      </c>
      <c r="G25" s="12"/>
      <c r="H25" s="13"/>
      <c r="I25" s="11" t="s">
        <v>77</v>
      </c>
      <c r="J25" s="11" t="s">
        <v>78</v>
      </c>
      <c r="K25" s="11" t="s">
        <v>79</v>
      </c>
      <c r="L25" s="11" t="s">
        <v>80</v>
      </c>
      <c r="M25" s="19">
        <v>1737107.0</v>
      </c>
      <c r="N25" s="19">
        <v>2099088.0</v>
      </c>
    </row>
    <row r="26" ht="15.75" customHeight="1">
      <c r="A26" s="16">
        <v>100.0</v>
      </c>
      <c r="B26" s="15">
        <v>75.0</v>
      </c>
      <c r="C26" s="16">
        <f t="shared" si="16"/>
        <v>68250</v>
      </c>
      <c r="D26" s="16">
        <f t="shared" si="17"/>
        <v>97500</v>
      </c>
      <c r="E26" s="16">
        <f t="shared" si="18"/>
        <v>7500</v>
      </c>
      <c r="F26" s="18">
        <f t="shared" si="19"/>
        <v>0.1721763085</v>
      </c>
      <c r="G26" s="12"/>
      <c r="H26" s="13"/>
      <c r="I26" s="11" t="s">
        <v>81</v>
      </c>
      <c r="J26" s="11" t="s">
        <v>82</v>
      </c>
      <c r="K26" s="11" t="s">
        <v>79</v>
      </c>
      <c r="L26" s="11" t="s">
        <v>80</v>
      </c>
      <c r="M26" s="19">
        <v>535487.0</v>
      </c>
      <c r="N26" s="19">
        <v>714810.0</v>
      </c>
    </row>
    <row r="27" ht="15.75" customHeight="1">
      <c r="A27" s="16">
        <v>181.818</v>
      </c>
      <c r="B27" s="15">
        <v>275.0</v>
      </c>
      <c r="C27" s="16">
        <f t="shared" si="16"/>
        <v>454999.545</v>
      </c>
      <c r="D27" s="16">
        <f t="shared" si="17"/>
        <v>649999.35</v>
      </c>
      <c r="E27" s="16">
        <f t="shared" si="18"/>
        <v>49999.95</v>
      </c>
      <c r="F27" s="18">
        <f t="shared" si="19"/>
        <v>1.147840909</v>
      </c>
      <c r="G27" s="12"/>
      <c r="H27" s="13"/>
      <c r="I27" s="11" t="s">
        <v>83</v>
      </c>
      <c r="J27" s="11" t="s">
        <v>84</v>
      </c>
      <c r="K27" s="11"/>
      <c r="L27" s="11"/>
      <c r="M27" s="11" t="s">
        <v>85</v>
      </c>
      <c r="N27" s="11" t="s">
        <v>86</v>
      </c>
      <c r="O27" s="19">
        <v>9164324.0</v>
      </c>
      <c r="P27" s="19">
        <v>1.0457E7</v>
      </c>
    </row>
    <row r="28" ht="15.75" customHeight="1">
      <c r="A28" s="11"/>
      <c r="B28" s="27"/>
      <c r="C28" s="16"/>
      <c r="D28" s="31"/>
      <c r="E28" s="11"/>
      <c r="F28" s="28"/>
      <c r="G28" s="12"/>
      <c r="H28" s="13"/>
      <c r="I28" s="11"/>
      <c r="J28" s="11"/>
      <c r="K28" s="11"/>
      <c r="L28" s="11"/>
      <c r="M28" s="11"/>
      <c r="N28" s="11"/>
      <c r="O28" s="12"/>
      <c r="P28" s="12"/>
    </row>
    <row r="29" ht="15.75" customHeight="1">
      <c r="A29" s="11"/>
      <c r="B29" s="27"/>
      <c r="C29" s="16">
        <f t="shared" ref="C29:C34" si="20">D29*0.7</f>
        <v>1113348.6</v>
      </c>
      <c r="D29" s="16">
        <f t="shared" ref="D29:D34" si="21">E29*13</f>
        <v>1590498</v>
      </c>
      <c r="E29" s="16">
        <v>122346.0</v>
      </c>
      <c r="F29" s="32">
        <f t="shared" ref="F29:F30" si="22">E29/43560</f>
        <v>2.808677686</v>
      </c>
      <c r="G29" s="12"/>
      <c r="H29" s="13"/>
      <c r="I29" s="11" t="s">
        <v>87</v>
      </c>
      <c r="J29" s="11" t="s">
        <v>88</v>
      </c>
      <c r="K29" s="30" t="s">
        <v>89</v>
      </c>
      <c r="L29" s="30" t="s">
        <v>90</v>
      </c>
      <c r="M29" s="11" t="s">
        <v>89</v>
      </c>
      <c r="N29" s="11" t="s">
        <v>91</v>
      </c>
      <c r="O29" s="33">
        <v>1.0502396E7</v>
      </c>
      <c r="P29" s="33">
        <v>1.0502396E7</v>
      </c>
    </row>
    <row r="30" ht="15.75" customHeight="1">
      <c r="A30" s="11"/>
      <c r="B30" s="27"/>
      <c r="C30" s="16">
        <f t="shared" si="20"/>
        <v>899544.1</v>
      </c>
      <c r="D30" s="16">
        <f t="shared" si="21"/>
        <v>1285063</v>
      </c>
      <c r="E30" s="16">
        <v>98851.0</v>
      </c>
      <c r="F30" s="32">
        <f t="shared" si="22"/>
        <v>2.269306703</v>
      </c>
      <c r="G30" s="31"/>
      <c r="H30" s="31"/>
      <c r="I30" s="11" t="s">
        <v>92</v>
      </c>
      <c r="J30" s="11" t="s">
        <v>93</v>
      </c>
      <c r="K30" s="11"/>
      <c r="L30" s="11"/>
      <c r="M30" s="11" t="s">
        <v>94</v>
      </c>
      <c r="N30" s="11" t="s">
        <v>95</v>
      </c>
      <c r="O30" s="19">
        <v>1.65E7</v>
      </c>
      <c r="P30" s="19">
        <v>1.9295945E7</v>
      </c>
    </row>
    <row r="31" ht="15.75" customHeight="1">
      <c r="A31" s="11"/>
      <c r="B31" s="27"/>
      <c r="C31" s="16">
        <f t="shared" si="20"/>
        <v>0</v>
      </c>
      <c r="D31" s="16">
        <f t="shared" si="21"/>
        <v>0</v>
      </c>
      <c r="E31" s="11"/>
      <c r="F31" s="28"/>
      <c r="G31" s="12"/>
      <c r="H31" s="13"/>
      <c r="I31" s="30" t="s">
        <v>96</v>
      </c>
      <c r="J31" s="11"/>
      <c r="K31" s="30"/>
      <c r="L31" s="30"/>
      <c r="M31" s="30" t="s">
        <v>97</v>
      </c>
      <c r="N31" s="11"/>
      <c r="O31" s="26">
        <f t="shared" ref="O31:P31" si="23">SUM(O16:O30)</f>
        <v>76858998</v>
      </c>
      <c r="P31" s="26">
        <f t="shared" si="23"/>
        <v>85709292</v>
      </c>
    </row>
    <row r="32" ht="15.75" customHeight="1">
      <c r="A32" s="11"/>
      <c r="B32" s="27"/>
      <c r="C32" s="16">
        <f t="shared" si="20"/>
        <v>0</v>
      </c>
      <c r="D32" s="16">
        <f t="shared" si="21"/>
        <v>0</v>
      </c>
      <c r="E32" s="23"/>
      <c r="F32" s="25"/>
      <c r="G32" s="12"/>
      <c r="H32" s="13"/>
      <c r="I32" s="30" t="s">
        <v>98</v>
      </c>
      <c r="J32" s="30" t="s">
        <v>99</v>
      </c>
      <c r="K32" s="30"/>
      <c r="L32" s="30"/>
      <c r="M32" s="30" t="s">
        <v>100</v>
      </c>
      <c r="N32" s="11"/>
      <c r="O32" s="34"/>
      <c r="P32" s="11"/>
    </row>
    <row r="33" ht="15.75" customHeight="1">
      <c r="A33" s="11"/>
      <c r="B33" s="27"/>
      <c r="C33" s="16">
        <f t="shared" si="20"/>
        <v>0</v>
      </c>
      <c r="D33" s="16">
        <f t="shared" si="21"/>
        <v>0</v>
      </c>
      <c r="E33" s="23"/>
      <c r="F33" s="25"/>
      <c r="G33" s="12"/>
      <c r="H33" s="13"/>
      <c r="I33" s="30" t="s">
        <v>101</v>
      </c>
      <c r="J33" s="11"/>
      <c r="K33" s="11"/>
      <c r="L33" s="11"/>
      <c r="M33" s="11"/>
      <c r="N33" s="11"/>
      <c r="O33" s="34"/>
      <c r="P33" s="11"/>
    </row>
    <row r="34" ht="15.75" customHeight="1">
      <c r="A34" s="11"/>
      <c r="B34" s="27"/>
      <c r="C34" s="16">
        <f t="shared" si="20"/>
        <v>899544.1</v>
      </c>
      <c r="D34" s="16">
        <f t="shared" si="21"/>
        <v>1285063</v>
      </c>
      <c r="E34" s="35">
        <v>98851.0</v>
      </c>
      <c r="F34" s="25"/>
      <c r="G34" s="12"/>
      <c r="H34" s="13"/>
      <c r="I34" s="30" t="s">
        <v>102</v>
      </c>
      <c r="J34" s="36" t="s">
        <v>93</v>
      </c>
      <c r="K34" s="30" t="s">
        <v>103</v>
      </c>
      <c r="L34" s="30" t="s">
        <v>104</v>
      </c>
      <c r="M34" s="11"/>
      <c r="N34" s="11"/>
      <c r="O34" s="37">
        <v>1.815E7</v>
      </c>
      <c r="P34" s="37">
        <v>2.176722E7</v>
      </c>
    </row>
    <row r="35" ht="15.75" customHeight="1">
      <c r="A35" s="11"/>
      <c r="B35" s="27"/>
      <c r="C35" s="11"/>
      <c r="D35" s="11"/>
      <c r="E35" s="11"/>
      <c r="F35" s="12"/>
      <c r="G35" s="12"/>
      <c r="H35" s="13"/>
      <c r="I35" s="11"/>
      <c r="J35" s="11"/>
      <c r="K35" s="11"/>
      <c r="L35" s="11"/>
      <c r="M35" s="11"/>
      <c r="N35" s="11"/>
      <c r="O35" s="11"/>
      <c r="P35" s="11"/>
    </row>
    <row r="36" ht="15.75" customHeight="1">
      <c r="E36" s="38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75"/>
    <col customWidth="1" min="2" max="2" width="6.63"/>
    <col customWidth="1" min="3" max="3" width="5.13"/>
    <col customWidth="1" min="4" max="4" width="10.25"/>
    <col customWidth="1" min="5" max="5" width="9.75"/>
    <col customWidth="1" min="6" max="6" width="4.75"/>
    <col customWidth="1" min="7" max="7" width="7.13"/>
    <col customWidth="1" min="8" max="8" width="7.25"/>
    <col customWidth="1" min="9" max="9" width="7.63"/>
    <col customWidth="1" min="10" max="10" width="9.25"/>
    <col customWidth="1" min="11" max="11" width="9.0"/>
    <col customWidth="1" min="12" max="12" width="17.38"/>
    <col customWidth="1" min="13" max="13" width="26.13"/>
    <col customWidth="1" min="14" max="14" width="27.38"/>
  </cols>
  <sheetData>
    <row r="1">
      <c r="A1" s="39" t="s">
        <v>105</v>
      </c>
      <c r="B1" s="40" t="s">
        <v>106</v>
      </c>
      <c r="C1" s="40" t="s">
        <v>107</v>
      </c>
      <c r="D1" s="40" t="s">
        <v>108</v>
      </c>
      <c r="E1" s="40" t="s">
        <v>109</v>
      </c>
      <c r="F1" s="40" t="s">
        <v>110</v>
      </c>
      <c r="G1" s="40" t="s">
        <v>111</v>
      </c>
      <c r="H1" s="41" t="s">
        <v>112</v>
      </c>
      <c r="I1" s="40" t="s">
        <v>113</v>
      </c>
      <c r="J1" s="40" t="s">
        <v>114</v>
      </c>
      <c r="K1" s="40" t="s">
        <v>115</v>
      </c>
      <c r="L1" s="40" t="s">
        <v>116</v>
      </c>
      <c r="M1" s="40" t="s">
        <v>117</v>
      </c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>
      <c r="A2" s="43" t="s">
        <v>118</v>
      </c>
      <c r="B2" s="44">
        <v>30.0</v>
      </c>
      <c r="C2" s="44">
        <v>273.0</v>
      </c>
      <c r="D2" s="44">
        <v>345.0</v>
      </c>
      <c r="E2" s="44">
        <v>18.0</v>
      </c>
      <c r="F2" s="44">
        <v>2.3</v>
      </c>
      <c r="G2" s="44">
        <v>677.0</v>
      </c>
      <c r="H2" s="45">
        <v>7500.0</v>
      </c>
      <c r="I2" s="44"/>
      <c r="J2" s="44" t="s">
        <v>119</v>
      </c>
      <c r="K2" s="44" t="s">
        <v>120</v>
      </c>
      <c r="L2" s="44" t="s">
        <v>121</v>
      </c>
      <c r="M2" s="44" t="s">
        <v>122</v>
      </c>
    </row>
    <row r="3">
      <c r="A3" s="43" t="s">
        <v>123</v>
      </c>
      <c r="B3" s="46" t="s">
        <v>124</v>
      </c>
      <c r="C3" s="44">
        <v>300.0</v>
      </c>
      <c r="D3" s="44">
        <v>2000.0</v>
      </c>
      <c r="F3" s="44">
        <v>13.0</v>
      </c>
      <c r="G3" s="44">
        <v>5000.0</v>
      </c>
      <c r="H3" s="45"/>
      <c r="I3" s="45">
        <v>870000.0</v>
      </c>
      <c r="K3" s="44"/>
      <c r="L3" s="44" t="s">
        <v>125</v>
      </c>
      <c r="M3" s="47" t="s">
        <v>126</v>
      </c>
    </row>
    <row r="4">
      <c r="A4" s="43" t="s">
        <v>127</v>
      </c>
      <c r="B4" s="44">
        <v>19.0</v>
      </c>
      <c r="D4" s="44">
        <v>327.0</v>
      </c>
      <c r="F4" s="44">
        <v>2.8</v>
      </c>
      <c r="H4" s="45"/>
      <c r="I4" s="45">
        <v>43270.0</v>
      </c>
      <c r="K4" s="44"/>
      <c r="L4" s="44" t="s">
        <v>128</v>
      </c>
      <c r="M4" s="44" t="s">
        <v>129</v>
      </c>
    </row>
    <row r="5">
      <c r="A5" s="43" t="s">
        <v>130</v>
      </c>
      <c r="F5" s="44">
        <v>3.0</v>
      </c>
      <c r="H5" s="45"/>
      <c r="K5" s="47"/>
      <c r="L5" s="47" t="s">
        <v>131</v>
      </c>
      <c r="M5" s="44" t="s">
        <v>132</v>
      </c>
    </row>
    <row r="6">
      <c r="A6" s="43" t="s">
        <v>133</v>
      </c>
      <c r="B6" s="44">
        <v>21.0</v>
      </c>
      <c r="D6" s="44">
        <v>54.0</v>
      </c>
      <c r="F6" s="44">
        <v>0.77</v>
      </c>
      <c r="G6" s="44">
        <v>148.0</v>
      </c>
      <c r="H6" s="45"/>
      <c r="M6" s="44" t="s">
        <v>134</v>
      </c>
    </row>
    <row r="7">
      <c r="A7" s="48" t="s">
        <v>135</v>
      </c>
      <c r="B7" s="44">
        <v>31.0</v>
      </c>
      <c r="D7" s="44">
        <v>201.0</v>
      </c>
      <c r="F7" s="44">
        <v>1.34</v>
      </c>
      <c r="G7" s="44">
        <v>384.0</v>
      </c>
      <c r="H7" s="45"/>
      <c r="K7" s="44" t="s">
        <v>136</v>
      </c>
      <c r="L7" s="47" t="s">
        <v>137</v>
      </c>
      <c r="N7" s="44" t="s">
        <v>138</v>
      </c>
    </row>
    <row r="8">
      <c r="A8" s="49"/>
      <c r="H8" s="45"/>
    </row>
    <row r="9">
      <c r="A9" s="49"/>
      <c r="H9" s="45"/>
    </row>
    <row r="10">
      <c r="A10" s="49"/>
      <c r="H10" s="45"/>
    </row>
    <row r="11">
      <c r="A11" s="49"/>
      <c r="H11" s="45"/>
    </row>
    <row r="12">
      <c r="A12" s="49"/>
      <c r="H12" s="45"/>
    </row>
    <row r="13">
      <c r="A13" s="49"/>
      <c r="H13" s="45"/>
    </row>
    <row r="14">
      <c r="A14" s="49"/>
      <c r="H14" s="45"/>
    </row>
    <row r="15">
      <c r="A15" s="49"/>
      <c r="H15" s="45"/>
    </row>
    <row r="16">
      <c r="A16" s="49"/>
      <c r="H16" s="45"/>
    </row>
    <row r="17">
      <c r="A17" s="49"/>
      <c r="H17" s="45"/>
    </row>
    <row r="18">
      <c r="A18" s="49"/>
      <c r="H18" s="45"/>
    </row>
    <row r="19">
      <c r="A19" s="49"/>
      <c r="H19" s="45"/>
    </row>
    <row r="20">
      <c r="A20" s="49"/>
      <c r="H20" s="45"/>
    </row>
    <row r="21">
      <c r="A21" s="49"/>
      <c r="H21" s="45"/>
    </row>
    <row r="22">
      <c r="A22" s="49"/>
      <c r="H22" s="45"/>
    </row>
    <row r="23">
      <c r="A23" s="49"/>
      <c r="H23" s="45"/>
    </row>
    <row r="24">
      <c r="A24" s="49"/>
      <c r="H24" s="45"/>
    </row>
    <row r="25">
      <c r="A25" s="49"/>
      <c r="H25" s="45"/>
    </row>
    <row r="26">
      <c r="A26" s="49"/>
      <c r="H26" s="45"/>
    </row>
    <row r="27">
      <c r="A27" s="49"/>
      <c r="H27" s="45"/>
    </row>
    <row r="28">
      <c r="A28" s="49"/>
      <c r="H28" s="45"/>
    </row>
    <row r="29">
      <c r="A29" s="49"/>
      <c r="H29" s="45"/>
    </row>
    <row r="30">
      <c r="A30" s="49"/>
      <c r="H30" s="45"/>
    </row>
    <row r="31">
      <c r="A31" s="49"/>
      <c r="H31" s="45"/>
    </row>
    <row r="32">
      <c r="A32" s="49"/>
      <c r="H32" s="45"/>
    </row>
    <row r="33">
      <c r="A33" s="49"/>
      <c r="H33" s="45"/>
    </row>
    <row r="34">
      <c r="A34" s="49"/>
      <c r="H34" s="45"/>
    </row>
    <row r="35">
      <c r="A35" s="49"/>
      <c r="H35" s="45"/>
    </row>
    <row r="36">
      <c r="A36" s="49"/>
      <c r="H36" s="45"/>
    </row>
    <row r="37">
      <c r="A37" s="49"/>
      <c r="H37" s="45"/>
    </row>
    <row r="38">
      <c r="A38" s="49"/>
      <c r="H38" s="45"/>
    </row>
    <row r="39">
      <c r="A39" s="49"/>
      <c r="H39" s="45"/>
    </row>
    <row r="40">
      <c r="A40" s="49"/>
      <c r="H40" s="45"/>
    </row>
    <row r="41">
      <c r="A41" s="49"/>
      <c r="H41" s="45"/>
    </row>
    <row r="42">
      <c r="A42" s="49"/>
      <c r="H42" s="45"/>
    </row>
    <row r="43">
      <c r="A43" s="49"/>
      <c r="H43" s="45"/>
    </row>
    <row r="44">
      <c r="A44" s="49"/>
      <c r="H44" s="45"/>
    </row>
    <row r="45">
      <c r="A45" s="49"/>
      <c r="H45" s="45"/>
    </row>
    <row r="46">
      <c r="A46" s="49"/>
      <c r="H46" s="45"/>
    </row>
    <row r="47">
      <c r="A47" s="49"/>
      <c r="H47" s="45"/>
    </row>
    <row r="48">
      <c r="A48" s="49"/>
      <c r="H48" s="45"/>
    </row>
    <row r="49">
      <c r="A49" s="49"/>
      <c r="H49" s="45"/>
    </row>
    <row r="50">
      <c r="A50" s="49"/>
      <c r="H50" s="45"/>
    </row>
    <row r="51">
      <c r="A51" s="49"/>
      <c r="H51" s="45"/>
    </row>
    <row r="52">
      <c r="A52" s="49"/>
      <c r="H52" s="45"/>
    </row>
    <row r="53">
      <c r="A53" s="49"/>
      <c r="H53" s="45"/>
    </row>
    <row r="54">
      <c r="A54" s="49"/>
      <c r="H54" s="45"/>
    </row>
    <row r="55">
      <c r="A55" s="49"/>
      <c r="H55" s="45"/>
    </row>
    <row r="56">
      <c r="A56" s="49"/>
      <c r="H56" s="45"/>
    </row>
    <row r="57">
      <c r="A57" s="49"/>
      <c r="H57" s="45"/>
    </row>
    <row r="58">
      <c r="A58" s="49"/>
      <c r="H58" s="45"/>
    </row>
    <row r="59">
      <c r="A59" s="49"/>
      <c r="H59" s="45"/>
    </row>
    <row r="60">
      <c r="A60" s="49"/>
      <c r="H60" s="45"/>
    </row>
    <row r="61">
      <c r="A61" s="49"/>
      <c r="H61" s="45"/>
    </row>
    <row r="62">
      <c r="A62" s="49"/>
      <c r="H62" s="45"/>
    </row>
    <row r="63">
      <c r="A63" s="49"/>
      <c r="H63" s="45"/>
    </row>
    <row r="64">
      <c r="A64" s="49"/>
      <c r="H64" s="45"/>
    </row>
    <row r="65">
      <c r="A65" s="49"/>
      <c r="H65" s="45"/>
    </row>
    <row r="66">
      <c r="A66" s="49"/>
      <c r="H66" s="45"/>
    </row>
    <row r="67">
      <c r="A67" s="49"/>
      <c r="H67" s="45"/>
    </row>
    <row r="68">
      <c r="A68" s="49"/>
      <c r="H68" s="45"/>
    </row>
    <row r="69">
      <c r="A69" s="49"/>
      <c r="H69" s="45"/>
    </row>
    <row r="70">
      <c r="A70" s="49"/>
      <c r="H70" s="45"/>
    </row>
    <row r="71">
      <c r="A71" s="49"/>
      <c r="H71" s="45"/>
    </row>
    <row r="72">
      <c r="A72" s="49"/>
      <c r="H72" s="45"/>
    </row>
    <row r="73">
      <c r="A73" s="49"/>
      <c r="H73" s="45"/>
    </row>
    <row r="74">
      <c r="A74" s="49"/>
      <c r="H74" s="45"/>
    </row>
    <row r="75">
      <c r="A75" s="49"/>
      <c r="H75" s="45"/>
    </row>
    <row r="76">
      <c r="A76" s="49"/>
      <c r="H76" s="45"/>
    </row>
    <row r="77">
      <c r="A77" s="49"/>
      <c r="H77" s="45"/>
    </row>
    <row r="78">
      <c r="A78" s="49"/>
      <c r="H78" s="45"/>
    </row>
    <row r="79">
      <c r="A79" s="49"/>
      <c r="H79" s="45"/>
    </row>
    <row r="80">
      <c r="A80" s="49"/>
      <c r="H80" s="45"/>
    </row>
    <row r="81">
      <c r="A81" s="49"/>
      <c r="H81" s="45"/>
    </row>
    <row r="82">
      <c r="A82" s="49"/>
      <c r="H82" s="45"/>
    </row>
    <row r="83">
      <c r="A83" s="49"/>
      <c r="H83" s="45"/>
    </row>
    <row r="84">
      <c r="A84" s="49"/>
      <c r="H84" s="45"/>
    </row>
    <row r="85">
      <c r="A85" s="49"/>
      <c r="H85" s="45"/>
    </row>
    <row r="86">
      <c r="A86" s="49"/>
      <c r="H86" s="45"/>
    </row>
    <row r="87">
      <c r="A87" s="49"/>
      <c r="H87" s="45"/>
    </row>
    <row r="88">
      <c r="A88" s="49"/>
      <c r="H88" s="45"/>
    </row>
    <row r="89">
      <c r="A89" s="49"/>
      <c r="H89" s="45"/>
    </row>
    <row r="90">
      <c r="A90" s="49"/>
      <c r="H90" s="45"/>
    </row>
    <row r="91">
      <c r="A91" s="49"/>
      <c r="H91" s="45"/>
    </row>
    <row r="92">
      <c r="A92" s="49"/>
      <c r="H92" s="45"/>
    </row>
    <row r="93">
      <c r="A93" s="49"/>
      <c r="H93" s="45"/>
    </row>
    <row r="94">
      <c r="A94" s="49"/>
      <c r="H94" s="45"/>
    </row>
    <row r="95">
      <c r="A95" s="49"/>
      <c r="H95" s="45"/>
    </row>
    <row r="96">
      <c r="A96" s="49"/>
      <c r="H96" s="45"/>
    </row>
    <row r="97">
      <c r="A97" s="49"/>
      <c r="H97" s="45"/>
    </row>
    <row r="98">
      <c r="A98" s="49"/>
      <c r="H98" s="45"/>
    </row>
    <row r="99">
      <c r="A99" s="49"/>
      <c r="H99" s="45"/>
    </row>
    <row r="100">
      <c r="A100" s="49"/>
      <c r="H100" s="45"/>
    </row>
    <row r="101">
      <c r="A101" s="49"/>
      <c r="H101" s="45"/>
    </row>
    <row r="102">
      <c r="A102" s="49"/>
      <c r="H102" s="45"/>
    </row>
    <row r="103">
      <c r="A103" s="49"/>
      <c r="H103" s="45"/>
    </row>
    <row r="104">
      <c r="A104" s="49"/>
      <c r="H104" s="45"/>
    </row>
    <row r="105">
      <c r="A105" s="49"/>
      <c r="H105" s="45"/>
    </row>
    <row r="106">
      <c r="A106" s="49"/>
      <c r="H106" s="45"/>
    </row>
    <row r="107">
      <c r="A107" s="49"/>
      <c r="H107" s="45"/>
    </row>
    <row r="108">
      <c r="A108" s="49"/>
      <c r="H108" s="45"/>
    </row>
    <row r="109">
      <c r="A109" s="49"/>
      <c r="H109" s="45"/>
    </row>
    <row r="110">
      <c r="A110" s="49"/>
      <c r="H110" s="45"/>
    </row>
    <row r="111">
      <c r="A111" s="49"/>
      <c r="H111" s="45"/>
    </row>
    <row r="112">
      <c r="A112" s="49"/>
      <c r="H112" s="45"/>
    </row>
    <row r="113">
      <c r="A113" s="49"/>
      <c r="H113" s="45"/>
    </row>
    <row r="114">
      <c r="A114" s="49"/>
      <c r="H114" s="45"/>
    </row>
    <row r="115">
      <c r="A115" s="49"/>
      <c r="H115" s="45"/>
    </row>
    <row r="116">
      <c r="A116" s="49"/>
      <c r="H116" s="45"/>
    </row>
    <row r="117">
      <c r="A117" s="49"/>
      <c r="H117" s="45"/>
    </row>
    <row r="118">
      <c r="A118" s="49"/>
      <c r="H118" s="45"/>
    </row>
    <row r="119">
      <c r="A119" s="49"/>
      <c r="H119" s="45"/>
    </row>
    <row r="120">
      <c r="A120" s="49"/>
      <c r="H120" s="45"/>
    </row>
    <row r="121">
      <c r="A121" s="49"/>
      <c r="H121" s="45"/>
    </row>
    <row r="122">
      <c r="A122" s="49"/>
      <c r="H122" s="45"/>
    </row>
    <row r="123">
      <c r="A123" s="49"/>
      <c r="H123" s="45"/>
    </row>
    <row r="124">
      <c r="A124" s="49"/>
      <c r="H124" s="45"/>
    </row>
    <row r="125">
      <c r="A125" s="49"/>
      <c r="H125" s="45"/>
    </row>
    <row r="126">
      <c r="A126" s="49"/>
      <c r="H126" s="45"/>
    </row>
    <row r="127">
      <c r="A127" s="49"/>
      <c r="H127" s="45"/>
    </row>
    <row r="128">
      <c r="A128" s="49"/>
      <c r="H128" s="45"/>
    </row>
    <row r="129">
      <c r="A129" s="49"/>
      <c r="H129" s="45"/>
    </row>
    <row r="130">
      <c r="A130" s="49"/>
      <c r="H130" s="45"/>
    </row>
    <row r="131">
      <c r="A131" s="49"/>
      <c r="H131" s="45"/>
    </row>
    <row r="132">
      <c r="A132" s="49"/>
      <c r="H132" s="45"/>
    </row>
    <row r="133">
      <c r="A133" s="49"/>
      <c r="H133" s="45"/>
    </row>
    <row r="134">
      <c r="A134" s="49"/>
      <c r="H134" s="45"/>
    </row>
    <row r="135">
      <c r="A135" s="49"/>
      <c r="H135" s="45"/>
    </row>
    <row r="136">
      <c r="A136" s="49"/>
      <c r="H136" s="45"/>
    </row>
    <row r="137">
      <c r="A137" s="49"/>
      <c r="H137" s="45"/>
    </row>
    <row r="138">
      <c r="A138" s="49"/>
      <c r="H138" s="45"/>
    </row>
    <row r="139">
      <c r="A139" s="49"/>
      <c r="H139" s="45"/>
    </row>
    <row r="140">
      <c r="A140" s="49"/>
      <c r="H140" s="45"/>
    </row>
    <row r="141">
      <c r="A141" s="49"/>
      <c r="H141" s="45"/>
    </row>
    <row r="142">
      <c r="A142" s="49"/>
      <c r="H142" s="45"/>
    </row>
    <row r="143">
      <c r="A143" s="49"/>
      <c r="H143" s="45"/>
    </row>
    <row r="144">
      <c r="A144" s="49"/>
      <c r="H144" s="45"/>
    </row>
    <row r="145">
      <c r="A145" s="49"/>
      <c r="H145" s="45"/>
    </row>
    <row r="146">
      <c r="A146" s="49"/>
      <c r="H146" s="45"/>
    </row>
    <row r="147">
      <c r="A147" s="49"/>
      <c r="H147" s="45"/>
    </row>
    <row r="148">
      <c r="A148" s="49"/>
      <c r="H148" s="45"/>
    </row>
    <row r="149">
      <c r="A149" s="49"/>
      <c r="H149" s="45"/>
    </row>
    <row r="150">
      <c r="A150" s="49"/>
      <c r="H150" s="45"/>
    </row>
    <row r="151">
      <c r="A151" s="49"/>
      <c r="H151" s="45"/>
    </row>
    <row r="152">
      <c r="A152" s="49"/>
      <c r="H152" s="45"/>
    </row>
    <row r="153">
      <c r="A153" s="49"/>
      <c r="H153" s="45"/>
    </row>
    <row r="154">
      <c r="A154" s="49"/>
      <c r="H154" s="45"/>
    </row>
    <row r="155">
      <c r="A155" s="49"/>
      <c r="H155" s="45"/>
    </row>
    <row r="156">
      <c r="A156" s="49"/>
      <c r="H156" s="45"/>
    </row>
    <row r="157">
      <c r="A157" s="49"/>
      <c r="H157" s="45"/>
    </row>
    <row r="158">
      <c r="A158" s="49"/>
      <c r="H158" s="45"/>
    </row>
    <row r="159">
      <c r="A159" s="49"/>
      <c r="H159" s="45"/>
    </row>
    <row r="160">
      <c r="A160" s="49"/>
      <c r="H160" s="45"/>
    </row>
    <row r="161">
      <c r="A161" s="49"/>
      <c r="H161" s="45"/>
    </row>
    <row r="162">
      <c r="A162" s="49"/>
      <c r="H162" s="45"/>
    </row>
    <row r="163">
      <c r="A163" s="49"/>
      <c r="H163" s="45"/>
    </row>
    <row r="164">
      <c r="A164" s="49"/>
      <c r="H164" s="45"/>
    </row>
    <row r="165">
      <c r="A165" s="49"/>
      <c r="H165" s="45"/>
    </row>
    <row r="166">
      <c r="A166" s="49"/>
      <c r="H166" s="45"/>
    </row>
    <row r="167">
      <c r="A167" s="49"/>
      <c r="H167" s="45"/>
    </row>
    <row r="168">
      <c r="A168" s="49"/>
      <c r="H168" s="45"/>
    </row>
    <row r="169">
      <c r="A169" s="49"/>
      <c r="H169" s="45"/>
    </row>
    <row r="170">
      <c r="A170" s="49"/>
      <c r="H170" s="45"/>
    </row>
    <row r="171">
      <c r="A171" s="49"/>
      <c r="H171" s="45"/>
    </row>
    <row r="172">
      <c r="A172" s="49"/>
      <c r="H172" s="45"/>
    </row>
    <row r="173">
      <c r="A173" s="49"/>
      <c r="H173" s="45"/>
    </row>
    <row r="174">
      <c r="A174" s="49"/>
      <c r="H174" s="45"/>
    </row>
    <row r="175">
      <c r="A175" s="49"/>
      <c r="H175" s="45"/>
    </row>
    <row r="176">
      <c r="A176" s="49"/>
      <c r="H176" s="45"/>
    </row>
    <row r="177">
      <c r="A177" s="49"/>
      <c r="H177" s="45"/>
    </row>
    <row r="178">
      <c r="A178" s="49"/>
      <c r="H178" s="45"/>
    </row>
    <row r="179">
      <c r="A179" s="49"/>
      <c r="H179" s="45"/>
    </row>
    <row r="180">
      <c r="A180" s="49"/>
      <c r="H180" s="45"/>
    </row>
    <row r="181">
      <c r="A181" s="49"/>
      <c r="H181" s="45"/>
    </row>
    <row r="182">
      <c r="A182" s="49"/>
      <c r="H182" s="45"/>
    </row>
    <row r="183">
      <c r="A183" s="49"/>
      <c r="H183" s="45"/>
    </row>
    <row r="184">
      <c r="A184" s="49"/>
      <c r="H184" s="45"/>
    </row>
    <row r="185">
      <c r="A185" s="49"/>
      <c r="H185" s="45"/>
    </row>
    <row r="186">
      <c r="A186" s="49"/>
      <c r="H186" s="45"/>
    </row>
    <row r="187">
      <c r="A187" s="49"/>
      <c r="H187" s="45"/>
    </row>
    <row r="188">
      <c r="A188" s="49"/>
      <c r="H188" s="45"/>
    </row>
    <row r="189">
      <c r="A189" s="49"/>
      <c r="H189" s="45"/>
    </row>
    <row r="190">
      <c r="A190" s="49"/>
      <c r="H190" s="45"/>
    </row>
    <row r="191">
      <c r="A191" s="49"/>
      <c r="H191" s="45"/>
    </row>
    <row r="192">
      <c r="A192" s="49"/>
      <c r="H192" s="45"/>
    </row>
    <row r="193">
      <c r="A193" s="49"/>
      <c r="H193" s="45"/>
    </row>
    <row r="194">
      <c r="A194" s="49"/>
      <c r="H194" s="45"/>
    </row>
    <row r="195">
      <c r="A195" s="49"/>
      <c r="H195" s="45"/>
    </row>
    <row r="196">
      <c r="A196" s="49"/>
      <c r="H196" s="45"/>
    </row>
    <row r="197">
      <c r="A197" s="49"/>
      <c r="H197" s="45"/>
    </row>
    <row r="198">
      <c r="A198" s="49"/>
      <c r="H198" s="45"/>
    </row>
    <row r="199">
      <c r="A199" s="49"/>
      <c r="H199" s="45"/>
    </row>
    <row r="200">
      <c r="A200" s="49"/>
      <c r="H200" s="45"/>
    </row>
    <row r="201">
      <c r="A201" s="49"/>
      <c r="H201" s="45"/>
    </row>
    <row r="202">
      <c r="A202" s="49"/>
      <c r="H202" s="45"/>
    </row>
    <row r="203">
      <c r="A203" s="49"/>
      <c r="H203" s="45"/>
    </row>
    <row r="204">
      <c r="A204" s="49"/>
      <c r="H204" s="45"/>
    </row>
    <row r="205">
      <c r="A205" s="49"/>
      <c r="H205" s="45"/>
    </row>
    <row r="206">
      <c r="A206" s="49"/>
      <c r="H206" s="45"/>
    </row>
    <row r="207">
      <c r="A207" s="49"/>
      <c r="H207" s="45"/>
    </row>
    <row r="208">
      <c r="A208" s="49"/>
      <c r="H208" s="45"/>
    </row>
    <row r="209">
      <c r="A209" s="49"/>
      <c r="H209" s="45"/>
    </row>
    <row r="210">
      <c r="A210" s="49"/>
      <c r="H210" s="45"/>
    </row>
    <row r="211">
      <c r="A211" s="49"/>
      <c r="H211" s="45"/>
    </row>
    <row r="212">
      <c r="A212" s="49"/>
      <c r="H212" s="45"/>
    </row>
    <row r="213">
      <c r="A213" s="49"/>
      <c r="H213" s="45"/>
    </row>
    <row r="214">
      <c r="A214" s="49"/>
      <c r="H214" s="45"/>
    </row>
    <row r="215">
      <c r="A215" s="49"/>
      <c r="H215" s="45"/>
    </row>
    <row r="216">
      <c r="A216" s="49"/>
      <c r="H216" s="45"/>
    </row>
    <row r="217">
      <c r="A217" s="49"/>
      <c r="H217" s="45"/>
    </row>
    <row r="218">
      <c r="A218" s="49"/>
      <c r="H218" s="45"/>
    </row>
    <row r="219">
      <c r="A219" s="49"/>
      <c r="H219" s="45"/>
    </row>
    <row r="220">
      <c r="A220" s="49"/>
      <c r="H220" s="45"/>
    </row>
    <row r="221">
      <c r="A221" s="49"/>
      <c r="H221" s="45"/>
    </row>
    <row r="222">
      <c r="A222" s="49"/>
      <c r="H222" s="45"/>
    </row>
    <row r="223">
      <c r="A223" s="49"/>
      <c r="H223" s="45"/>
    </row>
    <row r="224">
      <c r="A224" s="49"/>
      <c r="H224" s="45"/>
    </row>
    <row r="225">
      <c r="A225" s="49"/>
      <c r="H225" s="45"/>
    </row>
    <row r="226">
      <c r="A226" s="49"/>
      <c r="H226" s="45"/>
    </row>
    <row r="227">
      <c r="A227" s="49"/>
      <c r="H227" s="45"/>
    </row>
    <row r="228">
      <c r="A228" s="49"/>
      <c r="H228" s="45"/>
    </row>
    <row r="229">
      <c r="A229" s="49"/>
      <c r="H229" s="45"/>
    </row>
    <row r="230">
      <c r="A230" s="49"/>
      <c r="H230" s="45"/>
    </row>
    <row r="231">
      <c r="A231" s="49"/>
      <c r="H231" s="45"/>
    </row>
    <row r="232">
      <c r="A232" s="49"/>
      <c r="H232" s="45"/>
    </row>
    <row r="233">
      <c r="A233" s="49"/>
      <c r="H233" s="45"/>
    </row>
    <row r="234">
      <c r="A234" s="49"/>
      <c r="H234" s="45"/>
    </row>
    <row r="235">
      <c r="A235" s="49"/>
      <c r="H235" s="45"/>
    </row>
    <row r="236">
      <c r="A236" s="49"/>
      <c r="H236" s="45"/>
    </row>
    <row r="237">
      <c r="A237" s="49"/>
      <c r="H237" s="45"/>
    </row>
    <row r="238">
      <c r="A238" s="49"/>
      <c r="H238" s="45"/>
    </row>
    <row r="239">
      <c r="A239" s="49"/>
      <c r="H239" s="45"/>
    </row>
    <row r="240">
      <c r="A240" s="49"/>
      <c r="H240" s="45"/>
    </row>
    <row r="241">
      <c r="A241" s="49"/>
      <c r="H241" s="45"/>
    </row>
    <row r="242">
      <c r="A242" s="49"/>
      <c r="H242" s="45"/>
    </row>
    <row r="243">
      <c r="A243" s="49"/>
      <c r="H243" s="45"/>
    </row>
    <row r="244">
      <c r="A244" s="49"/>
      <c r="H244" s="45"/>
    </row>
    <row r="245">
      <c r="A245" s="49"/>
      <c r="H245" s="45"/>
    </row>
    <row r="246">
      <c r="A246" s="49"/>
      <c r="H246" s="45"/>
    </row>
    <row r="247">
      <c r="A247" s="49"/>
      <c r="H247" s="45"/>
    </row>
    <row r="248">
      <c r="A248" s="49"/>
      <c r="H248" s="45"/>
    </row>
    <row r="249">
      <c r="A249" s="49"/>
      <c r="H249" s="45"/>
    </row>
    <row r="250">
      <c r="A250" s="49"/>
      <c r="H250" s="45"/>
    </row>
    <row r="251">
      <c r="A251" s="49"/>
      <c r="H251" s="45"/>
    </row>
    <row r="252">
      <c r="A252" s="49"/>
      <c r="H252" s="45"/>
    </row>
    <row r="253">
      <c r="A253" s="49"/>
      <c r="H253" s="45"/>
    </row>
    <row r="254">
      <c r="A254" s="49"/>
      <c r="H254" s="45"/>
    </row>
    <row r="255">
      <c r="A255" s="49"/>
      <c r="H255" s="45"/>
    </row>
    <row r="256">
      <c r="A256" s="49"/>
      <c r="H256" s="45"/>
    </row>
    <row r="257">
      <c r="A257" s="49"/>
      <c r="H257" s="45"/>
    </row>
    <row r="258">
      <c r="A258" s="49"/>
      <c r="H258" s="45"/>
    </row>
    <row r="259">
      <c r="A259" s="49"/>
      <c r="H259" s="45"/>
    </row>
    <row r="260">
      <c r="A260" s="49"/>
      <c r="H260" s="45"/>
    </row>
    <row r="261">
      <c r="A261" s="49"/>
      <c r="H261" s="45"/>
    </row>
    <row r="262">
      <c r="A262" s="49"/>
      <c r="H262" s="45"/>
    </row>
    <row r="263">
      <c r="A263" s="49"/>
      <c r="H263" s="45"/>
    </row>
    <row r="264">
      <c r="A264" s="49"/>
      <c r="H264" s="45"/>
    </row>
    <row r="265">
      <c r="A265" s="49"/>
      <c r="H265" s="45"/>
    </row>
    <row r="266">
      <c r="A266" s="49"/>
      <c r="H266" s="45"/>
    </row>
    <row r="267">
      <c r="A267" s="49"/>
      <c r="H267" s="45"/>
    </row>
    <row r="268">
      <c r="A268" s="49"/>
      <c r="H268" s="45"/>
    </row>
    <row r="269">
      <c r="A269" s="49"/>
      <c r="H269" s="45"/>
    </row>
    <row r="270">
      <c r="A270" s="49"/>
      <c r="H270" s="45"/>
    </row>
    <row r="271">
      <c r="A271" s="49"/>
      <c r="H271" s="45"/>
    </row>
    <row r="272">
      <c r="A272" s="49"/>
      <c r="H272" s="45"/>
    </row>
    <row r="273">
      <c r="A273" s="49"/>
      <c r="H273" s="45"/>
    </row>
    <row r="274">
      <c r="A274" s="49"/>
      <c r="H274" s="45"/>
    </row>
    <row r="275">
      <c r="A275" s="49"/>
      <c r="H275" s="45"/>
    </row>
    <row r="276">
      <c r="A276" s="49"/>
      <c r="H276" s="45"/>
    </row>
    <row r="277">
      <c r="A277" s="49"/>
      <c r="H277" s="45"/>
    </row>
    <row r="278">
      <c r="A278" s="49"/>
      <c r="H278" s="45"/>
    </row>
    <row r="279">
      <c r="A279" s="49"/>
      <c r="H279" s="45"/>
    </row>
    <row r="280">
      <c r="A280" s="49"/>
      <c r="H280" s="45"/>
    </row>
    <row r="281">
      <c r="A281" s="49"/>
      <c r="H281" s="45"/>
    </row>
    <row r="282">
      <c r="A282" s="49"/>
      <c r="H282" s="45"/>
    </row>
    <row r="283">
      <c r="A283" s="49"/>
      <c r="H283" s="45"/>
    </row>
    <row r="284">
      <c r="A284" s="49"/>
      <c r="H284" s="45"/>
    </row>
    <row r="285">
      <c r="A285" s="49"/>
      <c r="H285" s="45"/>
    </row>
    <row r="286">
      <c r="A286" s="49"/>
      <c r="H286" s="45"/>
    </row>
    <row r="287">
      <c r="A287" s="49"/>
      <c r="H287" s="45"/>
    </row>
    <row r="288">
      <c r="A288" s="49"/>
      <c r="H288" s="45"/>
    </row>
    <row r="289">
      <c r="A289" s="49"/>
      <c r="H289" s="45"/>
    </row>
    <row r="290">
      <c r="A290" s="49"/>
      <c r="H290" s="45"/>
    </row>
    <row r="291">
      <c r="A291" s="49"/>
      <c r="H291" s="45"/>
    </row>
    <row r="292">
      <c r="A292" s="49"/>
      <c r="H292" s="45"/>
    </row>
    <row r="293">
      <c r="A293" s="49"/>
      <c r="H293" s="45"/>
    </row>
    <row r="294">
      <c r="A294" s="49"/>
      <c r="H294" s="45"/>
    </row>
    <row r="295">
      <c r="A295" s="49"/>
      <c r="H295" s="45"/>
    </row>
    <row r="296">
      <c r="A296" s="49"/>
      <c r="H296" s="45"/>
    </row>
    <row r="297">
      <c r="A297" s="49"/>
      <c r="H297" s="45"/>
    </row>
    <row r="298">
      <c r="A298" s="49"/>
      <c r="H298" s="45"/>
    </row>
    <row r="299">
      <c r="A299" s="49"/>
      <c r="H299" s="45"/>
    </row>
    <row r="300">
      <c r="A300" s="49"/>
      <c r="H300" s="45"/>
    </row>
    <row r="301">
      <c r="A301" s="49"/>
      <c r="H301" s="45"/>
    </row>
    <row r="302">
      <c r="A302" s="49"/>
      <c r="H302" s="45"/>
    </row>
    <row r="303">
      <c r="A303" s="49"/>
      <c r="H303" s="45"/>
    </row>
    <row r="304">
      <c r="A304" s="49"/>
      <c r="H304" s="45"/>
    </row>
    <row r="305">
      <c r="A305" s="49"/>
      <c r="H305" s="45"/>
    </row>
    <row r="306">
      <c r="A306" s="49"/>
      <c r="H306" s="45"/>
    </row>
    <row r="307">
      <c r="A307" s="49"/>
      <c r="H307" s="45"/>
    </row>
    <row r="308">
      <c r="A308" s="49"/>
      <c r="H308" s="45"/>
    </row>
    <row r="309">
      <c r="A309" s="49"/>
      <c r="H309" s="45"/>
    </row>
    <row r="310">
      <c r="A310" s="49"/>
      <c r="H310" s="45"/>
    </row>
    <row r="311">
      <c r="A311" s="49"/>
      <c r="H311" s="45"/>
    </row>
    <row r="312">
      <c r="A312" s="49"/>
      <c r="H312" s="45"/>
    </row>
    <row r="313">
      <c r="A313" s="49"/>
      <c r="H313" s="45"/>
    </row>
    <row r="314">
      <c r="A314" s="49"/>
      <c r="H314" s="45"/>
    </row>
    <row r="315">
      <c r="A315" s="49"/>
      <c r="H315" s="45"/>
    </row>
    <row r="316">
      <c r="A316" s="49"/>
      <c r="H316" s="45"/>
    </row>
    <row r="317">
      <c r="A317" s="49"/>
      <c r="H317" s="45"/>
    </row>
    <row r="318">
      <c r="A318" s="49"/>
      <c r="H318" s="45"/>
    </row>
    <row r="319">
      <c r="A319" s="49"/>
      <c r="H319" s="45"/>
    </row>
    <row r="320">
      <c r="A320" s="49"/>
      <c r="H320" s="45"/>
    </row>
    <row r="321">
      <c r="A321" s="49"/>
      <c r="H321" s="45"/>
    </row>
    <row r="322">
      <c r="A322" s="49"/>
      <c r="H322" s="45"/>
    </row>
    <row r="323">
      <c r="A323" s="49"/>
      <c r="H323" s="45"/>
    </row>
    <row r="324">
      <c r="A324" s="49"/>
      <c r="H324" s="45"/>
    </row>
    <row r="325">
      <c r="A325" s="49"/>
      <c r="H325" s="45"/>
    </row>
    <row r="326">
      <c r="A326" s="49"/>
      <c r="H326" s="45"/>
    </row>
    <row r="327">
      <c r="A327" s="49"/>
      <c r="H327" s="45"/>
    </row>
    <row r="328">
      <c r="A328" s="49"/>
      <c r="H328" s="45"/>
    </row>
    <row r="329">
      <c r="A329" s="49"/>
      <c r="H329" s="45"/>
    </row>
    <row r="330">
      <c r="A330" s="49"/>
      <c r="H330" s="45"/>
    </row>
    <row r="331">
      <c r="A331" s="49"/>
      <c r="H331" s="45"/>
    </row>
    <row r="332">
      <c r="A332" s="49"/>
      <c r="H332" s="45"/>
    </row>
    <row r="333">
      <c r="A333" s="49"/>
      <c r="H333" s="45"/>
    </row>
    <row r="334">
      <c r="A334" s="49"/>
      <c r="H334" s="45"/>
    </row>
    <row r="335">
      <c r="A335" s="49"/>
      <c r="H335" s="45"/>
    </row>
    <row r="336">
      <c r="A336" s="49"/>
      <c r="H336" s="45"/>
    </row>
    <row r="337">
      <c r="A337" s="49"/>
      <c r="H337" s="45"/>
    </row>
    <row r="338">
      <c r="A338" s="49"/>
      <c r="H338" s="45"/>
    </row>
    <row r="339">
      <c r="A339" s="49"/>
      <c r="H339" s="45"/>
    </row>
    <row r="340">
      <c r="A340" s="49"/>
      <c r="H340" s="45"/>
    </row>
    <row r="341">
      <c r="A341" s="49"/>
      <c r="H341" s="45"/>
    </row>
    <row r="342">
      <c r="A342" s="49"/>
      <c r="H342" s="45"/>
    </row>
    <row r="343">
      <c r="A343" s="49"/>
      <c r="H343" s="45"/>
    </row>
    <row r="344">
      <c r="A344" s="49"/>
      <c r="H344" s="45"/>
    </row>
    <row r="345">
      <c r="A345" s="49"/>
      <c r="H345" s="45"/>
    </row>
    <row r="346">
      <c r="A346" s="49"/>
      <c r="H346" s="45"/>
    </row>
    <row r="347">
      <c r="A347" s="49"/>
      <c r="H347" s="45"/>
    </row>
    <row r="348">
      <c r="A348" s="49"/>
      <c r="H348" s="45"/>
    </row>
    <row r="349">
      <c r="A349" s="49"/>
      <c r="H349" s="45"/>
    </row>
    <row r="350">
      <c r="A350" s="49"/>
      <c r="H350" s="45"/>
    </row>
    <row r="351">
      <c r="A351" s="49"/>
      <c r="H351" s="45"/>
    </row>
    <row r="352">
      <c r="A352" s="49"/>
      <c r="H352" s="45"/>
    </row>
    <row r="353">
      <c r="A353" s="49"/>
      <c r="H353" s="45"/>
    </row>
    <row r="354">
      <c r="A354" s="49"/>
      <c r="H354" s="45"/>
    </row>
    <row r="355">
      <c r="A355" s="49"/>
      <c r="H355" s="45"/>
    </row>
    <row r="356">
      <c r="A356" s="49"/>
      <c r="H356" s="45"/>
    </row>
    <row r="357">
      <c r="A357" s="49"/>
      <c r="H357" s="45"/>
    </row>
    <row r="358">
      <c r="A358" s="49"/>
      <c r="H358" s="45"/>
    </row>
    <row r="359">
      <c r="A359" s="49"/>
      <c r="H359" s="45"/>
    </row>
    <row r="360">
      <c r="A360" s="49"/>
      <c r="H360" s="45"/>
    </row>
    <row r="361">
      <c r="A361" s="49"/>
      <c r="H361" s="45"/>
    </row>
    <row r="362">
      <c r="A362" s="49"/>
      <c r="H362" s="45"/>
    </row>
    <row r="363">
      <c r="A363" s="49"/>
      <c r="H363" s="45"/>
    </row>
    <row r="364">
      <c r="A364" s="49"/>
      <c r="H364" s="45"/>
    </row>
    <row r="365">
      <c r="A365" s="49"/>
      <c r="H365" s="45"/>
    </row>
    <row r="366">
      <c r="A366" s="49"/>
      <c r="H366" s="45"/>
    </row>
    <row r="367">
      <c r="A367" s="49"/>
      <c r="H367" s="45"/>
    </row>
    <row r="368">
      <c r="A368" s="49"/>
      <c r="H368" s="45"/>
    </row>
    <row r="369">
      <c r="A369" s="49"/>
      <c r="H369" s="45"/>
    </row>
    <row r="370">
      <c r="A370" s="49"/>
      <c r="H370" s="45"/>
    </row>
    <row r="371">
      <c r="A371" s="49"/>
      <c r="H371" s="45"/>
    </row>
    <row r="372">
      <c r="A372" s="49"/>
      <c r="H372" s="45"/>
    </row>
    <row r="373">
      <c r="A373" s="49"/>
      <c r="H373" s="45"/>
    </row>
    <row r="374">
      <c r="A374" s="49"/>
      <c r="H374" s="45"/>
    </row>
    <row r="375">
      <c r="A375" s="49"/>
      <c r="H375" s="45"/>
    </row>
    <row r="376">
      <c r="A376" s="49"/>
      <c r="H376" s="45"/>
    </row>
    <row r="377">
      <c r="A377" s="49"/>
      <c r="H377" s="45"/>
    </row>
    <row r="378">
      <c r="A378" s="49"/>
      <c r="H378" s="45"/>
    </row>
    <row r="379">
      <c r="A379" s="49"/>
      <c r="H379" s="45"/>
    </row>
    <row r="380">
      <c r="A380" s="49"/>
      <c r="H380" s="45"/>
    </row>
    <row r="381">
      <c r="A381" s="49"/>
      <c r="H381" s="45"/>
    </row>
    <row r="382">
      <c r="A382" s="49"/>
      <c r="H382" s="45"/>
    </row>
    <row r="383">
      <c r="A383" s="49"/>
      <c r="H383" s="45"/>
    </row>
    <row r="384">
      <c r="A384" s="49"/>
      <c r="H384" s="45"/>
    </row>
    <row r="385">
      <c r="A385" s="49"/>
      <c r="H385" s="45"/>
    </row>
    <row r="386">
      <c r="A386" s="49"/>
      <c r="H386" s="45"/>
    </row>
    <row r="387">
      <c r="A387" s="49"/>
      <c r="H387" s="45"/>
    </row>
    <row r="388">
      <c r="A388" s="49"/>
      <c r="H388" s="45"/>
    </row>
    <row r="389">
      <c r="A389" s="49"/>
      <c r="H389" s="45"/>
    </row>
    <row r="390">
      <c r="A390" s="49"/>
      <c r="H390" s="45"/>
    </row>
    <row r="391">
      <c r="A391" s="49"/>
      <c r="H391" s="45"/>
    </row>
    <row r="392">
      <c r="A392" s="49"/>
      <c r="H392" s="45"/>
    </row>
    <row r="393">
      <c r="A393" s="49"/>
      <c r="H393" s="45"/>
    </row>
    <row r="394">
      <c r="A394" s="49"/>
      <c r="H394" s="45"/>
    </row>
    <row r="395">
      <c r="A395" s="49"/>
      <c r="H395" s="45"/>
    </row>
    <row r="396">
      <c r="A396" s="49"/>
      <c r="H396" s="45"/>
    </row>
    <row r="397">
      <c r="A397" s="49"/>
      <c r="H397" s="45"/>
    </row>
    <row r="398">
      <c r="A398" s="49"/>
      <c r="H398" s="45"/>
    </row>
    <row r="399">
      <c r="A399" s="49"/>
      <c r="H399" s="45"/>
    </row>
    <row r="400">
      <c r="A400" s="49"/>
      <c r="H400" s="45"/>
    </row>
    <row r="401">
      <c r="A401" s="49"/>
      <c r="H401" s="45"/>
    </row>
    <row r="402">
      <c r="A402" s="49"/>
      <c r="H402" s="45"/>
    </row>
    <row r="403">
      <c r="A403" s="49"/>
      <c r="H403" s="45"/>
    </row>
    <row r="404">
      <c r="A404" s="49"/>
      <c r="H404" s="45"/>
    </row>
    <row r="405">
      <c r="A405" s="49"/>
      <c r="H405" s="45"/>
    </row>
    <row r="406">
      <c r="A406" s="49"/>
      <c r="H406" s="45"/>
    </row>
    <row r="407">
      <c r="A407" s="49"/>
      <c r="H407" s="45"/>
    </row>
    <row r="408">
      <c r="A408" s="49"/>
      <c r="H408" s="45"/>
    </row>
    <row r="409">
      <c r="A409" s="49"/>
      <c r="H409" s="45"/>
    </row>
    <row r="410">
      <c r="A410" s="49"/>
      <c r="H410" s="45"/>
    </row>
    <row r="411">
      <c r="A411" s="49"/>
      <c r="H411" s="45"/>
    </row>
    <row r="412">
      <c r="A412" s="49"/>
      <c r="H412" s="45"/>
    </row>
    <row r="413">
      <c r="A413" s="49"/>
      <c r="H413" s="45"/>
    </row>
    <row r="414">
      <c r="A414" s="49"/>
      <c r="H414" s="45"/>
    </row>
    <row r="415">
      <c r="A415" s="49"/>
      <c r="H415" s="45"/>
    </row>
    <row r="416">
      <c r="A416" s="49"/>
      <c r="H416" s="45"/>
    </row>
    <row r="417">
      <c r="A417" s="49"/>
      <c r="H417" s="45"/>
    </row>
    <row r="418">
      <c r="A418" s="49"/>
      <c r="H418" s="45"/>
    </row>
    <row r="419">
      <c r="A419" s="49"/>
      <c r="H419" s="45"/>
    </row>
    <row r="420">
      <c r="A420" s="49"/>
      <c r="H420" s="45"/>
    </row>
    <row r="421">
      <c r="A421" s="49"/>
      <c r="H421" s="45"/>
    </row>
    <row r="422">
      <c r="A422" s="49"/>
      <c r="H422" s="45"/>
    </row>
    <row r="423">
      <c r="A423" s="49"/>
      <c r="H423" s="45"/>
    </row>
    <row r="424">
      <c r="A424" s="49"/>
      <c r="H424" s="45"/>
    </row>
    <row r="425">
      <c r="A425" s="49"/>
      <c r="H425" s="45"/>
    </row>
    <row r="426">
      <c r="A426" s="49"/>
      <c r="H426" s="45"/>
    </row>
    <row r="427">
      <c r="A427" s="49"/>
      <c r="H427" s="45"/>
    </row>
    <row r="428">
      <c r="A428" s="49"/>
      <c r="H428" s="45"/>
    </row>
    <row r="429">
      <c r="A429" s="49"/>
      <c r="H429" s="45"/>
    </row>
    <row r="430">
      <c r="A430" s="49"/>
      <c r="H430" s="45"/>
    </row>
    <row r="431">
      <c r="A431" s="49"/>
      <c r="H431" s="45"/>
    </row>
    <row r="432">
      <c r="A432" s="49"/>
      <c r="H432" s="45"/>
    </row>
    <row r="433">
      <c r="A433" s="49"/>
      <c r="H433" s="45"/>
    </row>
    <row r="434">
      <c r="A434" s="49"/>
      <c r="H434" s="45"/>
    </row>
    <row r="435">
      <c r="A435" s="49"/>
      <c r="H435" s="45"/>
    </row>
    <row r="436">
      <c r="A436" s="49"/>
      <c r="H436" s="45"/>
    </row>
    <row r="437">
      <c r="A437" s="49"/>
      <c r="H437" s="45"/>
    </row>
    <row r="438">
      <c r="A438" s="49"/>
      <c r="H438" s="45"/>
    </row>
    <row r="439">
      <c r="A439" s="49"/>
      <c r="H439" s="45"/>
    </row>
    <row r="440">
      <c r="A440" s="49"/>
      <c r="H440" s="45"/>
    </row>
    <row r="441">
      <c r="A441" s="49"/>
      <c r="H441" s="45"/>
    </row>
    <row r="442">
      <c r="A442" s="49"/>
      <c r="H442" s="45"/>
    </row>
    <row r="443">
      <c r="A443" s="49"/>
      <c r="H443" s="45"/>
    </row>
    <row r="444">
      <c r="A444" s="49"/>
      <c r="H444" s="45"/>
    </row>
    <row r="445">
      <c r="A445" s="49"/>
      <c r="H445" s="45"/>
    </row>
    <row r="446">
      <c r="A446" s="49"/>
      <c r="H446" s="45"/>
    </row>
    <row r="447">
      <c r="A447" s="49"/>
      <c r="H447" s="45"/>
    </row>
    <row r="448">
      <c r="A448" s="49"/>
      <c r="H448" s="45"/>
    </row>
    <row r="449">
      <c r="A449" s="49"/>
      <c r="H449" s="45"/>
    </row>
    <row r="450">
      <c r="A450" s="49"/>
      <c r="H450" s="45"/>
    </row>
    <row r="451">
      <c r="A451" s="49"/>
      <c r="H451" s="45"/>
    </row>
    <row r="452">
      <c r="A452" s="49"/>
      <c r="H452" s="45"/>
    </row>
    <row r="453">
      <c r="A453" s="49"/>
      <c r="H453" s="45"/>
    </row>
    <row r="454">
      <c r="A454" s="49"/>
      <c r="H454" s="45"/>
    </row>
    <row r="455">
      <c r="A455" s="49"/>
      <c r="H455" s="45"/>
    </row>
    <row r="456">
      <c r="A456" s="49"/>
      <c r="H456" s="45"/>
    </row>
    <row r="457">
      <c r="A457" s="49"/>
      <c r="H457" s="45"/>
    </row>
    <row r="458">
      <c r="A458" s="49"/>
      <c r="H458" s="45"/>
    </row>
    <row r="459">
      <c r="A459" s="49"/>
      <c r="H459" s="45"/>
    </row>
    <row r="460">
      <c r="A460" s="49"/>
      <c r="H460" s="45"/>
    </row>
    <row r="461">
      <c r="A461" s="49"/>
      <c r="H461" s="45"/>
    </row>
    <row r="462">
      <c r="A462" s="49"/>
      <c r="H462" s="45"/>
    </row>
    <row r="463">
      <c r="A463" s="49"/>
      <c r="H463" s="45"/>
    </row>
    <row r="464">
      <c r="A464" s="49"/>
      <c r="H464" s="45"/>
    </row>
    <row r="465">
      <c r="A465" s="49"/>
      <c r="H465" s="45"/>
    </row>
    <row r="466">
      <c r="A466" s="49"/>
      <c r="H466" s="45"/>
    </row>
    <row r="467">
      <c r="A467" s="49"/>
      <c r="H467" s="45"/>
    </row>
    <row r="468">
      <c r="A468" s="49"/>
      <c r="H468" s="45"/>
    </row>
    <row r="469">
      <c r="A469" s="49"/>
      <c r="H469" s="45"/>
    </row>
    <row r="470">
      <c r="A470" s="49"/>
      <c r="H470" s="45"/>
    </row>
    <row r="471">
      <c r="A471" s="49"/>
      <c r="H471" s="45"/>
    </row>
    <row r="472">
      <c r="A472" s="49"/>
      <c r="H472" s="45"/>
    </row>
    <row r="473">
      <c r="A473" s="49"/>
      <c r="H473" s="45"/>
    </row>
    <row r="474">
      <c r="A474" s="49"/>
      <c r="H474" s="45"/>
    </row>
    <row r="475">
      <c r="A475" s="49"/>
      <c r="H475" s="45"/>
    </row>
    <row r="476">
      <c r="A476" s="49"/>
      <c r="H476" s="45"/>
    </row>
    <row r="477">
      <c r="A477" s="49"/>
      <c r="H477" s="45"/>
    </row>
    <row r="478">
      <c r="A478" s="49"/>
      <c r="H478" s="45"/>
    </row>
    <row r="479">
      <c r="A479" s="49"/>
      <c r="H479" s="45"/>
    </row>
    <row r="480">
      <c r="A480" s="49"/>
      <c r="H480" s="45"/>
    </row>
    <row r="481">
      <c r="A481" s="49"/>
      <c r="H481" s="45"/>
    </row>
    <row r="482">
      <c r="A482" s="49"/>
      <c r="H482" s="45"/>
    </row>
    <row r="483">
      <c r="A483" s="49"/>
      <c r="H483" s="45"/>
    </row>
    <row r="484">
      <c r="A484" s="49"/>
      <c r="H484" s="45"/>
    </row>
    <row r="485">
      <c r="A485" s="49"/>
      <c r="H485" s="45"/>
    </row>
    <row r="486">
      <c r="A486" s="49"/>
      <c r="H486" s="45"/>
    </row>
    <row r="487">
      <c r="A487" s="49"/>
      <c r="H487" s="45"/>
    </row>
    <row r="488">
      <c r="A488" s="49"/>
      <c r="H488" s="45"/>
    </row>
    <row r="489">
      <c r="A489" s="49"/>
      <c r="H489" s="45"/>
    </row>
    <row r="490">
      <c r="A490" s="49"/>
      <c r="H490" s="45"/>
    </row>
    <row r="491">
      <c r="A491" s="49"/>
      <c r="H491" s="45"/>
    </row>
    <row r="492">
      <c r="A492" s="49"/>
      <c r="H492" s="45"/>
    </row>
    <row r="493">
      <c r="A493" s="49"/>
      <c r="H493" s="45"/>
    </row>
    <row r="494">
      <c r="A494" s="49"/>
      <c r="H494" s="45"/>
    </row>
    <row r="495">
      <c r="A495" s="49"/>
      <c r="H495" s="45"/>
    </row>
    <row r="496">
      <c r="A496" s="49"/>
      <c r="H496" s="45"/>
    </row>
    <row r="497">
      <c r="A497" s="49"/>
      <c r="H497" s="45"/>
    </row>
    <row r="498">
      <c r="A498" s="49"/>
      <c r="H498" s="45"/>
    </row>
    <row r="499">
      <c r="A499" s="49"/>
      <c r="H499" s="45"/>
    </row>
    <row r="500">
      <c r="A500" s="49"/>
      <c r="H500" s="45"/>
    </row>
    <row r="501">
      <c r="A501" s="49"/>
      <c r="H501" s="45"/>
    </row>
    <row r="502">
      <c r="A502" s="49"/>
      <c r="H502" s="45"/>
    </row>
    <row r="503">
      <c r="A503" s="49"/>
      <c r="H503" s="45"/>
    </row>
    <row r="504">
      <c r="A504" s="49"/>
      <c r="H504" s="45"/>
    </row>
    <row r="505">
      <c r="A505" s="49"/>
      <c r="H505" s="45"/>
    </row>
    <row r="506">
      <c r="A506" s="49"/>
      <c r="H506" s="45"/>
    </row>
    <row r="507">
      <c r="A507" s="49"/>
      <c r="H507" s="45"/>
    </row>
    <row r="508">
      <c r="A508" s="49"/>
      <c r="H508" s="45"/>
    </row>
    <row r="509">
      <c r="A509" s="49"/>
      <c r="H509" s="45"/>
    </row>
    <row r="510">
      <c r="A510" s="49"/>
      <c r="H510" s="45"/>
    </row>
    <row r="511">
      <c r="A511" s="49"/>
      <c r="H511" s="45"/>
    </row>
    <row r="512">
      <c r="A512" s="49"/>
      <c r="H512" s="45"/>
    </row>
    <row r="513">
      <c r="A513" s="49"/>
      <c r="H513" s="45"/>
    </row>
    <row r="514">
      <c r="A514" s="49"/>
      <c r="H514" s="45"/>
    </row>
    <row r="515">
      <c r="A515" s="49"/>
      <c r="H515" s="45"/>
    </row>
    <row r="516">
      <c r="A516" s="49"/>
      <c r="H516" s="45"/>
    </row>
    <row r="517">
      <c r="A517" s="49"/>
      <c r="H517" s="45"/>
    </row>
    <row r="518">
      <c r="A518" s="49"/>
      <c r="H518" s="45"/>
    </row>
    <row r="519">
      <c r="A519" s="49"/>
      <c r="H519" s="45"/>
    </row>
    <row r="520">
      <c r="A520" s="49"/>
      <c r="H520" s="45"/>
    </row>
    <row r="521">
      <c r="A521" s="49"/>
      <c r="H521" s="45"/>
    </row>
    <row r="522">
      <c r="A522" s="49"/>
      <c r="H522" s="45"/>
    </row>
    <row r="523">
      <c r="A523" s="49"/>
      <c r="H523" s="45"/>
    </row>
    <row r="524">
      <c r="A524" s="49"/>
      <c r="H524" s="45"/>
    </row>
    <row r="525">
      <c r="A525" s="49"/>
      <c r="H525" s="45"/>
    </row>
    <row r="526">
      <c r="A526" s="49"/>
      <c r="H526" s="45"/>
    </row>
    <row r="527">
      <c r="A527" s="49"/>
      <c r="H527" s="45"/>
    </row>
    <row r="528">
      <c r="A528" s="49"/>
      <c r="H528" s="45"/>
    </row>
    <row r="529">
      <c r="A529" s="49"/>
      <c r="H529" s="45"/>
    </row>
    <row r="530">
      <c r="A530" s="49"/>
      <c r="H530" s="45"/>
    </row>
    <row r="531">
      <c r="A531" s="49"/>
      <c r="H531" s="45"/>
    </row>
    <row r="532">
      <c r="A532" s="49"/>
      <c r="H532" s="45"/>
    </row>
    <row r="533">
      <c r="A533" s="49"/>
      <c r="H533" s="45"/>
    </row>
    <row r="534">
      <c r="A534" s="49"/>
      <c r="H534" s="45"/>
    </row>
    <row r="535">
      <c r="A535" s="49"/>
      <c r="H535" s="45"/>
    </row>
    <row r="536">
      <c r="A536" s="49"/>
      <c r="H536" s="45"/>
    </row>
    <row r="537">
      <c r="A537" s="49"/>
      <c r="H537" s="45"/>
    </row>
    <row r="538">
      <c r="A538" s="49"/>
      <c r="H538" s="45"/>
    </row>
    <row r="539">
      <c r="A539" s="49"/>
      <c r="H539" s="45"/>
    </row>
    <row r="540">
      <c r="A540" s="49"/>
      <c r="H540" s="45"/>
    </row>
    <row r="541">
      <c r="A541" s="49"/>
      <c r="H541" s="45"/>
    </row>
    <row r="542">
      <c r="A542" s="49"/>
      <c r="H542" s="45"/>
    </row>
    <row r="543">
      <c r="A543" s="49"/>
      <c r="H543" s="45"/>
    </row>
    <row r="544">
      <c r="A544" s="49"/>
      <c r="H544" s="45"/>
    </row>
    <row r="545">
      <c r="A545" s="49"/>
      <c r="H545" s="45"/>
    </row>
    <row r="546">
      <c r="A546" s="49"/>
      <c r="H546" s="45"/>
    </row>
    <row r="547">
      <c r="A547" s="49"/>
      <c r="H547" s="45"/>
    </row>
    <row r="548">
      <c r="A548" s="49"/>
      <c r="H548" s="45"/>
    </row>
    <row r="549">
      <c r="A549" s="49"/>
      <c r="H549" s="45"/>
    </row>
    <row r="550">
      <c r="A550" s="49"/>
      <c r="H550" s="45"/>
    </row>
    <row r="551">
      <c r="A551" s="49"/>
      <c r="H551" s="45"/>
    </row>
    <row r="552">
      <c r="A552" s="49"/>
      <c r="H552" s="45"/>
    </row>
    <row r="553">
      <c r="A553" s="49"/>
      <c r="H553" s="45"/>
    </row>
    <row r="554">
      <c r="A554" s="49"/>
      <c r="H554" s="45"/>
    </row>
    <row r="555">
      <c r="A555" s="49"/>
      <c r="H555" s="45"/>
    </row>
    <row r="556">
      <c r="A556" s="49"/>
      <c r="H556" s="45"/>
    </row>
    <row r="557">
      <c r="A557" s="49"/>
      <c r="H557" s="45"/>
    </row>
    <row r="558">
      <c r="A558" s="49"/>
      <c r="H558" s="45"/>
    </row>
    <row r="559">
      <c r="A559" s="49"/>
      <c r="H559" s="45"/>
    </row>
    <row r="560">
      <c r="A560" s="49"/>
      <c r="H560" s="45"/>
    </row>
    <row r="561">
      <c r="A561" s="49"/>
      <c r="H561" s="45"/>
    </row>
    <row r="562">
      <c r="A562" s="49"/>
      <c r="H562" s="45"/>
    </row>
    <row r="563">
      <c r="A563" s="49"/>
      <c r="H563" s="45"/>
    </row>
    <row r="564">
      <c r="A564" s="49"/>
      <c r="H564" s="45"/>
    </row>
    <row r="565">
      <c r="A565" s="49"/>
      <c r="H565" s="45"/>
    </row>
    <row r="566">
      <c r="A566" s="49"/>
      <c r="H566" s="45"/>
    </row>
    <row r="567">
      <c r="A567" s="49"/>
      <c r="H567" s="45"/>
    </row>
    <row r="568">
      <c r="A568" s="49"/>
      <c r="H568" s="45"/>
    </row>
    <row r="569">
      <c r="A569" s="49"/>
      <c r="H569" s="45"/>
    </row>
    <row r="570">
      <c r="A570" s="49"/>
      <c r="H570" s="45"/>
    </row>
    <row r="571">
      <c r="A571" s="49"/>
      <c r="H571" s="45"/>
    </row>
    <row r="572">
      <c r="A572" s="49"/>
      <c r="H572" s="45"/>
    </row>
    <row r="573">
      <c r="A573" s="49"/>
      <c r="H573" s="45"/>
    </row>
    <row r="574">
      <c r="A574" s="49"/>
      <c r="H574" s="45"/>
    </row>
    <row r="575">
      <c r="A575" s="49"/>
      <c r="H575" s="45"/>
    </row>
    <row r="576">
      <c r="A576" s="49"/>
      <c r="H576" s="45"/>
    </row>
    <row r="577">
      <c r="A577" s="49"/>
      <c r="H577" s="45"/>
    </row>
    <row r="578">
      <c r="A578" s="49"/>
      <c r="H578" s="45"/>
    </row>
    <row r="579">
      <c r="A579" s="49"/>
      <c r="H579" s="45"/>
    </row>
    <row r="580">
      <c r="A580" s="49"/>
      <c r="H580" s="45"/>
    </row>
    <row r="581">
      <c r="A581" s="49"/>
      <c r="H581" s="45"/>
    </row>
    <row r="582">
      <c r="A582" s="49"/>
      <c r="H582" s="45"/>
    </row>
    <row r="583">
      <c r="A583" s="49"/>
      <c r="H583" s="45"/>
    </row>
    <row r="584">
      <c r="A584" s="49"/>
      <c r="H584" s="45"/>
    </row>
    <row r="585">
      <c r="A585" s="49"/>
      <c r="H585" s="45"/>
    </row>
    <row r="586">
      <c r="A586" s="49"/>
      <c r="H586" s="45"/>
    </row>
    <row r="587">
      <c r="A587" s="49"/>
      <c r="H587" s="45"/>
    </row>
    <row r="588">
      <c r="A588" s="49"/>
      <c r="H588" s="45"/>
    </row>
    <row r="589">
      <c r="A589" s="49"/>
      <c r="H589" s="45"/>
    </row>
    <row r="590">
      <c r="A590" s="49"/>
      <c r="H590" s="45"/>
    </row>
    <row r="591">
      <c r="A591" s="49"/>
      <c r="H591" s="45"/>
    </row>
    <row r="592">
      <c r="A592" s="49"/>
      <c r="H592" s="45"/>
    </row>
    <row r="593">
      <c r="A593" s="49"/>
      <c r="H593" s="45"/>
    </row>
    <row r="594">
      <c r="A594" s="49"/>
      <c r="H594" s="45"/>
    </row>
    <row r="595">
      <c r="A595" s="49"/>
      <c r="H595" s="45"/>
    </row>
    <row r="596">
      <c r="A596" s="49"/>
      <c r="H596" s="45"/>
    </row>
    <row r="597">
      <c r="A597" s="49"/>
      <c r="H597" s="45"/>
    </row>
    <row r="598">
      <c r="A598" s="49"/>
      <c r="H598" s="45"/>
    </row>
    <row r="599">
      <c r="A599" s="49"/>
      <c r="H599" s="45"/>
    </row>
    <row r="600">
      <c r="A600" s="49"/>
      <c r="H600" s="45"/>
    </row>
    <row r="601">
      <c r="A601" s="49"/>
      <c r="H601" s="45"/>
    </row>
    <row r="602">
      <c r="A602" s="49"/>
      <c r="H602" s="45"/>
    </row>
    <row r="603">
      <c r="A603" s="49"/>
      <c r="H603" s="45"/>
    </row>
    <row r="604">
      <c r="A604" s="49"/>
      <c r="H604" s="45"/>
    </row>
    <row r="605">
      <c r="A605" s="49"/>
      <c r="H605" s="45"/>
    </row>
    <row r="606">
      <c r="A606" s="49"/>
      <c r="H606" s="45"/>
    </row>
    <row r="607">
      <c r="A607" s="49"/>
      <c r="H607" s="45"/>
    </row>
    <row r="608">
      <c r="A608" s="49"/>
      <c r="H608" s="45"/>
    </row>
    <row r="609">
      <c r="A609" s="49"/>
      <c r="H609" s="45"/>
    </row>
    <row r="610">
      <c r="A610" s="49"/>
      <c r="H610" s="45"/>
    </row>
    <row r="611">
      <c r="A611" s="49"/>
      <c r="H611" s="45"/>
    </row>
    <row r="612">
      <c r="A612" s="49"/>
      <c r="H612" s="45"/>
    </row>
    <row r="613">
      <c r="A613" s="49"/>
      <c r="H613" s="45"/>
    </row>
    <row r="614">
      <c r="A614" s="49"/>
      <c r="H614" s="45"/>
    </row>
    <row r="615">
      <c r="A615" s="49"/>
      <c r="H615" s="45"/>
    </row>
    <row r="616">
      <c r="A616" s="49"/>
      <c r="H616" s="45"/>
    </row>
    <row r="617">
      <c r="A617" s="49"/>
      <c r="H617" s="45"/>
    </row>
    <row r="618">
      <c r="A618" s="49"/>
      <c r="H618" s="45"/>
    </row>
    <row r="619">
      <c r="A619" s="49"/>
      <c r="H619" s="45"/>
    </row>
    <row r="620">
      <c r="A620" s="49"/>
      <c r="H620" s="45"/>
    </row>
    <row r="621">
      <c r="A621" s="49"/>
      <c r="H621" s="45"/>
    </row>
    <row r="622">
      <c r="A622" s="49"/>
      <c r="H622" s="45"/>
    </row>
    <row r="623">
      <c r="A623" s="49"/>
      <c r="H623" s="45"/>
    </row>
    <row r="624">
      <c r="A624" s="49"/>
      <c r="H624" s="45"/>
    </row>
    <row r="625">
      <c r="A625" s="49"/>
      <c r="H625" s="45"/>
    </row>
    <row r="626">
      <c r="A626" s="49"/>
      <c r="H626" s="45"/>
    </row>
    <row r="627">
      <c r="A627" s="49"/>
      <c r="H627" s="45"/>
    </row>
    <row r="628">
      <c r="A628" s="49"/>
      <c r="H628" s="45"/>
    </row>
    <row r="629">
      <c r="A629" s="49"/>
      <c r="H629" s="45"/>
    </row>
    <row r="630">
      <c r="A630" s="49"/>
      <c r="H630" s="45"/>
    </row>
    <row r="631">
      <c r="A631" s="49"/>
      <c r="H631" s="45"/>
    </row>
    <row r="632">
      <c r="A632" s="49"/>
      <c r="H632" s="45"/>
    </row>
    <row r="633">
      <c r="A633" s="49"/>
      <c r="H633" s="45"/>
    </row>
    <row r="634">
      <c r="A634" s="49"/>
      <c r="H634" s="45"/>
    </row>
    <row r="635">
      <c r="A635" s="49"/>
      <c r="H635" s="45"/>
    </row>
    <row r="636">
      <c r="A636" s="49"/>
      <c r="H636" s="45"/>
    </row>
    <row r="637">
      <c r="A637" s="49"/>
      <c r="H637" s="45"/>
    </row>
    <row r="638">
      <c r="A638" s="49"/>
      <c r="H638" s="45"/>
    </row>
    <row r="639">
      <c r="A639" s="49"/>
      <c r="H639" s="45"/>
    </row>
    <row r="640">
      <c r="A640" s="49"/>
      <c r="H640" s="45"/>
    </row>
    <row r="641">
      <c r="A641" s="49"/>
      <c r="H641" s="45"/>
    </row>
    <row r="642">
      <c r="A642" s="49"/>
      <c r="H642" s="45"/>
    </row>
    <row r="643">
      <c r="A643" s="49"/>
      <c r="H643" s="45"/>
    </row>
    <row r="644">
      <c r="A644" s="49"/>
      <c r="H644" s="45"/>
    </row>
    <row r="645">
      <c r="A645" s="49"/>
      <c r="H645" s="45"/>
    </row>
    <row r="646">
      <c r="A646" s="49"/>
      <c r="H646" s="45"/>
    </row>
    <row r="647">
      <c r="A647" s="49"/>
      <c r="H647" s="45"/>
    </row>
    <row r="648">
      <c r="A648" s="49"/>
      <c r="H648" s="45"/>
    </row>
    <row r="649">
      <c r="A649" s="49"/>
      <c r="H649" s="45"/>
    </row>
    <row r="650">
      <c r="A650" s="49"/>
      <c r="H650" s="45"/>
    </row>
    <row r="651">
      <c r="A651" s="49"/>
      <c r="H651" s="45"/>
    </row>
    <row r="652">
      <c r="A652" s="49"/>
      <c r="H652" s="45"/>
    </row>
    <row r="653">
      <c r="A653" s="49"/>
      <c r="H653" s="45"/>
    </row>
    <row r="654">
      <c r="A654" s="49"/>
      <c r="H654" s="45"/>
    </row>
    <row r="655">
      <c r="A655" s="49"/>
      <c r="H655" s="45"/>
    </row>
    <row r="656">
      <c r="A656" s="49"/>
      <c r="H656" s="45"/>
    </row>
    <row r="657">
      <c r="A657" s="49"/>
      <c r="H657" s="45"/>
    </row>
    <row r="658">
      <c r="A658" s="49"/>
      <c r="H658" s="45"/>
    </row>
    <row r="659">
      <c r="A659" s="49"/>
      <c r="H659" s="45"/>
    </row>
    <row r="660">
      <c r="A660" s="49"/>
      <c r="H660" s="45"/>
    </row>
    <row r="661">
      <c r="A661" s="49"/>
      <c r="H661" s="45"/>
    </row>
    <row r="662">
      <c r="A662" s="49"/>
      <c r="H662" s="45"/>
    </row>
    <row r="663">
      <c r="A663" s="49"/>
      <c r="H663" s="45"/>
    </row>
    <row r="664">
      <c r="A664" s="49"/>
      <c r="H664" s="45"/>
    </row>
    <row r="665">
      <c r="A665" s="49"/>
      <c r="H665" s="45"/>
    </row>
    <row r="666">
      <c r="A666" s="49"/>
      <c r="H666" s="45"/>
    </row>
    <row r="667">
      <c r="A667" s="49"/>
      <c r="H667" s="45"/>
    </row>
    <row r="668">
      <c r="A668" s="49"/>
      <c r="H668" s="45"/>
    </row>
    <row r="669">
      <c r="A669" s="49"/>
      <c r="H669" s="45"/>
    </row>
    <row r="670">
      <c r="A670" s="49"/>
      <c r="H670" s="45"/>
    </row>
    <row r="671">
      <c r="A671" s="49"/>
      <c r="H671" s="45"/>
    </row>
    <row r="672">
      <c r="A672" s="49"/>
      <c r="H672" s="45"/>
    </row>
    <row r="673">
      <c r="A673" s="49"/>
      <c r="H673" s="45"/>
    </row>
    <row r="674">
      <c r="A674" s="49"/>
      <c r="H674" s="45"/>
    </row>
    <row r="675">
      <c r="A675" s="49"/>
      <c r="H675" s="45"/>
    </row>
    <row r="676">
      <c r="A676" s="49"/>
      <c r="H676" s="45"/>
    </row>
    <row r="677">
      <c r="A677" s="49"/>
      <c r="H677" s="45"/>
    </row>
    <row r="678">
      <c r="A678" s="49"/>
      <c r="H678" s="45"/>
    </row>
    <row r="679">
      <c r="A679" s="49"/>
      <c r="H679" s="45"/>
    </row>
    <row r="680">
      <c r="A680" s="49"/>
      <c r="H680" s="45"/>
    </row>
    <row r="681">
      <c r="A681" s="49"/>
      <c r="H681" s="45"/>
    </row>
    <row r="682">
      <c r="A682" s="49"/>
      <c r="H682" s="45"/>
    </row>
    <row r="683">
      <c r="A683" s="49"/>
      <c r="H683" s="45"/>
    </row>
    <row r="684">
      <c r="A684" s="49"/>
      <c r="H684" s="45"/>
    </row>
    <row r="685">
      <c r="A685" s="49"/>
      <c r="H685" s="45"/>
    </row>
    <row r="686">
      <c r="A686" s="49"/>
      <c r="H686" s="45"/>
    </row>
    <row r="687">
      <c r="A687" s="49"/>
      <c r="H687" s="45"/>
    </row>
    <row r="688">
      <c r="A688" s="49"/>
      <c r="H688" s="45"/>
    </row>
    <row r="689">
      <c r="A689" s="49"/>
      <c r="H689" s="45"/>
    </row>
    <row r="690">
      <c r="A690" s="49"/>
      <c r="H690" s="45"/>
    </row>
    <row r="691">
      <c r="A691" s="49"/>
      <c r="H691" s="45"/>
    </row>
    <row r="692">
      <c r="A692" s="49"/>
      <c r="H692" s="45"/>
    </row>
    <row r="693">
      <c r="A693" s="49"/>
      <c r="H693" s="45"/>
    </row>
    <row r="694">
      <c r="A694" s="49"/>
      <c r="H694" s="45"/>
    </row>
    <row r="695">
      <c r="A695" s="49"/>
      <c r="H695" s="45"/>
    </row>
    <row r="696">
      <c r="A696" s="49"/>
      <c r="H696" s="45"/>
    </row>
    <row r="697">
      <c r="A697" s="49"/>
      <c r="H697" s="45"/>
    </row>
    <row r="698">
      <c r="A698" s="49"/>
      <c r="H698" s="45"/>
    </row>
    <row r="699">
      <c r="A699" s="49"/>
      <c r="H699" s="45"/>
    </row>
    <row r="700">
      <c r="A700" s="49"/>
      <c r="H700" s="45"/>
    </row>
    <row r="701">
      <c r="A701" s="49"/>
      <c r="H701" s="45"/>
    </row>
    <row r="702">
      <c r="A702" s="49"/>
      <c r="H702" s="45"/>
    </row>
    <row r="703">
      <c r="A703" s="49"/>
      <c r="H703" s="45"/>
    </row>
    <row r="704">
      <c r="A704" s="49"/>
      <c r="H704" s="45"/>
    </row>
    <row r="705">
      <c r="A705" s="49"/>
      <c r="H705" s="45"/>
    </row>
    <row r="706">
      <c r="A706" s="49"/>
      <c r="H706" s="45"/>
    </row>
    <row r="707">
      <c r="A707" s="49"/>
      <c r="H707" s="45"/>
    </row>
    <row r="708">
      <c r="A708" s="49"/>
      <c r="H708" s="45"/>
    </row>
    <row r="709">
      <c r="A709" s="49"/>
      <c r="H709" s="45"/>
    </row>
    <row r="710">
      <c r="A710" s="49"/>
      <c r="H710" s="45"/>
    </row>
    <row r="711">
      <c r="A711" s="49"/>
      <c r="H711" s="45"/>
    </row>
    <row r="712">
      <c r="A712" s="49"/>
      <c r="H712" s="45"/>
    </row>
    <row r="713">
      <c r="A713" s="49"/>
      <c r="H713" s="45"/>
    </row>
    <row r="714">
      <c r="A714" s="49"/>
      <c r="H714" s="45"/>
    </row>
    <row r="715">
      <c r="A715" s="49"/>
      <c r="H715" s="45"/>
    </row>
    <row r="716">
      <c r="A716" s="49"/>
      <c r="H716" s="45"/>
    </row>
    <row r="717">
      <c r="A717" s="49"/>
      <c r="H717" s="45"/>
    </row>
    <row r="718">
      <c r="A718" s="49"/>
      <c r="H718" s="45"/>
    </row>
    <row r="719">
      <c r="A719" s="49"/>
      <c r="H719" s="45"/>
    </row>
    <row r="720">
      <c r="A720" s="49"/>
      <c r="H720" s="45"/>
    </row>
    <row r="721">
      <c r="A721" s="49"/>
      <c r="H721" s="45"/>
    </row>
    <row r="722">
      <c r="A722" s="49"/>
      <c r="H722" s="45"/>
    </row>
    <row r="723">
      <c r="A723" s="49"/>
      <c r="H723" s="45"/>
    </row>
    <row r="724">
      <c r="A724" s="49"/>
      <c r="H724" s="45"/>
    </row>
    <row r="725">
      <c r="A725" s="49"/>
      <c r="H725" s="45"/>
    </row>
    <row r="726">
      <c r="A726" s="49"/>
      <c r="H726" s="45"/>
    </row>
    <row r="727">
      <c r="A727" s="49"/>
      <c r="H727" s="45"/>
    </row>
    <row r="728">
      <c r="A728" s="49"/>
      <c r="H728" s="45"/>
    </row>
    <row r="729">
      <c r="A729" s="49"/>
      <c r="H729" s="45"/>
    </row>
    <row r="730">
      <c r="A730" s="49"/>
      <c r="H730" s="45"/>
    </row>
    <row r="731">
      <c r="A731" s="49"/>
      <c r="H731" s="45"/>
    </row>
    <row r="732">
      <c r="A732" s="49"/>
      <c r="H732" s="45"/>
    </row>
    <row r="733">
      <c r="A733" s="49"/>
      <c r="H733" s="45"/>
    </row>
    <row r="734">
      <c r="A734" s="49"/>
      <c r="H734" s="45"/>
    </row>
    <row r="735">
      <c r="A735" s="49"/>
      <c r="H735" s="45"/>
    </row>
    <row r="736">
      <c r="A736" s="49"/>
      <c r="H736" s="45"/>
    </row>
    <row r="737">
      <c r="A737" s="49"/>
      <c r="H737" s="45"/>
    </row>
    <row r="738">
      <c r="A738" s="49"/>
      <c r="H738" s="45"/>
    </row>
    <row r="739">
      <c r="A739" s="49"/>
      <c r="H739" s="45"/>
    </row>
    <row r="740">
      <c r="A740" s="49"/>
      <c r="H740" s="45"/>
    </row>
    <row r="741">
      <c r="A741" s="49"/>
      <c r="H741" s="45"/>
    </row>
    <row r="742">
      <c r="A742" s="49"/>
      <c r="H742" s="45"/>
    </row>
    <row r="743">
      <c r="A743" s="49"/>
      <c r="H743" s="45"/>
    </row>
    <row r="744">
      <c r="A744" s="49"/>
      <c r="H744" s="45"/>
    </row>
    <row r="745">
      <c r="A745" s="49"/>
      <c r="H745" s="45"/>
    </row>
    <row r="746">
      <c r="A746" s="49"/>
      <c r="H746" s="45"/>
    </row>
    <row r="747">
      <c r="A747" s="49"/>
      <c r="H747" s="45"/>
    </row>
    <row r="748">
      <c r="A748" s="49"/>
      <c r="H748" s="45"/>
    </row>
    <row r="749">
      <c r="A749" s="49"/>
      <c r="H749" s="45"/>
    </row>
    <row r="750">
      <c r="A750" s="49"/>
      <c r="H750" s="45"/>
    </row>
    <row r="751">
      <c r="A751" s="49"/>
      <c r="H751" s="45"/>
    </row>
    <row r="752">
      <c r="A752" s="49"/>
      <c r="H752" s="45"/>
    </row>
    <row r="753">
      <c r="A753" s="49"/>
      <c r="H753" s="45"/>
    </row>
    <row r="754">
      <c r="A754" s="49"/>
      <c r="H754" s="45"/>
    </row>
    <row r="755">
      <c r="A755" s="49"/>
      <c r="H755" s="45"/>
    </row>
    <row r="756">
      <c r="A756" s="49"/>
      <c r="H756" s="45"/>
    </row>
    <row r="757">
      <c r="A757" s="49"/>
      <c r="H757" s="45"/>
    </row>
    <row r="758">
      <c r="A758" s="49"/>
      <c r="H758" s="45"/>
    </row>
    <row r="759">
      <c r="A759" s="49"/>
      <c r="H759" s="45"/>
    </row>
    <row r="760">
      <c r="A760" s="49"/>
      <c r="H760" s="45"/>
    </row>
    <row r="761">
      <c r="A761" s="49"/>
      <c r="H761" s="45"/>
    </row>
    <row r="762">
      <c r="A762" s="49"/>
      <c r="H762" s="45"/>
    </row>
    <row r="763">
      <c r="A763" s="49"/>
      <c r="H763" s="45"/>
    </row>
    <row r="764">
      <c r="A764" s="49"/>
      <c r="H764" s="45"/>
    </row>
    <row r="765">
      <c r="A765" s="49"/>
      <c r="H765" s="45"/>
    </row>
    <row r="766">
      <c r="A766" s="49"/>
      <c r="H766" s="45"/>
    </row>
    <row r="767">
      <c r="A767" s="49"/>
      <c r="H767" s="45"/>
    </row>
    <row r="768">
      <c r="A768" s="49"/>
      <c r="H768" s="45"/>
    </row>
    <row r="769">
      <c r="A769" s="49"/>
      <c r="H769" s="45"/>
    </row>
    <row r="770">
      <c r="A770" s="49"/>
      <c r="H770" s="45"/>
    </row>
    <row r="771">
      <c r="A771" s="49"/>
      <c r="H771" s="45"/>
    </row>
    <row r="772">
      <c r="A772" s="49"/>
      <c r="H772" s="45"/>
    </row>
    <row r="773">
      <c r="A773" s="49"/>
      <c r="H773" s="45"/>
    </row>
    <row r="774">
      <c r="A774" s="49"/>
      <c r="H774" s="45"/>
    </row>
    <row r="775">
      <c r="A775" s="49"/>
      <c r="H775" s="45"/>
    </row>
    <row r="776">
      <c r="A776" s="49"/>
      <c r="H776" s="45"/>
    </row>
    <row r="777">
      <c r="A777" s="49"/>
      <c r="H777" s="45"/>
    </row>
    <row r="778">
      <c r="A778" s="49"/>
      <c r="H778" s="45"/>
    </row>
    <row r="779">
      <c r="A779" s="49"/>
      <c r="H779" s="45"/>
    </row>
    <row r="780">
      <c r="A780" s="49"/>
      <c r="H780" s="45"/>
    </row>
    <row r="781">
      <c r="A781" s="49"/>
      <c r="H781" s="45"/>
    </row>
    <row r="782">
      <c r="A782" s="49"/>
      <c r="H782" s="45"/>
    </row>
    <row r="783">
      <c r="A783" s="49"/>
      <c r="H783" s="45"/>
    </row>
    <row r="784">
      <c r="A784" s="49"/>
      <c r="H784" s="45"/>
    </row>
    <row r="785">
      <c r="A785" s="49"/>
      <c r="H785" s="45"/>
    </row>
    <row r="786">
      <c r="A786" s="49"/>
      <c r="H786" s="45"/>
    </row>
    <row r="787">
      <c r="A787" s="49"/>
      <c r="H787" s="45"/>
    </row>
    <row r="788">
      <c r="A788" s="49"/>
      <c r="H788" s="45"/>
    </row>
    <row r="789">
      <c r="A789" s="49"/>
      <c r="H789" s="45"/>
    </row>
    <row r="790">
      <c r="A790" s="49"/>
      <c r="H790" s="45"/>
    </row>
    <row r="791">
      <c r="A791" s="49"/>
      <c r="H791" s="45"/>
    </row>
    <row r="792">
      <c r="A792" s="49"/>
      <c r="H792" s="45"/>
    </row>
    <row r="793">
      <c r="A793" s="49"/>
      <c r="H793" s="45"/>
    </row>
    <row r="794">
      <c r="A794" s="49"/>
      <c r="H794" s="45"/>
    </row>
    <row r="795">
      <c r="A795" s="49"/>
      <c r="H795" s="45"/>
    </row>
    <row r="796">
      <c r="A796" s="49"/>
      <c r="H796" s="45"/>
    </row>
    <row r="797">
      <c r="A797" s="49"/>
      <c r="H797" s="45"/>
    </row>
    <row r="798">
      <c r="A798" s="49"/>
      <c r="H798" s="45"/>
    </row>
    <row r="799">
      <c r="A799" s="49"/>
      <c r="H799" s="45"/>
    </row>
    <row r="800">
      <c r="A800" s="49"/>
      <c r="H800" s="45"/>
    </row>
    <row r="801">
      <c r="A801" s="49"/>
      <c r="H801" s="45"/>
    </row>
    <row r="802">
      <c r="A802" s="49"/>
      <c r="H802" s="45"/>
    </row>
    <row r="803">
      <c r="A803" s="49"/>
      <c r="H803" s="45"/>
    </row>
    <row r="804">
      <c r="A804" s="49"/>
      <c r="H804" s="45"/>
    </row>
    <row r="805">
      <c r="A805" s="49"/>
      <c r="H805" s="45"/>
    </row>
    <row r="806">
      <c r="A806" s="49"/>
      <c r="H806" s="45"/>
    </row>
    <row r="807">
      <c r="A807" s="49"/>
      <c r="H807" s="45"/>
    </row>
    <row r="808">
      <c r="A808" s="49"/>
      <c r="H808" s="45"/>
    </row>
    <row r="809">
      <c r="A809" s="49"/>
      <c r="H809" s="45"/>
    </row>
    <row r="810">
      <c r="A810" s="49"/>
      <c r="H810" s="45"/>
    </row>
    <row r="811">
      <c r="A811" s="49"/>
      <c r="H811" s="45"/>
    </row>
    <row r="812">
      <c r="A812" s="49"/>
      <c r="H812" s="45"/>
    </row>
    <row r="813">
      <c r="A813" s="49"/>
      <c r="H813" s="45"/>
    </row>
    <row r="814">
      <c r="A814" s="49"/>
      <c r="H814" s="45"/>
    </row>
    <row r="815">
      <c r="A815" s="49"/>
      <c r="H815" s="45"/>
    </row>
    <row r="816">
      <c r="A816" s="49"/>
      <c r="H816" s="45"/>
    </row>
    <row r="817">
      <c r="A817" s="49"/>
      <c r="H817" s="45"/>
    </row>
    <row r="818">
      <c r="A818" s="49"/>
      <c r="H818" s="45"/>
    </row>
    <row r="819">
      <c r="A819" s="49"/>
      <c r="H819" s="45"/>
    </row>
    <row r="820">
      <c r="A820" s="49"/>
      <c r="H820" s="45"/>
    </row>
    <row r="821">
      <c r="A821" s="49"/>
      <c r="H821" s="45"/>
    </row>
    <row r="822">
      <c r="A822" s="49"/>
      <c r="H822" s="45"/>
    </row>
    <row r="823">
      <c r="A823" s="49"/>
      <c r="H823" s="45"/>
    </row>
    <row r="824">
      <c r="A824" s="49"/>
      <c r="H824" s="45"/>
    </row>
    <row r="825">
      <c r="A825" s="49"/>
      <c r="H825" s="45"/>
    </row>
    <row r="826">
      <c r="A826" s="49"/>
      <c r="H826" s="45"/>
    </row>
    <row r="827">
      <c r="A827" s="49"/>
      <c r="H827" s="45"/>
    </row>
    <row r="828">
      <c r="A828" s="49"/>
      <c r="H828" s="45"/>
    </row>
    <row r="829">
      <c r="A829" s="49"/>
      <c r="H829" s="45"/>
    </row>
    <row r="830">
      <c r="A830" s="49"/>
      <c r="H830" s="45"/>
    </row>
    <row r="831">
      <c r="A831" s="49"/>
      <c r="H831" s="45"/>
    </row>
    <row r="832">
      <c r="A832" s="49"/>
      <c r="H832" s="45"/>
    </row>
    <row r="833">
      <c r="A833" s="49"/>
      <c r="H833" s="45"/>
    </row>
    <row r="834">
      <c r="A834" s="49"/>
      <c r="H834" s="45"/>
    </row>
    <row r="835">
      <c r="A835" s="49"/>
      <c r="H835" s="45"/>
    </row>
    <row r="836">
      <c r="A836" s="49"/>
      <c r="H836" s="45"/>
    </row>
    <row r="837">
      <c r="A837" s="49"/>
      <c r="H837" s="45"/>
    </row>
    <row r="838">
      <c r="A838" s="49"/>
      <c r="H838" s="45"/>
    </row>
    <row r="839">
      <c r="A839" s="49"/>
      <c r="H839" s="45"/>
    </row>
    <row r="840">
      <c r="A840" s="49"/>
      <c r="H840" s="45"/>
    </row>
    <row r="841">
      <c r="A841" s="49"/>
      <c r="H841" s="45"/>
    </row>
    <row r="842">
      <c r="A842" s="49"/>
      <c r="H842" s="45"/>
    </row>
    <row r="843">
      <c r="A843" s="49"/>
      <c r="H843" s="45"/>
    </row>
    <row r="844">
      <c r="A844" s="49"/>
      <c r="H844" s="45"/>
    </row>
    <row r="845">
      <c r="A845" s="49"/>
      <c r="H845" s="45"/>
    </row>
    <row r="846">
      <c r="A846" s="49"/>
      <c r="H846" s="45"/>
    </row>
    <row r="847">
      <c r="A847" s="49"/>
      <c r="H847" s="45"/>
    </row>
    <row r="848">
      <c r="A848" s="49"/>
      <c r="H848" s="45"/>
    </row>
    <row r="849">
      <c r="A849" s="49"/>
      <c r="H849" s="45"/>
    </row>
    <row r="850">
      <c r="A850" s="49"/>
      <c r="H850" s="45"/>
    </row>
    <row r="851">
      <c r="A851" s="49"/>
      <c r="H851" s="45"/>
    </row>
    <row r="852">
      <c r="A852" s="49"/>
      <c r="H852" s="45"/>
    </row>
    <row r="853">
      <c r="A853" s="49"/>
      <c r="H853" s="45"/>
    </row>
    <row r="854">
      <c r="A854" s="49"/>
      <c r="H854" s="45"/>
    </row>
    <row r="855">
      <c r="A855" s="49"/>
      <c r="H855" s="45"/>
    </row>
    <row r="856">
      <c r="A856" s="49"/>
      <c r="H856" s="45"/>
    </row>
    <row r="857">
      <c r="A857" s="49"/>
      <c r="H857" s="45"/>
    </row>
    <row r="858">
      <c r="A858" s="49"/>
      <c r="H858" s="45"/>
    </row>
    <row r="859">
      <c r="A859" s="49"/>
      <c r="H859" s="45"/>
    </row>
    <row r="860">
      <c r="A860" s="49"/>
      <c r="H860" s="45"/>
    </row>
    <row r="861">
      <c r="A861" s="49"/>
      <c r="H861" s="45"/>
    </row>
    <row r="862">
      <c r="A862" s="49"/>
      <c r="H862" s="45"/>
    </row>
    <row r="863">
      <c r="A863" s="49"/>
      <c r="H863" s="45"/>
    </row>
    <row r="864">
      <c r="A864" s="49"/>
      <c r="H864" s="45"/>
    </row>
    <row r="865">
      <c r="A865" s="49"/>
      <c r="H865" s="45"/>
    </row>
    <row r="866">
      <c r="A866" s="49"/>
      <c r="H866" s="45"/>
    </row>
    <row r="867">
      <c r="A867" s="49"/>
      <c r="H867" s="45"/>
    </row>
    <row r="868">
      <c r="A868" s="49"/>
      <c r="H868" s="45"/>
    </row>
    <row r="869">
      <c r="A869" s="49"/>
      <c r="H869" s="45"/>
    </row>
    <row r="870">
      <c r="A870" s="49"/>
      <c r="H870" s="45"/>
    </row>
    <row r="871">
      <c r="A871" s="49"/>
      <c r="H871" s="45"/>
    </row>
    <row r="872">
      <c r="A872" s="49"/>
      <c r="H872" s="45"/>
    </row>
    <row r="873">
      <c r="A873" s="49"/>
      <c r="H873" s="45"/>
    </row>
    <row r="874">
      <c r="A874" s="49"/>
      <c r="H874" s="45"/>
    </row>
    <row r="875">
      <c r="A875" s="49"/>
      <c r="H875" s="45"/>
    </row>
    <row r="876">
      <c r="A876" s="49"/>
      <c r="H876" s="45"/>
    </row>
    <row r="877">
      <c r="A877" s="49"/>
      <c r="H877" s="45"/>
    </row>
    <row r="878">
      <c r="A878" s="49"/>
      <c r="H878" s="45"/>
    </row>
    <row r="879">
      <c r="A879" s="49"/>
      <c r="H879" s="45"/>
    </row>
    <row r="880">
      <c r="A880" s="49"/>
      <c r="H880" s="45"/>
    </row>
    <row r="881">
      <c r="A881" s="49"/>
      <c r="H881" s="45"/>
    </row>
    <row r="882">
      <c r="A882" s="49"/>
      <c r="H882" s="45"/>
    </row>
    <row r="883">
      <c r="A883" s="49"/>
      <c r="H883" s="45"/>
    </row>
    <row r="884">
      <c r="A884" s="49"/>
      <c r="H884" s="45"/>
    </row>
    <row r="885">
      <c r="A885" s="49"/>
      <c r="H885" s="45"/>
    </row>
    <row r="886">
      <c r="A886" s="49"/>
      <c r="H886" s="45"/>
    </row>
    <row r="887">
      <c r="A887" s="49"/>
      <c r="H887" s="45"/>
    </row>
    <row r="888">
      <c r="A888" s="49"/>
      <c r="H888" s="45"/>
    </row>
    <row r="889">
      <c r="A889" s="49"/>
      <c r="H889" s="45"/>
    </row>
    <row r="890">
      <c r="A890" s="49"/>
      <c r="H890" s="45"/>
    </row>
    <row r="891">
      <c r="A891" s="49"/>
      <c r="H891" s="45"/>
    </row>
    <row r="892">
      <c r="A892" s="49"/>
      <c r="H892" s="45"/>
    </row>
    <row r="893">
      <c r="A893" s="49"/>
      <c r="H893" s="45"/>
    </row>
    <row r="894">
      <c r="A894" s="49"/>
      <c r="H894" s="45"/>
    </row>
    <row r="895">
      <c r="A895" s="49"/>
      <c r="H895" s="45"/>
    </row>
    <row r="896">
      <c r="A896" s="49"/>
      <c r="H896" s="45"/>
    </row>
    <row r="897">
      <c r="A897" s="49"/>
      <c r="H897" s="45"/>
    </row>
    <row r="898">
      <c r="A898" s="49"/>
      <c r="H898" s="45"/>
    </row>
    <row r="899">
      <c r="A899" s="49"/>
      <c r="H899" s="45"/>
    </row>
    <row r="900">
      <c r="A900" s="49"/>
      <c r="H900" s="45"/>
    </row>
    <row r="901">
      <c r="A901" s="49"/>
      <c r="H901" s="45"/>
    </row>
    <row r="902">
      <c r="A902" s="49"/>
      <c r="H902" s="45"/>
    </row>
    <row r="903">
      <c r="A903" s="49"/>
      <c r="H903" s="45"/>
    </row>
    <row r="904">
      <c r="A904" s="49"/>
      <c r="H904" s="45"/>
    </row>
    <row r="905">
      <c r="A905" s="49"/>
      <c r="H905" s="45"/>
    </row>
    <row r="906">
      <c r="A906" s="49"/>
      <c r="H906" s="45"/>
    </row>
    <row r="907">
      <c r="A907" s="49"/>
      <c r="H907" s="45"/>
    </row>
    <row r="908">
      <c r="A908" s="49"/>
      <c r="H908" s="45"/>
    </row>
    <row r="909">
      <c r="A909" s="49"/>
      <c r="H909" s="45"/>
    </row>
    <row r="910">
      <c r="A910" s="49"/>
      <c r="H910" s="45"/>
    </row>
    <row r="911">
      <c r="A911" s="49"/>
      <c r="H911" s="45"/>
    </row>
    <row r="912">
      <c r="A912" s="49"/>
      <c r="H912" s="45"/>
    </row>
    <row r="913">
      <c r="A913" s="49"/>
      <c r="H913" s="45"/>
    </row>
    <row r="914">
      <c r="A914" s="49"/>
      <c r="H914" s="45"/>
    </row>
    <row r="915">
      <c r="A915" s="49"/>
      <c r="H915" s="45"/>
    </row>
    <row r="916">
      <c r="A916" s="49"/>
      <c r="H916" s="45"/>
    </row>
    <row r="917">
      <c r="A917" s="49"/>
      <c r="H917" s="45"/>
    </row>
    <row r="918">
      <c r="A918" s="49"/>
      <c r="H918" s="45"/>
    </row>
    <row r="919">
      <c r="A919" s="49"/>
      <c r="H919" s="45"/>
    </row>
    <row r="920">
      <c r="A920" s="49"/>
      <c r="H920" s="45"/>
    </row>
    <row r="921">
      <c r="A921" s="49"/>
      <c r="H921" s="45"/>
    </row>
    <row r="922">
      <c r="A922" s="49"/>
      <c r="H922" s="45"/>
    </row>
    <row r="923">
      <c r="A923" s="49"/>
      <c r="H923" s="45"/>
    </row>
    <row r="924">
      <c r="A924" s="49"/>
      <c r="H924" s="45"/>
    </row>
    <row r="925">
      <c r="A925" s="49"/>
      <c r="H925" s="45"/>
    </row>
    <row r="926">
      <c r="A926" s="49"/>
      <c r="H926" s="45"/>
    </row>
    <row r="927">
      <c r="A927" s="49"/>
      <c r="H927" s="45"/>
    </row>
    <row r="928">
      <c r="A928" s="49"/>
      <c r="H928" s="45"/>
    </row>
    <row r="929">
      <c r="A929" s="49"/>
      <c r="H929" s="45"/>
    </row>
    <row r="930">
      <c r="A930" s="49"/>
      <c r="H930" s="45"/>
    </row>
    <row r="931">
      <c r="A931" s="49"/>
      <c r="H931" s="45"/>
    </row>
    <row r="932">
      <c r="A932" s="49"/>
      <c r="H932" s="45"/>
    </row>
    <row r="933">
      <c r="A933" s="49"/>
      <c r="H933" s="45"/>
    </row>
    <row r="934">
      <c r="A934" s="49"/>
      <c r="H934" s="45"/>
    </row>
    <row r="935">
      <c r="A935" s="49"/>
      <c r="H935" s="45"/>
    </row>
    <row r="936">
      <c r="A936" s="49"/>
      <c r="H936" s="45"/>
    </row>
    <row r="937">
      <c r="A937" s="49"/>
      <c r="H937" s="45"/>
    </row>
    <row r="938">
      <c r="A938" s="49"/>
      <c r="H938" s="45"/>
    </row>
    <row r="939">
      <c r="A939" s="49"/>
      <c r="H939" s="45"/>
    </row>
    <row r="940">
      <c r="A940" s="49"/>
      <c r="H940" s="45"/>
    </row>
    <row r="941">
      <c r="A941" s="49"/>
      <c r="H941" s="45"/>
    </row>
    <row r="942">
      <c r="A942" s="49"/>
      <c r="H942" s="45"/>
    </row>
    <row r="943">
      <c r="A943" s="49"/>
      <c r="H943" s="45"/>
    </row>
    <row r="944">
      <c r="A944" s="49"/>
      <c r="H944" s="45"/>
    </row>
    <row r="945">
      <c r="A945" s="49"/>
      <c r="H945" s="45"/>
    </row>
    <row r="946">
      <c r="A946" s="49"/>
      <c r="H946" s="45"/>
    </row>
    <row r="947">
      <c r="A947" s="49"/>
      <c r="H947" s="45"/>
    </row>
    <row r="948">
      <c r="A948" s="49"/>
      <c r="H948" s="45"/>
    </row>
    <row r="949">
      <c r="A949" s="49"/>
      <c r="H949" s="45"/>
    </row>
    <row r="950">
      <c r="A950" s="49"/>
      <c r="H950" s="45"/>
    </row>
    <row r="951">
      <c r="A951" s="49"/>
      <c r="H951" s="45"/>
    </row>
    <row r="952">
      <c r="A952" s="49"/>
      <c r="H952" s="45"/>
    </row>
    <row r="953">
      <c r="A953" s="49"/>
      <c r="H953" s="45"/>
    </row>
    <row r="954">
      <c r="A954" s="49"/>
      <c r="H954" s="45"/>
    </row>
    <row r="955">
      <c r="A955" s="49"/>
      <c r="H955" s="45"/>
    </row>
    <row r="956">
      <c r="A956" s="49"/>
      <c r="H956" s="45"/>
    </row>
    <row r="957">
      <c r="A957" s="49"/>
      <c r="H957" s="45"/>
    </row>
    <row r="958">
      <c r="A958" s="49"/>
      <c r="H958" s="45"/>
    </row>
    <row r="959">
      <c r="A959" s="49"/>
      <c r="H959" s="45"/>
    </row>
    <row r="960">
      <c r="A960" s="49"/>
      <c r="H960" s="45"/>
    </row>
    <row r="961">
      <c r="A961" s="49"/>
      <c r="H961" s="45"/>
    </row>
    <row r="962">
      <c r="A962" s="49"/>
      <c r="H962" s="45"/>
    </row>
    <row r="963">
      <c r="A963" s="49"/>
      <c r="H963" s="45"/>
    </row>
    <row r="964">
      <c r="A964" s="49"/>
      <c r="H964" s="45"/>
    </row>
    <row r="965">
      <c r="A965" s="49"/>
      <c r="H965" s="45"/>
    </row>
    <row r="966">
      <c r="A966" s="49"/>
      <c r="H966" s="45"/>
    </row>
    <row r="967">
      <c r="A967" s="49"/>
      <c r="H967" s="45"/>
    </row>
    <row r="968">
      <c r="A968" s="49"/>
      <c r="H968" s="45"/>
    </row>
    <row r="969">
      <c r="A969" s="49"/>
      <c r="H969" s="45"/>
    </row>
    <row r="970">
      <c r="A970" s="49"/>
      <c r="H970" s="45"/>
    </row>
    <row r="971">
      <c r="A971" s="49"/>
      <c r="H971" s="45"/>
    </row>
    <row r="972">
      <c r="A972" s="49"/>
      <c r="H972" s="45"/>
    </row>
    <row r="973">
      <c r="A973" s="49"/>
      <c r="H973" s="45"/>
    </row>
    <row r="974">
      <c r="A974" s="49"/>
      <c r="H974" s="45"/>
    </row>
    <row r="975">
      <c r="A975" s="49"/>
      <c r="H975" s="45"/>
    </row>
    <row r="976">
      <c r="A976" s="49"/>
      <c r="H976" s="45"/>
    </row>
    <row r="977">
      <c r="A977" s="49"/>
      <c r="H977" s="45"/>
    </row>
    <row r="978">
      <c r="A978" s="49"/>
      <c r="H978" s="45"/>
    </row>
    <row r="979">
      <c r="A979" s="49"/>
      <c r="H979" s="45"/>
    </row>
    <row r="980">
      <c r="A980" s="49"/>
      <c r="H980" s="45"/>
    </row>
    <row r="981">
      <c r="A981" s="49"/>
      <c r="H981" s="45"/>
    </row>
    <row r="982">
      <c r="A982" s="49"/>
      <c r="H982" s="45"/>
    </row>
    <row r="983">
      <c r="A983" s="49"/>
      <c r="H983" s="45"/>
    </row>
    <row r="984">
      <c r="A984" s="49"/>
      <c r="H984" s="45"/>
    </row>
    <row r="985">
      <c r="A985" s="49"/>
      <c r="H985" s="45"/>
    </row>
    <row r="986">
      <c r="A986" s="49"/>
      <c r="H986" s="45"/>
    </row>
    <row r="987">
      <c r="A987" s="49"/>
      <c r="H987" s="45"/>
    </row>
    <row r="988">
      <c r="A988" s="49"/>
      <c r="H988" s="45"/>
    </row>
    <row r="989">
      <c r="A989" s="49"/>
      <c r="H989" s="45"/>
    </row>
    <row r="990">
      <c r="A990" s="49"/>
      <c r="H990" s="45"/>
    </row>
    <row r="991">
      <c r="A991" s="49"/>
      <c r="H991" s="45"/>
    </row>
    <row r="992">
      <c r="A992" s="49"/>
      <c r="H992" s="45"/>
    </row>
    <row r="993">
      <c r="A993" s="49"/>
      <c r="H993" s="45"/>
    </row>
    <row r="994">
      <c r="A994" s="49"/>
      <c r="H994" s="45"/>
    </row>
    <row r="995">
      <c r="A995" s="49"/>
      <c r="H995" s="45"/>
    </row>
    <row r="996">
      <c r="A996" s="49"/>
      <c r="H996" s="45"/>
    </row>
    <row r="997">
      <c r="A997" s="49"/>
      <c r="H997" s="45"/>
    </row>
    <row r="998">
      <c r="A998" s="49"/>
      <c r="H998" s="45"/>
    </row>
    <row r="999">
      <c r="A999" s="49"/>
      <c r="H999" s="45"/>
    </row>
    <row r="1000">
      <c r="A1000" s="49"/>
      <c r="H1000" s="45"/>
    </row>
    <row r="1001">
      <c r="A1001" s="49"/>
      <c r="H1001" s="45"/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