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1295" windowHeight="55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Sheet1!$L$1:$L$127</definedName>
  </definedNames>
  <calcPr calcId="125725"/>
</workbook>
</file>

<file path=xl/calcChain.xml><?xml version="1.0" encoding="utf-8"?>
<calcChain xmlns="http://schemas.openxmlformats.org/spreadsheetml/2006/main">
  <c r="A121" i="1"/>
  <c r="A120"/>
  <c r="T33"/>
  <c r="S33"/>
  <c r="R33"/>
  <c r="Q33"/>
  <c r="A5"/>
  <c r="Q30"/>
  <c r="R30"/>
  <c r="S30"/>
  <c r="T30"/>
  <c r="Q4"/>
  <c r="R4"/>
  <c r="S4"/>
  <c r="T4"/>
  <c r="Q120"/>
  <c r="R120"/>
  <c r="S120"/>
  <c r="T120"/>
  <c r="Q121"/>
  <c r="R121"/>
  <c r="S121"/>
  <c r="T121"/>
  <c r="Q49"/>
  <c r="R49"/>
  <c r="S49"/>
  <c r="T49"/>
  <c r="T60"/>
  <c r="S60"/>
  <c r="R60"/>
  <c r="Q60"/>
  <c r="Q113"/>
  <c r="R113"/>
  <c r="S113"/>
  <c r="T113"/>
  <c r="Q118"/>
  <c r="R118"/>
  <c r="S118"/>
  <c r="T118"/>
  <c r="Q6"/>
  <c r="R6"/>
  <c r="S6"/>
  <c r="T6"/>
  <c r="Q7"/>
  <c r="R7"/>
  <c r="S7"/>
  <c r="T7"/>
  <c r="Q8"/>
  <c r="R8"/>
  <c r="S8"/>
  <c r="T8"/>
  <c r="Q9"/>
  <c r="R9"/>
  <c r="S9"/>
  <c r="T9"/>
  <c r="Q10"/>
  <c r="R10"/>
  <c r="S10"/>
  <c r="T10"/>
  <c r="Q11"/>
  <c r="R11"/>
  <c r="S11"/>
  <c r="T11"/>
  <c r="Q12"/>
  <c r="R12"/>
  <c r="S12"/>
  <c r="T12"/>
  <c r="Q13"/>
  <c r="R13"/>
  <c r="S13"/>
  <c r="T13"/>
  <c r="Q14"/>
  <c r="R14"/>
  <c r="S14"/>
  <c r="T14"/>
  <c r="Q15"/>
  <c r="R15"/>
  <c r="S15"/>
  <c r="T15"/>
  <c r="Q16"/>
  <c r="R16"/>
  <c r="S16"/>
  <c r="T16"/>
  <c r="Q17"/>
  <c r="R17"/>
  <c r="S17"/>
  <c r="T17"/>
  <c r="Q18"/>
  <c r="R18"/>
  <c r="S18"/>
  <c r="T18"/>
  <c r="Q19"/>
  <c r="R19"/>
  <c r="S19"/>
  <c r="T19"/>
  <c r="Q20"/>
  <c r="R20"/>
  <c r="S20"/>
  <c r="T20"/>
  <c r="Q21"/>
  <c r="R21"/>
  <c r="S21"/>
  <c r="T21"/>
  <c r="Q22"/>
  <c r="R22"/>
  <c r="S22"/>
  <c r="T22"/>
  <c r="Q23"/>
  <c r="R23"/>
  <c r="S23"/>
  <c r="T23"/>
  <c r="Q24"/>
  <c r="R24"/>
  <c r="S24"/>
  <c r="T24"/>
  <c r="Q25"/>
  <c r="R25"/>
  <c r="S25"/>
  <c r="T25"/>
  <c r="Q26"/>
  <c r="R26"/>
  <c r="S26"/>
  <c r="T26"/>
  <c r="Q27"/>
  <c r="R27"/>
  <c r="S27"/>
  <c r="T27"/>
  <c r="Q28"/>
  <c r="R28"/>
  <c r="S28"/>
  <c r="T28"/>
  <c r="Q29"/>
  <c r="R29"/>
  <c r="S29"/>
  <c r="T29"/>
  <c r="Q31"/>
  <c r="R31"/>
  <c r="S31"/>
  <c r="T31"/>
  <c r="Q32"/>
  <c r="R32"/>
  <c r="S32"/>
  <c r="T32"/>
  <c r="Q34"/>
  <c r="R34"/>
  <c r="S34"/>
  <c r="T34"/>
  <c r="Q35"/>
  <c r="R35"/>
  <c r="S35"/>
  <c r="T35"/>
  <c r="Q36"/>
  <c r="R36"/>
  <c r="S36"/>
  <c r="T36"/>
  <c r="Q37"/>
  <c r="R37"/>
  <c r="S37"/>
  <c r="T37"/>
  <c r="Q38"/>
  <c r="R38"/>
  <c r="S38"/>
  <c r="T38"/>
  <c r="Q39"/>
  <c r="R39"/>
  <c r="S39"/>
  <c r="T39"/>
  <c r="Q40"/>
  <c r="R40"/>
  <c r="S40"/>
  <c r="T40"/>
  <c r="Q41"/>
  <c r="R41"/>
  <c r="S41"/>
  <c r="T41"/>
  <c r="Q42"/>
  <c r="R42"/>
  <c r="S42"/>
  <c r="T42"/>
  <c r="Q43"/>
  <c r="R43"/>
  <c r="S43"/>
  <c r="T43"/>
  <c r="Q44"/>
  <c r="R44"/>
  <c r="S44"/>
  <c r="T44"/>
  <c r="Q45"/>
  <c r="R45"/>
  <c r="S45"/>
  <c r="T45"/>
  <c r="Q46"/>
  <c r="R46"/>
  <c r="S46"/>
  <c r="T46"/>
  <c r="Q47"/>
  <c r="R47"/>
  <c r="S47"/>
  <c r="T47"/>
  <c r="Q48"/>
  <c r="R48"/>
  <c r="S48"/>
  <c r="T48"/>
  <c r="Q50"/>
  <c r="R50"/>
  <c r="S50"/>
  <c r="T50"/>
  <c r="Q51"/>
  <c r="R51"/>
  <c r="S51"/>
  <c r="T51"/>
  <c r="Q52"/>
  <c r="R52"/>
  <c r="S52"/>
  <c r="T52"/>
  <c r="Q53"/>
  <c r="R53"/>
  <c r="S53"/>
  <c r="T53"/>
  <c r="Q54"/>
  <c r="R54"/>
  <c r="S54"/>
  <c r="T54"/>
  <c r="Q55"/>
  <c r="R55"/>
  <c r="S55"/>
  <c r="T55"/>
  <c r="Q56"/>
  <c r="R56"/>
  <c r="S56"/>
  <c r="T56"/>
  <c r="Q57"/>
  <c r="R57"/>
  <c r="S57"/>
  <c r="T57"/>
  <c r="Q58"/>
  <c r="R58"/>
  <c r="S58"/>
  <c r="T58"/>
  <c r="Q59"/>
  <c r="R59"/>
  <c r="S59"/>
  <c r="T59"/>
  <c r="Q61"/>
  <c r="R61"/>
  <c r="S61"/>
  <c r="T61"/>
  <c r="Q62"/>
  <c r="R62"/>
  <c r="S62"/>
  <c r="T62"/>
  <c r="Q63"/>
  <c r="R63"/>
  <c r="S63"/>
  <c r="T63"/>
  <c r="Q64"/>
  <c r="R64"/>
  <c r="S64"/>
  <c r="T64"/>
  <c r="Q65"/>
  <c r="R65"/>
  <c r="S65"/>
  <c r="T65"/>
  <c r="Q66"/>
  <c r="R66"/>
  <c r="S66"/>
  <c r="T66"/>
  <c r="Q67"/>
  <c r="R67"/>
  <c r="S67"/>
  <c r="T67"/>
  <c r="Q69"/>
  <c r="R69"/>
  <c r="S69"/>
  <c r="T69"/>
  <c r="Q70"/>
  <c r="R70"/>
  <c r="S70"/>
  <c r="T70"/>
  <c r="Q71"/>
  <c r="R71"/>
  <c r="S71"/>
  <c r="T71"/>
  <c r="Q72"/>
  <c r="R72"/>
  <c r="S72"/>
  <c r="T72"/>
  <c r="Q73"/>
  <c r="R73"/>
  <c r="S73"/>
  <c r="T73"/>
  <c r="Q74"/>
  <c r="R74"/>
  <c r="S74"/>
  <c r="T74"/>
  <c r="Q75"/>
  <c r="R75"/>
  <c r="S75"/>
  <c r="T75"/>
  <c r="Q76"/>
  <c r="R76"/>
  <c r="S76"/>
  <c r="T76"/>
  <c r="Q77"/>
  <c r="R77"/>
  <c r="S77"/>
  <c r="T77"/>
  <c r="Q78"/>
  <c r="R78"/>
  <c r="S78"/>
  <c r="T78"/>
  <c r="Q79"/>
  <c r="R79"/>
  <c r="S79"/>
  <c r="T79"/>
  <c r="Q80"/>
  <c r="R80"/>
  <c r="S80"/>
  <c r="T80"/>
  <c r="Q81"/>
  <c r="R81"/>
  <c r="S81"/>
  <c r="T81"/>
  <c r="Q82"/>
  <c r="R82"/>
  <c r="S82"/>
  <c r="T82"/>
  <c r="Q83"/>
  <c r="R83"/>
  <c r="S83"/>
  <c r="T83"/>
  <c r="Q84"/>
  <c r="R84"/>
  <c r="S84"/>
  <c r="T84"/>
  <c r="Q85"/>
  <c r="R85"/>
  <c r="S85"/>
  <c r="T85"/>
  <c r="Q86"/>
  <c r="R86"/>
  <c r="S86"/>
  <c r="T86"/>
  <c r="Q87"/>
  <c r="R87"/>
  <c r="S87"/>
  <c r="T87"/>
  <c r="Q88"/>
  <c r="R88"/>
  <c r="S88"/>
  <c r="T88"/>
  <c r="Q89"/>
  <c r="R89"/>
  <c r="S89"/>
  <c r="T89"/>
  <c r="Q90"/>
  <c r="R90"/>
  <c r="S90"/>
  <c r="T90"/>
  <c r="Q91"/>
  <c r="R91"/>
  <c r="S91"/>
  <c r="T91"/>
  <c r="Q92"/>
  <c r="R92"/>
  <c r="S92"/>
  <c r="T92"/>
  <c r="Q93"/>
  <c r="R93"/>
  <c r="S93"/>
  <c r="T93"/>
  <c r="Q94"/>
  <c r="R94"/>
  <c r="S94"/>
  <c r="T94"/>
  <c r="Q95"/>
  <c r="R95"/>
  <c r="S95"/>
  <c r="T95"/>
  <c r="Q96"/>
  <c r="R96"/>
  <c r="S96"/>
  <c r="T96"/>
  <c r="Q97"/>
  <c r="R97"/>
  <c r="S97"/>
  <c r="T97"/>
  <c r="Q98"/>
  <c r="R98"/>
  <c r="S98"/>
  <c r="T98"/>
  <c r="Q99"/>
  <c r="R99"/>
  <c r="S99"/>
  <c r="T99"/>
  <c r="Q100"/>
  <c r="R100"/>
  <c r="S100"/>
  <c r="T100"/>
  <c r="Q101"/>
  <c r="R101"/>
  <c r="S101"/>
  <c r="T101"/>
  <c r="Q102"/>
  <c r="R102"/>
  <c r="S102"/>
  <c r="T102"/>
  <c r="Q103"/>
  <c r="R103"/>
  <c r="S103"/>
  <c r="T103"/>
  <c r="Q104"/>
  <c r="R104"/>
  <c r="S104"/>
  <c r="T104"/>
  <c r="Q105"/>
  <c r="R105"/>
  <c r="S105"/>
  <c r="T105"/>
  <c r="Q106"/>
  <c r="R106"/>
  <c r="S106"/>
  <c r="T106"/>
  <c r="Q107"/>
  <c r="R107"/>
  <c r="S107"/>
  <c r="T107"/>
  <c r="Q108"/>
  <c r="R108"/>
  <c r="S108"/>
  <c r="T108"/>
  <c r="Q109"/>
  <c r="R109"/>
  <c r="S109"/>
  <c r="T109"/>
  <c r="Q110"/>
  <c r="R110"/>
  <c r="S110"/>
  <c r="T110"/>
  <c r="Q111"/>
  <c r="R111"/>
  <c r="S111"/>
  <c r="T111"/>
  <c r="Q112"/>
  <c r="R112"/>
  <c r="S112"/>
  <c r="T112"/>
  <c r="Q114"/>
  <c r="R114"/>
  <c r="S114"/>
  <c r="T114"/>
  <c r="Q115"/>
  <c r="R115"/>
  <c r="S115"/>
  <c r="T115"/>
  <c r="Q116"/>
  <c r="R116"/>
  <c r="S116"/>
  <c r="T116"/>
  <c r="Q117"/>
  <c r="R117"/>
  <c r="S117"/>
  <c r="T117"/>
  <c r="Q119"/>
  <c r="R119"/>
  <c r="S119"/>
  <c r="T119"/>
  <c r="T5"/>
  <c r="S5"/>
  <c r="Q5"/>
  <c r="R5"/>
  <c r="S127" l="1"/>
  <c r="C124" s="1"/>
  <c r="R127"/>
  <c r="C125" s="1"/>
  <c r="T127"/>
  <c r="C126" s="1"/>
  <c r="Q127"/>
  <c r="C123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l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C127"/>
</calcChain>
</file>

<file path=xl/sharedStrings.xml><?xml version="1.0" encoding="utf-8"?>
<sst xmlns="http://schemas.openxmlformats.org/spreadsheetml/2006/main" count="783" uniqueCount="306">
  <si>
    <t>GEC Northfield</t>
  </si>
  <si>
    <t>Mammoth Ivory</t>
  </si>
  <si>
    <t>Northwoods</t>
  </si>
  <si>
    <t>Pattern</t>
  </si>
  <si>
    <t>Model</t>
  </si>
  <si>
    <t>Calf Roper</t>
  </si>
  <si>
    <t>Steel</t>
  </si>
  <si>
    <t>Blades</t>
  </si>
  <si>
    <t>Madison Barlow</t>
  </si>
  <si>
    <t>GEC Tidioute</t>
  </si>
  <si>
    <t>TC Barlow</t>
  </si>
  <si>
    <t>Ebony</t>
  </si>
  <si>
    <t>Cody Scout</t>
  </si>
  <si>
    <t>Stag</t>
  </si>
  <si>
    <t>Wrangler</t>
  </si>
  <si>
    <t>Case Crandall</t>
  </si>
  <si>
    <t>Barlow</t>
  </si>
  <si>
    <t>Bone</t>
  </si>
  <si>
    <t>SS</t>
  </si>
  <si>
    <t>Case</t>
  </si>
  <si>
    <t>62005RAZ</t>
  </si>
  <si>
    <t>Stockman (Large)</t>
  </si>
  <si>
    <t>TB62117</t>
  </si>
  <si>
    <t>Sway Back Jack</t>
  </si>
  <si>
    <t>Trapper</t>
  </si>
  <si>
    <t>CS</t>
  </si>
  <si>
    <t>3318PU</t>
  </si>
  <si>
    <t>Stockman (Medium)</t>
  </si>
  <si>
    <t>Blue</t>
  </si>
  <si>
    <t>Camel Bone</t>
  </si>
  <si>
    <t>Green</t>
  </si>
  <si>
    <t>Purple Haze</t>
  </si>
  <si>
    <t>Pacific Blue</t>
  </si>
  <si>
    <t>Yellow</t>
  </si>
  <si>
    <t>Synthetic</t>
  </si>
  <si>
    <t>Scale Color</t>
  </si>
  <si>
    <t>Scale Material</t>
  </si>
  <si>
    <t>CV</t>
  </si>
  <si>
    <t>Sod Buster</t>
  </si>
  <si>
    <t>Black</t>
  </si>
  <si>
    <t>BH220</t>
  </si>
  <si>
    <t>Peanut</t>
  </si>
  <si>
    <t>Buffalo Horn</t>
  </si>
  <si>
    <t>Toothpick</t>
  </si>
  <si>
    <t>Queen</t>
  </si>
  <si>
    <t>Workhorse</t>
  </si>
  <si>
    <t>Winterbottom</t>
  </si>
  <si>
    <t>#</t>
  </si>
  <si>
    <t>Rough Rider</t>
  </si>
  <si>
    <t>RR878</t>
  </si>
  <si>
    <t>Tobacco</t>
  </si>
  <si>
    <t>440C</t>
  </si>
  <si>
    <t>440A</t>
  </si>
  <si>
    <t>RR1221</t>
  </si>
  <si>
    <t>RR1147</t>
  </si>
  <si>
    <t>Congress</t>
  </si>
  <si>
    <t>White</t>
  </si>
  <si>
    <t>Comments</t>
  </si>
  <si>
    <t>Masonic</t>
  </si>
  <si>
    <t>Battle Axe</t>
  </si>
  <si>
    <t>RR1196</t>
  </si>
  <si>
    <t>Stockman</t>
  </si>
  <si>
    <t>Blue Moon</t>
  </si>
  <si>
    <t>Punch</t>
  </si>
  <si>
    <t>Razor</t>
  </si>
  <si>
    <t>Spyderco</t>
  </si>
  <si>
    <t>Sage 1</t>
  </si>
  <si>
    <t>Carbon Fiber</t>
  </si>
  <si>
    <t>CPM S30V</t>
  </si>
  <si>
    <t>William Henry</t>
  </si>
  <si>
    <t>E10</t>
  </si>
  <si>
    <t>E10-1</t>
  </si>
  <si>
    <t>Aluminum/Cocobolo</t>
  </si>
  <si>
    <t>D2</t>
  </si>
  <si>
    <t>Paramilitary 2</t>
  </si>
  <si>
    <t>Benchmade</t>
  </si>
  <si>
    <t>McHenry &amp; Williams</t>
  </si>
  <si>
    <t>G-10</t>
  </si>
  <si>
    <t>C123CF</t>
  </si>
  <si>
    <t>C81G2</t>
  </si>
  <si>
    <t>Bug</t>
  </si>
  <si>
    <t>C133</t>
  </si>
  <si>
    <t>3Cr</t>
  </si>
  <si>
    <t>Buck</t>
  </si>
  <si>
    <t>Brass/Cocobolo</t>
  </si>
  <si>
    <t>50 Yr Anniversary</t>
  </si>
  <si>
    <t>Victorinox</t>
  </si>
  <si>
    <t>Work Champ</t>
  </si>
  <si>
    <t>Red</t>
  </si>
  <si>
    <t>Champion Plus</t>
  </si>
  <si>
    <t>Ranger</t>
  </si>
  <si>
    <t>SuperTinker</t>
  </si>
  <si>
    <t>American Flag</t>
  </si>
  <si>
    <t>Silver</t>
  </si>
  <si>
    <t>Executive</t>
  </si>
  <si>
    <t>Classic SD</t>
  </si>
  <si>
    <t>Leatherman</t>
  </si>
  <si>
    <t>Fuse</t>
  </si>
  <si>
    <t>Style CS</t>
  </si>
  <si>
    <t>Squirt S4</t>
  </si>
  <si>
    <t>420HC</t>
  </si>
  <si>
    <t>Colonial</t>
  </si>
  <si>
    <t>Pearl</t>
  </si>
  <si>
    <t>Winterbottom, Papa's knife</t>
  </si>
  <si>
    <t>Unknown</t>
  </si>
  <si>
    <t>Endura</t>
  </si>
  <si>
    <t>Manix 2</t>
  </si>
  <si>
    <t>Cat</t>
  </si>
  <si>
    <t>Delica</t>
  </si>
  <si>
    <t>ZDP-189</t>
  </si>
  <si>
    <t>VG-10</t>
  </si>
  <si>
    <t>Half serrated</t>
  </si>
  <si>
    <t>Native</t>
  </si>
  <si>
    <t>UK Pen</t>
  </si>
  <si>
    <t>Jester</t>
  </si>
  <si>
    <t>Dragonfly</t>
  </si>
  <si>
    <t>Ladybug</t>
  </si>
  <si>
    <t>ESEE</t>
  </si>
  <si>
    <t>ESEE-6</t>
  </si>
  <si>
    <t>Izula</t>
  </si>
  <si>
    <t>Candiru</t>
  </si>
  <si>
    <t>GIN-1</t>
  </si>
  <si>
    <t>154CM</t>
  </si>
  <si>
    <t>Teardrop</t>
  </si>
  <si>
    <t>TB71028</t>
  </si>
  <si>
    <t>Tony Bose Collab</t>
  </si>
  <si>
    <t>Micarta</t>
  </si>
  <si>
    <t>Grey</t>
  </si>
  <si>
    <t>Sleipner</t>
  </si>
  <si>
    <t>FRN</t>
  </si>
  <si>
    <t>Red Jig</t>
  </si>
  <si>
    <t>RR274</t>
  </si>
  <si>
    <t>Ka-Bar</t>
  </si>
  <si>
    <t>Remora</t>
  </si>
  <si>
    <t>Eskabar</t>
  </si>
  <si>
    <t>9CR18</t>
  </si>
  <si>
    <t>TDI Last Ditch</t>
  </si>
  <si>
    <t>Boker Plus</t>
  </si>
  <si>
    <t>Grasshopper</t>
  </si>
  <si>
    <t>Tom Krein Grasshopper</t>
  </si>
  <si>
    <t>Chicago</t>
  </si>
  <si>
    <t>C130G</t>
  </si>
  <si>
    <t>C129G</t>
  </si>
  <si>
    <t>C28BK</t>
  </si>
  <si>
    <t>C28BK2</t>
  </si>
  <si>
    <t>Dragonfly 2</t>
  </si>
  <si>
    <t>Seki</t>
  </si>
  <si>
    <t>Reslience</t>
  </si>
  <si>
    <t>Tenacious</t>
  </si>
  <si>
    <t>Persistence</t>
  </si>
  <si>
    <t>Ambitious</t>
  </si>
  <si>
    <t>8CR13MOV</t>
  </si>
  <si>
    <t>Honeybee</t>
  </si>
  <si>
    <t>Kiwi</t>
  </si>
  <si>
    <t>3Cr13</t>
  </si>
  <si>
    <t>8Cr13MoV</t>
  </si>
  <si>
    <t xml:space="preserve">C75SS3 </t>
  </si>
  <si>
    <t xml:space="preserve">C138 </t>
  </si>
  <si>
    <t xml:space="preserve">C137 </t>
  </si>
  <si>
    <t>LBK</t>
  </si>
  <si>
    <t xml:space="preserve">C148G </t>
  </si>
  <si>
    <t xml:space="preserve">C136G </t>
  </si>
  <si>
    <t xml:space="preserve">C122 </t>
  </si>
  <si>
    <t xml:space="preserve">C142G </t>
  </si>
  <si>
    <t xml:space="preserve">C11BK </t>
  </si>
  <si>
    <t xml:space="preserve">C129CFP </t>
  </si>
  <si>
    <t xml:space="preserve">C10GPFG </t>
  </si>
  <si>
    <t xml:space="preserve">JGGY </t>
  </si>
  <si>
    <t xml:space="preserve">C101G2 </t>
  </si>
  <si>
    <t xml:space="preserve">C41BK </t>
  </si>
  <si>
    <t xml:space="preserve">C94PBL </t>
  </si>
  <si>
    <t>LBK3</t>
  </si>
  <si>
    <t>Delica 4</t>
  </si>
  <si>
    <t>C11GRE</t>
  </si>
  <si>
    <t>Griptilian</t>
  </si>
  <si>
    <t>Mini Griptilian</t>
  </si>
  <si>
    <t>Valox</t>
  </si>
  <si>
    <t>Cadet Alox</t>
  </si>
  <si>
    <t>Aluminum</t>
  </si>
  <si>
    <t>Classic SD Alox</t>
  </si>
  <si>
    <t>As of:</t>
  </si>
  <si>
    <t>DPx</t>
  </si>
  <si>
    <t>H.E.S.T. Assault II</t>
  </si>
  <si>
    <t>Type</t>
  </si>
  <si>
    <t>Multi</t>
  </si>
  <si>
    <t>Mod</t>
  </si>
  <si>
    <t>Fixed</t>
  </si>
  <si>
    <t>Trad</t>
  </si>
  <si>
    <t>Total</t>
  </si>
  <si>
    <t>Ladybug 3</t>
  </si>
  <si>
    <t>Shrake Electric ad knife</t>
  </si>
  <si>
    <t>Santa Fe Stoneworks</t>
  </si>
  <si>
    <t>Lockback</t>
  </si>
  <si>
    <t>Various wood inlay</t>
  </si>
  <si>
    <t>Viper</t>
  </si>
  <si>
    <t>African Blackwood</t>
  </si>
  <si>
    <t>Various</t>
  </si>
  <si>
    <t>Improved Trapper</t>
  </si>
  <si>
    <t>CollectorKnives SFO</t>
  </si>
  <si>
    <t>Inlaid "deer" motif, purchased in Taos, NM</t>
  </si>
  <si>
    <t>Clip</t>
  </si>
  <si>
    <t>Blade Type(s)</t>
  </si>
  <si>
    <t>Schrade</t>
  </si>
  <si>
    <t>340T</t>
  </si>
  <si>
    <t>Delrin</t>
  </si>
  <si>
    <t>Brown</t>
  </si>
  <si>
    <t>"Old Timer"</t>
  </si>
  <si>
    <t>NF Barlow</t>
  </si>
  <si>
    <t>Wharnie, Clip</t>
  </si>
  <si>
    <t>One-arm</t>
  </si>
  <si>
    <t>Clip, pen</t>
  </si>
  <si>
    <t>Clip, Wharnie</t>
  </si>
  <si>
    <t>Clip, spey</t>
  </si>
  <si>
    <t>Spear</t>
  </si>
  <si>
    <t>Wharnie</t>
  </si>
  <si>
    <t>Razor, pen</t>
  </si>
  <si>
    <t>Clip, spey, punch</t>
  </si>
  <si>
    <t>Drop, pen</t>
  </si>
  <si>
    <t>Drop</t>
  </si>
  <si>
    <t>Sebenza 21</t>
  </si>
  <si>
    <t>Titanium</t>
  </si>
  <si>
    <t>Chris Reeve</t>
  </si>
  <si>
    <t>Large Sebenza 21</t>
  </si>
  <si>
    <t>Big Jack</t>
  </si>
  <si>
    <t>Clip, spear</t>
  </si>
  <si>
    <t>Forge de Laguiole</t>
  </si>
  <si>
    <t>9cm</t>
  </si>
  <si>
    <t>Snakewood</t>
  </si>
  <si>
    <t>T12</t>
  </si>
  <si>
    <t>7cm</t>
  </si>
  <si>
    <t>Horn</t>
  </si>
  <si>
    <t>Scout</t>
  </si>
  <si>
    <t>Spear, punch, cap lifter, other</t>
  </si>
  <si>
    <t>11cm</t>
  </si>
  <si>
    <t>Everyday Barlow</t>
  </si>
  <si>
    <t>Box Elder</t>
  </si>
  <si>
    <t>CPM-154</t>
  </si>
  <si>
    <t>Clip point</t>
  </si>
  <si>
    <t>Smooth Ivory Bone</t>
  </si>
  <si>
    <t>Ivory</t>
  </si>
  <si>
    <t>Canal Street Cutlery</t>
  </si>
  <si>
    <t>Tootsie Roll</t>
  </si>
  <si>
    <t>Serialized, #39</t>
  </si>
  <si>
    <t>Mnandi</t>
  </si>
  <si>
    <t>CPM S35VN</t>
  </si>
  <si>
    <t>Smith &amp; Wesson</t>
  </si>
  <si>
    <t>Junk</t>
  </si>
  <si>
    <t>"Homeland Security"</t>
  </si>
  <si>
    <t>CK2CM</t>
  </si>
  <si>
    <t>100th knife bought</t>
  </si>
  <si>
    <t>Texas Cattle Knife</t>
  </si>
  <si>
    <t>Gabon Ebony</t>
  </si>
  <si>
    <t>Clip, sheepfoot, punch</t>
  </si>
  <si>
    <t>"Tom's Choice" "Charlow" SFO</t>
  </si>
  <si>
    <t>Yellow Rose</t>
  </si>
  <si>
    <t>Inkosi</t>
  </si>
  <si>
    <t>Peach Seed</t>
  </si>
  <si>
    <t>Autumn Gold</t>
  </si>
  <si>
    <t>Rust Red</t>
  </si>
  <si>
    <t>"Stew's Blade" "Charlow" SFO razor</t>
  </si>
  <si>
    <t>"Day's Work" "Charlow" SFO</t>
  </si>
  <si>
    <t>Small Sebenza</t>
  </si>
  <si>
    <t>Paisley</t>
  </si>
  <si>
    <t>CPM-S35VN</t>
  </si>
  <si>
    <t>Chambriard</t>
  </si>
  <si>
    <t>Sandvik 13c26</t>
  </si>
  <si>
    <t>Compact</t>
  </si>
  <si>
    <t>Le Thiers</t>
  </si>
  <si>
    <t>Antique Yellow</t>
  </si>
  <si>
    <t>Boy's Knife</t>
  </si>
  <si>
    <t>Huckleberry Boy's Knife</t>
  </si>
  <si>
    <t>Year</t>
  </si>
  <si>
    <t>London</t>
  </si>
  <si>
    <t>Knife Catalog</t>
  </si>
  <si>
    <t>Wenger</t>
  </si>
  <si>
    <t>Orange</t>
  </si>
  <si>
    <t>Farmer Alox</t>
  </si>
  <si>
    <t>Juice S2</t>
  </si>
  <si>
    <t>S2</t>
  </si>
  <si>
    <t>Paid</t>
  </si>
  <si>
    <t>Sold</t>
  </si>
  <si>
    <t>SOLD - Harness Jack</t>
  </si>
  <si>
    <t>SOLD</t>
  </si>
  <si>
    <t>Beaver Tail</t>
  </si>
  <si>
    <t>Brazilian Cherry Wood</t>
  </si>
  <si>
    <t>Allegheny Beaver Tail</t>
  </si>
  <si>
    <t>Explorer</t>
  </si>
  <si>
    <t>Minichamp</t>
  </si>
  <si>
    <t>Sears shield, George Dillard's knife</t>
  </si>
  <si>
    <t>Bark River</t>
  </si>
  <si>
    <t>Curly Maple</t>
  </si>
  <si>
    <t>CPM-3V</t>
  </si>
  <si>
    <t>Gunny Sidekick</t>
  </si>
  <si>
    <t>David John</t>
  </si>
  <si>
    <t>Hunter</t>
  </si>
  <si>
    <t>Mammoth Tooth</t>
  </si>
  <si>
    <t>154-CM</t>
  </si>
  <si>
    <t>Maker</t>
  </si>
  <si>
    <t>4/4/20, Custom, OAL 8.125, Blade 3.875, 8.6 oz</t>
  </si>
  <si>
    <t>ESEE-3</t>
  </si>
  <si>
    <t>Randall Made</t>
  </si>
  <si>
    <t>25-5</t>
  </si>
  <si>
    <t>Model 25-5</t>
  </si>
  <si>
    <t>Carbon</t>
  </si>
  <si>
    <t>Bird's Eye/Leather</t>
  </si>
  <si>
    <t>Drop point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</si>
</sst>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1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14" fontId="0" fillId="0" borderId="0" xfId="0" applyNumberFormat="1" applyFont="1" applyFill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0" fillId="0" borderId="1" xfId="0" quotePrefix="1" applyFill="1" applyBorder="1" applyAlignment="1">
      <alignment horizontal="left"/>
    </xf>
    <xf numFmtId="0" fontId="0" fillId="0" borderId="1" xfId="0" quotePrefix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2" fontId="0" fillId="0" borderId="0" xfId="0" applyNumberFormat="1" applyFill="1"/>
    <xf numFmtId="2" fontId="0" fillId="0" borderId="1" xfId="0" applyNumberFormat="1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horizontal="left"/>
    </xf>
    <xf numFmtId="0" fontId="0" fillId="0" borderId="3" xfId="0" applyFill="1" applyBorder="1" applyAlignment="1">
      <alignment horizontal="right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27"/>
  <sheetViews>
    <sheetView tabSelected="1" workbookViewId="0"/>
  </sheetViews>
  <sheetFormatPr defaultRowHeight="15"/>
  <cols>
    <col min="1" max="1" width="7.7109375" style="7" customWidth="1"/>
    <col min="2" max="2" width="19.5703125" style="4" bestFit="1" customWidth="1"/>
    <col min="3" max="3" width="22" style="5" bestFit="1" customWidth="1"/>
    <col min="4" max="4" width="9.42578125" style="6" bestFit="1" customWidth="1"/>
    <col min="5" max="5" width="20.28515625" style="4" bestFit="1" customWidth="1"/>
    <col min="6" max="6" width="14.7109375" style="4" bestFit="1" customWidth="1"/>
    <col min="7" max="7" width="15" style="5" customWidth="1"/>
    <col min="8" max="9" width="7.140625" style="7" customWidth="1"/>
    <col min="10" max="10" width="28.42578125" style="5" customWidth="1"/>
    <col min="11" max="11" width="43.140625" style="4" customWidth="1"/>
    <col min="12" max="12" width="9.85546875" style="7" customWidth="1"/>
    <col min="13" max="13" width="9.85546875" style="7" hidden="1" customWidth="1"/>
    <col min="14" max="16" width="9.140625" style="16" hidden="1" customWidth="1"/>
    <col min="17" max="20" width="9.140625" style="4" hidden="1" customWidth="1"/>
    <col min="21" max="21" width="0" hidden="1" customWidth="1"/>
    <col min="22" max="22" width="9.140625" style="16" customWidth="1"/>
    <col min="23" max="16384" width="9.140625" style="4"/>
  </cols>
  <sheetData>
    <row r="1" spans="1:20" ht="18.75">
      <c r="A1" s="3" t="s">
        <v>273</v>
      </c>
    </row>
    <row r="2" spans="1:20">
      <c r="A2" s="5" t="s">
        <v>180</v>
      </c>
      <c r="B2" s="8">
        <v>44362</v>
      </c>
    </row>
    <row r="3" spans="1:20">
      <c r="A3" s="9" t="s">
        <v>47</v>
      </c>
      <c r="B3" s="9" t="s">
        <v>297</v>
      </c>
      <c r="C3" s="9" t="s">
        <v>4</v>
      </c>
      <c r="D3" s="9" t="s">
        <v>3</v>
      </c>
      <c r="E3" s="9" t="s">
        <v>36</v>
      </c>
      <c r="F3" s="9" t="s">
        <v>35</v>
      </c>
      <c r="G3" s="9" t="s">
        <v>6</v>
      </c>
      <c r="H3" s="9" t="s">
        <v>7</v>
      </c>
      <c r="I3" s="9" t="s">
        <v>271</v>
      </c>
      <c r="J3" s="9" t="s">
        <v>201</v>
      </c>
      <c r="K3" s="9" t="s">
        <v>57</v>
      </c>
      <c r="L3" s="9" t="s">
        <v>183</v>
      </c>
      <c r="M3" s="15"/>
      <c r="N3" s="17" t="s">
        <v>279</v>
      </c>
      <c r="O3" s="17" t="s">
        <v>280</v>
      </c>
      <c r="Q3" s="9" t="s">
        <v>185</v>
      </c>
      <c r="R3" s="9" t="s">
        <v>187</v>
      </c>
      <c r="S3" s="9" t="s">
        <v>186</v>
      </c>
      <c r="T3" s="9" t="s">
        <v>184</v>
      </c>
    </row>
    <row r="4" spans="1:20">
      <c r="A4" s="9">
        <v>1</v>
      </c>
      <c r="B4" s="2" t="s">
        <v>289</v>
      </c>
      <c r="C4" s="10" t="s">
        <v>292</v>
      </c>
      <c r="D4" s="11"/>
      <c r="E4" s="2" t="s">
        <v>290</v>
      </c>
      <c r="F4" s="2" t="s">
        <v>205</v>
      </c>
      <c r="G4" s="10" t="s">
        <v>291</v>
      </c>
      <c r="H4" s="9">
        <v>1</v>
      </c>
      <c r="I4" s="9"/>
      <c r="J4" s="10" t="s">
        <v>218</v>
      </c>
      <c r="K4" s="2"/>
      <c r="L4" s="9" t="s">
        <v>186</v>
      </c>
      <c r="M4" s="15"/>
      <c r="N4" s="17"/>
      <c r="O4" s="17"/>
      <c r="Q4" s="2">
        <f t="shared" ref="Q4:Q35" si="0">IF($L4="Mod",1,0)</f>
        <v>0</v>
      </c>
      <c r="R4" s="2">
        <f t="shared" ref="R4:R35" si="1">IF($L4="Trad",1,0)</f>
        <v>0</v>
      </c>
      <c r="S4" s="2">
        <f t="shared" ref="S4:S35" si="2">IF($L4="Fixed",1,0)</f>
        <v>1</v>
      </c>
      <c r="T4" s="2">
        <f t="shared" ref="T4:T35" si="3">IF($L4="Multi",1,0)</f>
        <v>0</v>
      </c>
    </row>
    <row r="5" spans="1:20">
      <c r="A5" s="9">
        <f t="shared" ref="A5:A36" si="4">A4+1</f>
        <v>2</v>
      </c>
      <c r="B5" s="2" t="s">
        <v>75</v>
      </c>
      <c r="C5" s="10">
        <v>710</v>
      </c>
      <c r="D5" s="11">
        <v>710</v>
      </c>
      <c r="E5" s="2" t="s">
        <v>77</v>
      </c>
      <c r="F5" s="2" t="s">
        <v>39</v>
      </c>
      <c r="G5" s="10" t="s">
        <v>73</v>
      </c>
      <c r="H5" s="9">
        <v>1</v>
      </c>
      <c r="I5" s="9"/>
      <c r="J5" s="10"/>
      <c r="K5" s="2" t="s">
        <v>76</v>
      </c>
      <c r="L5" s="9" t="s">
        <v>185</v>
      </c>
      <c r="M5" s="15"/>
      <c r="N5" s="17"/>
      <c r="O5" s="17"/>
      <c r="Q5" s="2">
        <f t="shared" si="0"/>
        <v>1</v>
      </c>
      <c r="R5" s="2">
        <f t="shared" si="1"/>
        <v>0</v>
      </c>
      <c r="S5" s="2">
        <f t="shared" si="2"/>
        <v>0</v>
      </c>
      <c r="T5" s="2">
        <f t="shared" si="3"/>
        <v>0</v>
      </c>
    </row>
    <row r="6" spans="1:20">
      <c r="A6" s="9">
        <f t="shared" si="4"/>
        <v>3</v>
      </c>
      <c r="B6" s="2" t="s">
        <v>75</v>
      </c>
      <c r="C6" s="10" t="s">
        <v>174</v>
      </c>
      <c r="D6" s="11"/>
      <c r="E6" s="2" t="s">
        <v>176</v>
      </c>
      <c r="F6" s="2" t="s">
        <v>39</v>
      </c>
      <c r="G6" s="10" t="s">
        <v>122</v>
      </c>
      <c r="H6" s="9">
        <v>1</v>
      </c>
      <c r="I6" s="9"/>
      <c r="J6" s="10"/>
      <c r="K6" s="2"/>
      <c r="L6" s="9" t="s">
        <v>185</v>
      </c>
      <c r="M6" s="15"/>
      <c r="N6" s="17"/>
      <c r="O6" s="17"/>
      <c r="Q6" s="2">
        <f t="shared" si="0"/>
        <v>1</v>
      </c>
      <c r="R6" s="2">
        <f t="shared" si="1"/>
        <v>0</v>
      </c>
      <c r="S6" s="2">
        <f t="shared" si="2"/>
        <v>0</v>
      </c>
      <c r="T6" s="2">
        <f t="shared" si="3"/>
        <v>0</v>
      </c>
    </row>
    <row r="7" spans="1:20">
      <c r="A7" s="9">
        <f t="shared" si="4"/>
        <v>4</v>
      </c>
      <c r="B7" s="2" t="s">
        <v>75</v>
      </c>
      <c r="C7" s="10" t="s">
        <v>175</v>
      </c>
      <c r="D7" s="11"/>
      <c r="E7" s="2" t="s">
        <v>176</v>
      </c>
      <c r="F7" s="2" t="s">
        <v>39</v>
      </c>
      <c r="G7" s="10" t="s">
        <v>122</v>
      </c>
      <c r="H7" s="9">
        <v>1</v>
      </c>
      <c r="I7" s="9"/>
      <c r="J7" s="10"/>
      <c r="K7" s="2"/>
      <c r="L7" s="9" t="s">
        <v>185</v>
      </c>
      <c r="M7" s="15"/>
      <c r="N7" s="17"/>
      <c r="O7" s="17"/>
      <c r="Q7" s="2">
        <f t="shared" si="0"/>
        <v>1</v>
      </c>
      <c r="R7" s="2">
        <f t="shared" si="1"/>
        <v>0</v>
      </c>
      <c r="S7" s="2">
        <f t="shared" si="2"/>
        <v>0</v>
      </c>
      <c r="T7" s="2">
        <f t="shared" si="3"/>
        <v>0</v>
      </c>
    </row>
    <row r="8" spans="1:20">
      <c r="A8" s="9">
        <f t="shared" si="4"/>
        <v>5</v>
      </c>
      <c r="B8" s="2" t="s">
        <v>137</v>
      </c>
      <c r="C8" s="10" t="s">
        <v>139</v>
      </c>
      <c r="D8" s="11"/>
      <c r="E8" s="2" t="s">
        <v>51</v>
      </c>
      <c r="F8" s="2" t="s">
        <v>18</v>
      </c>
      <c r="G8" s="10" t="s">
        <v>51</v>
      </c>
      <c r="H8" s="9">
        <v>1</v>
      </c>
      <c r="I8" s="9"/>
      <c r="J8" s="10"/>
      <c r="K8" s="2"/>
      <c r="L8" s="9" t="s">
        <v>186</v>
      </c>
      <c r="M8" s="15"/>
      <c r="N8" s="17"/>
      <c r="O8" s="17"/>
      <c r="Q8" s="2">
        <f t="shared" si="0"/>
        <v>0</v>
      </c>
      <c r="R8" s="2">
        <f t="shared" si="1"/>
        <v>0</v>
      </c>
      <c r="S8" s="2">
        <f t="shared" si="2"/>
        <v>1</v>
      </c>
      <c r="T8" s="2">
        <f t="shared" si="3"/>
        <v>0</v>
      </c>
    </row>
    <row r="9" spans="1:20">
      <c r="A9" s="9">
        <f t="shared" si="4"/>
        <v>6</v>
      </c>
      <c r="B9" s="2" t="s">
        <v>83</v>
      </c>
      <c r="C9" s="10">
        <v>110</v>
      </c>
      <c r="D9" s="11">
        <v>110</v>
      </c>
      <c r="E9" s="2" t="s">
        <v>84</v>
      </c>
      <c r="F9" s="2"/>
      <c r="G9" s="10" t="s">
        <v>18</v>
      </c>
      <c r="H9" s="9">
        <v>1</v>
      </c>
      <c r="I9" s="9"/>
      <c r="J9" s="10" t="s">
        <v>200</v>
      </c>
      <c r="K9" s="2" t="s">
        <v>85</v>
      </c>
      <c r="L9" s="9" t="s">
        <v>187</v>
      </c>
      <c r="M9" s="15"/>
      <c r="N9" s="17">
        <v>27.99</v>
      </c>
      <c r="O9" s="17"/>
      <c r="Q9" s="2">
        <f t="shared" si="0"/>
        <v>0</v>
      </c>
      <c r="R9" s="2">
        <f t="shared" si="1"/>
        <v>1</v>
      </c>
      <c r="S9" s="2">
        <f t="shared" si="2"/>
        <v>0</v>
      </c>
      <c r="T9" s="2">
        <f t="shared" si="3"/>
        <v>0</v>
      </c>
    </row>
    <row r="10" spans="1:20">
      <c r="A10" s="9">
        <f t="shared" si="4"/>
        <v>7</v>
      </c>
      <c r="B10" s="2" t="s">
        <v>240</v>
      </c>
      <c r="C10" s="10" t="s">
        <v>16</v>
      </c>
      <c r="D10" s="11"/>
      <c r="E10" s="2" t="s">
        <v>17</v>
      </c>
      <c r="F10" s="2" t="s">
        <v>241</v>
      </c>
      <c r="G10" s="10" t="s">
        <v>51</v>
      </c>
      <c r="H10" s="9">
        <v>2</v>
      </c>
      <c r="I10" s="9">
        <v>2015</v>
      </c>
      <c r="J10" s="10" t="s">
        <v>210</v>
      </c>
      <c r="K10" s="2" t="s">
        <v>242</v>
      </c>
      <c r="L10" s="9" t="s">
        <v>187</v>
      </c>
      <c r="M10" s="15"/>
      <c r="N10" s="17">
        <v>109.95</v>
      </c>
      <c r="O10" s="17"/>
      <c r="Q10" s="2">
        <f t="shared" si="0"/>
        <v>0</v>
      </c>
      <c r="R10" s="2">
        <f t="shared" si="1"/>
        <v>1</v>
      </c>
      <c r="S10" s="2">
        <f t="shared" si="2"/>
        <v>0</v>
      </c>
      <c r="T10" s="2">
        <f t="shared" si="3"/>
        <v>0</v>
      </c>
    </row>
    <row r="11" spans="1:20">
      <c r="A11" s="9">
        <f t="shared" si="4"/>
        <v>8</v>
      </c>
      <c r="B11" s="2" t="s">
        <v>19</v>
      </c>
      <c r="C11" s="10" t="s">
        <v>41</v>
      </c>
      <c r="D11" s="11">
        <v>3220</v>
      </c>
      <c r="E11" s="2" t="s">
        <v>34</v>
      </c>
      <c r="F11" s="2" t="s">
        <v>33</v>
      </c>
      <c r="G11" s="10" t="s">
        <v>37</v>
      </c>
      <c r="H11" s="9">
        <v>2</v>
      </c>
      <c r="I11" s="9"/>
      <c r="J11" s="10"/>
      <c r="K11" s="2"/>
      <c r="L11" s="9" t="s">
        <v>187</v>
      </c>
      <c r="M11" s="15"/>
      <c r="N11" s="17"/>
      <c r="O11" s="17"/>
      <c r="Q11" s="2">
        <f t="shared" si="0"/>
        <v>0</v>
      </c>
      <c r="R11" s="2">
        <f t="shared" si="1"/>
        <v>1</v>
      </c>
      <c r="S11" s="2">
        <f t="shared" si="2"/>
        <v>0</v>
      </c>
      <c r="T11" s="2">
        <f t="shared" si="3"/>
        <v>0</v>
      </c>
    </row>
    <row r="12" spans="1:20">
      <c r="A12" s="9">
        <f t="shared" si="4"/>
        <v>9</v>
      </c>
      <c r="B12" s="2" t="s">
        <v>19</v>
      </c>
      <c r="C12" s="10" t="s">
        <v>41</v>
      </c>
      <c r="D12" s="11">
        <v>6220</v>
      </c>
      <c r="E12" s="2" t="s">
        <v>17</v>
      </c>
      <c r="F12" s="2" t="s">
        <v>28</v>
      </c>
      <c r="G12" s="10" t="s">
        <v>18</v>
      </c>
      <c r="H12" s="9">
        <v>2</v>
      </c>
      <c r="I12" s="9"/>
      <c r="J12" s="10"/>
      <c r="K12" s="2"/>
      <c r="L12" s="9" t="s">
        <v>187</v>
      </c>
      <c r="M12" s="15"/>
      <c r="N12" s="17"/>
      <c r="O12" s="17"/>
      <c r="Q12" s="2">
        <f t="shared" si="0"/>
        <v>0</v>
      </c>
      <c r="R12" s="2">
        <f t="shared" si="1"/>
        <v>1</v>
      </c>
      <c r="S12" s="2">
        <f t="shared" si="2"/>
        <v>0</v>
      </c>
      <c r="T12" s="2">
        <f t="shared" si="3"/>
        <v>0</v>
      </c>
    </row>
    <row r="13" spans="1:20">
      <c r="A13" s="9">
        <f t="shared" si="4"/>
        <v>10</v>
      </c>
      <c r="B13" s="2" t="s">
        <v>19</v>
      </c>
      <c r="C13" s="10" t="s">
        <v>41</v>
      </c>
      <c r="D13" s="11" t="s">
        <v>40</v>
      </c>
      <c r="E13" s="2" t="s">
        <v>42</v>
      </c>
      <c r="F13" s="2" t="s">
        <v>39</v>
      </c>
      <c r="G13" s="10" t="s">
        <v>18</v>
      </c>
      <c r="H13" s="9">
        <v>2</v>
      </c>
      <c r="I13" s="9"/>
      <c r="J13" s="10"/>
      <c r="K13" s="2"/>
      <c r="L13" s="9" t="s">
        <v>187</v>
      </c>
      <c r="M13" s="15"/>
      <c r="N13" s="17"/>
      <c r="O13" s="17"/>
      <c r="Q13" s="2">
        <f t="shared" si="0"/>
        <v>0</v>
      </c>
      <c r="R13" s="2">
        <f t="shared" si="1"/>
        <v>1</v>
      </c>
      <c r="S13" s="2">
        <f t="shared" si="2"/>
        <v>0</v>
      </c>
      <c r="T13" s="2">
        <f t="shared" si="3"/>
        <v>0</v>
      </c>
    </row>
    <row r="14" spans="1:20">
      <c r="A14" s="9">
        <f t="shared" si="4"/>
        <v>11</v>
      </c>
      <c r="B14" s="2" t="s">
        <v>19</v>
      </c>
      <c r="C14" s="10" t="s">
        <v>38</v>
      </c>
      <c r="D14" s="11">
        <v>2137</v>
      </c>
      <c r="E14" s="2" t="s">
        <v>34</v>
      </c>
      <c r="F14" s="2" t="s">
        <v>39</v>
      </c>
      <c r="G14" s="10" t="s">
        <v>18</v>
      </c>
      <c r="H14" s="9">
        <v>1</v>
      </c>
      <c r="I14" s="9"/>
      <c r="J14" s="10"/>
      <c r="K14" s="2"/>
      <c r="L14" s="9" t="s">
        <v>187</v>
      </c>
      <c r="M14" s="15"/>
      <c r="N14" s="17"/>
      <c r="O14" s="17"/>
      <c r="Q14" s="2">
        <f t="shared" si="0"/>
        <v>0</v>
      </c>
      <c r="R14" s="2">
        <f t="shared" si="1"/>
        <v>1</v>
      </c>
      <c r="S14" s="2">
        <f t="shared" si="2"/>
        <v>0</v>
      </c>
      <c r="T14" s="2">
        <f t="shared" si="3"/>
        <v>0</v>
      </c>
    </row>
    <row r="15" spans="1:20">
      <c r="A15" s="9">
        <f t="shared" si="4"/>
        <v>12</v>
      </c>
      <c r="B15" s="2" t="s">
        <v>19</v>
      </c>
      <c r="C15" s="10" t="s">
        <v>38</v>
      </c>
      <c r="D15" s="11">
        <v>3137</v>
      </c>
      <c r="E15" s="2" t="s">
        <v>34</v>
      </c>
      <c r="F15" s="2" t="s">
        <v>33</v>
      </c>
      <c r="G15" s="10" t="s">
        <v>37</v>
      </c>
      <c r="H15" s="9">
        <v>1</v>
      </c>
      <c r="I15" s="9"/>
      <c r="J15" s="10"/>
      <c r="K15" s="2"/>
      <c r="L15" s="9" t="s">
        <v>187</v>
      </c>
      <c r="M15" s="15"/>
      <c r="N15" s="17"/>
      <c r="O15" s="17"/>
      <c r="Q15" s="2">
        <f t="shared" si="0"/>
        <v>0</v>
      </c>
      <c r="R15" s="2">
        <f t="shared" si="1"/>
        <v>1</v>
      </c>
      <c r="S15" s="2">
        <f t="shared" si="2"/>
        <v>0</v>
      </c>
      <c r="T15" s="2">
        <f t="shared" si="3"/>
        <v>0</v>
      </c>
    </row>
    <row r="16" spans="1:20">
      <c r="A16" s="9">
        <f t="shared" si="4"/>
        <v>13</v>
      </c>
      <c r="B16" s="2" t="s">
        <v>19</v>
      </c>
      <c r="C16" s="10" t="s">
        <v>21</v>
      </c>
      <c r="D16" s="11">
        <v>6375</v>
      </c>
      <c r="E16" s="2" t="s">
        <v>17</v>
      </c>
      <c r="F16" s="2" t="s">
        <v>31</v>
      </c>
      <c r="G16" s="10" t="s">
        <v>18</v>
      </c>
      <c r="H16" s="9">
        <v>3</v>
      </c>
      <c r="I16" s="9"/>
      <c r="J16" s="10"/>
      <c r="K16" s="2"/>
      <c r="L16" s="9" t="s">
        <v>187</v>
      </c>
      <c r="M16" s="15"/>
      <c r="N16" s="17"/>
      <c r="O16" s="17"/>
      <c r="Q16" s="2">
        <f t="shared" si="0"/>
        <v>0</v>
      </c>
      <c r="R16" s="2">
        <f t="shared" si="1"/>
        <v>1</v>
      </c>
      <c r="S16" s="2">
        <f t="shared" si="2"/>
        <v>0</v>
      </c>
      <c r="T16" s="2">
        <f t="shared" si="3"/>
        <v>0</v>
      </c>
    </row>
    <row r="17" spans="1:20">
      <c r="A17" s="9">
        <f t="shared" si="4"/>
        <v>14</v>
      </c>
      <c r="B17" s="2" t="s">
        <v>19</v>
      </c>
      <c r="C17" s="10" t="s">
        <v>27</v>
      </c>
      <c r="D17" s="11">
        <v>63032</v>
      </c>
      <c r="E17" s="2" t="s">
        <v>17</v>
      </c>
      <c r="F17" s="2" t="s">
        <v>28</v>
      </c>
      <c r="G17" s="10" t="s">
        <v>18</v>
      </c>
      <c r="H17" s="9">
        <v>3</v>
      </c>
      <c r="I17" s="9"/>
      <c r="J17" s="10"/>
      <c r="K17" s="2"/>
      <c r="L17" s="9" t="s">
        <v>187</v>
      </c>
      <c r="M17" s="15"/>
      <c r="N17" s="17"/>
      <c r="O17" s="17"/>
      <c r="Q17" s="2">
        <f t="shared" si="0"/>
        <v>0</v>
      </c>
      <c r="R17" s="2">
        <f t="shared" si="1"/>
        <v>1</v>
      </c>
      <c r="S17" s="2">
        <f t="shared" si="2"/>
        <v>0</v>
      </c>
      <c r="T17" s="2">
        <f t="shared" si="3"/>
        <v>0</v>
      </c>
    </row>
    <row r="18" spans="1:20">
      <c r="A18" s="9">
        <f t="shared" si="4"/>
        <v>15</v>
      </c>
      <c r="B18" s="2" t="s">
        <v>19</v>
      </c>
      <c r="C18" s="10" t="s">
        <v>27</v>
      </c>
      <c r="D18" s="11" t="s">
        <v>26</v>
      </c>
      <c r="E18" s="2" t="s">
        <v>34</v>
      </c>
      <c r="F18" s="2" t="s">
        <v>33</v>
      </c>
      <c r="G18" s="10" t="s">
        <v>37</v>
      </c>
      <c r="H18" s="9">
        <v>3</v>
      </c>
      <c r="I18" s="9"/>
      <c r="J18" s="10"/>
      <c r="K18" s="2" t="s">
        <v>63</v>
      </c>
      <c r="L18" s="9" t="s">
        <v>187</v>
      </c>
      <c r="M18" s="15"/>
      <c r="N18" s="17"/>
      <c r="O18" s="17"/>
      <c r="Q18" s="2">
        <f t="shared" si="0"/>
        <v>0</v>
      </c>
      <c r="R18" s="2">
        <f t="shared" si="1"/>
        <v>1</v>
      </c>
      <c r="S18" s="2">
        <f t="shared" si="2"/>
        <v>0</v>
      </c>
      <c r="T18" s="2">
        <f t="shared" si="3"/>
        <v>0</v>
      </c>
    </row>
    <row r="19" spans="1:20">
      <c r="A19" s="9">
        <f t="shared" si="4"/>
        <v>16</v>
      </c>
      <c r="B19" s="2" t="s">
        <v>19</v>
      </c>
      <c r="C19" s="10" t="s">
        <v>23</v>
      </c>
      <c r="D19" s="11" t="s">
        <v>22</v>
      </c>
      <c r="E19" s="2" t="s">
        <v>17</v>
      </c>
      <c r="F19" s="2" t="s">
        <v>32</v>
      </c>
      <c r="G19" s="10" t="s">
        <v>18</v>
      </c>
      <c r="H19" s="9">
        <v>2</v>
      </c>
      <c r="I19" s="9"/>
      <c r="J19" s="10"/>
      <c r="K19" s="2" t="s">
        <v>125</v>
      </c>
      <c r="L19" s="9" t="s">
        <v>187</v>
      </c>
      <c r="M19" s="15"/>
      <c r="N19" s="17"/>
      <c r="O19" s="17"/>
      <c r="Q19" s="2">
        <f t="shared" si="0"/>
        <v>0</v>
      </c>
      <c r="R19" s="2">
        <f t="shared" si="1"/>
        <v>1</v>
      </c>
      <c r="S19" s="2">
        <f t="shared" si="2"/>
        <v>0</v>
      </c>
      <c r="T19" s="2">
        <f t="shared" si="3"/>
        <v>0</v>
      </c>
    </row>
    <row r="20" spans="1:20">
      <c r="A20" s="9">
        <f t="shared" si="4"/>
        <v>17</v>
      </c>
      <c r="B20" s="2" t="s">
        <v>19</v>
      </c>
      <c r="C20" s="10" t="s">
        <v>123</v>
      </c>
      <c r="D20" s="11" t="s">
        <v>124</v>
      </c>
      <c r="E20" s="2" t="s">
        <v>11</v>
      </c>
      <c r="F20" s="2" t="s">
        <v>39</v>
      </c>
      <c r="G20" s="10" t="s">
        <v>18</v>
      </c>
      <c r="H20" s="9">
        <v>1</v>
      </c>
      <c r="I20" s="9"/>
      <c r="J20" s="10"/>
      <c r="K20" s="2" t="s">
        <v>125</v>
      </c>
      <c r="L20" s="9" t="s">
        <v>187</v>
      </c>
      <c r="M20" s="15"/>
      <c r="N20" s="17"/>
      <c r="O20" s="17"/>
      <c r="Q20" s="2">
        <f t="shared" si="0"/>
        <v>0</v>
      </c>
      <c r="R20" s="2">
        <f t="shared" si="1"/>
        <v>1</v>
      </c>
      <c r="S20" s="2">
        <f t="shared" si="2"/>
        <v>0</v>
      </c>
      <c r="T20" s="2">
        <f t="shared" si="3"/>
        <v>0</v>
      </c>
    </row>
    <row r="21" spans="1:20">
      <c r="A21" s="9">
        <f t="shared" si="4"/>
        <v>18</v>
      </c>
      <c r="B21" s="2" t="s">
        <v>19</v>
      </c>
      <c r="C21" s="10" t="s">
        <v>43</v>
      </c>
      <c r="D21" s="11">
        <v>610096</v>
      </c>
      <c r="E21" s="2" t="s">
        <v>17</v>
      </c>
      <c r="F21" s="2" t="s">
        <v>28</v>
      </c>
      <c r="G21" s="10" t="s">
        <v>18</v>
      </c>
      <c r="H21" s="9">
        <v>1</v>
      </c>
      <c r="I21" s="9"/>
      <c r="J21" s="10"/>
      <c r="K21" s="2"/>
      <c r="L21" s="9" t="s">
        <v>187</v>
      </c>
      <c r="M21" s="15"/>
      <c r="N21" s="17"/>
      <c r="O21" s="17"/>
      <c r="Q21" s="2">
        <f t="shared" si="0"/>
        <v>0</v>
      </c>
      <c r="R21" s="2">
        <f t="shared" si="1"/>
        <v>1</v>
      </c>
      <c r="S21" s="2">
        <f t="shared" si="2"/>
        <v>0</v>
      </c>
      <c r="T21" s="2">
        <f t="shared" si="3"/>
        <v>0</v>
      </c>
    </row>
    <row r="22" spans="1:20">
      <c r="A22" s="9">
        <f t="shared" si="4"/>
        <v>19</v>
      </c>
      <c r="B22" s="2" t="s">
        <v>15</v>
      </c>
      <c r="C22" s="10" t="s">
        <v>16</v>
      </c>
      <c r="D22" s="11" t="s">
        <v>20</v>
      </c>
      <c r="E22" s="2" t="s">
        <v>17</v>
      </c>
      <c r="F22" s="2" t="s">
        <v>30</v>
      </c>
      <c r="G22" s="10" t="s">
        <v>18</v>
      </c>
      <c r="H22" s="9">
        <v>2</v>
      </c>
      <c r="I22" s="9"/>
      <c r="J22" s="10" t="s">
        <v>64</v>
      </c>
      <c r="K22" s="2" t="s">
        <v>209</v>
      </c>
      <c r="L22" s="9" t="s">
        <v>187</v>
      </c>
      <c r="M22" s="15"/>
      <c r="N22" s="17"/>
      <c r="O22" s="17"/>
      <c r="Q22" s="2">
        <f t="shared" si="0"/>
        <v>0</v>
      </c>
      <c r="R22" s="2">
        <f t="shared" si="1"/>
        <v>1</v>
      </c>
      <c r="S22" s="2">
        <f t="shared" si="2"/>
        <v>0</v>
      </c>
      <c r="T22" s="2">
        <f t="shared" si="3"/>
        <v>0</v>
      </c>
    </row>
    <row r="23" spans="1:20">
      <c r="A23" s="9">
        <f t="shared" si="4"/>
        <v>20</v>
      </c>
      <c r="B23" s="2" t="s">
        <v>264</v>
      </c>
      <c r="C23" s="10" t="s">
        <v>266</v>
      </c>
      <c r="D23" s="11">
        <v>1725</v>
      </c>
      <c r="E23" s="2" t="s">
        <v>230</v>
      </c>
      <c r="F23" s="2" t="s">
        <v>230</v>
      </c>
      <c r="G23" s="10" t="s">
        <v>265</v>
      </c>
      <c r="H23" s="9">
        <v>1</v>
      </c>
      <c r="I23" s="9"/>
      <c r="J23" s="10"/>
      <c r="K23" s="2" t="s">
        <v>267</v>
      </c>
      <c r="L23" s="9" t="s">
        <v>187</v>
      </c>
      <c r="M23" s="15"/>
      <c r="N23" s="17">
        <v>127.95</v>
      </c>
      <c r="O23" s="17"/>
      <c r="Q23" s="2">
        <f t="shared" si="0"/>
        <v>0</v>
      </c>
      <c r="R23" s="2">
        <f t="shared" si="1"/>
        <v>1</v>
      </c>
      <c r="S23" s="2">
        <f t="shared" si="2"/>
        <v>0</v>
      </c>
      <c r="T23" s="2">
        <f t="shared" si="3"/>
        <v>0</v>
      </c>
    </row>
    <row r="24" spans="1:20">
      <c r="A24" s="9">
        <f t="shared" si="4"/>
        <v>21</v>
      </c>
      <c r="B24" s="2" t="s">
        <v>221</v>
      </c>
      <c r="C24" s="10" t="s">
        <v>255</v>
      </c>
      <c r="D24" s="11"/>
      <c r="E24" s="2" t="s">
        <v>220</v>
      </c>
      <c r="F24" s="2" t="s">
        <v>127</v>
      </c>
      <c r="G24" s="10" t="s">
        <v>244</v>
      </c>
      <c r="H24" s="9">
        <v>1</v>
      </c>
      <c r="I24" s="9">
        <v>2017</v>
      </c>
      <c r="J24" s="10" t="s">
        <v>218</v>
      </c>
      <c r="K24" s="2"/>
      <c r="L24" s="9" t="s">
        <v>185</v>
      </c>
      <c r="M24" s="15"/>
      <c r="N24" s="17">
        <v>315</v>
      </c>
      <c r="O24" s="17"/>
      <c r="Q24" s="2">
        <f t="shared" si="0"/>
        <v>1</v>
      </c>
      <c r="R24" s="2">
        <f t="shared" si="1"/>
        <v>0</v>
      </c>
      <c r="S24" s="2">
        <f t="shared" si="2"/>
        <v>0</v>
      </c>
      <c r="T24" s="2">
        <f t="shared" si="3"/>
        <v>0</v>
      </c>
    </row>
    <row r="25" spans="1:20">
      <c r="A25" s="9">
        <f t="shared" si="4"/>
        <v>22</v>
      </c>
      <c r="B25" s="2" t="s">
        <v>221</v>
      </c>
      <c r="C25" s="10" t="s">
        <v>243</v>
      </c>
      <c r="D25" s="11"/>
      <c r="E25" s="2" t="s">
        <v>227</v>
      </c>
      <c r="F25" s="2" t="s">
        <v>205</v>
      </c>
      <c r="G25" s="10" t="s">
        <v>244</v>
      </c>
      <c r="H25" s="9">
        <v>1</v>
      </c>
      <c r="I25" s="9">
        <v>2015</v>
      </c>
      <c r="J25" s="10" t="s">
        <v>200</v>
      </c>
      <c r="K25" s="2" t="s">
        <v>249</v>
      </c>
      <c r="L25" s="9" t="s">
        <v>187</v>
      </c>
      <c r="M25" s="15"/>
      <c r="N25" s="17">
        <v>400</v>
      </c>
      <c r="O25" s="17"/>
      <c r="Q25" s="2">
        <f t="shared" si="0"/>
        <v>0</v>
      </c>
      <c r="R25" s="2">
        <f t="shared" si="1"/>
        <v>1</v>
      </c>
      <c r="S25" s="2">
        <f t="shared" si="2"/>
        <v>0</v>
      </c>
      <c r="T25" s="2">
        <f t="shared" si="3"/>
        <v>0</v>
      </c>
    </row>
    <row r="26" spans="1:20">
      <c r="A26" s="9">
        <f t="shared" si="4"/>
        <v>23</v>
      </c>
      <c r="B26" s="2" t="s">
        <v>221</v>
      </c>
      <c r="C26" s="10" t="s">
        <v>219</v>
      </c>
      <c r="D26" s="11">
        <v>21</v>
      </c>
      <c r="E26" s="2" t="s">
        <v>220</v>
      </c>
      <c r="F26" s="2" t="s">
        <v>127</v>
      </c>
      <c r="G26" s="10" t="s">
        <v>244</v>
      </c>
      <c r="H26" s="9">
        <v>1</v>
      </c>
      <c r="I26" s="9">
        <v>2014</v>
      </c>
      <c r="J26" s="10" t="s">
        <v>218</v>
      </c>
      <c r="K26" s="2" t="s">
        <v>222</v>
      </c>
      <c r="L26" s="9" t="s">
        <v>185</v>
      </c>
      <c r="M26" s="15"/>
      <c r="N26" s="17">
        <v>410</v>
      </c>
      <c r="O26" s="17"/>
      <c r="Q26" s="2">
        <f t="shared" si="0"/>
        <v>1</v>
      </c>
      <c r="R26" s="2">
        <f t="shared" si="1"/>
        <v>0</v>
      </c>
      <c r="S26" s="2">
        <f t="shared" si="2"/>
        <v>0</v>
      </c>
      <c r="T26" s="2">
        <f t="shared" si="3"/>
        <v>0</v>
      </c>
    </row>
    <row r="27" spans="1:20">
      <c r="A27" s="9">
        <f t="shared" si="4"/>
        <v>24</v>
      </c>
      <c r="B27" s="2" t="s">
        <v>221</v>
      </c>
      <c r="C27" s="10" t="s">
        <v>261</v>
      </c>
      <c r="D27" s="11"/>
      <c r="E27" s="2" t="s">
        <v>220</v>
      </c>
      <c r="F27" s="2" t="s">
        <v>262</v>
      </c>
      <c r="G27" s="10" t="s">
        <v>263</v>
      </c>
      <c r="H27" s="9">
        <v>1</v>
      </c>
      <c r="I27" s="9">
        <v>2018</v>
      </c>
      <c r="J27" s="10" t="s">
        <v>218</v>
      </c>
      <c r="K27" s="2" t="s">
        <v>282</v>
      </c>
      <c r="L27" s="9" t="s">
        <v>185</v>
      </c>
      <c r="M27" s="15"/>
      <c r="N27" s="17">
        <v>425</v>
      </c>
      <c r="O27" s="17">
        <v>400</v>
      </c>
      <c r="Q27" s="2">
        <f t="shared" si="0"/>
        <v>1</v>
      </c>
      <c r="R27" s="2">
        <f t="shared" si="1"/>
        <v>0</v>
      </c>
      <c r="S27" s="2">
        <f t="shared" si="2"/>
        <v>0</v>
      </c>
      <c r="T27" s="2">
        <f t="shared" si="3"/>
        <v>0</v>
      </c>
    </row>
    <row r="28" spans="1:20">
      <c r="A28" s="9">
        <f t="shared" si="4"/>
        <v>25</v>
      </c>
      <c r="B28" s="2" t="s">
        <v>101</v>
      </c>
      <c r="C28" s="10" t="s">
        <v>16</v>
      </c>
      <c r="D28" s="11"/>
      <c r="E28" s="2" t="s">
        <v>34</v>
      </c>
      <c r="F28" s="2" t="s">
        <v>102</v>
      </c>
      <c r="G28" s="10"/>
      <c r="H28" s="9">
        <v>2</v>
      </c>
      <c r="I28" s="9"/>
      <c r="J28" s="10"/>
      <c r="K28" s="2" t="s">
        <v>190</v>
      </c>
      <c r="L28" s="9" t="s">
        <v>187</v>
      </c>
      <c r="M28" s="15"/>
      <c r="N28" s="17"/>
      <c r="O28" s="17"/>
      <c r="Q28" s="2">
        <f t="shared" si="0"/>
        <v>0</v>
      </c>
      <c r="R28" s="2">
        <f t="shared" si="1"/>
        <v>1</v>
      </c>
      <c r="S28" s="2">
        <f t="shared" si="2"/>
        <v>0</v>
      </c>
      <c r="T28" s="2">
        <f t="shared" si="3"/>
        <v>0</v>
      </c>
    </row>
    <row r="29" spans="1:20">
      <c r="A29" s="9">
        <f t="shared" si="4"/>
        <v>26</v>
      </c>
      <c r="B29" s="2" t="s">
        <v>101</v>
      </c>
      <c r="C29" s="10" t="s">
        <v>41</v>
      </c>
      <c r="D29" s="11"/>
      <c r="E29" s="2" t="s">
        <v>34</v>
      </c>
      <c r="F29" s="2" t="s">
        <v>33</v>
      </c>
      <c r="G29" s="10"/>
      <c r="H29" s="9">
        <v>2</v>
      </c>
      <c r="I29" s="9"/>
      <c r="J29" s="10"/>
      <c r="K29" s="2"/>
      <c r="L29" s="9" t="s">
        <v>187</v>
      </c>
      <c r="M29" s="15"/>
      <c r="N29" s="17"/>
      <c r="O29" s="17"/>
      <c r="Q29" s="2">
        <f t="shared" si="0"/>
        <v>0</v>
      </c>
      <c r="R29" s="2">
        <f t="shared" si="1"/>
        <v>1</v>
      </c>
      <c r="S29" s="2">
        <f t="shared" si="2"/>
        <v>0</v>
      </c>
      <c r="T29" s="2">
        <f t="shared" si="3"/>
        <v>0</v>
      </c>
    </row>
    <row r="30" spans="1:20">
      <c r="A30" s="9">
        <f t="shared" si="4"/>
        <v>27</v>
      </c>
      <c r="B30" s="2" t="s">
        <v>293</v>
      </c>
      <c r="C30" s="10" t="s">
        <v>294</v>
      </c>
      <c r="D30" s="11"/>
      <c r="E30" s="2" t="s">
        <v>295</v>
      </c>
      <c r="F30" s="2" t="s">
        <v>205</v>
      </c>
      <c r="G30" s="10" t="s">
        <v>296</v>
      </c>
      <c r="H30" s="9">
        <v>1</v>
      </c>
      <c r="I30" s="9"/>
      <c r="J30" s="10" t="s">
        <v>218</v>
      </c>
      <c r="K30" s="2" t="s">
        <v>298</v>
      </c>
      <c r="L30" s="9" t="s">
        <v>186</v>
      </c>
      <c r="M30" s="15"/>
      <c r="N30" s="17">
        <v>358.16</v>
      </c>
      <c r="O30" s="17"/>
      <c r="Q30" s="2">
        <f t="shared" si="0"/>
        <v>0</v>
      </c>
      <c r="R30" s="2">
        <f t="shared" si="1"/>
        <v>0</v>
      </c>
      <c r="S30" s="2">
        <f t="shared" si="2"/>
        <v>1</v>
      </c>
      <c r="T30" s="2">
        <f t="shared" si="3"/>
        <v>0</v>
      </c>
    </row>
    <row r="31" spans="1:20">
      <c r="A31" s="9">
        <f t="shared" si="4"/>
        <v>28</v>
      </c>
      <c r="B31" s="2" t="s">
        <v>181</v>
      </c>
      <c r="C31" s="10" t="s">
        <v>182</v>
      </c>
      <c r="D31" s="11"/>
      <c r="E31" s="2" t="s">
        <v>77</v>
      </c>
      <c r="F31" s="2" t="s">
        <v>39</v>
      </c>
      <c r="G31" s="10" t="s">
        <v>128</v>
      </c>
      <c r="H31" s="9">
        <v>1</v>
      </c>
      <c r="I31" s="9"/>
      <c r="J31" s="10"/>
      <c r="K31" s="2"/>
      <c r="L31" s="9" t="s">
        <v>186</v>
      </c>
      <c r="M31" s="15"/>
      <c r="N31" s="17">
        <v>122.83</v>
      </c>
      <c r="O31" s="17"/>
      <c r="Q31" s="2">
        <f t="shared" si="0"/>
        <v>0</v>
      </c>
      <c r="R31" s="2">
        <f t="shared" si="1"/>
        <v>0</v>
      </c>
      <c r="S31" s="2">
        <f t="shared" si="2"/>
        <v>1</v>
      </c>
      <c r="T31" s="2">
        <f t="shared" si="3"/>
        <v>0</v>
      </c>
    </row>
    <row r="32" spans="1:20">
      <c r="A32" s="9">
        <f t="shared" si="4"/>
        <v>29</v>
      </c>
      <c r="B32" s="2" t="s">
        <v>117</v>
      </c>
      <c r="C32" s="10" t="s">
        <v>120</v>
      </c>
      <c r="D32" s="11"/>
      <c r="E32" s="2" t="s">
        <v>126</v>
      </c>
      <c r="F32" s="2"/>
      <c r="G32" s="10">
        <v>1095</v>
      </c>
      <c r="H32" s="9">
        <v>1</v>
      </c>
      <c r="I32" s="9"/>
      <c r="J32" s="10"/>
      <c r="K32" s="2"/>
      <c r="L32" s="9" t="s">
        <v>186</v>
      </c>
      <c r="M32" s="15"/>
      <c r="N32" s="17"/>
      <c r="O32" s="17"/>
      <c r="Q32" s="2">
        <f t="shared" si="0"/>
        <v>0</v>
      </c>
      <c r="R32" s="2">
        <f t="shared" si="1"/>
        <v>0</v>
      </c>
      <c r="S32" s="2">
        <f t="shared" si="2"/>
        <v>1</v>
      </c>
      <c r="T32" s="2">
        <f t="shared" si="3"/>
        <v>0</v>
      </c>
    </row>
    <row r="33" spans="1:20">
      <c r="A33" s="9">
        <f t="shared" si="4"/>
        <v>30</v>
      </c>
      <c r="B33" s="2" t="s">
        <v>117</v>
      </c>
      <c r="C33" s="10" t="s">
        <v>299</v>
      </c>
      <c r="D33" s="11">
        <v>6</v>
      </c>
      <c r="E33" s="2" t="s">
        <v>126</v>
      </c>
      <c r="F33" s="2" t="s">
        <v>39</v>
      </c>
      <c r="G33" s="10">
        <v>1095</v>
      </c>
      <c r="H33" s="9">
        <v>1</v>
      </c>
      <c r="I33" s="9"/>
      <c r="J33" s="10"/>
      <c r="K33" s="2"/>
      <c r="L33" s="9" t="s">
        <v>186</v>
      </c>
      <c r="M33" s="15"/>
      <c r="N33" s="17">
        <v>121.75</v>
      </c>
      <c r="O33" s="17"/>
      <c r="Q33" s="2">
        <f t="shared" si="0"/>
        <v>0</v>
      </c>
      <c r="R33" s="2">
        <f t="shared" si="1"/>
        <v>0</v>
      </c>
      <c r="S33" s="2">
        <f t="shared" si="2"/>
        <v>1</v>
      </c>
      <c r="T33" s="2">
        <f t="shared" si="3"/>
        <v>0</v>
      </c>
    </row>
    <row r="34" spans="1:20">
      <c r="A34" s="9">
        <f t="shared" si="4"/>
        <v>31</v>
      </c>
      <c r="B34" s="2" t="s">
        <v>117</v>
      </c>
      <c r="C34" s="10" t="s">
        <v>118</v>
      </c>
      <c r="D34" s="11">
        <v>6</v>
      </c>
      <c r="E34" s="2" t="s">
        <v>126</v>
      </c>
      <c r="F34" s="2"/>
      <c r="G34" s="10">
        <v>1095</v>
      </c>
      <c r="H34" s="9">
        <v>1</v>
      </c>
      <c r="I34" s="9"/>
      <c r="J34" s="10"/>
      <c r="K34" s="2"/>
      <c r="L34" s="9" t="s">
        <v>186</v>
      </c>
      <c r="M34" s="15"/>
      <c r="N34" s="17"/>
      <c r="O34" s="17"/>
      <c r="Q34" s="2">
        <f t="shared" si="0"/>
        <v>0</v>
      </c>
      <c r="R34" s="2">
        <f t="shared" si="1"/>
        <v>0</v>
      </c>
      <c r="S34" s="2">
        <f t="shared" si="2"/>
        <v>1</v>
      </c>
      <c r="T34" s="2">
        <f t="shared" si="3"/>
        <v>0</v>
      </c>
    </row>
    <row r="35" spans="1:20">
      <c r="A35" s="9">
        <f t="shared" si="4"/>
        <v>32</v>
      </c>
      <c r="B35" s="2" t="s">
        <v>117</v>
      </c>
      <c r="C35" s="10" t="s">
        <v>119</v>
      </c>
      <c r="D35" s="11"/>
      <c r="E35" s="2" t="s">
        <v>126</v>
      </c>
      <c r="F35" s="2"/>
      <c r="G35" s="10">
        <v>1095</v>
      </c>
      <c r="H35" s="9">
        <v>1</v>
      </c>
      <c r="I35" s="9"/>
      <c r="J35" s="10"/>
      <c r="K35" s="2"/>
      <c r="L35" s="9" t="s">
        <v>186</v>
      </c>
      <c r="M35" s="15"/>
      <c r="N35" s="17"/>
      <c r="O35" s="17"/>
      <c r="Q35" s="2">
        <f t="shared" si="0"/>
        <v>0</v>
      </c>
      <c r="R35" s="2">
        <f t="shared" si="1"/>
        <v>0</v>
      </c>
      <c r="S35" s="2">
        <f t="shared" si="2"/>
        <v>1</v>
      </c>
      <c r="T35" s="2">
        <f t="shared" si="3"/>
        <v>0</v>
      </c>
    </row>
    <row r="36" spans="1:20">
      <c r="A36" s="9">
        <f t="shared" si="4"/>
        <v>33</v>
      </c>
      <c r="B36" s="2" t="s">
        <v>225</v>
      </c>
      <c r="C36" s="10" t="s">
        <v>233</v>
      </c>
      <c r="D36" s="11"/>
      <c r="E36" s="2" t="s">
        <v>11</v>
      </c>
      <c r="F36" s="2" t="s">
        <v>39</v>
      </c>
      <c r="G36" s="10" t="s">
        <v>228</v>
      </c>
      <c r="H36" s="9">
        <v>1</v>
      </c>
      <c r="I36" s="9"/>
      <c r="J36" s="10"/>
      <c r="K36" s="2"/>
      <c r="L36" s="9" t="s">
        <v>187</v>
      </c>
      <c r="M36" s="15"/>
      <c r="N36" s="17">
        <v>144</v>
      </c>
      <c r="O36" s="17"/>
      <c r="Q36" s="2">
        <f t="shared" ref="Q36:Q67" si="5">IF($L36="Mod",1,0)</f>
        <v>0</v>
      </c>
      <c r="R36" s="2">
        <f t="shared" ref="R36:R67" si="6">IF($L36="Trad",1,0)</f>
        <v>1</v>
      </c>
      <c r="S36" s="2">
        <f t="shared" ref="S36:S67" si="7">IF($L36="Fixed",1,0)</f>
        <v>0</v>
      </c>
      <c r="T36" s="2">
        <f t="shared" ref="T36:T67" si="8">IF($L36="Multi",1,0)</f>
        <v>0</v>
      </c>
    </row>
    <row r="37" spans="1:20">
      <c r="A37" s="9">
        <f t="shared" ref="A37:A68" si="9">A36+1</f>
        <v>34</v>
      </c>
      <c r="B37" s="2" t="s">
        <v>225</v>
      </c>
      <c r="C37" s="10" t="s">
        <v>229</v>
      </c>
      <c r="D37" s="11"/>
      <c r="E37" s="2" t="s">
        <v>230</v>
      </c>
      <c r="F37" s="2" t="s">
        <v>205</v>
      </c>
      <c r="G37" s="10" t="s">
        <v>228</v>
      </c>
      <c r="H37" s="9">
        <v>1</v>
      </c>
      <c r="I37" s="9"/>
      <c r="J37" s="10"/>
      <c r="K37" s="2"/>
      <c r="L37" s="9" t="s">
        <v>187</v>
      </c>
      <c r="M37" s="15"/>
      <c r="N37" s="17">
        <v>91.95</v>
      </c>
      <c r="O37" s="17"/>
      <c r="Q37" s="2">
        <f t="shared" si="5"/>
        <v>0</v>
      </c>
      <c r="R37" s="2">
        <f t="shared" si="6"/>
        <v>1</v>
      </c>
      <c r="S37" s="2">
        <f t="shared" si="7"/>
        <v>0</v>
      </c>
      <c r="T37" s="2">
        <f t="shared" si="8"/>
        <v>0</v>
      </c>
    </row>
    <row r="38" spans="1:20">
      <c r="A38" s="9">
        <f t="shared" si="9"/>
        <v>35</v>
      </c>
      <c r="B38" s="2" t="s">
        <v>225</v>
      </c>
      <c r="C38" s="10" t="s">
        <v>226</v>
      </c>
      <c r="D38" s="11"/>
      <c r="E38" s="2" t="s">
        <v>227</v>
      </c>
      <c r="F38" s="2" t="s">
        <v>205</v>
      </c>
      <c r="G38" s="10" t="s">
        <v>228</v>
      </c>
      <c r="H38" s="9">
        <v>1</v>
      </c>
      <c r="I38" s="9"/>
      <c r="J38" s="10"/>
      <c r="K38" s="2"/>
      <c r="L38" s="9" t="s">
        <v>187</v>
      </c>
      <c r="M38" s="15"/>
      <c r="N38" s="17">
        <v>134.94999999999999</v>
      </c>
      <c r="O38" s="17"/>
      <c r="Q38" s="2">
        <f t="shared" si="5"/>
        <v>0</v>
      </c>
      <c r="R38" s="2">
        <f t="shared" si="6"/>
        <v>1</v>
      </c>
      <c r="S38" s="2">
        <f t="shared" si="7"/>
        <v>0</v>
      </c>
      <c r="T38" s="2">
        <f t="shared" si="8"/>
        <v>0</v>
      </c>
    </row>
    <row r="39" spans="1:20">
      <c r="A39" s="9">
        <f t="shared" si="9"/>
        <v>36</v>
      </c>
      <c r="B39" s="2" t="s">
        <v>0</v>
      </c>
      <c r="C39" s="10" t="s">
        <v>16</v>
      </c>
      <c r="D39" s="11">
        <v>772115</v>
      </c>
      <c r="E39" s="2" t="s">
        <v>238</v>
      </c>
      <c r="F39" s="2" t="s">
        <v>239</v>
      </c>
      <c r="G39" s="10">
        <v>1095</v>
      </c>
      <c r="H39" s="9">
        <v>1</v>
      </c>
      <c r="I39" s="9"/>
      <c r="J39" s="10" t="s">
        <v>213</v>
      </c>
      <c r="K39" s="2"/>
      <c r="L39" s="9" t="s">
        <v>187</v>
      </c>
      <c r="M39" s="15"/>
      <c r="N39" s="17">
        <v>92.25</v>
      </c>
      <c r="O39" s="17"/>
      <c r="Q39" s="2">
        <f t="shared" si="5"/>
        <v>0</v>
      </c>
      <c r="R39" s="2">
        <f t="shared" si="6"/>
        <v>1</v>
      </c>
      <c r="S39" s="2">
        <f t="shared" si="7"/>
        <v>0</v>
      </c>
      <c r="T39" s="2">
        <f t="shared" si="8"/>
        <v>0</v>
      </c>
    </row>
    <row r="40" spans="1:20">
      <c r="A40" s="9">
        <f t="shared" si="9"/>
        <v>37</v>
      </c>
      <c r="B40" s="2" t="s">
        <v>0</v>
      </c>
      <c r="C40" s="10" t="s">
        <v>223</v>
      </c>
      <c r="D40" s="11">
        <v>541214</v>
      </c>
      <c r="E40" s="2" t="s">
        <v>17</v>
      </c>
      <c r="F40" s="2" t="s">
        <v>257</v>
      </c>
      <c r="G40" s="10">
        <v>1095</v>
      </c>
      <c r="H40" s="9">
        <v>2</v>
      </c>
      <c r="I40" s="9">
        <v>2014</v>
      </c>
      <c r="J40" s="10" t="s">
        <v>224</v>
      </c>
      <c r="K40" s="2"/>
      <c r="L40" s="9" t="s">
        <v>187</v>
      </c>
      <c r="M40" s="15"/>
      <c r="N40" s="17">
        <v>110.57</v>
      </c>
      <c r="O40" s="17"/>
      <c r="Q40" s="2">
        <f t="shared" si="5"/>
        <v>0</v>
      </c>
      <c r="R40" s="2">
        <f t="shared" si="6"/>
        <v>1</v>
      </c>
      <c r="S40" s="2">
        <f t="shared" si="7"/>
        <v>0</v>
      </c>
      <c r="T40" s="2">
        <f t="shared" si="8"/>
        <v>0</v>
      </c>
    </row>
    <row r="41" spans="1:20">
      <c r="A41" s="9">
        <f t="shared" si="9"/>
        <v>38</v>
      </c>
      <c r="B41" s="2" t="s">
        <v>0</v>
      </c>
      <c r="C41" s="10" t="s">
        <v>5</v>
      </c>
      <c r="D41" s="11">
        <v>661214</v>
      </c>
      <c r="E41" s="2" t="s">
        <v>1</v>
      </c>
      <c r="F41" s="2"/>
      <c r="G41" s="10">
        <v>1095</v>
      </c>
      <c r="H41" s="9">
        <v>2</v>
      </c>
      <c r="I41" s="9">
        <v>2014</v>
      </c>
      <c r="J41" s="10" t="s">
        <v>210</v>
      </c>
      <c r="K41" s="2"/>
      <c r="L41" s="9" t="s">
        <v>187</v>
      </c>
      <c r="M41" s="15"/>
      <c r="N41" s="17">
        <v>199.95</v>
      </c>
      <c r="O41" s="17"/>
      <c r="Q41" s="2">
        <f t="shared" si="5"/>
        <v>0</v>
      </c>
      <c r="R41" s="2">
        <f t="shared" si="6"/>
        <v>1</v>
      </c>
      <c r="S41" s="2">
        <f t="shared" si="7"/>
        <v>0</v>
      </c>
      <c r="T41" s="2">
        <f t="shared" si="8"/>
        <v>0</v>
      </c>
    </row>
    <row r="42" spans="1:20">
      <c r="A42" s="9">
        <f t="shared" si="9"/>
        <v>39</v>
      </c>
      <c r="B42" s="2" t="s">
        <v>0</v>
      </c>
      <c r="C42" s="10" t="s">
        <v>12</v>
      </c>
      <c r="D42" s="11">
        <v>725213</v>
      </c>
      <c r="E42" s="2" t="s">
        <v>13</v>
      </c>
      <c r="F42" s="2"/>
      <c r="G42" s="10">
        <v>1095</v>
      </c>
      <c r="H42" s="9">
        <v>2</v>
      </c>
      <c r="I42" s="9">
        <v>2014</v>
      </c>
      <c r="J42" s="10" t="s">
        <v>217</v>
      </c>
      <c r="K42" s="2"/>
      <c r="L42" s="9" t="s">
        <v>187</v>
      </c>
      <c r="M42" s="15"/>
      <c r="N42" s="17">
        <v>128.15</v>
      </c>
      <c r="O42" s="17"/>
      <c r="Q42" s="2">
        <f t="shared" si="5"/>
        <v>0</v>
      </c>
      <c r="R42" s="2">
        <f t="shared" si="6"/>
        <v>1</v>
      </c>
      <c r="S42" s="2">
        <f t="shared" si="7"/>
        <v>0</v>
      </c>
      <c r="T42" s="2">
        <f t="shared" si="8"/>
        <v>0</v>
      </c>
    </row>
    <row r="43" spans="1:20">
      <c r="A43" s="9">
        <f t="shared" si="9"/>
        <v>40</v>
      </c>
      <c r="B43" s="2" t="s">
        <v>0</v>
      </c>
      <c r="C43" s="10" t="s">
        <v>197</v>
      </c>
      <c r="D43" s="11">
        <v>488214</v>
      </c>
      <c r="E43" s="2" t="s">
        <v>195</v>
      </c>
      <c r="F43" s="2" t="s">
        <v>39</v>
      </c>
      <c r="G43" s="10">
        <v>1095</v>
      </c>
      <c r="H43" s="9">
        <v>2</v>
      </c>
      <c r="I43" s="9"/>
      <c r="J43" s="10" t="s">
        <v>211</v>
      </c>
      <c r="K43" s="2" t="s">
        <v>198</v>
      </c>
      <c r="L43" s="9" t="s">
        <v>187</v>
      </c>
      <c r="M43" s="15"/>
      <c r="N43" s="17">
        <v>89.75</v>
      </c>
      <c r="O43" s="17"/>
      <c r="Q43" s="2">
        <f t="shared" si="5"/>
        <v>0</v>
      </c>
      <c r="R43" s="2">
        <f t="shared" si="6"/>
        <v>1</v>
      </c>
      <c r="S43" s="2">
        <f t="shared" si="7"/>
        <v>0</v>
      </c>
      <c r="T43" s="2">
        <f t="shared" si="8"/>
        <v>0</v>
      </c>
    </row>
    <row r="44" spans="1:20">
      <c r="A44" s="9">
        <f t="shared" si="9"/>
        <v>41</v>
      </c>
      <c r="B44" s="2" t="s">
        <v>0</v>
      </c>
      <c r="C44" s="10" t="s">
        <v>207</v>
      </c>
      <c r="D44" s="11">
        <v>771115</v>
      </c>
      <c r="E44" s="2" t="s">
        <v>195</v>
      </c>
      <c r="F44" s="2" t="s">
        <v>39</v>
      </c>
      <c r="G44" s="10">
        <v>1095</v>
      </c>
      <c r="H44" s="9">
        <v>1</v>
      </c>
      <c r="I44" s="9"/>
      <c r="J44" s="10" t="s">
        <v>200</v>
      </c>
      <c r="K44" s="2"/>
      <c r="L44" s="9" t="s">
        <v>187</v>
      </c>
      <c r="M44" s="15"/>
      <c r="N44" s="17">
        <v>83.55</v>
      </c>
      <c r="O44" s="17"/>
      <c r="Q44" s="2">
        <f t="shared" si="5"/>
        <v>0</v>
      </c>
      <c r="R44" s="2">
        <f t="shared" si="6"/>
        <v>1</v>
      </c>
      <c r="S44" s="2">
        <f t="shared" si="7"/>
        <v>0</v>
      </c>
      <c r="T44" s="2">
        <f t="shared" si="8"/>
        <v>0</v>
      </c>
    </row>
    <row r="45" spans="1:20">
      <c r="A45" s="9">
        <f t="shared" si="9"/>
        <v>42</v>
      </c>
      <c r="B45" s="2" t="s">
        <v>0</v>
      </c>
      <c r="C45" s="10" t="s">
        <v>207</v>
      </c>
      <c r="D45" s="11">
        <v>771214</v>
      </c>
      <c r="E45" s="2" t="s">
        <v>195</v>
      </c>
      <c r="F45" s="2" t="s">
        <v>39</v>
      </c>
      <c r="G45" s="10">
        <v>1095</v>
      </c>
      <c r="H45" s="9">
        <v>2</v>
      </c>
      <c r="I45" s="9"/>
      <c r="J45" s="10" t="s">
        <v>208</v>
      </c>
      <c r="K45" s="2" t="s">
        <v>198</v>
      </c>
      <c r="L45" s="9" t="s">
        <v>187</v>
      </c>
      <c r="M45" s="15"/>
      <c r="N45" s="17">
        <v>94.95</v>
      </c>
      <c r="O45" s="17"/>
      <c r="Q45" s="2">
        <f t="shared" si="5"/>
        <v>0</v>
      </c>
      <c r="R45" s="2">
        <f t="shared" si="6"/>
        <v>1</v>
      </c>
      <c r="S45" s="2">
        <f t="shared" si="7"/>
        <v>0</v>
      </c>
      <c r="T45" s="2">
        <f t="shared" si="8"/>
        <v>0</v>
      </c>
    </row>
    <row r="46" spans="1:20">
      <c r="A46" s="9">
        <f t="shared" si="9"/>
        <v>43</v>
      </c>
      <c r="B46" s="2" t="s">
        <v>0</v>
      </c>
      <c r="C46" s="10" t="s">
        <v>194</v>
      </c>
      <c r="D46" s="11">
        <v>470114</v>
      </c>
      <c r="E46" s="2" t="s">
        <v>13</v>
      </c>
      <c r="F46" s="2"/>
      <c r="G46" s="10">
        <v>1095</v>
      </c>
      <c r="H46" s="9">
        <v>1</v>
      </c>
      <c r="I46" s="9">
        <v>2014</v>
      </c>
      <c r="J46" s="10" t="s">
        <v>214</v>
      </c>
      <c r="K46" s="2" t="s">
        <v>282</v>
      </c>
      <c r="L46" s="9" t="s">
        <v>187</v>
      </c>
      <c r="M46" s="15"/>
      <c r="N46" s="17">
        <v>126.36</v>
      </c>
      <c r="O46" s="17">
        <v>155</v>
      </c>
      <c r="Q46" s="2">
        <f t="shared" si="5"/>
        <v>0</v>
      </c>
      <c r="R46" s="2">
        <f t="shared" si="6"/>
        <v>1</v>
      </c>
      <c r="S46" s="2">
        <f t="shared" si="7"/>
        <v>0</v>
      </c>
      <c r="T46" s="2">
        <f t="shared" si="8"/>
        <v>0</v>
      </c>
    </row>
    <row r="47" spans="1:20">
      <c r="A47" s="9">
        <f t="shared" si="9"/>
        <v>44</v>
      </c>
      <c r="B47" s="2" t="s">
        <v>0</v>
      </c>
      <c r="C47" s="10" t="s">
        <v>14</v>
      </c>
      <c r="D47" s="11">
        <v>571312</v>
      </c>
      <c r="E47" s="2" t="s">
        <v>13</v>
      </c>
      <c r="F47" s="2"/>
      <c r="G47" s="10">
        <v>1095</v>
      </c>
      <c r="H47" s="9">
        <v>3</v>
      </c>
      <c r="I47" s="9"/>
      <c r="J47" s="10" t="s">
        <v>216</v>
      </c>
      <c r="K47" s="2" t="s">
        <v>281</v>
      </c>
      <c r="L47" s="9" t="s">
        <v>187</v>
      </c>
      <c r="M47" s="15"/>
      <c r="N47" s="17"/>
      <c r="O47" s="17">
        <v>140</v>
      </c>
      <c r="Q47" s="2">
        <f t="shared" si="5"/>
        <v>0</v>
      </c>
      <c r="R47" s="2">
        <f t="shared" si="6"/>
        <v>1</v>
      </c>
      <c r="S47" s="2">
        <f t="shared" si="7"/>
        <v>0</v>
      </c>
      <c r="T47" s="2">
        <f t="shared" si="8"/>
        <v>0</v>
      </c>
    </row>
    <row r="48" spans="1:20">
      <c r="A48" s="9">
        <f t="shared" si="9"/>
        <v>45</v>
      </c>
      <c r="B48" s="2" t="s">
        <v>0</v>
      </c>
      <c r="C48" s="10" t="s">
        <v>254</v>
      </c>
      <c r="D48" s="11">
        <v>748117</v>
      </c>
      <c r="E48" s="2" t="s">
        <v>17</v>
      </c>
      <c r="F48" s="2" t="s">
        <v>33</v>
      </c>
      <c r="G48" s="10">
        <v>1095</v>
      </c>
      <c r="H48" s="9">
        <v>1</v>
      </c>
      <c r="I48" s="9">
        <v>2017</v>
      </c>
      <c r="J48" s="10" t="s">
        <v>200</v>
      </c>
      <c r="K48" s="2" t="s">
        <v>254</v>
      </c>
      <c r="L48" s="9" t="s">
        <v>187</v>
      </c>
      <c r="M48" s="15"/>
      <c r="N48" s="17">
        <v>90.99</v>
      </c>
      <c r="O48" s="17"/>
      <c r="Q48" s="2">
        <f t="shared" si="5"/>
        <v>0</v>
      </c>
      <c r="R48" s="2">
        <f t="shared" si="6"/>
        <v>1</v>
      </c>
      <c r="S48" s="2">
        <f t="shared" si="7"/>
        <v>0</v>
      </c>
      <c r="T48" s="2">
        <f t="shared" si="8"/>
        <v>0</v>
      </c>
    </row>
    <row r="49" spans="1:20">
      <c r="A49" s="9">
        <f t="shared" si="9"/>
        <v>46</v>
      </c>
      <c r="B49" s="2" t="s">
        <v>9</v>
      </c>
      <c r="C49" s="10" t="s">
        <v>285</v>
      </c>
      <c r="D49" s="11">
        <v>971119</v>
      </c>
      <c r="E49" s="2" t="s">
        <v>284</v>
      </c>
      <c r="F49" s="2" t="s">
        <v>205</v>
      </c>
      <c r="G49" s="10">
        <v>1095</v>
      </c>
      <c r="H49" s="9">
        <v>1</v>
      </c>
      <c r="I49" s="9">
        <v>2019</v>
      </c>
      <c r="J49" s="10" t="s">
        <v>200</v>
      </c>
      <c r="K49" s="2" t="s">
        <v>283</v>
      </c>
      <c r="L49" s="9" t="s">
        <v>187</v>
      </c>
      <c r="M49" s="15"/>
      <c r="N49" s="17">
        <v>109.75</v>
      </c>
      <c r="O49" s="17"/>
      <c r="Q49" s="2">
        <f t="shared" si="5"/>
        <v>0</v>
      </c>
      <c r="R49" s="2">
        <f t="shared" si="6"/>
        <v>1</v>
      </c>
      <c r="S49" s="2">
        <f t="shared" si="7"/>
        <v>0</v>
      </c>
      <c r="T49" s="2">
        <f t="shared" si="8"/>
        <v>0</v>
      </c>
    </row>
    <row r="50" spans="1:20">
      <c r="A50" s="9">
        <f t="shared" si="9"/>
        <v>47</v>
      </c>
      <c r="B50" s="2" t="s">
        <v>9</v>
      </c>
      <c r="C50" s="10" t="s">
        <v>269</v>
      </c>
      <c r="D50" s="11">
        <v>152118</v>
      </c>
      <c r="E50" s="2" t="s">
        <v>17</v>
      </c>
      <c r="F50" s="2" t="s">
        <v>268</v>
      </c>
      <c r="G50" s="10">
        <v>1095</v>
      </c>
      <c r="H50" s="9">
        <v>1</v>
      </c>
      <c r="I50" s="9">
        <v>2018</v>
      </c>
      <c r="J50" s="10" t="s">
        <v>213</v>
      </c>
      <c r="K50" s="2" t="s">
        <v>270</v>
      </c>
      <c r="L50" s="9" t="s">
        <v>187</v>
      </c>
      <c r="M50" s="15"/>
      <c r="N50" s="17">
        <v>75.2</v>
      </c>
      <c r="O50" s="17"/>
      <c r="Q50" s="2">
        <f t="shared" si="5"/>
        <v>0</v>
      </c>
      <c r="R50" s="2">
        <f t="shared" si="6"/>
        <v>1</v>
      </c>
      <c r="S50" s="2">
        <f t="shared" si="7"/>
        <v>0</v>
      </c>
      <c r="T50" s="2">
        <f t="shared" si="8"/>
        <v>0</v>
      </c>
    </row>
    <row r="51" spans="1:20">
      <c r="A51" s="9">
        <f t="shared" si="9"/>
        <v>48</v>
      </c>
      <c r="B51" s="2" t="s">
        <v>9</v>
      </c>
      <c r="C51" s="10" t="s">
        <v>10</v>
      </c>
      <c r="D51" s="11">
        <v>151116</v>
      </c>
      <c r="E51" s="2" t="s">
        <v>17</v>
      </c>
      <c r="F51" s="2" t="s">
        <v>256</v>
      </c>
      <c r="G51" s="10">
        <v>1095</v>
      </c>
      <c r="H51" s="9">
        <v>1</v>
      </c>
      <c r="I51" s="9">
        <v>2014</v>
      </c>
      <c r="J51" s="10" t="s">
        <v>200</v>
      </c>
      <c r="K51" s="2" t="s">
        <v>253</v>
      </c>
      <c r="L51" s="9" t="s">
        <v>187</v>
      </c>
      <c r="M51" s="15"/>
      <c r="N51" s="17">
        <v>124.95</v>
      </c>
      <c r="O51" s="17"/>
      <c r="Q51" s="2">
        <f t="shared" si="5"/>
        <v>0</v>
      </c>
      <c r="R51" s="2">
        <f t="shared" si="6"/>
        <v>1</v>
      </c>
      <c r="S51" s="2">
        <f t="shared" si="7"/>
        <v>0</v>
      </c>
      <c r="T51" s="2">
        <f t="shared" si="8"/>
        <v>0</v>
      </c>
    </row>
    <row r="52" spans="1:20">
      <c r="A52" s="9">
        <f t="shared" si="9"/>
        <v>49</v>
      </c>
      <c r="B52" s="2" t="s">
        <v>9</v>
      </c>
      <c r="C52" s="10" t="s">
        <v>10</v>
      </c>
      <c r="D52" s="11">
        <v>151213</v>
      </c>
      <c r="E52" s="2" t="s">
        <v>195</v>
      </c>
      <c r="F52" s="2" t="s">
        <v>39</v>
      </c>
      <c r="G52" s="10">
        <v>1095</v>
      </c>
      <c r="H52" s="9">
        <v>2</v>
      </c>
      <c r="I52" s="9">
        <v>2014</v>
      </c>
      <c r="J52" s="10" t="s">
        <v>212</v>
      </c>
      <c r="K52" s="2" t="s">
        <v>260</v>
      </c>
      <c r="L52" s="9" t="s">
        <v>187</v>
      </c>
      <c r="M52" s="15"/>
      <c r="N52" s="17">
        <v>105.53</v>
      </c>
      <c r="O52" s="17"/>
      <c r="Q52" s="2">
        <f t="shared" si="5"/>
        <v>0</v>
      </c>
      <c r="R52" s="2">
        <f t="shared" si="6"/>
        <v>1</v>
      </c>
      <c r="S52" s="2">
        <f t="shared" si="7"/>
        <v>0</v>
      </c>
      <c r="T52" s="2">
        <f t="shared" si="8"/>
        <v>0</v>
      </c>
    </row>
    <row r="53" spans="1:20">
      <c r="A53" s="9">
        <f t="shared" si="9"/>
        <v>50</v>
      </c>
      <c r="B53" s="2" t="s">
        <v>9</v>
      </c>
      <c r="C53" s="10" t="s">
        <v>10</v>
      </c>
      <c r="D53" s="11">
        <v>151214</v>
      </c>
      <c r="E53" s="2" t="s">
        <v>17</v>
      </c>
      <c r="F53" s="2" t="s">
        <v>258</v>
      </c>
      <c r="G53" s="10">
        <v>1095</v>
      </c>
      <c r="H53" s="9">
        <v>2</v>
      </c>
      <c r="I53" s="9">
        <v>2014</v>
      </c>
      <c r="J53" s="10" t="s">
        <v>210</v>
      </c>
      <c r="K53" s="2" t="s">
        <v>253</v>
      </c>
      <c r="L53" s="9" t="s">
        <v>187</v>
      </c>
      <c r="M53" s="15"/>
      <c r="N53" s="17">
        <v>119.95</v>
      </c>
      <c r="O53" s="17"/>
      <c r="Q53" s="2">
        <f t="shared" si="5"/>
        <v>0</v>
      </c>
      <c r="R53" s="2">
        <f t="shared" si="6"/>
        <v>1</v>
      </c>
      <c r="S53" s="2">
        <f t="shared" si="7"/>
        <v>0</v>
      </c>
      <c r="T53" s="2">
        <f t="shared" si="8"/>
        <v>0</v>
      </c>
    </row>
    <row r="54" spans="1:20">
      <c r="A54" s="9">
        <f t="shared" si="9"/>
        <v>51</v>
      </c>
      <c r="B54" s="2" t="s">
        <v>9</v>
      </c>
      <c r="C54" s="10" t="s">
        <v>10</v>
      </c>
      <c r="D54" s="11">
        <v>151214</v>
      </c>
      <c r="E54" s="2" t="s">
        <v>195</v>
      </c>
      <c r="F54" s="2" t="s">
        <v>39</v>
      </c>
      <c r="G54" s="10">
        <v>1095</v>
      </c>
      <c r="H54" s="9">
        <v>2</v>
      </c>
      <c r="I54" s="9"/>
      <c r="J54" s="10" t="s">
        <v>215</v>
      </c>
      <c r="K54" s="2" t="s">
        <v>259</v>
      </c>
      <c r="L54" s="9" t="s">
        <v>187</v>
      </c>
      <c r="M54" s="15"/>
      <c r="N54" s="17">
        <v>119.95</v>
      </c>
      <c r="O54" s="17"/>
      <c r="Q54" s="2">
        <f t="shared" si="5"/>
        <v>0</v>
      </c>
      <c r="R54" s="2">
        <f t="shared" si="6"/>
        <v>1</v>
      </c>
      <c r="S54" s="2">
        <f t="shared" si="7"/>
        <v>0</v>
      </c>
      <c r="T54" s="2">
        <f t="shared" si="8"/>
        <v>0</v>
      </c>
    </row>
    <row r="55" spans="1:20">
      <c r="A55" s="9">
        <f t="shared" si="9"/>
        <v>52</v>
      </c>
      <c r="B55" s="2" t="s">
        <v>9</v>
      </c>
      <c r="C55" s="10" t="s">
        <v>250</v>
      </c>
      <c r="D55" s="11">
        <v>981316</v>
      </c>
      <c r="E55" s="2" t="s">
        <v>251</v>
      </c>
      <c r="F55" s="2" t="s">
        <v>39</v>
      </c>
      <c r="G55" s="10">
        <v>1095</v>
      </c>
      <c r="H55" s="9">
        <v>3</v>
      </c>
      <c r="I55" s="9">
        <v>2016</v>
      </c>
      <c r="J55" s="10" t="s">
        <v>252</v>
      </c>
      <c r="K55" s="2"/>
      <c r="L55" s="9" t="s">
        <v>186</v>
      </c>
      <c r="M55" s="15"/>
      <c r="N55" s="17">
        <v>141.53</v>
      </c>
      <c r="O55" s="17"/>
      <c r="Q55" s="2">
        <f t="shared" si="5"/>
        <v>0</v>
      </c>
      <c r="R55" s="2">
        <f t="shared" si="6"/>
        <v>0</v>
      </c>
      <c r="S55" s="2">
        <f t="shared" si="7"/>
        <v>1</v>
      </c>
      <c r="T55" s="2">
        <f t="shared" si="8"/>
        <v>0</v>
      </c>
    </row>
    <row r="56" spans="1:20">
      <c r="A56" s="9">
        <f t="shared" si="9"/>
        <v>53</v>
      </c>
      <c r="B56" s="2" t="s">
        <v>132</v>
      </c>
      <c r="C56" s="10" t="s">
        <v>134</v>
      </c>
      <c r="D56" s="11"/>
      <c r="E56" s="2">
        <v>1095</v>
      </c>
      <c r="F56" s="2"/>
      <c r="G56" s="10">
        <v>1095</v>
      </c>
      <c r="H56" s="9">
        <v>1</v>
      </c>
      <c r="I56" s="9"/>
      <c r="J56" s="10"/>
      <c r="K56" s="2"/>
      <c r="L56" s="9" t="s">
        <v>186</v>
      </c>
      <c r="M56" s="15"/>
      <c r="N56" s="17"/>
      <c r="O56" s="17"/>
      <c r="Q56" s="2">
        <f t="shared" si="5"/>
        <v>0</v>
      </c>
      <c r="R56" s="2">
        <f t="shared" si="6"/>
        <v>0</v>
      </c>
      <c r="S56" s="2">
        <f t="shared" si="7"/>
        <v>1</v>
      </c>
      <c r="T56" s="2">
        <f t="shared" si="8"/>
        <v>0</v>
      </c>
    </row>
    <row r="57" spans="1:20">
      <c r="A57" s="9">
        <f t="shared" si="9"/>
        <v>54</v>
      </c>
      <c r="B57" s="2" t="s">
        <v>132</v>
      </c>
      <c r="C57" s="10" t="s">
        <v>133</v>
      </c>
      <c r="D57" s="11"/>
      <c r="E57" s="2" t="s">
        <v>52</v>
      </c>
      <c r="F57" s="2"/>
      <c r="G57" s="10" t="s">
        <v>52</v>
      </c>
      <c r="H57" s="9">
        <v>1</v>
      </c>
      <c r="I57" s="9"/>
      <c r="J57" s="10"/>
      <c r="K57" s="2"/>
      <c r="L57" s="9" t="s">
        <v>186</v>
      </c>
      <c r="M57" s="15"/>
      <c r="N57" s="17"/>
      <c r="O57" s="17"/>
      <c r="Q57" s="2">
        <f t="shared" si="5"/>
        <v>0</v>
      </c>
      <c r="R57" s="2">
        <f t="shared" si="6"/>
        <v>0</v>
      </c>
      <c r="S57" s="2">
        <f t="shared" si="7"/>
        <v>1</v>
      </c>
      <c r="T57" s="2">
        <f t="shared" si="8"/>
        <v>0</v>
      </c>
    </row>
    <row r="58" spans="1:20">
      <c r="A58" s="9">
        <f t="shared" si="9"/>
        <v>55</v>
      </c>
      <c r="B58" s="2" t="s">
        <v>132</v>
      </c>
      <c r="C58" s="10" t="s">
        <v>136</v>
      </c>
      <c r="D58" s="11"/>
      <c r="E58" s="2" t="s">
        <v>135</v>
      </c>
      <c r="F58" s="2"/>
      <c r="G58" s="10" t="s">
        <v>135</v>
      </c>
      <c r="H58" s="9">
        <v>1</v>
      </c>
      <c r="I58" s="9"/>
      <c r="J58" s="10"/>
      <c r="K58" s="2"/>
      <c r="L58" s="9" t="s">
        <v>186</v>
      </c>
      <c r="M58" s="15"/>
      <c r="N58" s="17"/>
      <c r="O58" s="17"/>
      <c r="Q58" s="2">
        <f t="shared" si="5"/>
        <v>0</v>
      </c>
      <c r="R58" s="2">
        <f t="shared" si="6"/>
        <v>0</v>
      </c>
      <c r="S58" s="2">
        <f t="shared" si="7"/>
        <v>1</v>
      </c>
      <c r="T58" s="2">
        <f t="shared" si="8"/>
        <v>0</v>
      </c>
    </row>
    <row r="59" spans="1:20">
      <c r="A59" s="9">
        <f t="shared" si="9"/>
        <v>56</v>
      </c>
      <c r="B59" s="2" t="s">
        <v>96</v>
      </c>
      <c r="C59" s="10" t="s">
        <v>97</v>
      </c>
      <c r="D59" s="11"/>
      <c r="E59" s="2" t="s">
        <v>18</v>
      </c>
      <c r="F59" s="2" t="s">
        <v>18</v>
      </c>
      <c r="G59" s="10" t="s">
        <v>100</v>
      </c>
      <c r="H59" s="9">
        <v>13</v>
      </c>
      <c r="I59" s="9"/>
      <c r="J59" s="10" t="s">
        <v>196</v>
      </c>
      <c r="K59" s="2"/>
      <c r="L59" s="9" t="s">
        <v>184</v>
      </c>
      <c r="M59" s="15"/>
      <c r="N59" s="17"/>
      <c r="O59" s="17"/>
      <c r="Q59" s="2">
        <f t="shared" si="5"/>
        <v>0</v>
      </c>
      <c r="R59" s="2">
        <f t="shared" si="6"/>
        <v>0</v>
      </c>
      <c r="S59" s="2">
        <f t="shared" si="7"/>
        <v>0</v>
      </c>
      <c r="T59" s="2">
        <f t="shared" si="8"/>
        <v>1</v>
      </c>
    </row>
    <row r="60" spans="1:20">
      <c r="A60" s="9">
        <f t="shared" si="9"/>
        <v>57</v>
      </c>
      <c r="B60" s="2" t="s">
        <v>96</v>
      </c>
      <c r="C60" s="10" t="s">
        <v>277</v>
      </c>
      <c r="D60" s="11" t="s">
        <v>278</v>
      </c>
      <c r="E60" s="2" t="s">
        <v>178</v>
      </c>
      <c r="F60" s="2" t="s">
        <v>127</v>
      </c>
      <c r="G60" s="10" t="s">
        <v>100</v>
      </c>
      <c r="H60" s="9">
        <v>8</v>
      </c>
      <c r="I60" s="9"/>
      <c r="J60" s="10"/>
      <c r="K60" s="2"/>
      <c r="L60" s="9" t="s">
        <v>184</v>
      </c>
      <c r="M60" s="15"/>
      <c r="N60" s="17">
        <v>49</v>
      </c>
      <c r="O60" s="17"/>
      <c r="Q60" s="2">
        <f t="shared" si="5"/>
        <v>0</v>
      </c>
      <c r="R60" s="2">
        <f t="shared" si="6"/>
        <v>0</v>
      </c>
      <c r="S60" s="2">
        <f t="shared" si="7"/>
        <v>0</v>
      </c>
      <c r="T60" s="2">
        <f t="shared" si="8"/>
        <v>1</v>
      </c>
    </row>
    <row r="61" spans="1:20">
      <c r="A61" s="9">
        <f t="shared" si="9"/>
        <v>58</v>
      </c>
      <c r="B61" s="2" t="s">
        <v>96</v>
      </c>
      <c r="C61" s="10" t="s">
        <v>99</v>
      </c>
      <c r="D61" s="11"/>
      <c r="E61" s="2"/>
      <c r="F61" s="2" t="s">
        <v>127</v>
      </c>
      <c r="G61" s="10" t="s">
        <v>100</v>
      </c>
      <c r="H61" s="9">
        <v>9</v>
      </c>
      <c r="I61" s="9"/>
      <c r="J61" s="10"/>
      <c r="K61" s="2"/>
      <c r="L61" s="9" t="s">
        <v>184</v>
      </c>
      <c r="M61" s="15"/>
      <c r="N61" s="17"/>
      <c r="O61" s="17"/>
      <c r="Q61" s="2">
        <f t="shared" si="5"/>
        <v>0</v>
      </c>
      <c r="R61" s="2">
        <f t="shared" si="6"/>
        <v>0</v>
      </c>
      <c r="S61" s="2">
        <f t="shared" si="7"/>
        <v>0</v>
      </c>
      <c r="T61" s="2">
        <f t="shared" si="8"/>
        <v>1</v>
      </c>
    </row>
    <row r="62" spans="1:20">
      <c r="A62" s="9">
        <f t="shared" si="9"/>
        <v>59</v>
      </c>
      <c r="B62" s="2" t="s">
        <v>96</v>
      </c>
      <c r="C62" s="10" t="s">
        <v>98</v>
      </c>
      <c r="D62" s="11"/>
      <c r="E62" s="2"/>
      <c r="F62" s="2" t="s">
        <v>39</v>
      </c>
      <c r="G62" s="10" t="s">
        <v>100</v>
      </c>
      <c r="H62" s="9">
        <v>6</v>
      </c>
      <c r="I62" s="9"/>
      <c r="J62" s="10"/>
      <c r="K62" s="2"/>
      <c r="L62" s="9" t="s">
        <v>184</v>
      </c>
      <c r="M62" s="15"/>
      <c r="N62" s="17"/>
      <c r="O62" s="17"/>
      <c r="Q62" s="2">
        <f t="shared" si="5"/>
        <v>0</v>
      </c>
      <c r="R62" s="2">
        <f t="shared" si="6"/>
        <v>0</v>
      </c>
      <c r="S62" s="2">
        <f t="shared" si="7"/>
        <v>0</v>
      </c>
      <c r="T62" s="2">
        <f t="shared" si="8"/>
        <v>1</v>
      </c>
    </row>
    <row r="63" spans="1:20">
      <c r="A63" s="9">
        <f t="shared" si="9"/>
        <v>60</v>
      </c>
      <c r="B63" s="2" t="s">
        <v>2</v>
      </c>
      <c r="C63" s="10" t="s">
        <v>234</v>
      </c>
      <c r="D63" s="11"/>
      <c r="E63" s="2" t="s">
        <v>235</v>
      </c>
      <c r="F63" s="2" t="s">
        <v>39</v>
      </c>
      <c r="G63" s="10" t="s">
        <v>236</v>
      </c>
      <c r="H63" s="9">
        <v>1</v>
      </c>
      <c r="I63" s="9">
        <v>2015</v>
      </c>
      <c r="J63" s="10" t="s">
        <v>237</v>
      </c>
      <c r="K63" s="2"/>
      <c r="L63" s="9" t="s">
        <v>187</v>
      </c>
      <c r="M63" s="15"/>
      <c r="N63" s="17">
        <v>129.94999999999999</v>
      </c>
      <c r="O63" s="17"/>
      <c r="Q63" s="2">
        <f t="shared" si="5"/>
        <v>0</v>
      </c>
      <c r="R63" s="2">
        <f t="shared" si="6"/>
        <v>1</v>
      </c>
      <c r="S63" s="2">
        <f t="shared" si="7"/>
        <v>0</v>
      </c>
      <c r="T63" s="2">
        <f t="shared" si="8"/>
        <v>0</v>
      </c>
    </row>
    <row r="64" spans="1:20">
      <c r="A64" s="9">
        <f t="shared" si="9"/>
        <v>61</v>
      </c>
      <c r="B64" s="2" t="s">
        <v>2</v>
      </c>
      <c r="C64" s="10" t="s">
        <v>8</v>
      </c>
      <c r="D64" s="11"/>
      <c r="E64" s="2" t="s">
        <v>29</v>
      </c>
      <c r="F64" s="2" t="s">
        <v>28</v>
      </c>
      <c r="G64" s="10">
        <v>1095</v>
      </c>
      <c r="H64" s="9">
        <v>1</v>
      </c>
      <c r="I64" s="9">
        <v>2014</v>
      </c>
      <c r="J64" s="10" t="s">
        <v>218</v>
      </c>
      <c r="K64" s="2"/>
      <c r="L64" s="9" t="s">
        <v>187</v>
      </c>
      <c r="M64" s="15"/>
      <c r="N64" s="17">
        <v>119.95</v>
      </c>
      <c r="O64" s="17"/>
      <c r="Q64" s="2">
        <f t="shared" si="5"/>
        <v>0</v>
      </c>
      <c r="R64" s="2">
        <f t="shared" si="6"/>
        <v>1</v>
      </c>
      <c r="S64" s="2">
        <f t="shared" si="7"/>
        <v>0</v>
      </c>
      <c r="T64" s="2">
        <f t="shared" si="8"/>
        <v>0</v>
      </c>
    </row>
    <row r="65" spans="1:20">
      <c r="A65" s="9">
        <f t="shared" si="9"/>
        <v>62</v>
      </c>
      <c r="B65" s="2" t="s">
        <v>44</v>
      </c>
      <c r="C65" s="12" t="s">
        <v>231</v>
      </c>
      <c r="D65" s="13">
        <v>99</v>
      </c>
      <c r="E65" s="2" t="s">
        <v>17</v>
      </c>
      <c r="F65" s="2" t="s">
        <v>205</v>
      </c>
      <c r="G65" s="10" t="s">
        <v>73</v>
      </c>
      <c r="H65" s="9">
        <v>4</v>
      </c>
      <c r="I65" s="9">
        <v>2015</v>
      </c>
      <c r="J65" s="10" t="s">
        <v>232</v>
      </c>
      <c r="K65" s="2"/>
      <c r="L65" s="9" t="s">
        <v>187</v>
      </c>
      <c r="M65" s="15"/>
      <c r="N65" s="17">
        <v>105.95</v>
      </c>
      <c r="O65" s="17"/>
      <c r="Q65" s="2">
        <f t="shared" si="5"/>
        <v>0</v>
      </c>
      <c r="R65" s="2">
        <f t="shared" si="6"/>
        <v>1</v>
      </c>
      <c r="S65" s="2">
        <f t="shared" si="7"/>
        <v>0</v>
      </c>
      <c r="T65" s="2">
        <f t="shared" si="8"/>
        <v>0</v>
      </c>
    </row>
    <row r="66" spans="1:20">
      <c r="A66" s="9">
        <f t="shared" si="9"/>
        <v>63</v>
      </c>
      <c r="B66" s="2" t="s">
        <v>44</v>
      </c>
      <c r="C66" s="10" t="s">
        <v>45</v>
      </c>
      <c r="D66" s="11">
        <v>51</v>
      </c>
      <c r="E66" s="2" t="s">
        <v>34</v>
      </c>
      <c r="F66" s="2" t="s">
        <v>205</v>
      </c>
      <c r="G66" s="10">
        <v>1095</v>
      </c>
      <c r="H66" s="9">
        <v>1</v>
      </c>
      <c r="I66" s="9"/>
      <c r="J66" s="10"/>
      <c r="K66" s="2" t="s">
        <v>46</v>
      </c>
      <c r="L66" s="9" t="s">
        <v>187</v>
      </c>
      <c r="M66" s="15"/>
      <c r="N66" s="17"/>
      <c r="O66" s="17"/>
      <c r="Q66" s="2">
        <f t="shared" si="5"/>
        <v>0</v>
      </c>
      <c r="R66" s="2">
        <f t="shared" si="6"/>
        <v>1</v>
      </c>
      <c r="S66" s="2">
        <f t="shared" si="7"/>
        <v>0</v>
      </c>
      <c r="T66" s="2">
        <f t="shared" si="8"/>
        <v>0</v>
      </c>
    </row>
    <row r="67" spans="1:20">
      <c r="A67" s="9">
        <f t="shared" si="9"/>
        <v>64</v>
      </c>
      <c r="B67" s="2" t="s">
        <v>44</v>
      </c>
      <c r="C67" s="10" t="s">
        <v>45</v>
      </c>
      <c r="D67" s="11">
        <v>51</v>
      </c>
      <c r="E67" s="2" t="s">
        <v>34</v>
      </c>
      <c r="F67" s="2" t="s">
        <v>205</v>
      </c>
      <c r="G67" s="10"/>
      <c r="H67" s="9">
        <v>2</v>
      </c>
      <c r="I67" s="9"/>
      <c r="J67" s="10"/>
      <c r="K67" s="2" t="s">
        <v>103</v>
      </c>
      <c r="L67" s="9" t="s">
        <v>187</v>
      </c>
      <c r="M67" s="15"/>
      <c r="N67" s="17"/>
      <c r="O67" s="17"/>
      <c r="Q67" s="2">
        <f t="shared" si="5"/>
        <v>0</v>
      </c>
      <c r="R67" s="2">
        <f t="shared" si="6"/>
        <v>1</v>
      </c>
      <c r="S67" s="2">
        <f t="shared" si="7"/>
        <v>0</v>
      </c>
      <c r="T67" s="2">
        <f t="shared" si="8"/>
        <v>0</v>
      </c>
    </row>
    <row r="68" spans="1:20">
      <c r="A68" s="9">
        <f t="shared" si="9"/>
        <v>65</v>
      </c>
      <c r="B68" s="2" t="s">
        <v>300</v>
      </c>
      <c r="C68" s="10" t="s">
        <v>302</v>
      </c>
      <c r="D68" s="11" t="s">
        <v>301</v>
      </c>
      <c r="E68" s="2" t="s">
        <v>304</v>
      </c>
      <c r="F68" s="2" t="s">
        <v>205</v>
      </c>
      <c r="G68" s="10" t="s">
        <v>303</v>
      </c>
      <c r="H68" s="9">
        <v>1</v>
      </c>
      <c r="I68" s="9"/>
      <c r="J68" s="10" t="s">
        <v>305</v>
      </c>
      <c r="K68" s="2"/>
      <c r="L68" s="9" t="s">
        <v>186</v>
      </c>
      <c r="N68" s="17">
        <v>675</v>
      </c>
      <c r="O68" s="17"/>
      <c r="Q68" s="2">
        <v>0</v>
      </c>
      <c r="R68" s="2">
        <v>0</v>
      </c>
      <c r="S68" s="2">
        <v>1</v>
      </c>
      <c r="T68" s="2">
        <v>0</v>
      </c>
    </row>
    <row r="69" spans="1:20">
      <c r="A69" s="9">
        <f t="shared" ref="A69:A100" si="10">A68+1</f>
        <v>66</v>
      </c>
      <c r="B69" s="2" t="s">
        <v>48</v>
      </c>
      <c r="C69" s="10" t="s">
        <v>16</v>
      </c>
      <c r="D69" s="11" t="s">
        <v>53</v>
      </c>
      <c r="E69" s="2" t="s">
        <v>17</v>
      </c>
      <c r="F69" s="2" t="s">
        <v>28</v>
      </c>
      <c r="G69" s="10" t="s">
        <v>52</v>
      </c>
      <c r="H69" s="9">
        <v>2</v>
      </c>
      <c r="I69" s="9"/>
      <c r="J69" s="10"/>
      <c r="K69" s="2" t="s">
        <v>58</v>
      </c>
      <c r="L69" s="9" t="s">
        <v>187</v>
      </c>
      <c r="M69" s="15"/>
      <c r="N69" s="17"/>
      <c r="O69" s="17"/>
      <c r="Q69" s="2">
        <f t="shared" ref="Q69:Q100" si="11">IF($L69="Mod",1,0)</f>
        <v>0</v>
      </c>
      <c r="R69" s="2">
        <f t="shared" ref="R69:R100" si="12">IF($L69="Trad",1,0)</f>
        <v>1</v>
      </c>
      <c r="S69" s="2">
        <f t="shared" ref="S69:S100" si="13">IF($L69="Fixed",1,0)</f>
        <v>0</v>
      </c>
      <c r="T69" s="2">
        <f t="shared" ref="T69:T100" si="14">IF($L69="Multi",1,0)</f>
        <v>0</v>
      </c>
    </row>
    <row r="70" spans="1:20">
      <c r="A70" s="9">
        <f t="shared" si="10"/>
        <v>67</v>
      </c>
      <c r="B70" s="2" t="s">
        <v>48</v>
      </c>
      <c r="C70" s="10" t="s">
        <v>16</v>
      </c>
      <c r="D70" s="11" t="s">
        <v>49</v>
      </c>
      <c r="E70" s="2" t="s">
        <v>17</v>
      </c>
      <c r="F70" s="2" t="s">
        <v>50</v>
      </c>
      <c r="G70" s="10" t="s">
        <v>52</v>
      </c>
      <c r="H70" s="9">
        <v>2</v>
      </c>
      <c r="I70" s="9"/>
      <c r="J70" s="10"/>
      <c r="K70" s="2"/>
      <c r="L70" s="9" t="s">
        <v>187</v>
      </c>
      <c r="M70" s="15"/>
      <c r="N70" s="17"/>
      <c r="O70" s="17"/>
      <c r="Q70" s="2">
        <f t="shared" si="11"/>
        <v>0</v>
      </c>
      <c r="R70" s="2">
        <f t="shared" si="12"/>
        <v>1</v>
      </c>
      <c r="S70" s="2">
        <f t="shared" si="13"/>
        <v>0</v>
      </c>
      <c r="T70" s="2">
        <f t="shared" si="14"/>
        <v>0</v>
      </c>
    </row>
    <row r="71" spans="1:20">
      <c r="A71" s="9">
        <f t="shared" si="10"/>
        <v>68</v>
      </c>
      <c r="B71" s="2" t="s">
        <v>48</v>
      </c>
      <c r="C71" s="10" t="s">
        <v>55</v>
      </c>
      <c r="D71" s="11" t="s">
        <v>54</v>
      </c>
      <c r="E71" s="2" t="s">
        <v>17</v>
      </c>
      <c r="F71" s="2" t="s">
        <v>56</v>
      </c>
      <c r="G71" s="10" t="s">
        <v>52</v>
      </c>
      <c r="H71" s="9">
        <v>4</v>
      </c>
      <c r="I71" s="9"/>
      <c r="J71" s="10"/>
      <c r="K71" s="2" t="s">
        <v>59</v>
      </c>
      <c r="L71" s="9" t="s">
        <v>187</v>
      </c>
      <c r="M71" s="15"/>
      <c r="N71" s="17"/>
      <c r="O71" s="17"/>
      <c r="Q71" s="2">
        <f t="shared" si="11"/>
        <v>0</v>
      </c>
      <c r="R71" s="2">
        <f t="shared" si="12"/>
        <v>1</v>
      </c>
      <c r="S71" s="2">
        <f t="shared" si="13"/>
        <v>0</v>
      </c>
      <c r="T71" s="2">
        <f t="shared" si="14"/>
        <v>0</v>
      </c>
    </row>
    <row r="72" spans="1:20">
      <c r="A72" s="9">
        <f t="shared" si="10"/>
        <v>69</v>
      </c>
      <c r="B72" s="2" t="s">
        <v>48</v>
      </c>
      <c r="C72" s="10" t="s">
        <v>61</v>
      </c>
      <c r="D72" s="11" t="s">
        <v>60</v>
      </c>
      <c r="E72" s="2" t="s">
        <v>17</v>
      </c>
      <c r="F72" s="2" t="s">
        <v>28</v>
      </c>
      <c r="G72" s="10" t="s">
        <v>52</v>
      </c>
      <c r="H72" s="9">
        <v>3</v>
      </c>
      <c r="I72" s="9"/>
      <c r="J72" s="10"/>
      <c r="K72" s="2" t="s">
        <v>62</v>
      </c>
      <c r="L72" s="9" t="s">
        <v>187</v>
      </c>
      <c r="M72" s="15"/>
      <c r="N72" s="17"/>
      <c r="O72" s="17"/>
      <c r="Q72" s="2">
        <f t="shared" si="11"/>
        <v>0</v>
      </c>
      <c r="R72" s="2">
        <f t="shared" si="12"/>
        <v>1</v>
      </c>
      <c r="S72" s="2">
        <f t="shared" si="13"/>
        <v>0</v>
      </c>
      <c r="T72" s="2">
        <f t="shared" si="14"/>
        <v>0</v>
      </c>
    </row>
    <row r="73" spans="1:20">
      <c r="A73" s="9">
        <f t="shared" si="10"/>
        <v>70</v>
      </c>
      <c r="B73" s="2" t="s">
        <v>48</v>
      </c>
      <c r="C73" s="10" t="s">
        <v>24</v>
      </c>
      <c r="D73" s="11" t="s">
        <v>131</v>
      </c>
      <c r="E73" s="2" t="s">
        <v>17</v>
      </c>
      <c r="F73" s="2" t="s">
        <v>130</v>
      </c>
      <c r="G73" s="10" t="s">
        <v>52</v>
      </c>
      <c r="H73" s="9">
        <v>2</v>
      </c>
      <c r="I73" s="9"/>
      <c r="J73" s="10"/>
      <c r="K73" s="2" t="s">
        <v>64</v>
      </c>
      <c r="L73" s="9" t="s">
        <v>187</v>
      </c>
      <c r="M73" s="15"/>
      <c r="N73" s="17"/>
      <c r="O73" s="17"/>
      <c r="Q73" s="2">
        <f t="shared" si="11"/>
        <v>0</v>
      </c>
      <c r="R73" s="2">
        <f t="shared" si="12"/>
        <v>1</v>
      </c>
      <c r="S73" s="2">
        <f t="shared" si="13"/>
        <v>0</v>
      </c>
      <c r="T73" s="2">
        <f t="shared" si="14"/>
        <v>0</v>
      </c>
    </row>
    <row r="74" spans="1:20">
      <c r="A74" s="9">
        <f t="shared" si="10"/>
        <v>71</v>
      </c>
      <c r="B74" s="2" t="s">
        <v>191</v>
      </c>
      <c r="C74" s="10" t="s">
        <v>192</v>
      </c>
      <c r="D74" s="11"/>
      <c r="E74" s="2" t="s">
        <v>193</v>
      </c>
      <c r="F74" s="2" t="s">
        <v>196</v>
      </c>
      <c r="G74" s="10" t="s">
        <v>18</v>
      </c>
      <c r="H74" s="9">
        <v>1</v>
      </c>
      <c r="I74" s="9"/>
      <c r="J74" s="10"/>
      <c r="K74" s="2" t="s">
        <v>199</v>
      </c>
      <c r="L74" s="9" t="s">
        <v>187</v>
      </c>
      <c r="M74" s="15"/>
      <c r="N74" s="17"/>
      <c r="O74" s="17"/>
      <c r="Q74" s="2">
        <f t="shared" si="11"/>
        <v>0</v>
      </c>
      <c r="R74" s="2">
        <f t="shared" si="12"/>
        <v>1</v>
      </c>
      <c r="S74" s="2">
        <f t="shared" si="13"/>
        <v>0</v>
      </c>
      <c r="T74" s="2">
        <f t="shared" si="14"/>
        <v>0</v>
      </c>
    </row>
    <row r="75" spans="1:20">
      <c r="A75" s="9">
        <f t="shared" si="10"/>
        <v>72</v>
      </c>
      <c r="B75" s="2" t="s">
        <v>202</v>
      </c>
      <c r="C75" s="10" t="s">
        <v>27</v>
      </c>
      <c r="D75" s="11" t="s">
        <v>203</v>
      </c>
      <c r="E75" s="2" t="s">
        <v>204</v>
      </c>
      <c r="F75" s="2" t="s">
        <v>205</v>
      </c>
      <c r="G75" s="10"/>
      <c r="H75" s="9">
        <v>3</v>
      </c>
      <c r="I75" s="9"/>
      <c r="J75" s="10"/>
      <c r="K75" s="2" t="s">
        <v>206</v>
      </c>
      <c r="L75" s="9" t="s">
        <v>185</v>
      </c>
      <c r="M75" s="15"/>
      <c r="N75" s="17"/>
      <c r="O75" s="17"/>
      <c r="Q75" s="2">
        <f t="shared" si="11"/>
        <v>1</v>
      </c>
      <c r="R75" s="2">
        <f t="shared" si="12"/>
        <v>0</v>
      </c>
      <c r="S75" s="2">
        <f t="shared" si="13"/>
        <v>0</v>
      </c>
      <c r="T75" s="2">
        <f t="shared" si="14"/>
        <v>0</v>
      </c>
    </row>
    <row r="76" spans="1:20">
      <c r="A76" s="9">
        <f t="shared" si="10"/>
        <v>73</v>
      </c>
      <c r="B76" s="2" t="s">
        <v>245</v>
      </c>
      <c r="C76" s="10" t="s">
        <v>247</v>
      </c>
      <c r="D76" s="11"/>
      <c r="E76" s="2" t="s">
        <v>129</v>
      </c>
      <c r="F76" s="2" t="s">
        <v>39</v>
      </c>
      <c r="G76" s="10" t="s">
        <v>248</v>
      </c>
      <c r="H76" s="9">
        <v>1</v>
      </c>
      <c r="I76" s="9"/>
      <c r="J76" s="10"/>
      <c r="K76" s="2" t="s">
        <v>246</v>
      </c>
      <c r="L76" s="9" t="s">
        <v>185</v>
      </c>
      <c r="M76" s="15"/>
      <c r="N76" s="17"/>
      <c r="O76" s="17"/>
      <c r="Q76" s="2">
        <f t="shared" si="11"/>
        <v>1</v>
      </c>
      <c r="R76" s="2">
        <f t="shared" si="12"/>
        <v>0</v>
      </c>
      <c r="S76" s="2">
        <f t="shared" si="13"/>
        <v>0</v>
      </c>
      <c r="T76" s="2">
        <f t="shared" si="14"/>
        <v>0</v>
      </c>
    </row>
    <row r="77" spans="1:20">
      <c r="A77" s="9">
        <f t="shared" si="10"/>
        <v>74</v>
      </c>
      <c r="B77" s="2" t="s">
        <v>65</v>
      </c>
      <c r="C77" s="10" t="s">
        <v>150</v>
      </c>
      <c r="D77" s="11" t="s">
        <v>160</v>
      </c>
      <c r="E77" s="2" t="s">
        <v>77</v>
      </c>
      <c r="F77" s="2" t="s">
        <v>39</v>
      </c>
      <c r="G77" s="10" t="s">
        <v>151</v>
      </c>
      <c r="H77" s="9">
        <v>1</v>
      </c>
      <c r="I77" s="9"/>
      <c r="J77" s="10"/>
      <c r="K77" s="2"/>
      <c r="L77" s="9" t="s">
        <v>185</v>
      </c>
      <c r="M77" s="15"/>
      <c r="N77" s="17"/>
      <c r="O77" s="17"/>
      <c r="Q77" s="2">
        <f t="shared" si="11"/>
        <v>1</v>
      </c>
      <c r="R77" s="2">
        <f t="shared" si="12"/>
        <v>0</v>
      </c>
      <c r="S77" s="2">
        <f t="shared" si="13"/>
        <v>0</v>
      </c>
      <c r="T77" s="2">
        <f t="shared" si="14"/>
        <v>0</v>
      </c>
    </row>
    <row r="78" spans="1:20">
      <c r="A78" s="9">
        <f t="shared" si="10"/>
        <v>75</v>
      </c>
      <c r="B78" s="2" t="s">
        <v>65</v>
      </c>
      <c r="C78" s="10" t="s">
        <v>80</v>
      </c>
      <c r="D78" s="11" t="s">
        <v>81</v>
      </c>
      <c r="E78" s="2" t="s">
        <v>18</v>
      </c>
      <c r="F78" s="2" t="s">
        <v>18</v>
      </c>
      <c r="G78" s="10" t="s">
        <v>82</v>
      </c>
      <c r="H78" s="9">
        <v>1</v>
      </c>
      <c r="I78" s="9"/>
      <c r="J78" s="10"/>
      <c r="K78" s="2"/>
      <c r="L78" s="9" t="s">
        <v>185</v>
      </c>
      <c r="M78" s="15"/>
      <c r="N78" s="17"/>
      <c r="O78" s="17"/>
      <c r="Q78" s="2">
        <f t="shared" si="11"/>
        <v>1</v>
      </c>
      <c r="R78" s="2">
        <f t="shared" si="12"/>
        <v>0</v>
      </c>
      <c r="S78" s="2">
        <f t="shared" si="13"/>
        <v>0</v>
      </c>
      <c r="T78" s="2">
        <f t="shared" si="14"/>
        <v>0</v>
      </c>
    </row>
    <row r="79" spans="1:20">
      <c r="A79" s="9">
        <f t="shared" si="10"/>
        <v>76</v>
      </c>
      <c r="B79" s="2" t="s">
        <v>65</v>
      </c>
      <c r="C79" s="10" t="s">
        <v>80</v>
      </c>
      <c r="D79" s="11" t="s">
        <v>81</v>
      </c>
      <c r="E79" s="2" t="s">
        <v>18</v>
      </c>
      <c r="F79" s="2" t="s">
        <v>18</v>
      </c>
      <c r="G79" s="10" t="s">
        <v>82</v>
      </c>
      <c r="H79" s="9">
        <v>1</v>
      </c>
      <c r="I79" s="9"/>
      <c r="J79" s="10"/>
      <c r="K79" s="2"/>
      <c r="L79" s="9" t="s">
        <v>185</v>
      </c>
      <c r="M79" s="15"/>
      <c r="N79" s="17"/>
      <c r="O79" s="17"/>
      <c r="Q79" s="2">
        <f t="shared" si="11"/>
        <v>1</v>
      </c>
      <c r="R79" s="2">
        <f t="shared" si="12"/>
        <v>0</v>
      </c>
      <c r="S79" s="2">
        <f t="shared" si="13"/>
        <v>0</v>
      </c>
      <c r="T79" s="2">
        <f t="shared" si="14"/>
        <v>0</v>
      </c>
    </row>
    <row r="80" spans="1:20">
      <c r="A80" s="9">
        <f t="shared" si="10"/>
        <v>77</v>
      </c>
      <c r="B80" s="2" t="s">
        <v>65</v>
      </c>
      <c r="C80" s="10" t="s">
        <v>107</v>
      </c>
      <c r="D80" s="11" t="s">
        <v>165</v>
      </c>
      <c r="E80" s="2" t="s">
        <v>67</v>
      </c>
      <c r="F80" s="2" t="s">
        <v>39</v>
      </c>
      <c r="G80" s="10" t="s">
        <v>68</v>
      </c>
      <c r="H80" s="9">
        <v>1</v>
      </c>
      <c r="I80" s="9"/>
      <c r="J80" s="10"/>
      <c r="K80" s="2"/>
      <c r="L80" s="9" t="s">
        <v>185</v>
      </c>
      <c r="M80" s="15"/>
      <c r="N80" s="17"/>
      <c r="O80" s="17"/>
      <c r="Q80" s="2">
        <f t="shared" si="11"/>
        <v>1</v>
      </c>
      <c r="R80" s="2">
        <f t="shared" si="12"/>
        <v>0</v>
      </c>
      <c r="S80" s="2">
        <f t="shared" si="13"/>
        <v>0</v>
      </c>
      <c r="T80" s="2">
        <f t="shared" si="14"/>
        <v>0</v>
      </c>
    </row>
    <row r="81" spans="1:20">
      <c r="A81" s="9">
        <f t="shared" si="10"/>
        <v>78</v>
      </c>
      <c r="B81" s="2" t="s">
        <v>65</v>
      </c>
      <c r="C81" s="10" t="s">
        <v>107</v>
      </c>
      <c r="D81" s="11" t="s">
        <v>142</v>
      </c>
      <c r="E81" s="2" t="s">
        <v>77</v>
      </c>
      <c r="F81" s="2" t="s">
        <v>39</v>
      </c>
      <c r="G81" s="10" t="s">
        <v>51</v>
      </c>
      <c r="H81" s="9">
        <v>1</v>
      </c>
      <c r="I81" s="9"/>
      <c r="J81" s="10"/>
      <c r="K81" s="2"/>
      <c r="L81" s="9" t="s">
        <v>185</v>
      </c>
      <c r="M81" s="15"/>
      <c r="N81" s="17"/>
      <c r="O81" s="17"/>
      <c r="Q81" s="2">
        <f t="shared" si="11"/>
        <v>1</v>
      </c>
      <c r="R81" s="2">
        <f t="shared" si="12"/>
        <v>0</v>
      </c>
      <c r="S81" s="2">
        <f t="shared" si="13"/>
        <v>0</v>
      </c>
      <c r="T81" s="2">
        <f t="shared" si="14"/>
        <v>0</v>
      </c>
    </row>
    <row r="82" spans="1:20">
      <c r="A82" s="9">
        <f t="shared" si="10"/>
        <v>79</v>
      </c>
      <c r="B82" s="2" t="s">
        <v>65</v>
      </c>
      <c r="C82" s="10" t="s">
        <v>140</v>
      </c>
      <c r="D82" s="11" t="s">
        <v>141</v>
      </c>
      <c r="E82" s="2" t="s">
        <v>77</v>
      </c>
      <c r="F82" s="2" t="s">
        <v>39</v>
      </c>
      <c r="G82" s="10" t="s">
        <v>51</v>
      </c>
      <c r="H82" s="9">
        <v>1</v>
      </c>
      <c r="I82" s="9"/>
      <c r="J82" s="10"/>
      <c r="K82" s="2"/>
      <c r="L82" s="9" t="s">
        <v>185</v>
      </c>
      <c r="M82" s="15"/>
      <c r="N82" s="17"/>
      <c r="O82" s="17"/>
      <c r="Q82" s="2">
        <f t="shared" si="11"/>
        <v>1</v>
      </c>
      <c r="R82" s="2">
        <f t="shared" si="12"/>
        <v>0</v>
      </c>
      <c r="S82" s="2">
        <f t="shared" si="13"/>
        <v>0</v>
      </c>
      <c r="T82" s="2">
        <f t="shared" si="14"/>
        <v>0</v>
      </c>
    </row>
    <row r="83" spans="1:20">
      <c r="A83" s="9">
        <f t="shared" si="10"/>
        <v>80</v>
      </c>
      <c r="B83" s="2" t="s">
        <v>65</v>
      </c>
      <c r="C83" s="10" t="s">
        <v>108</v>
      </c>
      <c r="D83" s="11" t="s">
        <v>164</v>
      </c>
      <c r="E83" s="2" t="s">
        <v>129</v>
      </c>
      <c r="F83" s="2" t="s">
        <v>39</v>
      </c>
      <c r="G83" s="10" t="s">
        <v>110</v>
      </c>
      <c r="H83" s="9">
        <v>1</v>
      </c>
      <c r="I83" s="9"/>
      <c r="J83" s="10"/>
      <c r="K83" s="2" t="s">
        <v>111</v>
      </c>
      <c r="L83" s="9" t="s">
        <v>185</v>
      </c>
      <c r="M83" s="15"/>
      <c r="N83" s="17"/>
      <c r="O83" s="17"/>
      <c r="Q83" s="2">
        <f t="shared" si="11"/>
        <v>1</v>
      </c>
      <c r="R83" s="2">
        <f t="shared" si="12"/>
        <v>0</v>
      </c>
      <c r="S83" s="2">
        <f t="shared" si="13"/>
        <v>0</v>
      </c>
      <c r="T83" s="2">
        <f t="shared" si="14"/>
        <v>0</v>
      </c>
    </row>
    <row r="84" spans="1:20">
      <c r="A84" s="9">
        <f t="shared" si="10"/>
        <v>81</v>
      </c>
      <c r="B84" s="2" t="s">
        <v>65</v>
      </c>
      <c r="C84" s="10" t="s">
        <v>172</v>
      </c>
      <c r="D84" s="11" t="s">
        <v>173</v>
      </c>
      <c r="E84" s="2" t="s">
        <v>129</v>
      </c>
      <c r="F84" s="2" t="s">
        <v>39</v>
      </c>
      <c r="G84" s="10" t="s">
        <v>109</v>
      </c>
      <c r="H84" s="9">
        <v>1</v>
      </c>
      <c r="I84" s="9"/>
      <c r="J84" s="10"/>
      <c r="K84" s="2"/>
      <c r="L84" s="9" t="s">
        <v>185</v>
      </c>
      <c r="M84" s="15"/>
      <c r="N84" s="17"/>
      <c r="O84" s="17"/>
      <c r="Q84" s="2">
        <f t="shared" si="11"/>
        <v>1</v>
      </c>
      <c r="R84" s="2">
        <f t="shared" si="12"/>
        <v>0</v>
      </c>
      <c r="S84" s="2">
        <f t="shared" si="13"/>
        <v>0</v>
      </c>
      <c r="T84" s="2">
        <f t="shared" si="14"/>
        <v>0</v>
      </c>
    </row>
    <row r="85" spans="1:20">
      <c r="A85" s="9">
        <f t="shared" si="10"/>
        <v>82</v>
      </c>
      <c r="B85" s="2" t="s">
        <v>65</v>
      </c>
      <c r="C85" s="10" t="s">
        <v>115</v>
      </c>
      <c r="D85" s="11" t="s">
        <v>143</v>
      </c>
      <c r="E85" s="2" t="s">
        <v>129</v>
      </c>
      <c r="F85" s="2" t="s">
        <v>39</v>
      </c>
      <c r="G85" s="10" t="s">
        <v>110</v>
      </c>
      <c r="H85" s="9">
        <v>1</v>
      </c>
      <c r="I85" s="9"/>
      <c r="J85" s="10"/>
      <c r="K85" s="2"/>
      <c r="L85" s="9" t="s">
        <v>185</v>
      </c>
      <c r="M85" s="15"/>
      <c r="N85" s="17"/>
      <c r="O85" s="17"/>
      <c r="Q85" s="2">
        <f t="shared" si="11"/>
        <v>1</v>
      </c>
      <c r="R85" s="2">
        <f t="shared" si="12"/>
        <v>0</v>
      </c>
      <c r="S85" s="2">
        <f t="shared" si="13"/>
        <v>0</v>
      </c>
      <c r="T85" s="2">
        <f t="shared" si="14"/>
        <v>0</v>
      </c>
    </row>
    <row r="86" spans="1:20">
      <c r="A86" s="9">
        <f t="shared" si="10"/>
        <v>83</v>
      </c>
      <c r="B86" s="2" t="s">
        <v>65</v>
      </c>
      <c r="C86" s="10" t="s">
        <v>145</v>
      </c>
      <c r="D86" s="11" t="s">
        <v>144</v>
      </c>
      <c r="E86" s="2" t="s">
        <v>129</v>
      </c>
      <c r="F86" s="2" t="s">
        <v>39</v>
      </c>
      <c r="G86" s="10" t="s">
        <v>110</v>
      </c>
      <c r="H86" s="9">
        <v>1</v>
      </c>
      <c r="I86" s="9"/>
      <c r="J86" s="10"/>
      <c r="K86" s="2"/>
      <c r="L86" s="9" t="s">
        <v>185</v>
      </c>
      <c r="M86" s="15"/>
      <c r="N86" s="17"/>
      <c r="O86" s="17"/>
      <c r="Q86" s="2">
        <f t="shared" si="11"/>
        <v>1</v>
      </c>
      <c r="R86" s="2">
        <f t="shared" si="12"/>
        <v>0</v>
      </c>
      <c r="S86" s="2">
        <f t="shared" si="13"/>
        <v>0</v>
      </c>
      <c r="T86" s="2">
        <f t="shared" si="14"/>
        <v>0</v>
      </c>
    </row>
    <row r="87" spans="1:20">
      <c r="A87" s="9">
        <f t="shared" si="10"/>
        <v>84</v>
      </c>
      <c r="B87" s="2" t="s">
        <v>65</v>
      </c>
      <c r="C87" s="10" t="s">
        <v>105</v>
      </c>
      <c r="D87" s="11" t="s">
        <v>166</v>
      </c>
      <c r="E87" s="2" t="s">
        <v>77</v>
      </c>
      <c r="F87" s="2" t="s">
        <v>127</v>
      </c>
      <c r="G87" s="10" t="s">
        <v>110</v>
      </c>
      <c r="H87" s="9">
        <v>1</v>
      </c>
      <c r="I87" s="9"/>
      <c r="J87" s="10"/>
      <c r="K87" s="2"/>
      <c r="L87" s="9" t="s">
        <v>185</v>
      </c>
      <c r="M87" s="15"/>
      <c r="N87" s="17"/>
      <c r="O87" s="17"/>
      <c r="Q87" s="2">
        <f t="shared" si="11"/>
        <v>1</v>
      </c>
      <c r="R87" s="2">
        <f t="shared" si="12"/>
        <v>0</v>
      </c>
      <c r="S87" s="2">
        <f t="shared" si="13"/>
        <v>0</v>
      </c>
      <c r="T87" s="2">
        <f t="shared" si="14"/>
        <v>0</v>
      </c>
    </row>
    <row r="88" spans="1:20">
      <c r="A88" s="9">
        <f t="shared" si="10"/>
        <v>85</v>
      </c>
      <c r="B88" s="2" t="s">
        <v>65</v>
      </c>
      <c r="C88" s="10" t="s">
        <v>138</v>
      </c>
      <c r="D88" s="11" t="s">
        <v>157</v>
      </c>
      <c r="E88" s="2" t="s">
        <v>18</v>
      </c>
      <c r="F88" s="2" t="s">
        <v>18</v>
      </c>
      <c r="G88" s="10" t="s">
        <v>154</v>
      </c>
      <c r="H88" s="9">
        <v>1</v>
      </c>
      <c r="I88" s="9"/>
      <c r="J88" s="10"/>
      <c r="K88" s="2"/>
      <c r="L88" s="9" t="s">
        <v>185</v>
      </c>
      <c r="M88" s="15"/>
      <c r="N88" s="17"/>
      <c r="O88" s="17"/>
      <c r="Q88" s="2">
        <f t="shared" si="11"/>
        <v>1</v>
      </c>
      <c r="R88" s="2">
        <f t="shared" si="12"/>
        <v>0</v>
      </c>
      <c r="S88" s="2">
        <f t="shared" si="13"/>
        <v>0</v>
      </c>
      <c r="T88" s="2">
        <f t="shared" si="14"/>
        <v>0</v>
      </c>
    </row>
    <row r="89" spans="1:20">
      <c r="A89" s="9">
        <f t="shared" si="10"/>
        <v>86</v>
      </c>
      <c r="B89" s="2" t="s">
        <v>65</v>
      </c>
      <c r="C89" s="10" t="s">
        <v>138</v>
      </c>
      <c r="D89" s="11" t="s">
        <v>157</v>
      </c>
      <c r="E89" s="2" t="s">
        <v>18</v>
      </c>
      <c r="F89" s="2" t="s">
        <v>18</v>
      </c>
      <c r="G89" s="10" t="s">
        <v>154</v>
      </c>
      <c r="H89" s="9">
        <v>1</v>
      </c>
      <c r="I89" s="9"/>
      <c r="J89" s="10"/>
      <c r="K89" s="2"/>
      <c r="L89" s="9" t="s">
        <v>185</v>
      </c>
      <c r="M89" s="15"/>
      <c r="N89" s="17"/>
      <c r="O89" s="17"/>
      <c r="Q89" s="2">
        <f t="shared" si="11"/>
        <v>1</v>
      </c>
      <c r="R89" s="2">
        <f t="shared" si="12"/>
        <v>0</v>
      </c>
      <c r="S89" s="2">
        <f t="shared" si="13"/>
        <v>0</v>
      </c>
      <c r="T89" s="2">
        <f t="shared" si="14"/>
        <v>0</v>
      </c>
    </row>
    <row r="90" spans="1:20">
      <c r="A90" s="9">
        <f t="shared" si="10"/>
        <v>87</v>
      </c>
      <c r="B90" s="2" t="s">
        <v>65</v>
      </c>
      <c r="C90" s="10" t="s">
        <v>152</v>
      </c>
      <c r="D90" s="11" t="s">
        <v>158</v>
      </c>
      <c r="E90" s="2" t="s">
        <v>18</v>
      </c>
      <c r="F90" s="2" t="s">
        <v>18</v>
      </c>
      <c r="G90" s="10" t="s">
        <v>154</v>
      </c>
      <c r="H90" s="9">
        <v>1</v>
      </c>
      <c r="I90" s="9"/>
      <c r="J90" s="10"/>
      <c r="K90" s="2"/>
      <c r="L90" s="9" t="s">
        <v>185</v>
      </c>
      <c r="M90" s="15"/>
      <c r="N90" s="17"/>
      <c r="O90" s="17"/>
      <c r="Q90" s="2">
        <f t="shared" si="11"/>
        <v>1</v>
      </c>
      <c r="R90" s="2">
        <f t="shared" si="12"/>
        <v>0</v>
      </c>
      <c r="S90" s="2">
        <f t="shared" si="13"/>
        <v>0</v>
      </c>
      <c r="T90" s="2">
        <f t="shared" si="14"/>
        <v>0</v>
      </c>
    </row>
    <row r="91" spans="1:20">
      <c r="A91" s="9">
        <f t="shared" si="10"/>
        <v>88</v>
      </c>
      <c r="B91" s="2" t="s">
        <v>65</v>
      </c>
      <c r="C91" s="10" t="s">
        <v>152</v>
      </c>
      <c r="D91" s="11" t="s">
        <v>158</v>
      </c>
      <c r="E91" s="2" t="s">
        <v>18</v>
      </c>
      <c r="F91" s="2" t="s">
        <v>18</v>
      </c>
      <c r="G91" s="10" t="s">
        <v>154</v>
      </c>
      <c r="H91" s="9">
        <v>1</v>
      </c>
      <c r="I91" s="9"/>
      <c r="J91" s="10"/>
      <c r="K91" s="2"/>
      <c r="L91" s="9" t="s">
        <v>185</v>
      </c>
      <c r="M91" s="15"/>
      <c r="N91" s="17"/>
      <c r="O91" s="17"/>
      <c r="Q91" s="2">
        <f t="shared" si="11"/>
        <v>1</v>
      </c>
      <c r="R91" s="2">
        <f t="shared" si="12"/>
        <v>0</v>
      </c>
      <c r="S91" s="2">
        <f t="shared" si="13"/>
        <v>0</v>
      </c>
      <c r="T91" s="2">
        <f t="shared" si="14"/>
        <v>0</v>
      </c>
    </row>
    <row r="92" spans="1:20">
      <c r="A92" s="9">
        <f t="shared" si="10"/>
        <v>89</v>
      </c>
      <c r="B92" s="2" t="s">
        <v>65</v>
      </c>
      <c r="C92" s="10" t="s">
        <v>114</v>
      </c>
      <c r="D92" s="11" t="s">
        <v>167</v>
      </c>
      <c r="E92" s="2" t="s">
        <v>77</v>
      </c>
      <c r="F92" s="2" t="s">
        <v>127</v>
      </c>
      <c r="G92" s="10" t="s">
        <v>110</v>
      </c>
      <c r="H92" s="9">
        <v>1</v>
      </c>
      <c r="I92" s="9"/>
      <c r="J92" s="10"/>
      <c r="K92" s="2"/>
      <c r="L92" s="9" t="s">
        <v>185</v>
      </c>
      <c r="M92" s="15"/>
      <c r="N92" s="17"/>
      <c r="O92" s="17"/>
      <c r="Q92" s="2">
        <f t="shared" si="11"/>
        <v>1</v>
      </c>
      <c r="R92" s="2">
        <f t="shared" si="12"/>
        <v>0</v>
      </c>
      <c r="S92" s="2">
        <f t="shared" si="13"/>
        <v>0</v>
      </c>
      <c r="T92" s="2">
        <f t="shared" si="14"/>
        <v>0</v>
      </c>
    </row>
    <row r="93" spans="1:20">
      <c r="A93" s="9">
        <f t="shared" si="10"/>
        <v>90</v>
      </c>
      <c r="B93" s="2" t="s">
        <v>65</v>
      </c>
      <c r="C93" s="10" t="s">
        <v>153</v>
      </c>
      <c r="D93" s="11" t="s">
        <v>156</v>
      </c>
      <c r="E93" s="2" t="s">
        <v>18</v>
      </c>
      <c r="F93" s="2" t="s">
        <v>18</v>
      </c>
      <c r="G93" s="10" t="s">
        <v>155</v>
      </c>
      <c r="H93" s="9">
        <v>1</v>
      </c>
      <c r="I93" s="9"/>
      <c r="J93" s="10"/>
      <c r="K93" s="2"/>
      <c r="L93" s="9" t="s">
        <v>185</v>
      </c>
      <c r="M93" s="15"/>
      <c r="N93" s="17"/>
      <c r="O93" s="17"/>
      <c r="Q93" s="2">
        <f t="shared" si="11"/>
        <v>1</v>
      </c>
      <c r="R93" s="2">
        <f t="shared" si="12"/>
        <v>0</v>
      </c>
      <c r="S93" s="2">
        <f t="shared" si="13"/>
        <v>0</v>
      </c>
      <c r="T93" s="2">
        <f t="shared" si="14"/>
        <v>0</v>
      </c>
    </row>
    <row r="94" spans="1:20">
      <c r="A94" s="9">
        <f t="shared" si="10"/>
        <v>91</v>
      </c>
      <c r="B94" s="2" t="s">
        <v>65</v>
      </c>
      <c r="C94" s="10" t="s">
        <v>153</v>
      </c>
      <c r="D94" s="11" t="s">
        <v>156</v>
      </c>
      <c r="E94" s="2" t="s">
        <v>18</v>
      </c>
      <c r="F94" s="2" t="s">
        <v>18</v>
      </c>
      <c r="G94" s="10" t="s">
        <v>155</v>
      </c>
      <c r="H94" s="9">
        <v>1</v>
      </c>
      <c r="I94" s="9"/>
      <c r="J94" s="10"/>
      <c r="K94" s="2"/>
      <c r="L94" s="9" t="s">
        <v>185</v>
      </c>
      <c r="M94" s="15"/>
      <c r="N94" s="17"/>
      <c r="O94" s="17"/>
      <c r="Q94" s="2">
        <f t="shared" si="11"/>
        <v>1</v>
      </c>
      <c r="R94" s="2">
        <f t="shared" si="12"/>
        <v>0</v>
      </c>
      <c r="S94" s="2">
        <f t="shared" si="13"/>
        <v>0</v>
      </c>
      <c r="T94" s="2">
        <f t="shared" si="14"/>
        <v>0</v>
      </c>
    </row>
    <row r="95" spans="1:20">
      <c r="A95" s="9">
        <f t="shared" si="10"/>
        <v>92</v>
      </c>
      <c r="B95" s="2" t="s">
        <v>65</v>
      </c>
      <c r="C95" s="10" t="s">
        <v>116</v>
      </c>
      <c r="D95" s="11" t="s">
        <v>159</v>
      </c>
      <c r="E95" s="2" t="s">
        <v>129</v>
      </c>
      <c r="F95" s="2" t="s">
        <v>28</v>
      </c>
      <c r="G95" s="10"/>
      <c r="H95" s="9">
        <v>1</v>
      </c>
      <c r="I95" s="9"/>
      <c r="J95" s="10"/>
      <c r="K95" s="2" t="s">
        <v>146</v>
      </c>
      <c r="L95" s="9" t="s">
        <v>185</v>
      </c>
      <c r="M95" s="15"/>
      <c r="N95" s="17"/>
      <c r="O95" s="17"/>
      <c r="Q95" s="2">
        <f t="shared" si="11"/>
        <v>1</v>
      </c>
      <c r="R95" s="2">
        <f t="shared" si="12"/>
        <v>0</v>
      </c>
      <c r="S95" s="2">
        <f t="shared" si="13"/>
        <v>0</v>
      </c>
      <c r="T95" s="2">
        <f t="shared" si="14"/>
        <v>0</v>
      </c>
    </row>
    <row r="96" spans="1:20">
      <c r="A96" s="9">
        <f t="shared" si="10"/>
        <v>93</v>
      </c>
      <c r="B96" s="2" t="s">
        <v>65</v>
      </c>
      <c r="C96" s="10" t="s">
        <v>189</v>
      </c>
      <c r="D96" s="11" t="s">
        <v>171</v>
      </c>
      <c r="E96" s="2" t="s">
        <v>129</v>
      </c>
      <c r="F96" s="2" t="s">
        <v>39</v>
      </c>
      <c r="G96" s="10" t="s">
        <v>110</v>
      </c>
      <c r="H96" s="9">
        <v>1</v>
      </c>
      <c r="I96" s="9"/>
      <c r="J96" s="10"/>
      <c r="K96" s="2"/>
      <c r="L96" s="9" t="s">
        <v>185</v>
      </c>
      <c r="M96" s="15"/>
      <c r="N96" s="17"/>
      <c r="O96" s="17"/>
      <c r="Q96" s="2">
        <f t="shared" si="11"/>
        <v>1</v>
      </c>
      <c r="R96" s="2">
        <f t="shared" si="12"/>
        <v>0</v>
      </c>
      <c r="S96" s="2">
        <f t="shared" si="13"/>
        <v>0</v>
      </c>
      <c r="T96" s="2">
        <f t="shared" si="14"/>
        <v>0</v>
      </c>
    </row>
    <row r="97" spans="1:20">
      <c r="A97" s="9">
        <f t="shared" si="10"/>
        <v>94</v>
      </c>
      <c r="B97" s="2" t="s">
        <v>65</v>
      </c>
      <c r="C97" s="10" t="s">
        <v>106</v>
      </c>
      <c r="D97" s="11" t="s">
        <v>168</v>
      </c>
      <c r="E97" s="2" t="s">
        <v>77</v>
      </c>
      <c r="F97" s="2" t="s">
        <v>39</v>
      </c>
      <c r="G97" s="10" t="s">
        <v>122</v>
      </c>
      <c r="H97" s="9">
        <v>1</v>
      </c>
      <c r="I97" s="9"/>
      <c r="J97" s="10"/>
      <c r="K97" s="2"/>
      <c r="L97" s="9" t="s">
        <v>185</v>
      </c>
      <c r="M97" s="15"/>
      <c r="N97" s="17"/>
      <c r="O97" s="17"/>
      <c r="Q97" s="2">
        <f t="shared" si="11"/>
        <v>1</v>
      </c>
      <c r="R97" s="2">
        <f t="shared" si="12"/>
        <v>0</v>
      </c>
      <c r="S97" s="2">
        <f t="shared" si="13"/>
        <v>0</v>
      </c>
      <c r="T97" s="2">
        <f t="shared" si="14"/>
        <v>0</v>
      </c>
    </row>
    <row r="98" spans="1:20">
      <c r="A98" s="9">
        <f t="shared" si="10"/>
        <v>95</v>
      </c>
      <c r="B98" s="2" t="s">
        <v>65</v>
      </c>
      <c r="C98" s="10" t="s">
        <v>112</v>
      </c>
      <c r="D98" s="11" t="s">
        <v>169</v>
      </c>
      <c r="E98" s="2" t="s">
        <v>129</v>
      </c>
      <c r="F98" s="2" t="s">
        <v>39</v>
      </c>
      <c r="G98" s="10" t="s">
        <v>122</v>
      </c>
      <c r="H98" s="9">
        <v>1</v>
      </c>
      <c r="I98" s="9"/>
      <c r="J98" s="10"/>
      <c r="K98" s="2"/>
      <c r="L98" s="9" t="s">
        <v>185</v>
      </c>
      <c r="M98" s="15"/>
      <c r="N98" s="17"/>
      <c r="O98" s="17"/>
      <c r="Q98" s="2">
        <f t="shared" si="11"/>
        <v>1</v>
      </c>
      <c r="R98" s="2">
        <f t="shared" si="12"/>
        <v>0</v>
      </c>
      <c r="S98" s="2">
        <f t="shared" si="13"/>
        <v>0</v>
      </c>
      <c r="T98" s="2">
        <f t="shared" si="14"/>
        <v>0</v>
      </c>
    </row>
    <row r="99" spans="1:20">
      <c r="A99" s="9">
        <f t="shared" si="10"/>
        <v>96</v>
      </c>
      <c r="B99" s="2" t="s">
        <v>65</v>
      </c>
      <c r="C99" s="10" t="s">
        <v>74</v>
      </c>
      <c r="D99" s="11" t="s">
        <v>79</v>
      </c>
      <c r="E99" s="2" t="s">
        <v>67</v>
      </c>
      <c r="F99" s="2" t="s">
        <v>39</v>
      </c>
      <c r="G99" s="10" t="s">
        <v>68</v>
      </c>
      <c r="H99" s="9">
        <v>1</v>
      </c>
      <c r="I99" s="9"/>
      <c r="J99" s="10"/>
      <c r="K99" s="2"/>
      <c r="L99" s="9" t="s">
        <v>185</v>
      </c>
      <c r="M99" s="15"/>
      <c r="N99" s="17"/>
      <c r="O99" s="17"/>
      <c r="Q99" s="2">
        <f t="shared" si="11"/>
        <v>1</v>
      </c>
      <c r="R99" s="2">
        <f t="shared" si="12"/>
        <v>0</v>
      </c>
      <c r="S99" s="2">
        <f t="shared" si="13"/>
        <v>0</v>
      </c>
      <c r="T99" s="2">
        <f t="shared" si="14"/>
        <v>0</v>
      </c>
    </row>
    <row r="100" spans="1:20">
      <c r="A100" s="9">
        <f t="shared" si="10"/>
        <v>97</v>
      </c>
      <c r="B100" s="2" t="s">
        <v>65</v>
      </c>
      <c r="C100" s="10" t="s">
        <v>149</v>
      </c>
      <c r="D100" s="11" t="s">
        <v>161</v>
      </c>
      <c r="E100" s="2" t="s">
        <v>77</v>
      </c>
      <c r="F100" s="2" t="s">
        <v>39</v>
      </c>
      <c r="G100" s="10" t="s">
        <v>151</v>
      </c>
      <c r="H100" s="9">
        <v>1</v>
      </c>
      <c r="I100" s="9"/>
      <c r="J100" s="10"/>
      <c r="K100" s="2"/>
      <c r="L100" s="9" t="s">
        <v>185</v>
      </c>
      <c r="M100" s="15"/>
      <c r="N100" s="17"/>
      <c r="O100" s="17"/>
      <c r="Q100" s="2">
        <f t="shared" si="11"/>
        <v>1</v>
      </c>
      <c r="R100" s="2">
        <f t="shared" si="12"/>
        <v>0</v>
      </c>
      <c r="S100" s="2">
        <f t="shared" si="13"/>
        <v>0</v>
      </c>
      <c r="T100" s="2">
        <f t="shared" si="14"/>
        <v>0</v>
      </c>
    </row>
    <row r="101" spans="1:20">
      <c r="A101" s="9">
        <f t="shared" ref="A101:A121" si="15">A100+1</f>
        <v>98</v>
      </c>
      <c r="B101" s="2" t="s">
        <v>65</v>
      </c>
      <c r="C101" s="10" t="s">
        <v>147</v>
      </c>
      <c r="D101" s="11" t="s">
        <v>163</v>
      </c>
      <c r="E101" s="2" t="s">
        <v>77</v>
      </c>
      <c r="F101" s="2" t="s">
        <v>39</v>
      </c>
      <c r="G101" s="10" t="s">
        <v>151</v>
      </c>
      <c r="H101" s="9">
        <v>1</v>
      </c>
      <c r="I101" s="9"/>
      <c r="J101" s="10"/>
      <c r="K101" s="2"/>
      <c r="L101" s="9" t="s">
        <v>185</v>
      </c>
      <c r="M101" s="15"/>
      <c r="N101" s="17"/>
      <c r="O101" s="17"/>
      <c r="Q101" s="2">
        <f t="shared" ref="Q101:Q121" si="16">IF($L101="Mod",1,0)</f>
        <v>1</v>
      </c>
      <c r="R101" s="2">
        <f t="shared" ref="R101:R121" si="17">IF($L101="Trad",1,0)</f>
        <v>0</v>
      </c>
      <c r="S101" s="2">
        <f t="shared" ref="S101:S121" si="18">IF($L101="Fixed",1,0)</f>
        <v>0</v>
      </c>
      <c r="T101" s="2">
        <f t="shared" ref="T101:T121" si="19">IF($L101="Multi",1,0)</f>
        <v>0</v>
      </c>
    </row>
    <row r="102" spans="1:20">
      <c r="A102" s="9">
        <f t="shared" si="15"/>
        <v>99</v>
      </c>
      <c r="B102" s="2" t="s">
        <v>65</v>
      </c>
      <c r="C102" s="10" t="s">
        <v>66</v>
      </c>
      <c r="D102" s="11" t="s">
        <v>78</v>
      </c>
      <c r="E102" s="2" t="s">
        <v>67</v>
      </c>
      <c r="F102" s="2" t="s">
        <v>39</v>
      </c>
      <c r="G102" s="10" t="s">
        <v>68</v>
      </c>
      <c r="H102" s="9">
        <v>1</v>
      </c>
      <c r="I102" s="9"/>
      <c r="J102" s="10"/>
      <c r="K102" s="2"/>
      <c r="L102" s="9" t="s">
        <v>185</v>
      </c>
      <c r="M102" s="15"/>
      <c r="N102" s="17"/>
      <c r="O102" s="17"/>
      <c r="Q102" s="2">
        <f t="shared" si="16"/>
        <v>1</v>
      </c>
      <c r="R102" s="2">
        <f t="shared" si="17"/>
        <v>0</v>
      </c>
      <c r="S102" s="2">
        <f t="shared" si="18"/>
        <v>0</v>
      </c>
      <c r="T102" s="2">
        <f t="shared" si="19"/>
        <v>0</v>
      </c>
    </row>
    <row r="103" spans="1:20">
      <c r="A103" s="9">
        <f t="shared" si="15"/>
        <v>100</v>
      </c>
      <c r="B103" s="2" t="s">
        <v>65</v>
      </c>
      <c r="C103" s="10" t="s">
        <v>148</v>
      </c>
      <c r="D103" s="11" t="s">
        <v>162</v>
      </c>
      <c r="E103" s="2" t="s">
        <v>77</v>
      </c>
      <c r="F103" s="2" t="s">
        <v>39</v>
      </c>
      <c r="G103" s="10" t="s">
        <v>151</v>
      </c>
      <c r="H103" s="9">
        <v>1</v>
      </c>
      <c r="I103" s="9"/>
      <c r="J103" s="10"/>
      <c r="K103" s="2"/>
      <c r="L103" s="9" t="s">
        <v>185</v>
      </c>
      <c r="M103" s="15"/>
      <c r="N103" s="17"/>
      <c r="O103" s="17"/>
      <c r="Q103" s="2">
        <f t="shared" si="16"/>
        <v>1</v>
      </c>
      <c r="R103" s="2">
        <f t="shared" si="17"/>
        <v>0</v>
      </c>
      <c r="S103" s="2">
        <f t="shared" si="18"/>
        <v>0</v>
      </c>
      <c r="T103" s="2">
        <f t="shared" si="19"/>
        <v>0</v>
      </c>
    </row>
    <row r="104" spans="1:20">
      <c r="A104" s="9">
        <f t="shared" si="15"/>
        <v>101</v>
      </c>
      <c r="B104" s="2" t="s">
        <v>65</v>
      </c>
      <c r="C104" s="10" t="s">
        <v>113</v>
      </c>
      <c r="D104" s="11" t="s">
        <v>170</v>
      </c>
      <c r="E104" s="2" t="s">
        <v>129</v>
      </c>
      <c r="F104" s="2" t="s">
        <v>28</v>
      </c>
      <c r="G104" s="10" t="s">
        <v>121</v>
      </c>
      <c r="H104" s="9">
        <v>1</v>
      </c>
      <c r="I104" s="9"/>
      <c r="J104" s="10"/>
      <c r="K104" s="2"/>
      <c r="L104" s="9" t="s">
        <v>187</v>
      </c>
      <c r="M104" s="15"/>
      <c r="N104" s="17"/>
      <c r="O104" s="17"/>
      <c r="Q104" s="2">
        <f t="shared" si="16"/>
        <v>0</v>
      </c>
      <c r="R104" s="2">
        <f t="shared" si="17"/>
        <v>1</v>
      </c>
      <c r="S104" s="2">
        <f t="shared" si="18"/>
        <v>0</v>
      </c>
      <c r="T104" s="2">
        <f t="shared" si="19"/>
        <v>0</v>
      </c>
    </row>
    <row r="105" spans="1:20">
      <c r="A105" s="9">
        <f t="shared" si="15"/>
        <v>102</v>
      </c>
      <c r="B105" s="2" t="s">
        <v>104</v>
      </c>
      <c r="C105" s="10" t="s">
        <v>27</v>
      </c>
      <c r="D105" s="11"/>
      <c r="E105" s="2" t="s">
        <v>34</v>
      </c>
      <c r="F105" s="2" t="s">
        <v>33</v>
      </c>
      <c r="G105" s="10" t="s">
        <v>25</v>
      </c>
      <c r="H105" s="9">
        <v>3</v>
      </c>
      <c r="I105" s="9"/>
      <c r="J105" s="10"/>
      <c r="K105" s="2" t="s">
        <v>288</v>
      </c>
      <c r="L105" s="9" t="s">
        <v>187</v>
      </c>
      <c r="M105" s="15"/>
      <c r="N105" s="17"/>
      <c r="O105" s="17"/>
      <c r="Q105" s="2">
        <f t="shared" si="16"/>
        <v>0</v>
      </c>
      <c r="R105" s="2">
        <f t="shared" si="17"/>
        <v>1</v>
      </c>
      <c r="S105" s="2">
        <f t="shared" si="18"/>
        <v>0</v>
      </c>
      <c r="T105" s="2">
        <f t="shared" si="19"/>
        <v>0</v>
      </c>
    </row>
    <row r="106" spans="1:20">
      <c r="A106" s="9">
        <f t="shared" si="15"/>
        <v>103</v>
      </c>
      <c r="B106" s="2" t="s">
        <v>86</v>
      </c>
      <c r="C106" s="10" t="s">
        <v>177</v>
      </c>
      <c r="D106" s="11"/>
      <c r="E106" s="2" t="s">
        <v>178</v>
      </c>
      <c r="F106" s="2" t="s">
        <v>93</v>
      </c>
      <c r="G106" s="10"/>
      <c r="H106" s="9">
        <v>9</v>
      </c>
      <c r="I106" s="9"/>
      <c r="J106" s="10"/>
      <c r="K106" s="2"/>
      <c r="L106" s="9" t="s">
        <v>184</v>
      </c>
      <c r="M106" s="15"/>
      <c r="N106" s="17"/>
      <c r="O106" s="17"/>
      <c r="Q106" s="2">
        <f t="shared" si="16"/>
        <v>0</v>
      </c>
      <c r="R106" s="2">
        <f t="shared" si="17"/>
        <v>0</v>
      </c>
      <c r="S106" s="2">
        <f t="shared" si="18"/>
        <v>0</v>
      </c>
      <c r="T106" s="2">
        <f t="shared" si="19"/>
        <v>1</v>
      </c>
    </row>
    <row r="107" spans="1:20">
      <c r="A107" s="9">
        <f t="shared" si="15"/>
        <v>104</v>
      </c>
      <c r="B107" s="2" t="s">
        <v>86</v>
      </c>
      <c r="C107" s="10" t="s">
        <v>89</v>
      </c>
      <c r="D107" s="11"/>
      <c r="E107" s="2" t="s">
        <v>34</v>
      </c>
      <c r="F107" s="2" t="s">
        <v>88</v>
      </c>
      <c r="G107" s="10"/>
      <c r="H107" s="9">
        <v>30</v>
      </c>
      <c r="I107" s="9"/>
      <c r="J107" s="10"/>
      <c r="K107" s="2"/>
      <c r="L107" s="9" t="s">
        <v>184</v>
      </c>
      <c r="M107" s="15"/>
      <c r="N107" s="17"/>
      <c r="O107" s="17"/>
      <c r="Q107" s="2">
        <f t="shared" si="16"/>
        <v>0</v>
      </c>
      <c r="R107" s="2">
        <f t="shared" si="17"/>
        <v>0</v>
      </c>
      <c r="S107" s="2">
        <f t="shared" si="18"/>
        <v>0</v>
      </c>
      <c r="T107" s="2">
        <f t="shared" si="19"/>
        <v>1</v>
      </c>
    </row>
    <row r="108" spans="1:20">
      <c r="A108" s="9">
        <f t="shared" si="15"/>
        <v>105</v>
      </c>
      <c r="B108" s="2" t="s">
        <v>86</v>
      </c>
      <c r="C108" s="10" t="s">
        <v>95</v>
      </c>
      <c r="D108" s="11"/>
      <c r="E108" s="2" t="s">
        <v>34</v>
      </c>
      <c r="F108" s="2" t="s">
        <v>92</v>
      </c>
      <c r="G108" s="10"/>
      <c r="H108" s="9">
        <v>6</v>
      </c>
      <c r="I108" s="9"/>
      <c r="J108" s="10"/>
      <c r="K108" s="2"/>
      <c r="L108" s="9" t="s">
        <v>184</v>
      </c>
      <c r="M108" s="15"/>
      <c r="N108" s="17"/>
      <c r="O108" s="17"/>
      <c r="Q108" s="2">
        <f t="shared" si="16"/>
        <v>0</v>
      </c>
      <c r="R108" s="2">
        <f t="shared" si="17"/>
        <v>0</v>
      </c>
      <c r="S108" s="2">
        <f t="shared" si="18"/>
        <v>0</v>
      </c>
      <c r="T108" s="2">
        <f t="shared" si="19"/>
        <v>1</v>
      </c>
    </row>
    <row r="109" spans="1:20">
      <c r="A109" s="9">
        <f t="shared" si="15"/>
        <v>106</v>
      </c>
      <c r="B109" s="2" t="s">
        <v>86</v>
      </c>
      <c r="C109" s="10" t="s">
        <v>95</v>
      </c>
      <c r="D109" s="11"/>
      <c r="E109" s="2" t="s">
        <v>34</v>
      </c>
      <c r="F109" s="2" t="s">
        <v>92</v>
      </c>
      <c r="G109" s="10"/>
      <c r="H109" s="9">
        <v>6</v>
      </c>
      <c r="I109" s="9"/>
      <c r="J109" s="10"/>
      <c r="K109" s="2"/>
      <c r="L109" s="9" t="s">
        <v>184</v>
      </c>
      <c r="M109" s="15"/>
      <c r="N109" s="17"/>
      <c r="O109" s="17"/>
      <c r="Q109" s="2">
        <f t="shared" si="16"/>
        <v>0</v>
      </c>
      <c r="R109" s="2">
        <f t="shared" si="17"/>
        <v>0</v>
      </c>
      <c r="S109" s="2">
        <f t="shared" si="18"/>
        <v>0</v>
      </c>
      <c r="T109" s="2">
        <f t="shared" si="19"/>
        <v>1</v>
      </c>
    </row>
    <row r="110" spans="1:20">
      <c r="A110" s="9">
        <f t="shared" si="15"/>
        <v>107</v>
      </c>
      <c r="B110" s="2" t="s">
        <v>86</v>
      </c>
      <c r="C110" s="10" t="s">
        <v>95</v>
      </c>
      <c r="D110" s="11"/>
      <c r="E110" s="2" t="s">
        <v>34</v>
      </c>
      <c r="F110" s="2" t="s">
        <v>272</v>
      </c>
      <c r="G110" s="10"/>
      <c r="H110" s="9">
        <v>6</v>
      </c>
      <c r="I110" s="9"/>
      <c r="J110" s="10"/>
      <c r="K110" s="2"/>
      <c r="L110" s="9" t="s">
        <v>184</v>
      </c>
      <c r="M110" s="15"/>
      <c r="N110" s="17"/>
      <c r="O110" s="17"/>
      <c r="Q110" s="2">
        <f t="shared" si="16"/>
        <v>0</v>
      </c>
      <c r="R110" s="2">
        <f t="shared" si="17"/>
        <v>0</v>
      </c>
      <c r="S110" s="2">
        <f t="shared" si="18"/>
        <v>0</v>
      </c>
      <c r="T110" s="2">
        <f t="shared" si="19"/>
        <v>1</v>
      </c>
    </row>
    <row r="111" spans="1:20">
      <c r="A111" s="9">
        <f t="shared" si="15"/>
        <v>108</v>
      </c>
      <c r="B111" s="2" t="s">
        <v>86</v>
      </c>
      <c r="C111" s="10" t="s">
        <v>179</v>
      </c>
      <c r="D111" s="11"/>
      <c r="E111" s="2" t="s">
        <v>178</v>
      </c>
      <c r="F111" s="2" t="s">
        <v>93</v>
      </c>
      <c r="G111" s="10"/>
      <c r="H111" s="9">
        <v>6</v>
      </c>
      <c r="I111" s="9"/>
      <c r="J111" s="10"/>
      <c r="K111" s="2"/>
      <c r="L111" s="9" t="s">
        <v>184</v>
      </c>
      <c r="M111" s="15"/>
      <c r="N111" s="17"/>
      <c r="O111" s="17"/>
      <c r="Q111" s="2">
        <f t="shared" si="16"/>
        <v>0</v>
      </c>
      <c r="R111" s="2">
        <f t="shared" si="17"/>
        <v>0</v>
      </c>
      <c r="S111" s="2">
        <f t="shared" si="18"/>
        <v>0</v>
      </c>
      <c r="T111" s="2">
        <f t="shared" si="19"/>
        <v>1</v>
      </c>
    </row>
    <row r="112" spans="1:20">
      <c r="A112" s="9">
        <f t="shared" si="15"/>
        <v>109</v>
      </c>
      <c r="B112" s="2" t="s">
        <v>86</v>
      </c>
      <c r="C112" s="10" t="s">
        <v>94</v>
      </c>
      <c r="D112" s="11"/>
      <c r="E112" s="2" t="s">
        <v>34</v>
      </c>
      <c r="F112" s="2" t="s">
        <v>39</v>
      </c>
      <c r="G112" s="10"/>
      <c r="H112" s="9">
        <v>10</v>
      </c>
      <c r="I112" s="9"/>
      <c r="J112" s="10"/>
      <c r="K112" s="2"/>
      <c r="L112" s="9" t="s">
        <v>184</v>
      </c>
      <c r="M112" s="15"/>
      <c r="N112" s="17"/>
      <c r="O112" s="17"/>
      <c r="Q112" s="2">
        <f t="shared" si="16"/>
        <v>0</v>
      </c>
      <c r="R112" s="2">
        <f t="shared" si="17"/>
        <v>0</v>
      </c>
      <c r="S112" s="2">
        <f t="shared" si="18"/>
        <v>0</v>
      </c>
      <c r="T112" s="2">
        <f t="shared" si="19"/>
        <v>1</v>
      </c>
    </row>
    <row r="113" spans="1:20">
      <c r="A113" s="9">
        <f t="shared" si="15"/>
        <v>110</v>
      </c>
      <c r="B113" s="2" t="s">
        <v>86</v>
      </c>
      <c r="C113" s="10" t="s">
        <v>286</v>
      </c>
      <c r="D113" s="11"/>
      <c r="E113" s="2" t="s">
        <v>34</v>
      </c>
      <c r="F113" s="2" t="s">
        <v>88</v>
      </c>
      <c r="G113" s="10"/>
      <c r="H113" s="9">
        <v>16</v>
      </c>
      <c r="I113" s="9"/>
      <c r="J113" s="10"/>
      <c r="K113" s="2"/>
      <c r="L113" s="9" t="s">
        <v>184</v>
      </c>
      <c r="M113" s="15"/>
      <c r="N113" s="17"/>
      <c r="O113" s="17"/>
      <c r="Q113" s="2">
        <f t="shared" si="16"/>
        <v>0</v>
      </c>
      <c r="R113" s="2">
        <f t="shared" si="17"/>
        <v>0</v>
      </c>
      <c r="S113" s="2">
        <f t="shared" si="18"/>
        <v>0</v>
      </c>
      <c r="T113" s="2">
        <f t="shared" si="19"/>
        <v>1</v>
      </c>
    </row>
    <row r="114" spans="1:20">
      <c r="A114" s="9">
        <f t="shared" si="15"/>
        <v>111</v>
      </c>
      <c r="B114" s="19" t="s">
        <v>86</v>
      </c>
      <c r="C114" s="20" t="s">
        <v>276</v>
      </c>
      <c r="D114" s="21"/>
      <c r="E114" s="19" t="s">
        <v>178</v>
      </c>
      <c r="F114" s="19" t="s">
        <v>275</v>
      </c>
      <c r="G114" s="20"/>
      <c r="H114" s="22">
        <v>5</v>
      </c>
      <c r="I114" s="22"/>
      <c r="J114" s="20"/>
      <c r="K114" s="19"/>
      <c r="L114" s="22" t="s">
        <v>184</v>
      </c>
      <c r="M114" s="15"/>
      <c r="N114" s="17"/>
      <c r="O114" s="17"/>
      <c r="Q114" s="2">
        <f t="shared" si="16"/>
        <v>0</v>
      </c>
      <c r="R114" s="2">
        <f t="shared" si="17"/>
        <v>0</v>
      </c>
      <c r="S114" s="2">
        <f t="shared" si="18"/>
        <v>0</v>
      </c>
      <c r="T114" s="2">
        <f t="shared" si="19"/>
        <v>1</v>
      </c>
    </row>
    <row r="115" spans="1:20">
      <c r="A115" s="18">
        <f t="shared" si="15"/>
        <v>112</v>
      </c>
      <c r="B115" s="2" t="s">
        <v>86</v>
      </c>
      <c r="C115" s="10" t="s">
        <v>287</v>
      </c>
      <c r="D115" s="11"/>
      <c r="E115" s="2" t="s">
        <v>34</v>
      </c>
      <c r="F115" s="2" t="s">
        <v>88</v>
      </c>
      <c r="G115" s="10"/>
      <c r="H115" s="9">
        <v>18</v>
      </c>
      <c r="I115" s="9"/>
      <c r="J115" s="10"/>
      <c r="K115" s="2"/>
      <c r="L115" s="9" t="s">
        <v>184</v>
      </c>
      <c r="M115" s="15"/>
      <c r="N115" s="17"/>
      <c r="O115" s="17"/>
      <c r="Q115" s="2">
        <f t="shared" si="16"/>
        <v>0</v>
      </c>
      <c r="R115" s="2">
        <f t="shared" si="17"/>
        <v>0</v>
      </c>
      <c r="S115" s="2">
        <f t="shared" si="18"/>
        <v>0</v>
      </c>
      <c r="T115" s="2">
        <f t="shared" si="19"/>
        <v>1</v>
      </c>
    </row>
    <row r="116" spans="1:20">
      <c r="A116" s="9">
        <f t="shared" si="15"/>
        <v>113</v>
      </c>
      <c r="B116" s="2" t="s">
        <v>86</v>
      </c>
      <c r="C116" s="10" t="s">
        <v>90</v>
      </c>
      <c r="D116" s="11"/>
      <c r="E116" s="2" t="s">
        <v>34</v>
      </c>
      <c r="F116" s="2" t="s">
        <v>88</v>
      </c>
      <c r="G116" s="10"/>
      <c r="H116" s="9">
        <v>20</v>
      </c>
      <c r="I116" s="9"/>
      <c r="J116" s="10"/>
      <c r="K116" s="2"/>
      <c r="L116" s="9" t="s">
        <v>184</v>
      </c>
      <c r="M116" s="15"/>
      <c r="N116" s="17"/>
      <c r="O116" s="17"/>
      <c r="Q116" s="2">
        <f t="shared" si="16"/>
        <v>0</v>
      </c>
      <c r="R116" s="2">
        <f t="shared" si="17"/>
        <v>0</v>
      </c>
      <c r="S116" s="2">
        <f t="shared" si="18"/>
        <v>0</v>
      </c>
      <c r="T116" s="2">
        <f t="shared" si="19"/>
        <v>1</v>
      </c>
    </row>
    <row r="117" spans="1:20">
      <c r="A117" s="9">
        <f t="shared" si="15"/>
        <v>114</v>
      </c>
      <c r="B117" s="2" t="s">
        <v>86</v>
      </c>
      <c r="C117" s="10" t="s">
        <v>91</v>
      </c>
      <c r="D117" s="11"/>
      <c r="E117" s="2" t="s">
        <v>34</v>
      </c>
      <c r="F117" s="2" t="s">
        <v>92</v>
      </c>
      <c r="G117" s="10"/>
      <c r="H117" s="9">
        <v>13</v>
      </c>
      <c r="I117" s="9"/>
      <c r="J117" s="10"/>
      <c r="K117" s="2"/>
      <c r="L117" s="9" t="s">
        <v>184</v>
      </c>
      <c r="M117" s="15"/>
      <c r="N117" s="17"/>
      <c r="O117" s="17"/>
      <c r="Q117" s="2">
        <f t="shared" si="16"/>
        <v>0</v>
      </c>
      <c r="R117" s="2">
        <f t="shared" si="17"/>
        <v>0</v>
      </c>
      <c r="S117" s="2">
        <f t="shared" si="18"/>
        <v>0</v>
      </c>
      <c r="T117" s="2">
        <f t="shared" si="19"/>
        <v>1</v>
      </c>
    </row>
    <row r="118" spans="1:20">
      <c r="A118" s="9">
        <f t="shared" si="15"/>
        <v>115</v>
      </c>
      <c r="B118" s="2" t="s">
        <v>86</v>
      </c>
      <c r="C118" s="10" t="s">
        <v>91</v>
      </c>
      <c r="D118" s="11"/>
      <c r="E118" s="2" t="s">
        <v>34</v>
      </c>
      <c r="F118" s="2" t="s">
        <v>88</v>
      </c>
      <c r="G118" s="10"/>
      <c r="H118" s="9">
        <v>13</v>
      </c>
      <c r="I118" s="9"/>
      <c r="J118" s="10"/>
      <c r="K118" s="2"/>
      <c r="L118" s="9" t="s">
        <v>184</v>
      </c>
      <c r="M118" s="15"/>
      <c r="N118" s="17"/>
      <c r="O118" s="17"/>
      <c r="Q118" s="2">
        <f t="shared" si="16"/>
        <v>0</v>
      </c>
      <c r="R118" s="2">
        <f t="shared" si="17"/>
        <v>0</v>
      </c>
      <c r="S118" s="2">
        <f t="shared" si="18"/>
        <v>0</v>
      </c>
      <c r="T118" s="2">
        <f t="shared" si="19"/>
        <v>1</v>
      </c>
    </row>
    <row r="119" spans="1:20">
      <c r="A119" s="9">
        <f t="shared" si="15"/>
        <v>116</v>
      </c>
      <c r="B119" s="2" t="s">
        <v>86</v>
      </c>
      <c r="C119" s="10" t="s">
        <v>87</v>
      </c>
      <c r="D119" s="11"/>
      <c r="E119" s="2" t="s">
        <v>34</v>
      </c>
      <c r="F119" s="2" t="s">
        <v>88</v>
      </c>
      <c r="G119" s="10"/>
      <c r="H119" s="9">
        <v>13</v>
      </c>
      <c r="I119" s="9"/>
      <c r="J119" s="10"/>
      <c r="K119" s="2"/>
      <c r="L119" s="9" t="s">
        <v>184</v>
      </c>
      <c r="M119" s="15"/>
      <c r="N119" s="17"/>
      <c r="O119" s="17"/>
      <c r="Q119" s="2">
        <f t="shared" si="16"/>
        <v>0</v>
      </c>
      <c r="R119" s="2">
        <f t="shared" si="17"/>
        <v>0</v>
      </c>
      <c r="S119" s="2">
        <f t="shared" si="18"/>
        <v>0</v>
      </c>
      <c r="T119" s="2">
        <f t="shared" si="19"/>
        <v>1</v>
      </c>
    </row>
    <row r="120" spans="1:20">
      <c r="A120" s="9">
        <f t="shared" si="15"/>
        <v>117</v>
      </c>
      <c r="B120" s="2" t="s">
        <v>274</v>
      </c>
      <c r="C120" s="10" t="s">
        <v>104</v>
      </c>
      <c r="D120" s="11"/>
      <c r="E120" s="2" t="s">
        <v>34</v>
      </c>
      <c r="F120" s="2" t="s">
        <v>88</v>
      </c>
      <c r="G120" s="10"/>
      <c r="H120" s="9">
        <v>6</v>
      </c>
      <c r="I120" s="9"/>
      <c r="J120" s="10"/>
      <c r="K120" s="2"/>
      <c r="L120" s="9" t="s">
        <v>184</v>
      </c>
      <c r="M120" s="15"/>
      <c r="N120" s="17"/>
      <c r="O120" s="17"/>
      <c r="Q120" s="2">
        <f t="shared" si="16"/>
        <v>0</v>
      </c>
      <c r="R120" s="2">
        <f t="shared" si="17"/>
        <v>0</v>
      </c>
      <c r="S120" s="2">
        <f t="shared" si="18"/>
        <v>0</v>
      </c>
      <c r="T120" s="2">
        <f t="shared" si="19"/>
        <v>1</v>
      </c>
    </row>
    <row r="121" spans="1:20">
      <c r="A121" s="9">
        <f t="shared" si="15"/>
        <v>118</v>
      </c>
      <c r="B121" s="2" t="s">
        <v>69</v>
      </c>
      <c r="C121" s="10" t="s">
        <v>70</v>
      </c>
      <c r="D121" s="11" t="s">
        <v>71</v>
      </c>
      <c r="E121" s="2" t="s">
        <v>72</v>
      </c>
      <c r="F121" s="2" t="s">
        <v>39</v>
      </c>
      <c r="G121" s="10" t="s">
        <v>73</v>
      </c>
      <c r="H121" s="9">
        <v>1</v>
      </c>
      <c r="I121" s="9"/>
      <c r="J121" s="10" t="s">
        <v>213</v>
      </c>
      <c r="K121" s="2"/>
      <c r="L121" s="9" t="s">
        <v>185</v>
      </c>
      <c r="M121" s="15"/>
      <c r="N121" s="17"/>
      <c r="O121" s="17"/>
      <c r="Q121" s="2">
        <f t="shared" si="16"/>
        <v>1</v>
      </c>
      <c r="R121" s="2">
        <f t="shared" si="17"/>
        <v>0</v>
      </c>
      <c r="S121" s="2">
        <f t="shared" si="18"/>
        <v>0</v>
      </c>
      <c r="T121" s="2">
        <f t="shared" si="19"/>
        <v>0</v>
      </c>
    </row>
    <row r="122" spans="1:20">
      <c r="B122" s="1"/>
      <c r="Q122" s="2"/>
      <c r="R122" s="2"/>
      <c r="S122" s="2"/>
      <c r="T122" s="2"/>
    </row>
    <row r="123" spans="1:20">
      <c r="B123" s="2" t="s">
        <v>185</v>
      </c>
      <c r="C123" s="11">
        <f>Q127</f>
        <v>36</v>
      </c>
      <c r="Q123" s="2"/>
      <c r="R123" s="2"/>
      <c r="S123" s="2"/>
      <c r="T123" s="2"/>
    </row>
    <row r="124" spans="1:20">
      <c r="B124" s="2" t="s">
        <v>186</v>
      </c>
      <c r="C124" s="11">
        <f>S127</f>
        <v>13</v>
      </c>
      <c r="Q124" s="2"/>
      <c r="R124" s="2"/>
      <c r="S124" s="2"/>
      <c r="T124" s="2"/>
    </row>
    <row r="125" spans="1:20">
      <c r="B125" s="2" t="s">
        <v>187</v>
      </c>
      <c r="C125" s="11">
        <f>R127</f>
        <v>50</v>
      </c>
      <c r="Q125" s="2"/>
      <c r="R125" s="2"/>
      <c r="S125" s="2"/>
      <c r="T125" s="2"/>
    </row>
    <row r="126" spans="1:20">
      <c r="B126" s="2" t="s">
        <v>184</v>
      </c>
      <c r="C126" s="14">
        <f>T127</f>
        <v>19</v>
      </c>
      <c r="Q126" s="2"/>
      <c r="R126" s="2"/>
      <c r="S126" s="2"/>
      <c r="T126" s="2"/>
    </row>
    <row r="127" spans="1:20">
      <c r="B127" s="2" t="s">
        <v>188</v>
      </c>
      <c r="C127" s="11">
        <f>SUM(C123:C126)</f>
        <v>118</v>
      </c>
      <c r="Q127" s="2">
        <f>SUM(Q4:Q126)</f>
        <v>36</v>
      </c>
      <c r="R127" s="2">
        <f>SUM(R4:R126)</f>
        <v>50</v>
      </c>
      <c r="S127" s="2">
        <f>SUM(S4:S126)</f>
        <v>13</v>
      </c>
      <c r="T127" s="2">
        <f>SUM(T4:T126)</f>
        <v>19</v>
      </c>
    </row>
  </sheetData>
  <sortState ref="B4:T121">
    <sortCondition ref="B4:B121"/>
    <sortCondition ref="C4:C121"/>
    <sortCondition ref="D4:D12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Neal</cp:lastModifiedBy>
  <dcterms:created xsi:type="dcterms:W3CDTF">2014-06-26T21:11:03Z</dcterms:created>
  <dcterms:modified xsi:type="dcterms:W3CDTF">2021-07-27T00:52:05Z</dcterms:modified>
</cp:coreProperties>
</file>