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usFish\Desktop\Bootcamp\Homework\Excel\"/>
    </mc:Choice>
  </mc:AlternateContent>
  <xr:revisionPtr revIDLastSave="0" documentId="8_{D6EE676B-D25D-4FAA-806F-466B68BD0478}" xr6:coauthVersionLast="46" xr6:coauthVersionMax="46" xr10:uidLastSave="{00000000-0000-0000-0000-000000000000}"/>
  <bookViews>
    <workbookView xWindow="-120" yWindow="-120" windowWidth="38640" windowHeight="21390" tabRatio="279" activeTab="5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  <sheet name="Sheet6" sheetId="7" r:id="rId6"/>
  </sheets>
  <definedNames>
    <definedName name="DateData">Sheet1!$A$1:$T$4115</definedName>
    <definedName name="Percent_Funded">Sheet1!$O$2:$O$4115</definedName>
    <definedName name="RawData">Sheet1!$A$1:$R$4115</definedName>
    <definedName name="time">Sheet1!$A$1:$U$4115</definedName>
  </definedNames>
  <calcPr calcId="191029"/>
  <pivotCaches>
    <pivotCache cacheId="0" r:id="rId7"/>
    <pivotCache cacheId="1" r:id="rId8"/>
    <pivotCache cacheId="9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" i="7" l="1"/>
  <c r="P5" i="7"/>
  <c r="P6" i="7"/>
  <c r="P7" i="7"/>
  <c r="P8" i="7"/>
  <c r="P9" i="7"/>
  <c r="P10" i="7"/>
  <c r="P11" i="7"/>
  <c r="P12" i="7"/>
  <c r="P13" i="7"/>
  <c r="P14" i="7"/>
  <c r="P3" i="7"/>
  <c r="O4" i="7"/>
  <c r="O5" i="7"/>
  <c r="O6" i="7"/>
  <c r="O7" i="7"/>
  <c r="O8" i="7"/>
  <c r="O9" i="7"/>
  <c r="O10" i="7"/>
  <c r="O11" i="7"/>
  <c r="O12" i="7"/>
  <c r="O13" i="7"/>
  <c r="O14" i="7"/>
  <c r="O3" i="7"/>
  <c r="N4" i="7"/>
  <c r="N5" i="7"/>
  <c r="N6" i="7"/>
  <c r="N7" i="7"/>
  <c r="N8" i="7"/>
  <c r="N9" i="7"/>
  <c r="N10" i="7"/>
  <c r="N11" i="7"/>
  <c r="N12" i="7"/>
  <c r="N13" i="7"/>
  <c r="N14" i="7"/>
  <c r="N3" i="7"/>
  <c r="M4" i="7"/>
  <c r="M5" i="7"/>
  <c r="M6" i="7"/>
  <c r="M7" i="7"/>
  <c r="M8" i="7"/>
  <c r="M9" i="7"/>
  <c r="M10" i="7"/>
  <c r="M11" i="7"/>
  <c r="M12" i="7"/>
  <c r="M13" i="7"/>
  <c r="M14" i="7"/>
  <c r="M3" i="7"/>
  <c r="G14" i="7"/>
  <c r="G5" i="7"/>
  <c r="G6" i="7"/>
  <c r="G7" i="7"/>
  <c r="G8" i="7"/>
  <c r="G9" i="7"/>
  <c r="G10" i="7"/>
  <c r="G11" i="7"/>
  <c r="G12" i="7"/>
  <c r="G13" i="7"/>
  <c r="G4" i="7"/>
  <c r="G3" i="7"/>
  <c r="I3" i="7"/>
  <c r="D4116" i="1"/>
  <c r="I4" i="7"/>
  <c r="I5" i="7"/>
  <c r="I6" i="7"/>
  <c r="I7" i="7"/>
  <c r="I8" i="7"/>
  <c r="I9" i="7"/>
  <c r="I10" i="7"/>
  <c r="I11" i="7"/>
  <c r="I12" i="7"/>
  <c r="I13" i="7"/>
  <c r="I14" i="7"/>
  <c r="E3" i="7"/>
  <c r="F3" i="7"/>
  <c r="E4" i="7"/>
  <c r="F4" i="7"/>
  <c r="D5" i="7"/>
  <c r="D6" i="7"/>
  <c r="D7" i="7"/>
  <c r="D8" i="7"/>
  <c r="D9" i="7"/>
  <c r="D10" i="7"/>
  <c r="D11" i="7"/>
  <c r="D12" i="7"/>
  <c r="D13" i="7"/>
  <c r="D4" i="7"/>
  <c r="E14" i="7"/>
  <c r="F14" i="7"/>
  <c r="D14" i="7"/>
  <c r="F5" i="7"/>
  <c r="F6" i="7"/>
  <c r="F7" i="7"/>
  <c r="F8" i="7"/>
  <c r="F9" i="7"/>
  <c r="F10" i="7"/>
  <c r="F11" i="7"/>
  <c r="F12" i="7"/>
  <c r="F13" i="7"/>
  <c r="E6" i="7"/>
  <c r="E5" i="7"/>
  <c r="D3" i="7"/>
  <c r="E7" i="7"/>
  <c r="E8" i="7"/>
  <c r="E9" i="7"/>
  <c r="E10" i="7"/>
  <c r="E11" i="7"/>
  <c r="E12" i="7"/>
  <c r="E13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47" i="1"/>
  <c r="O417" i="1"/>
  <c r="O42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8" i="1"/>
  <c r="O419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4" i="7" l="1"/>
  <c r="K14" i="7" s="1"/>
  <c r="H13" i="7"/>
  <c r="J13" i="7" s="1"/>
  <c r="H12" i="7"/>
  <c r="J12" i="7" s="1"/>
  <c r="H11" i="7"/>
  <c r="K11" i="7" s="1"/>
  <c r="H10" i="7"/>
  <c r="J10" i="7" s="1"/>
  <c r="H9" i="7"/>
  <c r="J9" i="7" s="1"/>
  <c r="H8" i="7"/>
  <c r="K8" i="7" s="1"/>
  <c r="H7" i="7"/>
  <c r="J7" i="7" s="1"/>
  <c r="H6" i="7"/>
  <c r="K6" i="7" s="1"/>
  <c r="H5" i="7"/>
  <c r="J5" i="7" s="1"/>
  <c r="H4" i="7"/>
  <c r="K4" i="7" s="1"/>
  <c r="H3" i="7"/>
  <c r="L3" i="7" s="1"/>
  <c r="K12" i="7" l="1"/>
  <c r="L12" i="7"/>
  <c r="L13" i="7"/>
  <c r="L4" i="7"/>
  <c r="L14" i="7"/>
  <c r="L5" i="7"/>
  <c r="K13" i="7"/>
  <c r="L6" i="7"/>
  <c r="L7" i="7"/>
  <c r="K7" i="7"/>
  <c r="L8" i="7"/>
  <c r="L11" i="7"/>
  <c r="L9" i="7"/>
  <c r="J11" i="7"/>
  <c r="L10" i="7"/>
  <c r="J14" i="7"/>
  <c r="J3" i="7"/>
  <c r="J6" i="7"/>
  <c r="J4" i="7"/>
  <c r="J8" i="7"/>
  <c r="K3" i="7"/>
  <c r="K10" i="7"/>
  <c r="K9" i="7"/>
  <c r="K5" i="7"/>
</calcChain>
</file>

<file path=xl/sharedStrings.xml><?xml version="1.0" encoding="utf-8"?>
<sst xmlns="http://schemas.openxmlformats.org/spreadsheetml/2006/main" count="24834" uniqueCount="8406">
  <si>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</si>
  <si>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</si>
  <si>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</si>
  <si>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</si>
  <si>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</si>
  <si>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</si>
  <si>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</si>
  <si>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</si>
  <si>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</si>
  <si>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</si>
  <si>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</si>
  <si>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</si>
  <si>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</si>
  <si>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</si>
  <si>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</si>
  <si>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</si>
  <si>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</si>
  <si>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</si>
  <si>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</si>
  <si>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</si>
  <si>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</si>
  <si>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</si>
  <si>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</si>
  <si>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</si>
  <si>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</si>
  <si>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</si>
  <si>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</si>
  <si>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</si>
  <si>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</si>
  <si>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</si>
  <si>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</si>
  <si>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</si>
  <si>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</si>
  <si>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</si>
  <si>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</si>
  <si>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</si>
  <si>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</si>
  <si>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</si>
  <si>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</si>
  <si>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</si>
  <si>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</si>
  <si>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</si>
  <si>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</si>
  <si>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</si>
  <si>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</si>
  <si>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</si>
  <si>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</si>
  <si>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</si>
  <si>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</si>
  <si>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</si>
  <si>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</si>
  <si>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</si>
  <si>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</si>
  <si>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</si>
  <si>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</si>
  <si>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</si>
  <si>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</si>
  <si>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</si>
  <si>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</si>
  <si>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</si>
  <si>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</si>
  <si>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</si>
  <si>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</si>
  <si>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</si>
  <si>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</si>
  <si>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</si>
  <si>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</si>
  <si>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</si>
  <si>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</si>
  <si>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</si>
  <si>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</si>
  <si>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</si>
  <si>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</si>
  <si>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</si>
  <si>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</si>
  <si>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</si>
  <si>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</si>
  <si>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</si>
  <si>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</si>
  <si>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</si>
  <si>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</si>
  <si>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</si>
  <si>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</si>
  <si>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</si>
  <si>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</si>
  <si>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</si>
  <si>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</si>
  <si>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</si>
  <si>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</si>
  <si>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</si>
  <si>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</si>
  <si>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</si>
  <si>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</si>
  <si>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</si>
  <si>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</si>
  <si>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</si>
  <si>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</si>
  <si>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</si>
  <si>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</si>
  <si>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</si>
  <si>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</si>
  <si>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</si>
  <si>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</si>
  <si>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</si>
  <si>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</si>
  <si>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</si>
  <si>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</si>
  <si>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</si>
  <si>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</si>
  <si>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</si>
  <si>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</si>
  <si>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</si>
  <si>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</si>
  <si>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</si>
  <si>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</si>
  <si>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</si>
  <si>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</si>
  <si>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</si>
  <si>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</si>
  <si>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</si>
  <si>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</si>
  <si>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</si>
  <si>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</si>
  <si>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</si>
  <si>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</si>
  <si>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</si>
  <si>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</si>
  <si>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</si>
  <si>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</si>
  <si>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</si>
  <si>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</si>
  <si>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</si>
  <si>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</si>
  <si>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</si>
  <si>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</si>
  <si>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</si>
  <si>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</si>
  <si>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</si>
  <si>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</si>
  <si>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</si>
  <si>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</si>
  <si>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</si>
  <si>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</si>
  <si>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</si>
  <si>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</si>
  <si>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</si>
  <si>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</si>
  <si>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</si>
  <si>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</si>
  <si>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</si>
  <si>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</si>
  <si>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</si>
  <si>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</si>
  <si>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</si>
  <si>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</si>
  <si>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</si>
  <si>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</si>
  <si>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</si>
  <si>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</si>
  <si>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</si>
  <si>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</si>
  <si>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</si>
  <si>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</si>
  <si>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</si>
  <si>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</si>
  <si>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</si>
  <si>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</si>
  <si>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</si>
  <si>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</si>
  <si>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</si>
  <si>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</si>
  <si>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</si>
  <si>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</si>
  <si>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</si>
  <si>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</si>
  <si>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</si>
  <si>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</si>
  <si>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</si>
  <si>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</si>
  <si>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</si>
  <si>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</si>
  <si>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</si>
  <si>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</si>
  <si>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</si>
  <si>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</si>
  <si>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</si>
  <si>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</si>
  <si>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</si>
  <si>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</si>
  <si>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</si>
  <si>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</si>
  <si>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</si>
  <si>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</si>
  <si>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</si>
  <si>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</si>
  <si>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</si>
  <si>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</si>
  <si>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</si>
  <si>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</si>
  <si>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</si>
  <si>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</si>
  <si>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</si>
  <si>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</si>
  <si>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</si>
  <si>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</si>
  <si>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</si>
  <si>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</si>
  <si>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</si>
  <si>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</si>
  <si>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</si>
  <si>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</si>
  <si>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</si>
  <si>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</si>
  <si>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</si>
  <si>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</si>
  <si>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</si>
  <si>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</si>
  <si>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</si>
  <si>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</si>
  <si>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</si>
  <si>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</si>
  <si>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</si>
  <si>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</si>
  <si>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</si>
  <si>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</si>
  <si>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</si>
  <si>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</si>
  <si>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</si>
  <si>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</si>
  <si>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</si>
  <si>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</si>
  <si>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</si>
  <si>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</si>
  <si>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</si>
  <si>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</si>
  <si>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</si>
  <si>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</si>
  <si>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</si>
  <si>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</si>
  <si>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</si>
  <si>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</si>
  <si>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</si>
  <si>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</si>
  <si>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</si>
  <si>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</si>
  <si>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</si>
  <si>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</si>
  <si>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</si>
  <si>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</si>
  <si>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</si>
  <si>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</si>
  <si>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</si>
  <si>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</si>
  <si>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</si>
  <si>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</si>
  <si>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</si>
  <si>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</si>
  <si>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</si>
  <si>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</si>
  <si>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</si>
  <si>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</si>
  <si>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</si>
  <si>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</si>
  <si>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</si>
  <si>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</si>
  <si>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</si>
  <si>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</si>
  <si>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</si>
  <si>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</si>
  <si>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</si>
  <si>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</si>
  <si>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</si>
  <si>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</si>
  <si>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</si>
  <si>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</si>
  <si>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</si>
  <si>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</si>
  <si>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</si>
  <si>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</si>
  <si>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</si>
  <si>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</si>
  <si>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</si>
  <si>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</si>
  <si>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</si>
  <si>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</si>
  <si>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</si>
  <si>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</si>
  <si>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</si>
  <si>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</si>
  <si>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</si>
  <si>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</si>
  <si>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</si>
  <si>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</si>
  <si>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</si>
  <si>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</si>
  <si>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</si>
  <si>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</si>
  <si>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</si>
  <si>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</si>
  <si>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</si>
  <si>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</si>
  <si>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</si>
  <si>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</si>
  <si>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</si>
  <si>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</si>
  <si>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</si>
  <si>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</si>
  <si>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</si>
  <si>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</si>
  <si>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</si>
  <si>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</si>
  <si>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</si>
  <si>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</si>
  <si>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</si>
  <si>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</si>
  <si>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</si>
  <si>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</si>
  <si>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</si>
  <si>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</si>
  <si>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</si>
  <si>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</si>
  <si>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</si>
  <si>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</si>
  <si>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</si>
  <si>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</si>
  <si>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</si>
  <si>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</si>
  <si>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</si>
  <si>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</si>
  <si>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</si>
  <si>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</si>
  <si>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</si>
  <si>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</si>
  <si>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</si>
  <si>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</si>
  <si>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</si>
  <si>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</si>
  <si>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</si>
  <si>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</si>
  <si>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</si>
  <si>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</si>
  <si>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</si>
  <si>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</si>
  <si>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</si>
  <si>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</si>
  <si>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</si>
  <si>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</si>
  <si>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</si>
  <si>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</si>
  <si>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</si>
  <si>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</si>
  <si>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</si>
  <si>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</si>
  <si>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</si>
  <si>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</si>
  <si>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</si>
  <si>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</si>
  <si>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</si>
  <si>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</si>
  <si>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</si>
  <si>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</si>
  <si>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</si>
  <si>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</si>
  <si>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</si>
  <si>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</si>
  <si>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</si>
  <si>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</si>
  <si>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</si>
  <si>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</si>
  <si>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</si>
  <si>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</si>
  <si>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</si>
  <si>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</si>
  <si>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</si>
  <si>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</si>
  <si>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</si>
  <si>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</si>
  <si>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</si>
  <si>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</si>
  <si>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</si>
  <si>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</si>
  <si>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</si>
  <si>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</si>
  <si>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</si>
  <si>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</si>
  <si>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</si>
  <si>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</si>
  <si>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</si>
  <si>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</si>
  <si>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</si>
  <si>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</si>
  <si>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</si>
  <si>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</si>
  <si>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</si>
  <si>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</si>
  <si>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</si>
  <si>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</si>
  <si>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</si>
  <si>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</si>
  <si>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</si>
  <si>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</si>
  <si>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</si>
  <si>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</si>
  <si>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</si>
  <si>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</si>
  <si>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</si>
  <si>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</si>
  <si>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</si>
  <si>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</si>
  <si>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</si>
  <si>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</si>
  <si>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</si>
  <si>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</si>
  <si>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</si>
  <si>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</si>
  <si>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</si>
  <si>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</si>
  <si>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</si>
  <si>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</si>
  <si>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</si>
  <si>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</si>
  <si>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</si>
  <si>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</si>
  <si>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</si>
  <si>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</si>
  <si>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</si>
  <si>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</si>
  <si>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</si>
  <si>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</si>
  <si>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</si>
  <si>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</si>
  <si>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</si>
  <si>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</si>
  <si>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</si>
  <si>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</si>
  <si>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</si>
  <si>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</si>
  <si>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</si>
  <si>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</si>
  <si>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</si>
  <si>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</si>
  <si>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</si>
  <si>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</si>
  <si>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</si>
  <si>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</si>
  <si>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</si>
  <si>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</si>
  <si>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</si>
  <si>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</si>
  <si>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</si>
  <si>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</si>
  <si>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</si>
  <si>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</si>
  <si>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</si>
  <si>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</si>
  <si>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</si>
  <si>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</si>
  <si>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</si>
  <si>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</si>
  <si>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</si>
  <si>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</si>
  <si>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</si>
  <si>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</si>
  <si>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</si>
  <si>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</si>
  <si>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</si>
  <si>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</si>
  <si>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</si>
  <si>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</si>
  <si>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</si>
  <si>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</si>
  <si>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</si>
  <si>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</si>
  <si>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</si>
  <si>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</si>
  <si>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</si>
  <si>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</si>
  <si>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</si>
  <si>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</si>
  <si>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</si>
  <si>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</si>
  <si>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</si>
  <si>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</si>
  <si>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</si>
  <si>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</si>
  <si>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</si>
  <si>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</si>
  <si>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</si>
  <si>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</si>
  <si>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</si>
  <si>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</si>
  <si>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</si>
  <si>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</si>
  <si>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</si>
  <si>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</si>
  <si>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</si>
  <si>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</si>
  <si>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</si>
  <si>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</si>
  <si>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</si>
  <si>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</si>
  <si>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</si>
  <si>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</si>
  <si>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</si>
  <si>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</si>
  <si>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</si>
  <si>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</si>
  <si>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</si>
  <si>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</si>
  <si>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</si>
  <si>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</si>
  <si>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</si>
  <si>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</si>
  <si>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</si>
  <si>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</si>
  <si>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</si>
  <si>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</si>
  <si>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</si>
  <si>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</si>
  <si>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</si>
  <si>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</si>
  <si>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</si>
  <si>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</si>
  <si>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</si>
  <si>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</si>
  <si>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</si>
  <si>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</si>
  <si>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</si>
  <si>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</si>
  <si>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</si>
  <si>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</si>
  <si>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</si>
  <si>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</si>
  <si>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</si>
  <si>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</si>
  <si>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</si>
  <si>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</si>
  <si>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</si>
  <si>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</si>
  <si>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</si>
  <si>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</si>
  <si>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</si>
  <si>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</si>
  <si>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</si>
  <si>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</si>
  <si>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</si>
  <si>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</si>
  <si>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</si>
  <si>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</si>
  <si>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</si>
  <si>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</si>
  <si>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</si>
  <si>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</si>
  <si>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</si>
  <si>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</si>
  <si>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</si>
  <si>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</si>
  <si>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</si>
  <si>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</si>
  <si>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</si>
  <si>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</si>
  <si>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</si>
  <si>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</si>
  <si>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</si>
  <si>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</si>
  <si>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</si>
  <si>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</si>
  <si>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</si>
  <si>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</si>
  <si>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</si>
  <si>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</si>
  <si>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</si>
  <si>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</si>
  <si>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</si>
  <si>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</si>
  <si>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</si>
  <si>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</si>
  <si>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</si>
  <si>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</si>
  <si>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</si>
  <si>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</si>
  <si>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</si>
  <si>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</si>
  <si>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</si>
  <si>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</si>
  <si>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</si>
  <si>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</si>
  <si>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</si>
  <si>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</si>
  <si>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</si>
  <si>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</si>
  <si>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</si>
  <si>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</si>
  <si>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</si>
  <si>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</si>
  <si>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</si>
  <si>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</si>
  <si>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</si>
  <si>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</si>
  <si>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</si>
  <si>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</si>
  <si>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</si>
  <si>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</si>
  <si>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</si>
  <si>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</si>
  <si>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</si>
  <si>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</si>
  <si>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</si>
  <si>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</si>
  <si>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</si>
  <si>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</si>
  <si>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</si>
  <si>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</si>
  <si>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</si>
  <si>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</si>
  <si>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</si>
  <si>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</si>
  <si>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</si>
  <si>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</si>
  <si>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</si>
  <si>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</si>
  <si>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</si>
  <si>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</si>
  <si>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</si>
  <si>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</si>
  <si>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</si>
  <si>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</si>
  <si>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</si>
  <si>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</si>
  <si>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</si>
  <si>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</si>
  <si>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</si>
  <si>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</si>
  <si>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</si>
  <si>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</si>
  <si>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</si>
  <si>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</si>
  <si>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</si>
  <si>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</si>
  <si>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</si>
  <si>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</si>
  <si>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</si>
  <si>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</si>
  <si>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</si>
  <si>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</si>
  <si>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</si>
  <si>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</si>
  <si>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</si>
  <si>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</si>
  <si>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</si>
  <si>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</si>
  <si>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</si>
  <si>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</si>
  <si>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</si>
  <si>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</si>
  <si>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</si>
  <si>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</si>
  <si>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</si>
  <si>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</si>
  <si>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</si>
  <si>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</si>
  <si>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</si>
  <si>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</si>
  <si>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</si>
  <si>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</si>
  <si>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</si>
  <si>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</si>
  <si>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</si>
  <si>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</si>
  <si>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</si>
  <si>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</si>
  <si>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</si>
  <si>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</si>
  <si>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</si>
  <si>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</si>
  <si>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</si>
  <si>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</si>
  <si>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</si>
  <si>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</si>
  <si>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</si>
  <si>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</si>
  <si>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</si>
  <si>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</si>
  <si>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</si>
  <si>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</si>
  <si>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</si>
  <si>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</si>
  <si>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</si>
  <si>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</si>
  <si>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</si>
  <si>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</si>
  <si>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</si>
  <si>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</si>
  <si>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</si>
  <si>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</si>
  <si>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</si>
  <si>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</si>
  <si>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</si>
  <si>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</si>
  <si>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</si>
  <si>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</si>
  <si>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</si>
  <si>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</si>
  <si>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</si>
  <si>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</si>
  <si>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</si>
  <si>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</si>
  <si>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</si>
  <si>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</si>
  <si>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</si>
  <si>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</si>
  <si>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</si>
  <si>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</si>
  <si>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</si>
  <si>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</si>
  <si>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</si>
  <si>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</si>
  <si>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</si>
  <si>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</si>
  <si>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</si>
  <si>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</si>
  <si>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</si>
  <si>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</si>
  <si>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</si>
  <si>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</si>
  <si>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</si>
  <si>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</si>
  <si>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</si>
  <si>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</si>
  <si>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</si>
  <si>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</si>
  <si>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</si>
  <si>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</si>
  <si>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</si>
  <si>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</si>
  <si>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</si>
  <si>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</si>
  <si>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</si>
  <si>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</si>
  <si>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</si>
  <si>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</si>
  <si>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</si>
  <si>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</si>
  <si>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</si>
  <si>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</si>
  <si>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</si>
  <si>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</si>
  <si>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</si>
  <si>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</si>
  <si>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</si>
  <si>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</si>
  <si>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</si>
  <si>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</si>
  <si>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</si>
  <si>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</si>
  <si>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</si>
  <si>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</si>
  <si>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</si>
  <si>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</si>
  <si>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</si>
  <si>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</si>
  <si>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</si>
  <si>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</si>
  <si>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</si>
  <si>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</si>
  <si>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</si>
  <si>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</si>
  <si>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</si>
  <si>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</si>
  <si>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</si>
  <si>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</si>
  <si>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</si>
  <si>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</si>
  <si>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</si>
  <si>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</si>
  <si>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</si>
  <si>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</si>
  <si>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</si>
  <si>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</si>
  <si>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</si>
  <si>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</si>
  <si>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</si>
  <si>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</si>
  <si>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</si>
  <si>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</si>
  <si>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</si>
  <si>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</si>
  <si>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</si>
  <si>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</si>
  <si>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</si>
  <si>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</si>
  <si>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</si>
  <si>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</si>
  <si>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</si>
  <si>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</si>
  <si>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</si>
  <si>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</si>
  <si>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</si>
  <si>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</si>
  <si>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</si>
  <si>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</si>
  <si>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</si>
  <si>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</si>
  <si>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</si>
  <si>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</si>
  <si>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</si>
  <si>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</si>
  <si>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</si>
  <si>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</si>
  <si>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</si>
  <si>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</si>
  <si>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</si>
  <si>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</si>
  <si>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</si>
  <si>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</si>
  <si>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</si>
  <si>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</si>
  <si>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</si>
  <si>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</si>
  <si>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</si>
  <si>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</si>
  <si>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</si>
  <si>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</si>
  <si>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</si>
  <si>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</si>
  <si>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</si>
  <si>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</si>
  <si>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</si>
  <si>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</si>
  <si>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</si>
  <si>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</si>
  <si>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</si>
  <si>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</si>
  <si>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</si>
  <si>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</si>
  <si>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</si>
  <si>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</si>
  <si>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</si>
  <si>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</si>
  <si>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</si>
  <si>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</si>
  <si>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</si>
  <si>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</si>
  <si>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</si>
  <si>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</si>
  <si>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</si>
  <si>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</si>
  <si>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</si>
  <si>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</si>
  <si>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</si>
  <si>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</si>
  <si>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</si>
  <si>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</si>
  <si>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</si>
  <si>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</si>
  <si>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</si>
  <si>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</si>
  <si>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</si>
  <si>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</si>
  <si>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</si>
  <si>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</si>
  <si>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</si>
  <si>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</si>
  <si>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</si>
  <si>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</si>
  <si>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</si>
  <si>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</si>
  <si>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</si>
  <si>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</si>
  <si>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</si>
  <si>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</si>
  <si>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</si>
  <si>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</si>
  <si>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</si>
  <si>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</si>
  <si>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</si>
  <si>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</si>
  <si>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</si>
  <si>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</si>
  <si>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</si>
  <si>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</si>
  <si>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</si>
  <si>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</si>
  <si>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</si>
  <si>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</si>
  <si>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</si>
  <si>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</si>
  <si>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</si>
  <si>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</si>
  <si>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</si>
  <si>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</si>
  <si>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</si>
  <si>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</si>
  <si>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</si>
  <si>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</si>
  <si>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</si>
  <si>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</si>
  <si>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</si>
  <si>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</si>
  <si>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</si>
  <si>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</si>
  <si>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</si>
  <si>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</si>
  <si>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</si>
  <si>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</si>
  <si>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</si>
  <si>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</si>
  <si>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</si>
  <si>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</si>
  <si>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</si>
  <si>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</si>
  <si>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</si>
  <si>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</si>
  <si>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</si>
  <si>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</si>
  <si>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</si>
  <si>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</si>
  <si>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</si>
  <si>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</si>
  <si>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</si>
  <si>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</si>
  <si>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</si>
  <si>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</si>
  <si>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</si>
  <si>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</si>
  <si>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</si>
  <si>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</si>
  <si>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</si>
  <si>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</si>
  <si>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</si>
  <si>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</si>
  <si>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</si>
  <si>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</si>
  <si>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</si>
  <si>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</si>
  <si>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</si>
  <si>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</si>
  <si>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</si>
  <si>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</si>
  <si>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</si>
  <si>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</si>
  <si>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</si>
  <si>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</si>
  <si>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</si>
  <si>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</si>
  <si>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</si>
  <si>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</si>
  <si>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</si>
  <si>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</si>
  <si>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</si>
  <si>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</si>
  <si>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</si>
  <si>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</si>
  <si>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</si>
  <si>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</si>
  <si>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</si>
  <si>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</si>
  <si>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</si>
  <si>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</si>
  <si>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</si>
  <si>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</si>
  <si>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</si>
  <si>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</si>
  <si>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</si>
  <si>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</si>
  <si>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</si>
  <si>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</si>
  <si>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</si>
  <si>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</si>
  <si>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</si>
  <si>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</si>
  <si>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</si>
  <si>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</si>
  <si>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</si>
  <si>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</si>
  <si>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</si>
  <si>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</si>
  <si>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</si>
  <si>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</si>
  <si>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</si>
  <si>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</si>
  <si>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</si>
  <si>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</si>
  <si>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</si>
  <si>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</si>
  <si>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</si>
  <si>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</si>
  <si>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</si>
  <si>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</si>
  <si>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</si>
  <si>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</si>
  <si>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</si>
  <si>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</si>
  <si>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</si>
  <si>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</si>
  <si>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</si>
  <si>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</si>
  <si>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</si>
  <si>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</si>
  <si>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</si>
  <si>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</si>
  <si>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</si>
  <si>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</si>
  <si>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</si>
  <si>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</si>
  <si>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</si>
  <si>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</si>
  <si>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</si>
  <si>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</si>
  <si>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</si>
  <si>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</si>
  <si>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</si>
  <si>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</si>
  <si>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</si>
  <si>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</si>
  <si>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</si>
  <si>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</si>
  <si>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</si>
  <si>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</si>
  <si>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</si>
  <si>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</si>
  <si>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</si>
  <si>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</si>
  <si>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</si>
  <si>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</si>
  <si>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</si>
  <si>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</si>
  <si>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</si>
  <si>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</si>
  <si>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</si>
  <si>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</si>
  <si>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</si>
  <si>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</si>
  <si>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</si>
  <si>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</si>
  <si>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</si>
  <si>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</si>
  <si>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</si>
  <si>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</si>
  <si>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</si>
  <si>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</si>
  <si>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</si>
  <si>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</si>
  <si>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</si>
  <si>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</si>
  <si>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</si>
  <si>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</si>
  <si>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</si>
  <si>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</si>
  <si>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</si>
  <si>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</si>
  <si>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</si>
  <si>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</si>
  <si>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</si>
  <si>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</si>
  <si>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</si>
  <si>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</si>
  <si>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</si>
  <si>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</si>
  <si>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</si>
  <si>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</si>
  <si>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</si>
  <si>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</si>
  <si>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</si>
  <si>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</si>
  <si>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</si>
  <si>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</si>
  <si>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</si>
  <si>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</si>
  <si>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</si>
  <si>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</si>
  <si>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</si>
  <si>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</si>
  <si>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</si>
  <si>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</si>
  <si>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</si>
  <si>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</si>
  <si>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</si>
  <si>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</si>
  <si>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</si>
  <si>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</si>
  <si>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</si>
  <si>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</si>
  <si>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</si>
  <si>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</si>
  <si>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</si>
  <si>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</si>
  <si>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</si>
  <si>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</si>
  <si>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</si>
  <si>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</si>
  <si>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</si>
  <si>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</si>
  <si>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</si>
  <si>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</si>
  <si>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</si>
  <si>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</si>
  <si>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</si>
  <si>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</si>
  <si>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</si>
  <si>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</si>
  <si>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</si>
  <si>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</si>
  <si>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</si>
  <si>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</si>
  <si>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</si>
  <si>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</si>
  <si>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</si>
  <si>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</si>
  <si>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</si>
  <si>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</si>
  <si>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</si>
  <si>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</si>
  <si>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</si>
  <si>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</si>
  <si>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</si>
  <si>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</si>
  <si>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</si>
  <si>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</si>
  <si>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</si>
  <si>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</si>
  <si>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</si>
  <si>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</si>
  <si>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</si>
  <si>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</si>
  <si>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</si>
  <si>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</si>
  <si>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</si>
  <si>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</si>
  <si>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</si>
  <si>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</si>
  <si>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</si>
  <si>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</si>
  <si>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</si>
  <si>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</si>
  <si>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</si>
  <si>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</si>
  <si>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</si>
  <si>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</si>
  <si>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</si>
  <si>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</si>
  <si>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</si>
  <si>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</si>
  <si>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</si>
  <si>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</si>
  <si>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</si>
  <si>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</si>
  <si>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</si>
  <si>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</si>
  <si>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</si>
  <si>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</si>
  <si>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</si>
  <si>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</si>
  <si>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</si>
  <si>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</si>
  <si>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</si>
  <si>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</si>
  <si>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</si>
  <si>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</si>
  <si>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</si>
  <si>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</si>
  <si>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</si>
  <si>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</si>
  <si>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</si>
  <si>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</si>
  <si>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</si>
  <si>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</si>
  <si>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</si>
  <si>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</si>
  <si>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</si>
  <si>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</si>
  <si>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</si>
  <si>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</si>
  <si>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</si>
  <si>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</si>
  <si>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</si>
  <si>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</si>
  <si>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</si>
  <si>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</si>
  <si>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</si>
  <si>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</si>
  <si>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</si>
  <si>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</si>
  <si>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</si>
  <si>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</si>
  <si>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</si>
  <si>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</si>
  <si>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</si>
  <si>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</si>
  <si>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</si>
  <si>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</si>
  <si>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</si>
  <si>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</si>
  <si>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</si>
  <si>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</si>
  <si>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</si>
  <si>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</si>
  <si>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</si>
  <si>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</si>
  <si>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</si>
  <si>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</si>
  <si>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</si>
  <si>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</si>
  <si>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</si>
  <si>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</si>
  <si>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</si>
  <si>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</si>
  <si>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</si>
  <si>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</si>
  <si>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</si>
  <si>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</si>
  <si>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</si>
  <si>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</si>
  <si>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</si>
  <si>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</si>
  <si>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</si>
  <si>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</si>
  <si>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</si>
  <si>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</si>
  <si>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</si>
  <si>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</si>
  <si>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</si>
  <si>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</si>
  <si>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</si>
  <si>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</si>
  <si>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</si>
  <si>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</si>
  <si>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</si>
  <si>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</si>
  <si>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</si>
  <si>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</si>
  <si>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</si>
  <si>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</si>
  <si>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</si>
  <si>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</si>
  <si>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</si>
  <si>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</si>
  <si>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</si>
  <si>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</si>
  <si>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</si>
  <si>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</si>
  <si>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</si>
  <si>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</si>
  <si>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</si>
  <si>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</si>
  <si>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</si>
  <si>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</si>
  <si>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</si>
  <si>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</si>
  <si>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</si>
  <si>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</si>
  <si>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</si>
  <si>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</si>
  <si>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</si>
  <si>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</si>
  <si>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</si>
  <si>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</si>
  <si>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</si>
  <si>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</si>
  <si>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</si>
  <si>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</si>
  <si>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</si>
  <si>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</si>
  <si>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</si>
  <si>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</si>
  <si>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</si>
  <si>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</si>
  <si>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</si>
  <si>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</si>
  <si>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</si>
  <si>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</si>
  <si>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</si>
  <si>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</si>
  <si>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</si>
  <si>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</si>
  <si>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</si>
  <si>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</si>
  <si>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</si>
  <si>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</si>
  <si>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</si>
  <si>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</si>
  <si>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</si>
  <si>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</si>
  <si>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</si>
  <si>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</si>
  <si>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</si>
  <si>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</si>
  <si>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</si>
  <si>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</si>
  <si>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</si>
  <si>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</si>
  <si>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</si>
  <si>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</si>
  <si>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</si>
  <si>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</si>
  <si>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</si>
  <si>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</si>
  <si>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</si>
  <si>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</si>
  <si>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</si>
  <si>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</si>
  <si>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</si>
  <si>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</si>
  <si>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</si>
  <si>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</si>
  <si>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</si>
  <si>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</si>
  <si>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</si>
  <si>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</si>
  <si>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</si>
  <si>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</si>
  <si>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</si>
  <si>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</si>
  <si>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</si>
  <si>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</si>
  <si>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</si>
  <si>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</si>
  <si>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</si>
  <si>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</si>
  <si>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</si>
  <si>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</si>
  <si>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</si>
  <si>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</si>
  <si>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</si>
  <si>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</si>
  <si>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</si>
  <si>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</si>
  <si>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</si>
  <si>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</si>
  <si>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</si>
  <si>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</si>
  <si>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</si>
  <si>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</si>
  <si>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</si>
  <si>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</si>
  <si>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</si>
  <si>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</si>
  <si>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</si>
  <si>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</si>
  <si>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</si>
  <si>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</si>
  <si>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</si>
  <si>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</si>
  <si>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</si>
  <si>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</si>
  <si>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</si>
  <si>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</si>
  <si>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</si>
  <si>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</si>
  <si>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</si>
  <si>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</si>
  <si>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</si>
  <si>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</si>
  <si>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</si>
  <si>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</si>
  <si>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</si>
  <si>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</si>
  <si>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</si>
  <si>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</si>
  <si>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</si>
  <si>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</si>
  <si>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</si>
  <si>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</si>
  <si>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</si>
  <si>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</si>
  <si>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</si>
  <si>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</si>
  <si>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</si>
  <si>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</si>
  <si>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</si>
  <si>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</si>
  <si>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</si>
  <si>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</si>
  <si>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</si>
  <si>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</si>
  <si>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</si>
  <si>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</si>
  <si>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</si>
  <si>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</si>
  <si>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</si>
  <si>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</si>
  <si>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</si>
  <si>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</si>
  <si>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</si>
  <si>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</si>
  <si>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</si>
  <si>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</si>
  <si>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</si>
  <si>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</si>
  <si>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</si>
  <si>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</si>
  <si>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</si>
  <si>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</si>
  <si>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</si>
  <si>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</si>
  <si>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</si>
  <si>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</si>
  <si>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</si>
  <si>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</si>
  <si>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</si>
  <si>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</si>
  <si>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</si>
  <si>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</si>
  <si>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</si>
  <si>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</si>
  <si>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</si>
  <si>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</si>
  <si>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</si>
  <si>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</si>
  <si>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</si>
  <si>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</si>
  <si>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</si>
  <si>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</si>
  <si>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</si>
  <si>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</si>
  <si>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</si>
  <si>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</si>
  <si>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</si>
  <si>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</si>
  <si>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</si>
  <si>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</si>
  <si>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</si>
  <si>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</si>
  <si>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</si>
  <si>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</si>
  <si>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</si>
  <si>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</si>
  <si>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</si>
  <si>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</si>
  <si>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</si>
  <si>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</si>
  <si>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</si>
  <si>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</si>
  <si>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</si>
  <si>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</si>
  <si>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</si>
  <si>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</si>
  <si>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</si>
  <si>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</si>
  <si>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</si>
  <si>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</si>
  <si>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</si>
  <si>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</si>
  <si>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</si>
  <si>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</si>
  <si>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</si>
  <si>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</si>
  <si>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</si>
  <si>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</si>
  <si>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</si>
  <si>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</si>
  <si>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</si>
  <si>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</si>
  <si>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</si>
  <si>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</si>
  <si>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</si>
  <si>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</si>
  <si>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</si>
  <si>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</si>
  <si>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</si>
  <si>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</si>
  <si>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</si>
  <si>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</si>
  <si>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</si>
  <si>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</si>
  <si>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</si>
  <si>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</si>
  <si>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</si>
  <si>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</si>
  <si>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</si>
  <si>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</si>
  <si>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</si>
  <si>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</si>
  <si>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</si>
  <si>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</si>
  <si>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</si>
  <si>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</si>
  <si>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</si>
  <si>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</si>
  <si>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</si>
  <si>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</si>
  <si>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</si>
  <si>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</si>
  <si>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</si>
  <si>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</si>
  <si>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</si>
  <si>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</si>
  <si>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</si>
  <si>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</si>
  <si>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</si>
  <si>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</si>
  <si>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</si>
  <si>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</si>
  <si>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</si>
  <si>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</si>
  <si>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</si>
  <si>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</si>
  <si>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</si>
  <si>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</si>
  <si>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</si>
  <si>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</si>
  <si>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</si>
  <si>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</si>
  <si>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</si>
  <si>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</si>
  <si>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</si>
  <si>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</si>
  <si>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</si>
  <si>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</si>
  <si>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</si>
  <si>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</si>
  <si>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</si>
  <si>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</si>
  <si>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</si>
  <si>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</si>
  <si>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</si>
  <si>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</si>
  <si>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</si>
  <si>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</si>
  <si>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</si>
  <si>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</si>
  <si>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</si>
  <si>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</si>
  <si>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</si>
  <si>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</si>
  <si>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</si>
  <si>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</si>
  <si>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</si>
  <si>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</si>
  <si>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</si>
  <si>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</si>
  <si>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</si>
  <si>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</si>
  <si>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</si>
  <si>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</si>
  <si>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</si>
  <si>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</si>
  <si>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</si>
  <si>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</si>
  <si>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</si>
  <si>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</si>
  <si>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</si>
  <si>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</si>
  <si>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</si>
  <si>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</si>
  <si>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</si>
  <si>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</si>
  <si>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</si>
  <si>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</si>
  <si>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</si>
  <si>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</si>
  <si>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</si>
  <si>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</si>
  <si>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</si>
  <si>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</si>
  <si>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</si>
  <si>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</si>
  <si>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</si>
  <si>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</si>
  <si>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</si>
  <si>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</si>
  <si>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</si>
  <si>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</si>
  <si>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</si>
  <si>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</si>
  <si>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</si>
  <si>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</si>
  <si>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</si>
  <si>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</si>
  <si>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</si>
  <si>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</si>
  <si>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</si>
  <si>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</si>
  <si>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</si>
  <si>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</si>
  <si>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</si>
  <si>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</si>
  <si>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</si>
  <si>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</si>
  <si>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</si>
  <si>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</si>
  <si>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</si>
  <si>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</si>
  <si>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</si>
  <si>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</si>
  <si>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</si>
  <si>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</si>
  <si>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</si>
  <si>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</si>
  <si>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</si>
  <si>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</si>
  <si>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</si>
  <si>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</si>
  <si>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</si>
  <si>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</si>
  <si>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</si>
  <si>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</si>
  <si>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</si>
  <si>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</si>
  <si>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</si>
  <si>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</si>
  <si>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</si>
  <si>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</si>
  <si>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</si>
  <si>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</si>
  <si>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</si>
  <si>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</si>
  <si>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</si>
  <si>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</si>
  <si>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</si>
  <si>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</si>
  <si>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</si>
  <si>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</si>
  <si>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</si>
  <si>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</si>
  <si>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</si>
  <si>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</si>
  <si>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</si>
  <si>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</si>
  <si>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</si>
  <si>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</si>
  <si>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</si>
  <si>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</si>
  <si>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</si>
  <si>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</si>
  <si>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</si>
  <si>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</si>
  <si>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</si>
  <si>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</si>
  <si>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</si>
  <si>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</si>
  <si>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</si>
  <si>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</si>
  <si>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</si>
  <si>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</si>
  <si>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</si>
  <si>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</si>
  <si>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</si>
  <si>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</si>
  <si>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</si>
  <si>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</si>
  <si>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</si>
  <si>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</si>
  <si>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</si>
  <si>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</si>
  <si>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</si>
  <si>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</si>
  <si>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</si>
  <si>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</si>
  <si>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</si>
  <si>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</si>
  <si>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</si>
  <si>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</si>
  <si>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</si>
  <si>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</si>
  <si>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</si>
  <si>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</si>
  <si>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</si>
  <si>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</si>
  <si>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</si>
  <si>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</si>
  <si>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</si>
  <si>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</si>
  <si>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</si>
  <si>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</si>
  <si>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</si>
  <si>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</si>
  <si>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</si>
  <si>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</si>
  <si>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</si>
  <si>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</si>
  <si>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</si>
  <si>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</si>
  <si>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</si>
  <si>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</si>
  <si>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</si>
  <si>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</si>
  <si>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</si>
  <si>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</si>
  <si>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</si>
  <si>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</si>
  <si>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</si>
  <si>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</si>
  <si>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</si>
  <si>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</si>
  <si>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</si>
  <si>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</si>
  <si>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</si>
  <si>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</si>
  <si>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</si>
  <si>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</si>
  <si>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</si>
  <si>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</si>
  <si>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</si>
  <si>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</si>
  <si>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</si>
  <si>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</si>
  <si>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</si>
  <si>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</si>
  <si>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</si>
  <si>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</si>
  <si>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</si>
  <si>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</si>
  <si>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</si>
  <si>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</si>
  <si>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</si>
  <si>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</si>
  <si>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</si>
  <si>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</si>
  <si>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</si>
  <si>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</si>
  <si>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</si>
  <si>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</si>
  <si>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</si>
  <si>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</si>
  <si>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</si>
  <si>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</si>
  <si>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</si>
  <si>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</si>
  <si>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</si>
  <si>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</si>
  <si>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</si>
  <si>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</si>
  <si>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</si>
  <si>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</si>
  <si>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</si>
  <si>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</si>
  <si>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</si>
  <si>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</si>
  <si>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</si>
  <si>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</si>
  <si>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</si>
  <si>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</si>
  <si>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</si>
  <si>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</si>
  <si>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</si>
  <si>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</si>
  <si>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</si>
  <si>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</si>
  <si>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</si>
  <si>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</si>
  <si>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</si>
  <si>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</si>
  <si>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</si>
  <si>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</si>
  <si>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</si>
  <si>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</si>
  <si>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</si>
  <si>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</si>
  <si>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</si>
  <si>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</si>
  <si>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</si>
  <si>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</si>
  <si>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</si>
  <si>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</si>
  <si>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</si>
  <si>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</si>
  <si>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</si>
  <si>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</si>
  <si>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</si>
  <si>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</si>
  <si>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</si>
  <si>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</si>
  <si>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</si>
  <si>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</si>
  <si>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</si>
  <si>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</si>
  <si>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</si>
  <si>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</si>
  <si>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</si>
  <si>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</si>
  <si>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</si>
  <si>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</si>
  <si>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</si>
  <si>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</si>
  <si>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</si>
  <si>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</si>
  <si>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</si>
  <si>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</si>
  <si>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</si>
  <si>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</si>
  <si>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</si>
  <si>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</si>
  <si>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</si>
  <si>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</si>
  <si>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</si>
  <si>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</si>
  <si>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</si>
  <si>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</si>
  <si>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</si>
  <si>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</si>
  <si>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</si>
  <si>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</si>
  <si>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</si>
  <si>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</si>
  <si>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</si>
  <si>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</si>
  <si>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</si>
  <si>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</si>
  <si>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</si>
  <si>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</si>
  <si>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</si>
  <si>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</si>
  <si>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</si>
  <si>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</si>
  <si>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</si>
  <si>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</si>
  <si>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</si>
  <si>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</si>
  <si>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</si>
  <si>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</si>
  <si>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</si>
  <si>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</si>
  <si>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</si>
  <si>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</si>
  <si>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</si>
  <si>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</si>
  <si>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</si>
  <si>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</si>
  <si>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</si>
  <si>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</si>
  <si>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</si>
  <si>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</si>
  <si>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</si>
  <si>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</si>
  <si>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</si>
  <si>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</si>
  <si>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</si>
  <si>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</si>
  <si>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</si>
  <si>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</si>
  <si>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</si>
  <si>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</si>
  <si>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</si>
  <si>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</si>
  <si>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</si>
  <si>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</si>
  <si>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</si>
  <si>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</si>
  <si>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</si>
  <si>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</si>
  <si>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</si>
  <si>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</si>
  <si>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</si>
  <si>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</si>
  <si>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</si>
  <si>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</si>
  <si>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</si>
  <si>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</si>
  <si>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</si>
  <si>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</si>
  <si>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</si>
  <si>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</si>
  <si>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</si>
  <si>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</si>
  <si>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</si>
  <si>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</si>
  <si>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</si>
  <si>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</si>
  <si>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</si>
  <si>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</si>
  <si>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</si>
  <si>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</si>
  <si>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</si>
  <si>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</si>
  <si>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</si>
  <si>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</si>
  <si>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</si>
  <si>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</si>
  <si>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</si>
  <si>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</si>
  <si>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</si>
  <si>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</si>
  <si>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</si>
  <si>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</si>
  <si>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</si>
  <si>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</si>
  <si>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</si>
  <si>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</si>
  <si>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</si>
  <si>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</si>
  <si>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</si>
  <si>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</si>
  <si>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</si>
  <si>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</si>
  <si>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</si>
  <si>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</si>
  <si>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</si>
  <si>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</si>
  <si>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</si>
  <si>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</si>
  <si>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</si>
  <si>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</si>
  <si>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</si>
  <si>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</si>
  <si>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</si>
  <si>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</si>
  <si>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</si>
  <si>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</si>
  <si>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</si>
  <si>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</si>
  <si>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</si>
  <si>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</si>
  <si>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</si>
  <si>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</si>
  <si>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</si>
  <si>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</si>
  <si>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</si>
  <si>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</si>
  <si>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</si>
  <si>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</si>
  <si>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</si>
  <si>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</si>
  <si>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</si>
  <si>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</si>
  <si>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</si>
  <si>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</si>
  <si>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</si>
  <si>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</si>
  <si>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</si>
  <si>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</si>
  <si>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</si>
  <si>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</si>
  <si>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</si>
  <si>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</si>
  <si>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</si>
  <si>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</si>
  <si>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</si>
  <si>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</si>
  <si>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</si>
  <si>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</si>
  <si>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</si>
  <si>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</si>
  <si>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</si>
  <si>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</si>
  <si>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</si>
  <si>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</si>
  <si>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</si>
  <si>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</si>
  <si>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</si>
  <si>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</si>
  <si>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</si>
  <si>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</si>
  <si>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</si>
  <si>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</si>
  <si>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</si>
  <si>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</si>
  <si>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</si>
  <si>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</si>
  <si>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</si>
  <si>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</si>
  <si>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</si>
  <si>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</si>
  <si>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</si>
  <si>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</si>
  <si>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</si>
  <si>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</si>
  <si>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</si>
  <si>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</si>
  <si>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</si>
  <si>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</si>
  <si>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</si>
  <si>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</si>
  <si>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</si>
  <si>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</si>
  <si>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</si>
  <si>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</si>
  <si>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</si>
  <si>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</si>
  <si>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</si>
  <si>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</si>
  <si>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</si>
  <si>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</si>
  <si>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</si>
  <si>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</si>
  <si>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</si>
  <si>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</si>
  <si>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</si>
  <si>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</si>
  <si>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</si>
  <si>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</si>
  <si>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</si>
  <si>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</si>
  <si>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</si>
  <si>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</si>
  <si>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</si>
  <si>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</si>
  <si>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</si>
  <si>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</si>
  <si>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</si>
  <si>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</si>
  <si>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</si>
  <si>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</si>
  <si>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</si>
  <si>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</si>
  <si>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</si>
  <si>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</si>
  <si>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</si>
  <si>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</si>
  <si>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</si>
  <si>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</si>
  <si>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</si>
  <si>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</si>
  <si>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</si>
  <si>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</si>
  <si>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</si>
  <si>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</si>
  <si>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</si>
  <si>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</si>
  <si>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</si>
  <si>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</si>
  <si>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</si>
  <si>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</si>
  <si>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</si>
  <si>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</si>
  <si>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</si>
  <si>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</si>
  <si>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</si>
  <si>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</si>
  <si>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</si>
  <si>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</si>
  <si>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</si>
  <si>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</si>
  <si>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</si>
  <si>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</si>
  <si>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</si>
  <si>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</si>
  <si>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</si>
  <si>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</si>
  <si>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</si>
  <si>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</si>
  <si>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</si>
  <si>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</si>
  <si>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</si>
  <si>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</si>
  <si>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</si>
  <si>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</si>
  <si>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</si>
  <si>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</si>
  <si>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</si>
  <si>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</si>
  <si>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</si>
  <si>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</si>
  <si>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</si>
  <si>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</si>
  <si>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</si>
  <si>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</si>
  <si>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</si>
  <si>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</si>
  <si>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</si>
  <si>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</si>
  <si>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</si>
  <si>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</si>
  <si>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</si>
  <si>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</si>
  <si>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</si>
  <si>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</si>
  <si>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</si>
  <si>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</si>
  <si>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</si>
  <si>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</si>
  <si>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</si>
  <si>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</si>
  <si>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</si>
  <si>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</si>
  <si>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</si>
  <si>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</si>
  <si>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</si>
  <si>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</si>
  <si>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</si>
  <si>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</si>
  <si>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</si>
  <si>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</si>
  <si>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</si>
  <si>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</si>
  <si>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</si>
  <si>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</si>
  <si>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</si>
  <si>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</si>
  <si>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</si>
  <si>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</si>
  <si>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</si>
  <si>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</si>
  <si>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</si>
  <si>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</si>
  <si>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</si>
  <si>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</si>
  <si>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</si>
  <si>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</si>
  <si>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</si>
  <si>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</si>
  <si>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</si>
  <si>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</si>
  <si>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</si>
  <si>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</si>
  <si>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</si>
  <si>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</si>
  <si>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</si>
  <si>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</si>
  <si>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</si>
  <si>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</si>
  <si>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</si>
  <si>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</si>
  <si>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</si>
  <si>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</si>
  <si>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</si>
  <si>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</si>
  <si>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</si>
  <si>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</si>
  <si>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</si>
  <si>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</si>
  <si>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</si>
  <si>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</si>
  <si>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</si>
  <si>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</si>
  <si>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</si>
  <si>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</si>
  <si>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</si>
  <si>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</si>
  <si>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</si>
  <si>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</si>
  <si>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</si>
  <si>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</si>
  <si>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</si>
  <si>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</si>
  <si>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</si>
  <si>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</si>
  <si>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</si>
  <si>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</si>
  <si>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</si>
  <si>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</si>
  <si>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</si>
  <si>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</si>
  <si>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</si>
  <si>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</si>
  <si>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</si>
  <si>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</si>
  <si>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</si>
  <si>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</si>
  <si>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</si>
  <si>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</si>
  <si>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</si>
  <si>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</si>
  <si>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</si>
  <si>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</si>
  <si>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</si>
  <si>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</si>
  <si>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</si>
  <si>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</si>
  <si>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</si>
  <si>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</si>
  <si>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</si>
  <si>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</si>
  <si>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</si>
  <si>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</si>
  <si>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</si>
  <si>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</si>
  <si>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</si>
  <si>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</si>
  <si>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</si>
  <si>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</si>
  <si>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</si>
  <si>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</si>
  <si>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</si>
  <si>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</si>
  <si>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</si>
  <si>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</si>
  <si>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</si>
  <si>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</si>
  <si>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</si>
  <si>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</si>
  <si>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</si>
  <si>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</si>
  <si>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</si>
  <si>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</si>
  <si>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</si>
  <si>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</si>
  <si>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</si>
  <si>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</si>
  <si>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</si>
  <si>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</si>
  <si>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</si>
  <si>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</si>
  <si>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</si>
  <si>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</si>
  <si>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</si>
  <si>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</si>
  <si>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</si>
  <si>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</si>
  <si>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</si>
  <si>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</si>
  <si>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</si>
  <si>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</si>
  <si>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</si>
  <si>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</si>
  <si>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</si>
  <si>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</si>
  <si>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</si>
  <si>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</si>
  <si>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</si>
  <si>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</si>
  <si>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</si>
  <si>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</si>
  <si>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</si>
  <si>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</si>
  <si>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</si>
  <si>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</si>
  <si>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</si>
  <si>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</si>
  <si>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</si>
  <si>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</si>
  <si>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</si>
  <si>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</si>
  <si>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</si>
  <si>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</si>
  <si>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</si>
  <si>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</si>
  <si>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</si>
  <si>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</si>
  <si>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</si>
  <si>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</si>
  <si>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</si>
  <si>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</si>
  <si>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</si>
  <si>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</si>
  <si>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</si>
  <si>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</si>
  <si>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</si>
  <si>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</si>
  <si>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</si>
  <si>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</si>
  <si>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</si>
  <si>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</si>
  <si>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</si>
  <si>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</si>
  <si>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</si>
  <si>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</si>
  <si>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</si>
  <si>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</si>
  <si>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</si>
  <si>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</si>
  <si>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</si>
  <si>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</si>
  <si>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</si>
  <si>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</si>
  <si>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</si>
  <si>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</si>
  <si>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</si>
  <si>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</si>
  <si>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</si>
  <si>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</si>
  <si>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</si>
  <si>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</si>
  <si>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</si>
  <si>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</si>
  <si>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</si>
  <si>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</si>
  <si>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</si>
  <si>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</si>
  <si>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</si>
  <si>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</si>
  <si>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</si>
  <si>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</si>
  <si>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</si>
  <si>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</si>
  <si>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</si>
  <si>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</si>
  <si>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</si>
  <si>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</si>
  <si>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</si>
  <si>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</si>
  <si>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</si>
  <si>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</si>
  <si>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</si>
  <si>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</si>
  <si>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</si>
  <si>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</si>
  <si>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</si>
  <si>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</si>
  <si>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</si>
  <si>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</si>
  <si>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</si>
  <si>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</si>
  <si>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</si>
  <si>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</si>
  <si>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</si>
  <si>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</si>
  <si>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</si>
  <si>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</si>
  <si>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</si>
  <si>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</si>
  <si>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</si>
  <si>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</si>
  <si>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</si>
  <si>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</si>
  <si>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</si>
  <si>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</si>
  <si>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</si>
  <si>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</si>
  <si>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</si>
  <si>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</si>
  <si>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</si>
  <si>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</si>
  <si>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</si>
  <si>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</si>
  <si>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</si>
  <si>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</si>
  <si>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</si>
  <si>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</si>
  <si>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</si>
  <si>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</si>
  <si>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</si>
  <si>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</si>
  <si>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</si>
  <si>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</si>
  <si>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</si>
  <si>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</si>
  <si>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</si>
  <si>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</si>
  <si>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</si>
  <si>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</si>
  <si>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</si>
  <si>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</si>
  <si>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</si>
  <si>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</si>
  <si>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</si>
  <si>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</si>
  <si>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</si>
  <si>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</si>
  <si>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</si>
  <si>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</si>
  <si>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</si>
  <si>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</si>
  <si>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</si>
  <si>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</si>
  <si>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</si>
  <si>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</si>
  <si>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</si>
  <si>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</si>
  <si>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</si>
  <si>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</si>
  <si>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</si>
  <si>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</si>
  <si>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</si>
  <si>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</si>
  <si>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</si>
  <si>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</si>
  <si>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</si>
  <si>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</si>
  <si>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</si>
  <si>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</si>
  <si>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</si>
  <si>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</si>
  <si>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</si>
  <si>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</si>
  <si>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</si>
  <si>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</si>
  <si>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</si>
  <si>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</si>
  <si>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</si>
  <si>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</si>
  <si>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</si>
  <si>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</si>
  <si>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</si>
  <si>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</si>
  <si>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</si>
  <si>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</si>
  <si>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</si>
  <si>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</si>
  <si>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</si>
  <si>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</si>
  <si>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</si>
  <si>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</si>
  <si>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</si>
  <si>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</si>
  <si>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</si>
  <si>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</si>
  <si>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</si>
  <si>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</si>
  <si>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</si>
  <si>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</si>
  <si>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</si>
  <si>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</si>
  <si>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</si>
  <si>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</si>
  <si>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</si>
  <si>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</si>
  <si>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</si>
  <si>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</si>
  <si>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</si>
  <si>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</si>
  <si>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</si>
  <si>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</si>
  <si>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</si>
  <si>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</si>
  <si>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</si>
  <si>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</si>
  <si>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</si>
  <si>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</si>
  <si>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</si>
  <si>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</si>
  <si>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</si>
  <si>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</si>
  <si>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</si>
  <si>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</si>
  <si>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</si>
  <si>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</si>
  <si>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</si>
  <si>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</si>
  <si>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</si>
  <si>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</si>
  <si>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</si>
  <si>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</si>
  <si>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</si>
  <si>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</si>
  <si>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</si>
  <si>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</si>
  <si>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</si>
  <si>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</si>
  <si>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</si>
  <si>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</si>
  <si>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</si>
  <si>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</si>
  <si>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</si>
  <si>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</si>
  <si>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</si>
  <si>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</si>
  <si>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</si>
  <si>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</si>
  <si>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</si>
  <si>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</si>
  <si>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</si>
  <si>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</si>
  <si>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</si>
  <si>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</si>
  <si>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</si>
  <si>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</si>
  <si>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</si>
  <si>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</si>
  <si>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</si>
  <si>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</si>
  <si>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</si>
  <si>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</si>
  <si>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</si>
  <si>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</si>
  <si>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</si>
  <si>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</si>
  <si>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</si>
  <si>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</si>
  <si>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</si>
  <si>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</si>
  <si>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</si>
  <si>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</si>
  <si>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</si>
  <si>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</si>
  <si>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</si>
  <si>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</si>
  <si>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</si>
  <si>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</si>
  <si>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</si>
  <si>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</si>
  <si>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</si>
  <si>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</si>
  <si>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</si>
  <si>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</si>
  <si>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</si>
  <si>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</si>
  <si>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</si>
  <si>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</si>
  <si>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</si>
  <si>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</si>
  <si>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</si>
  <si>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</si>
  <si>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</si>
  <si>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</si>
  <si>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</si>
  <si>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</si>
  <si>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</si>
  <si>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</si>
  <si>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</si>
  <si>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</si>
  <si>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</si>
  <si>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</si>
  <si>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</si>
  <si>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</si>
  <si>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</si>
  <si>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</si>
  <si>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</si>
  <si>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</si>
  <si>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</si>
  <si>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</si>
  <si>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</si>
  <si>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</si>
  <si>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</si>
  <si>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</si>
  <si>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</si>
  <si>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</si>
  <si>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</si>
  <si>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</si>
  <si>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</si>
  <si>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</si>
  <si>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</si>
  <si>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</si>
  <si>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</si>
  <si>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</si>
  <si>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</si>
  <si>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</si>
  <si>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</si>
  <si>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</si>
  <si>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</si>
  <si>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</si>
  <si>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</si>
  <si>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</si>
  <si>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</si>
  <si>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</si>
  <si>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</si>
  <si>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</si>
  <si>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</si>
  <si>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</si>
  <si>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</si>
  <si>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</si>
  <si>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</si>
  <si>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</si>
  <si>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</si>
  <si>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</si>
  <si>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</si>
  <si>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</si>
  <si>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</si>
  <si>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</si>
  <si>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</si>
  <si>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</si>
  <si>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</si>
  <si>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</si>
  <si>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</si>
  <si>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</si>
  <si>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</si>
  <si>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</si>
  <si>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</si>
  <si>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</si>
  <si>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</si>
  <si>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</si>
  <si>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</si>
  <si>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</si>
  <si>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</si>
  <si>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</si>
  <si>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</si>
  <si>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</si>
  <si>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</si>
  <si>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</si>
  <si>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</si>
  <si>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</si>
  <si>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</si>
  <si>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</si>
  <si>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</si>
  <si>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</si>
  <si>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</si>
  <si>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</si>
  <si>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</si>
  <si>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</si>
  <si>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</si>
  <si>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</si>
  <si>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</si>
  <si>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</si>
  <si>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</si>
  <si>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</si>
  <si>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</si>
  <si>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</si>
  <si>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</si>
  <si>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</si>
  <si>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</si>
  <si>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</si>
  <si>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</si>
  <si>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</si>
  <si>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</si>
  <si>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</si>
  <si>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</si>
  <si>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</si>
  <si>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</si>
  <si>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</si>
  <si>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</si>
  <si>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</si>
  <si>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</si>
  <si>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</si>
  <si>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</si>
  <si>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</si>
  <si>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</si>
  <si>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</si>
  <si>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</si>
  <si>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</si>
  <si>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</si>
  <si>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</si>
  <si>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</si>
  <si>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</si>
  <si>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</si>
  <si>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</si>
  <si>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</si>
  <si>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</si>
  <si>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</si>
  <si>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</si>
  <si>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</si>
  <si>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</si>
  <si>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</si>
  <si>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</si>
  <si>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</si>
  <si>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</si>
  <si>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</si>
  <si>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</si>
  <si>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</si>
  <si>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</si>
  <si>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</si>
  <si>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</si>
  <si>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</si>
  <si>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</si>
  <si>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</si>
  <si>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</si>
  <si>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</si>
  <si>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</si>
  <si>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</si>
  <si>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</si>
  <si>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</si>
  <si>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</si>
  <si>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</si>
  <si>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</si>
  <si>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</si>
  <si>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</si>
  <si>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</si>
  <si>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</si>
  <si>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</si>
  <si>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</si>
  <si>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</si>
  <si>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</si>
  <si>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</si>
  <si>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</si>
  <si>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</si>
  <si>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</si>
  <si>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</si>
  <si>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</si>
  <si>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</si>
  <si>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</si>
  <si>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</si>
  <si>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</si>
  <si>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</si>
  <si>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</si>
  <si>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</si>
  <si>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</si>
  <si>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</si>
  <si>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</si>
  <si>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</si>
  <si>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</si>
  <si>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</si>
  <si>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</si>
  <si>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</si>
  <si>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</si>
  <si>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</si>
  <si>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</si>
  <si>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</si>
  <si>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</si>
  <si>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</si>
  <si>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</si>
  <si>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</si>
  <si>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</si>
  <si>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</si>
  <si>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</si>
  <si>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</si>
  <si>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</si>
  <si>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</si>
  <si>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</si>
  <si>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</si>
  <si>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</si>
  <si>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</si>
  <si>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</si>
  <si>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</si>
  <si>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</si>
  <si>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</si>
  <si>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</si>
  <si>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</si>
  <si>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</si>
  <si>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</si>
  <si>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</si>
  <si>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</si>
  <si>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</si>
  <si>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</si>
  <si>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</si>
  <si>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</si>
  <si>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</si>
  <si>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</si>
  <si>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</si>
  <si>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</si>
  <si>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</si>
  <si>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</si>
  <si>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</si>
  <si>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</si>
  <si>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</si>
  <si>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</si>
  <si>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</si>
  <si>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</si>
  <si>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</si>
  <si>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</si>
  <si>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</si>
  <si>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</si>
  <si>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</si>
  <si>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</si>
  <si>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</si>
  <si>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</si>
  <si>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</si>
  <si>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</si>
  <si>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</si>
  <si>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</si>
  <si>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</si>
  <si>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</si>
  <si>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</si>
  <si>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</si>
  <si>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</si>
  <si>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</si>
  <si>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</si>
  <si>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</si>
  <si>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</si>
  <si>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</si>
  <si>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</si>
  <si>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</si>
  <si>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</si>
  <si>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</si>
  <si>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</si>
  <si>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</si>
  <si>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</si>
  <si>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</si>
  <si>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</si>
  <si>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</si>
  <si>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</si>
  <si>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</si>
  <si>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</si>
  <si>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</si>
  <si>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</si>
  <si>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</si>
  <si>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</si>
  <si>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</si>
  <si>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</si>
  <si>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</si>
  <si>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</si>
  <si>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</si>
  <si>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</si>
  <si>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</si>
  <si>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</si>
  <si>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</si>
  <si>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</si>
  <si>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</si>
  <si>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</si>
  <si>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</si>
  <si>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</si>
  <si>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</si>
  <si>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</si>
  <si>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</si>
  <si>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</si>
  <si>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</si>
  <si>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</si>
  <si>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</si>
  <si>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</si>
  <si>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</si>
  <si>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</si>
  <si>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</si>
  <si>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</si>
  <si>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</si>
  <si>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</si>
  <si>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</si>
  <si>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</si>
  <si>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</si>
  <si>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</si>
  <si>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</si>
  <si>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</si>
  <si>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</si>
  <si>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</si>
  <si>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</si>
  <si>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</si>
  <si>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</si>
  <si>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</si>
  <si>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</si>
  <si>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</si>
  <si>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</si>
  <si>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</si>
  <si>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</si>
  <si>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</si>
  <si>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</si>
  <si>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</si>
  <si>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</si>
  <si>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</si>
  <si>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</si>
  <si>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</si>
  <si>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</si>
  <si>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</si>
  <si>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</si>
  <si>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</si>
  <si>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</si>
  <si>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</si>
  <si>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</si>
  <si>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</si>
  <si>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</si>
  <si>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</si>
  <si>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</si>
  <si>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</si>
  <si>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</si>
  <si>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</si>
  <si>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</si>
  <si>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</si>
  <si>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</si>
  <si>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</si>
  <si>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</si>
  <si>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</si>
  <si>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</si>
  <si>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</si>
  <si>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</si>
  <si>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</si>
  <si>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</si>
  <si>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</si>
  <si>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</si>
  <si>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</si>
  <si>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</si>
  <si>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</si>
  <si>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</si>
  <si>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</si>
  <si>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</si>
  <si>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</si>
  <si>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</si>
  <si>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</si>
  <si>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</si>
  <si>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</si>
  <si>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</si>
  <si>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</si>
  <si>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</si>
  <si>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</si>
  <si>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</si>
  <si>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</si>
  <si>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</si>
  <si>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</si>
  <si>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</si>
  <si>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</si>
  <si>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</si>
  <si>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</si>
  <si>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</si>
  <si>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</si>
  <si>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</si>
  <si>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</si>
  <si>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</si>
  <si>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</si>
  <si>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</si>
  <si>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</si>
  <si>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</si>
  <si>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</si>
  <si>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</si>
  <si>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</si>
  <si>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</si>
  <si>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</si>
  <si>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</si>
  <si>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</si>
  <si>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</si>
  <si>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</si>
  <si>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</si>
  <si>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</si>
  <si>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</si>
  <si>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</si>
  <si>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</si>
  <si>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</si>
  <si>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</si>
  <si>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</si>
  <si>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</si>
  <si>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</si>
  <si>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</si>
  <si>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</si>
  <si>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</si>
  <si>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</si>
  <si>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</si>
  <si>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</si>
  <si>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</si>
  <si>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</si>
  <si>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</si>
  <si>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</si>
  <si>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</si>
  <si>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</si>
  <si>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</si>
  <si>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</si>
  <si>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</si>
  <si>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</si>
  <si>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</si>
  <si>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</si>
  <si>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</si>
  <si>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</si>
  <si>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</si>
  <si>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</si>
  <si>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</si>
  <si>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</si>
  <si>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</si>
  <si>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</si>
  <si>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</si>
  <si>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</si>
  <si>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</si>
  <si>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</si>
  <si>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</si>
  <si>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</si>
  <si>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</si>
  <si>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</si>
  <si>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</si>
  <si>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</si>
  <si>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</si>
  <si>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</si>
  <si>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</si>
  <si>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</si>
  <si>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</si>
  <si>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</si>
  <si>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</si>
  <si>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</si>
  <si>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</si>
  <si>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</si>
  <si>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</si>
  <si>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</si>
  <si>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</si>
  <si>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</si>
  <si>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</si>
  <si>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</si>
  <si>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</si>
  <si>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</si>
  <si>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</si>
  <si>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</si>
  <si>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</si>
  <si>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</si>
  <si>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</si>
  <si>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</si>
  <si>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</si>
  <si>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</si>
  <si>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</si>
  <si>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</si>
  <si>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</si>
  <si>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</si>
  <si>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</si>
  <si>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</si>
  <si>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</si>
  <si>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</si>
  <si>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</si>
  <si>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</si>
  <si>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</si>
  <si>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</si>
  <si>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</si>
  <si>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</si>
  <si>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</si>
  <si>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</si>
  <si>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</si>
  <si>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</si>
  <si>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</si>
  <si>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</si>
  <si>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</si>
  <si>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</si>
  <si>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</si>
  <si>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</si>
  <si>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</si>
  <si>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</si>
  <si>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</si>
  <si>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</si>
  <si>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</si>
  <si>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</si>
  <si>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</si>
  <si>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</si>
  <si>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</si>
  <si>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</si>
  <si>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</si>
  <si>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</si>
  <si>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</si>
  <si>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</si>
  <si>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</si>
  <si>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</si>
  <si>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</si>
  <si>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</si>
  <si>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</si>
  <si>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</si>
  <si>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</si>
  <si>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</si>
  <si>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</si>
  <si>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</si>
  <si>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</si>
  <si>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</si>
  <si>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</si>
  <si>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</si>
  <si>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</si>
  <si>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</si>
  <si>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</si>
  <si>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</si>
  <si>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</si>
  <si>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</si>
  <si>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</si>
  <si>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</si>
  <si>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</si>
  <si>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</si>
  <si>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</si>
  <si>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</si>
  <si>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</si>
  <si>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</si>
  <si>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</si>
  <si>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</si>
  <si>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</si>
  <si>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</si>
  <si>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</si>
  <si>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</si>
  <si>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</si>
  <si>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</si>
  <si>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</si>
  <si>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</si>
  <si>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</si>
  <si>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</si>
  <si>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</si>
  <si>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</si>
  <si>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</si>
  <si>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</si>
  <si>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</si>
  <si>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</si>
  <si>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</si>
  <si>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</si>
  <si>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</si>
  <si>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</si>
  <si>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</si>
  <si>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</si>
  <si>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</si>
  <si>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</si>
  <si>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</si>
  <si>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</si>
  <si>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</si>
  <si>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</si>
  <si>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</si>
  <si>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</si>
  <si>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</si>
  <si>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</si>
  <si>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</si>
  <si>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</si>
  <si>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</si>
  <si>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</si>
  <si>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</si>
  <si>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</si>
  <si>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</si>
  <si>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</si>
  <si>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</si>
  <si>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</si>
  <si>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</si>
  <si>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</si>
  <si>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</si>
  <si>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</si>
  <si>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</si>
  <si>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</si>
  <si>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</si>
  <si>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</si>
  <si>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</si>
  <si>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</si>
  <si>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</si>
  <si>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</si>
  <si>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</si>
  <si>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</si>
  <si>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</si>
  <si>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</si>
  <si>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</si>
  <si>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</si>
  <si>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</si>
  <si>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</si>
  <si>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</si>
  <si>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</si>
  <si>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</si>
  <si>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</si>
  <si>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</si>
  <si>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</si>
  <si>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</si>
  <si>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</si>
  <si>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</si>
  <si>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</si>
  <si>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</si>
  <si>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</si>
  <si>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</si>
  <si>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</si>
  <si>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</si>
  <si>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</si>
  <si>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</si>
  <si>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</si>
  <si>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</si>
  <si>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</si>
  <si>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</si>
  <si>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</si>
  <si>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</si>
  <si>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</si>
  <si>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</si>
  <si>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</si>
  <si>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</si>
  <si>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</si>
  <si>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</si>
  <si>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</si>
  <si>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</si>
  <si>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</si>
  <si>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</si>
  <si>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</si>
  <si>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</si>
  <si>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</si>
  <si>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</si>
  <si>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</si>
  <si>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</si>
  <si>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</si>
  <si>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</si>
  <si>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</si>
  <si>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</si>
  <si>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</si>
  <si>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</si>
  <si>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</si>
  <si>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</si>
  <si>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</si>
  <si>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</si>
  <si>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</si>
  <si>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</si>
  <si>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</si>
  <si>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</si>
  <si>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</si>
  <si>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</si>
  <si>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</si>
  <si>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</si>
  <si>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</si>
  <si>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</si>
  <si>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</si>
  <si>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</si>
  <si>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</si>
  <si>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</si>
  <si>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</si>
  <si>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</si>
  <si>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</si>
  <si>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</si>
  <si>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</si>
  <si>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</si>
  <si>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</si>
  <si>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</si>
  <si>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</si>
  <si>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</si>
  <si>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</si>
  <si>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</si>
  <si>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</si>
  <si>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</si>
  <si>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</si>
  <si>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</si>
  <si>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</si>
  <si>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</si>
  <si>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</si>
  <si>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</si>
  <si>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</si>
  <si>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</si>
  <si>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</si>
  <si>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</si>
  <si>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</si>
  <si>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</si>
  <si>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</si>
  <si>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</si>
  <si>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</si>
  <si>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</si>
  <si>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</si>
  <si>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</si>
  <si>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</si>
  <si>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</si>
  <si>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</si>
  <si>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</si>
  <si>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</si>
  <si>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</si>
  <si>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</si>
  <si>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</si>
  <si>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</si>
  <si>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</si>
  <si>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</si>
  <si>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</si>
  <si>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</si>
  <si>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</si>
  <si>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</si>
  <si>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</si>
  <si>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</si>
  <si>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</si>
  <si>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</si>
  <si>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</si>
  <si>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</si>
  <si>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</si>
  <si>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</si>
  <si>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</si>
  <si>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</si>
  <si>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</si>
  <si>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</si>
  <si>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</si>
  <si>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</si>
  <si>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</si>
  <si>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</si>
  <si>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</si>
  <si>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</si>
  <si>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</si>
  <si>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</si>
  <si>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</si>
  <si>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</si>
  <si>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</si>
  <si>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</si>
  <si>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</si>
  <si>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</si>
  <si>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</si>
  <si>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</si>
  <si>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</si>
  <si>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</si>
  <si>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</si>
  <si>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</si>
  <si>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</si>
  <si>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</si>
  <si>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</si>
  <si>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</si>
  <si>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</si>
  <si>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</si>
  <si>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</si>
  <si>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</si>
  <si>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</si>
  <si>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</si>
  <si>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</si>
  <si>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</si>
  <si>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</si>
  <si>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</si>
  <si>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</si>
  <si>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</si>
  <si>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</si>
  <si>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</si>
  <si>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</si>
  <si>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</si>
  <si>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</si>
  <si>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</si>
  <si>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</si>
  <si>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</si>
  <si>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</si>
  <si>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</si>
  <si>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</si>
  <si>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</si>
  <si>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</si>
  <si>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</si>
  <si>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</si>
  <si>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</si>
  <si>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</si>
  <si>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</si>
  <si>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</si>
  <si>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</si>
  <si>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</si>
  <si>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</si>
  <si>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</si>
  <si>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</si>
  <si>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</si>
  <si>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</si>
  <si>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</si>
  <si>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</si>
  <si>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</si>
  <si>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</si>
  <si>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</si>
  <si>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</si>
  <si>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</si>
  <si>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</si>
  <si>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</si>
  <si>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</si>
  <si>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</si>
  <si>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</si>
  <si>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</si>
  <si>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</si>
  <si>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</si>
  <si>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</si>
  <si>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</si>
  <si>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</si>
  <si>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</si>
  <si>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</si>
  <si>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</si>
  <si>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</si>
  <si>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</si>
  <si>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</si>
  <si>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</si>
  <si>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</si>
  <si>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</si>
  <si>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</si>
  <si>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</si>
  <si>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</si>
  <si>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</si>
  <si>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</si>
  <si>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</si>
  <si>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</si>
  <si>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</si>
  <si>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</si>
  <si>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</si>
  <si>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</si>
  <si>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</si>
  <si>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</si>
  <si>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</si>
  <si>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</si>
  <si>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</si>
  <si>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</si>
  <si>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</si>
  <si>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</si>
  <si>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</si>
  <si>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</si>
  <si>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</si>
  <si>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</si>
  <si>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</si>
  <si>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</si>
  <si>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</si>
  <si>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</si>
  <si>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</si>
  <si>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</si>
  <si>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</si>
  <si>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</si>
  <si>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</si>
  <si>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</si>
  <si>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</si>
  <si>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</si>
  <si>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</si>
  <si>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</si>
  <si>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</si>
  <si>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</si>
  <si>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</si>
  <si>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</si>
  <si>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</si>
  <si>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</si>
  <si>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</si>
  <si>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</si>
  <si>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</si>
  <si>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</si>
  <si>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</si>
  <si>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</si>
  <si>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</si>
  <si>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</si>
  <si>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</si>
  <si>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</si>
  <si>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</si>
  <si>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</si>
  <si>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</si>
  <si>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</si>
  <si>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</si>
  <si>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</si>
  <si>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</si>
  <si>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</si>
  <si>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</si>
  <si>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</si>
  <si>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</si>
  <si>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</si>
  <si>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</si>
  <si>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</si>
  <si>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</si>
  <si>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</si>
  <si>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</si>
  <si>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</si>
  <si>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</si>
  <si>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</si>
  <si>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</si>
  <si>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</si>
  <si>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</si>
  <si>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</si>
  <si>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</si>
  <si>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</si>
  <si>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</si>
  <si>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</si>
  <si>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</si>
  <si>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</si>
  <si>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</si>
  <si>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</si>
  <si>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</si>
  <si>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</si>
  <si>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</si>
  <si>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</si>
  <si>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</si>
  <si>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</si>
  <si>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</si>
  <si>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</si>
  <si>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</si>
  <si>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</si>
  <si>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</si>
  <si>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</si>
  <si>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</si>
  <si>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</si>
  <si>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</si>
  <si>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</si>
  <si>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</si>
  <si>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</si>
  <si>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</si>
  <si>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</si>
  <si>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</si>
  <si>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</si>
  <si>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</si>
  <si>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</si>
  <si>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</si>
  <si>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</si>
  <si>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</si>
  <si>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</si>
  <si>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</si>
  <si>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</si>
  <si>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</si>
  <si>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</si>
  <si>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</si>
  <si>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</si>
  <si>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</si>
  <si>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</si>
  <si>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</si>
  <si>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</si>
  <si>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</si>
  <si>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</si>
  <si>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</si>
  <si>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</si>
  <si>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</si>
  <si>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</si>
  <si>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</si>
  <si>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</si>
  <si>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</si>
  <si>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</si>
  <si>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</si>
  <si>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</si>
  <si>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</si>
  <si>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</si>
  <si>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</si>
  <si>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</si>
  <si>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</si>
  <si>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</si>
  <si>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</si>
  <si>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</si>
  <si>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</si>
  <si>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</si>
  <si>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</si>
  <si>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</si>
  <si>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</si>
  <si>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</si>
  <si>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</si>
  <si>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</si>
  <si>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</si>
  <si>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</si>
  <si>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</si>
  <si>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</si>
  <si>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</si>
  <si>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</si>
  <si>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</si>
  <si>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</si>
  <si>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</si>
  <si>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</si>
  <si>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</si>
  <si>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</si>
  <si>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</si>
  <si>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</si>
  <si>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</si>
  <si>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</si>
  <si>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</si>
  <si>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</si>
  <si>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</si>
  <si>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</si>
  <si>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</si>
  <si>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</si>
  <si>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</si>
  <si>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</si>
  <si>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</si>
  <si>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</si>
  <si>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</si>
  <si>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</si>
  <si>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</si>
  <si>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</si>
  <si>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</si>
  <si>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</si>
  <si>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</si>
  <si>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</si>
  <si>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</si>
  <si>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</si>
  <si>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</si>
  <si>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</si>
  <si>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</si>
  <si>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</si>
  <si>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</si>
  <si>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</si>
  <si>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</si>
  <si>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</si>
  <si>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</si>
  <si>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</si>
  <si>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</si>
  <si>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</si>
  <si>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</si>
  <si>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</si>
  <si>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</si>
  <si>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</si>
  <si>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</si>
  <si>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</si>
  <si>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</si>
  <si>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</si>
  <si>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</si>
  <si>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</si>
  <si>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</si>
  <si>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</si>
  <si>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</si>
  <si>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</si>
  <si>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</si>
  <si>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</si>
  <si>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</si>
  <si>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</si>
  <si>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</si>
  <si>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</si>
  <si>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</si>
  <si>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</si>
  <si>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</si>
  <si>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</si>
  <si>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</si>
  <si>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</si>
  <si>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</si>
  <si>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</si>
  <si>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</si>
  <si>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</si>
  <si>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</si>
  <si>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</si>
  <si>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</si>
  <si>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</si>
  <si>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</si>
  <si>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</si>
  <si>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</si>
  <si>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</si>
  <si>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</si>
  <si>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</si>
  <si>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</si>
  <si>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</si>
  <si>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</si>
  <si>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</si>
  <si>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</si>
  <si>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</si>
  <si>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</si>
  <si>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</si>
  <si>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</si>
  <si>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</si>
  <si>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</si>
  <si>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</si>
  <si>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</si>
  <si>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</si>
  <si>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</si>
  <si>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</si>
  <si>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</si>
  <si>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</si>
  <si>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</si>
  <si>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</si>
  <si>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</si>
  <si>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</si>
  <si>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</si>
  <si>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</si>
  <si>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</si>
  <si>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</si>
  <si>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</si>
  <si>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</si>
  <si>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</si>
  <si>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</si>
  <si>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</si>
  <si>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</si>
  <si>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</si>
  <si>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</si>
  <si>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</si>
  <si>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</si>
  <si>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</si>
  <si>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</si>
  <si>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</si>
  <si>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</si>
  <si>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</si>
  <si>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</si>
  <si>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</si>
  <si>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</si>
  <si>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</si>
  <si>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</si>
  <si>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</si>
  <si>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</si>
  <si>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</si>
  <si>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</si>
  <si>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</si>
  <si>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</si>
  <si>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</si>
  <si>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</si>
  <si>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</si>
  <si>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</si>
  <si>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</si>
  <si>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</si>
  <si>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</si>
  <si>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</si>
  <si>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</si>
  <si>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</si>
  <si>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</si>
  <si>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</si>
  <si>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</si>
  <si>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</si>
  <si>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</si>
  <si>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</si>
  <si>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</si>
  <si>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</si>
  <si>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</si>
  <si>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</si>
  <si>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</si>
  <si>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</si>
  <si>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</si>
  <si>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</si>
  <si>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</si>
  <si>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</si>
  <si>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</si>
  <si>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</si>
  <si>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</si>
  <si>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</si>
  <si>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</si>
  <si>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</si>
  <si>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</si>
  <si>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</si>
  <si>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</si>
  <si>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</si>
  <si>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</si>
  <si>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</si>
  <si>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</si>
  <si>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</si>
  <si>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</si>
  <si>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</si>
  <si>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</si>
  <si>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</si>
  <si>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</si>
  <si>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</si>
  <si>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</si>
  <si>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</si>
  <si>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</si>
  <si>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</si>
  <si>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</si>
  <si>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</si>
  <si>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</si>
  <si>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</si>
  <si>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</si>
  <si>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</si>
  <si>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</si>
  <si>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</si>
  <si>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</si>
  <si>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</si>
  <si>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</si>
  <si>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</si>
  <si>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</si>
  <si>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</si>
  <si>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</si>
  <si>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</si>
  <si>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</si>
  <si>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</si>
  <si>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</si>
  <si>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</si>
  <si>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</si>
  <si>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</si>
  <si>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</si>
  <si>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</si>
  <si>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</si>
  <si>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</si>
  <si>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</si>
  <si>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</si>
  <si>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</si>
  <si>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</si>
  <si>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</si>
  <si>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</si>
  <si>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</si>
  <si>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</si>
  <si>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</si>
  <si>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</si>
  <si>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</si>
  <si>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</si>
  <si>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</si>
  <si>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</si>
  <si>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</si>
  <si>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</si>
  <si>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</si>
  <si>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</si>
  <si>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</si>
  <si>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</si>
  <si>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</si>
  <si>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</si>
  <si>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</si>
  <si>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</si>
  <si>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</si>
  <si>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</si>
  <si>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</si>
  <si>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</si>
  <si>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</si>
  <si>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</si>
  <si>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</si>
  <si>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</si>
  <si>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</si>
  <si>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</si>
  <si>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</si>
  <si>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</si>
  <si>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</si>
  <si>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</si>
  <si>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</si>
  <si>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</si>
  <si>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</si>
  <si>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</si>
  <si>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</si>
  <si>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</si>
  <si>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</si>
  <si>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</si>
  <si>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</si>
  <si>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</si>
  <si>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</si>
  <si>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</si>
  <si>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</si>
  <si>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</si>
  <si>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</si>
  <si>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</si>
  <si>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</si>
  <si>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</si>
  <si>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</si>
  <si>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</si>
  <si>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</si>
  <si>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</si>
  <si>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</si>
  <si>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</si>
  <si>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</si>
  <si>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</si>
  <si>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</si>
  <si>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</si>
  <si>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</si>
  <si>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</si>
  <si>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</si>
  <si>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</si>
  <si>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</si>
  <si>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</si>
  <si>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</si>
  <si>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</si>
  <si>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</si>
  <si>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</si>
  <si>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</si>
  <si>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</si>
  <si>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</si>
  <si>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</si>
  <si>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</si>
  <si>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</si>
  <si>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</si>
  <si>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</si>
  <si>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</si>
  <si>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</si>
  <si>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</si>
  <si>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</si>
  <si>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</si>
  <si>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</si>
  <si>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</si>
  <si>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</si>
  <si>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</si>
  <si>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</si>
  <si>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</si>
  <si>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</si>
  <si>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</si>
  <si>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</si>
  <si>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</si>
  <si>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</si>
  <si>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</si>
  <si>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</si>
  <si>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</si>
  <si>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</si>
  <si>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</si>
  <si>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</si>
  <si>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</si>
  <si>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</si>
  <si>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</si>
  <si>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</si>
  <si>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</si>
  <si>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</si>
  <si>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</si>
  <si>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</si>
  <si>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</si>
  <si>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</si>
  <si>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</si>
  <si>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</si>
  <si>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</si>
  <si>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</si>
  <si>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</si>
  <si>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</si>
  <si>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</si>
  <si>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</si>
  <si>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</si>
  <si>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</si>
  <si>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</si>
  <si>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</si>
  <si>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</si>
  <si>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</si>
  <si>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</si>
  <si>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</si>
  <si>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</si>
  <si>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</si>
  <si>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</si>
  <si>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</si>
  <si>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</si>
  <si>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</si>
  <si>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</si>
  <si>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</si>
  <si>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</si>
  <si>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</si>
  <si>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</si>
  <si>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</si>
  <si>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</si>
  <si>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</si>
  <si>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</si>
  <si>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</si>
  <si>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</si>
  <si>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</si>
  <si>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</si>
  <si>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</si>
  <si>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</si>
  <si>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</si>
  <si>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</si>
  <si>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</si>
  <si>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</si>
  <si>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</si>
  <si>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</si>
  <si>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</si>
  <si>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</si>
  <si>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</si>
  <si>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</si>
  <si>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</si>
  <si>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</si>
  <si>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</si>
  <si>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</si>
  <si>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</si>
  <si>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</si>
  <si>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</si>
  <si>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</si>
  <si>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</si>
  <si>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</si>
  <si>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</si>
  <si>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</si>
  <si>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</si>
  <si>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</si>
  <si>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</si>
  <si>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</si>
  <si>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</si>
  <si>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</si>
  <si>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</si>
  <si>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</si>
  <si>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</si>
  <si>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</si>
  <si>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</si>
  <si>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</si>
  <si>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</si>
  <si>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</si>
  <si>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</si>
  <si>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</si>
  <si>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</si>
  <si>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</si>
  <si>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</si>
  <si>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</si>
  <si>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</si>
  <si>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</si>
  <si>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</si>
  <si>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</si>
  <si>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</si>
  <si>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</si>
  <si>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</si>
  <si>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</si>
  <si>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</si>
  <si>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</si>
  <si>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</si>
  <si>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</si>
  <si>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</si>
  <si>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</si>
  <si>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</si>
  <si>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</si>
  <si>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</si>
  <si>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</si>
  <si>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</si>
  <si>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</si>
  <si>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</si>
  <si>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</si>
  <si>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</si>
  <si>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</si>
  <si>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</si>
  <si>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</si>
  <si>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</si>
  <si>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</si>
  <si>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</si>
  <si>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</si>
  <si>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</si>
  <si>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</si>
  <si>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</si>
  <si>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</si>
  <si>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</si>
  <si>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</si>
  <si>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</si>
  <si>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</si>
  <si>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</si>
  <si>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</si>
  <si>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</si>
  <si>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</si>
  <si>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</si>
  <si>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</si>
  <si>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</si>
  <si>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</si>
  <si>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</si>
  <si>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</si>
  <si>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</si>
  <si>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</si>
  <si>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</si>
  <si>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</si>
  <si>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</si>
  <si>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</si>
  <si>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</si>
  <si>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</si>
  <si>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</si>
  <si>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</si>
  <si>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</si>
  <si>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</si>
  <si>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</si>
  <si>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</si>
  <si>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</si>
  <si>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</si>
  <si>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</si>
  <si>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</si>
  <si>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</si>
  <si>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</si>
  <si>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</si>
  <si>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</si>
  <si>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</si>
  <si>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</si>
  <si>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</si>
  <si>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</si>
  <si>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</si>
  <si>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</si>
  <si>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</si>
  <si>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</si>
  <si>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</si>
  <si>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</si>
  <si>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</si>
  <si>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</si>
  <si>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</si>
  <si>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</si>
  <si>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</si>
  <si>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</si>
  <si>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</si>
  <si>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</si>
  <si>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</si>
  <si>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</si>
  <si>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</si>
  <si>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</si>
  <si>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</si>
  <si>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</si>
  <si>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</si>
  <si>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</si>
  <si>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</si>
  <si>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</si>
  <si>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</si>
  <si>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</si>
  <si>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</si>
  <si>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</si>
  <si>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</si>
  <si>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</si>
  <si>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</si>
  <si>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</si>
  <si>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</si>
  <si>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</si>
  <si>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</si>
  <si>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</si>
  <si>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</si>
  <si>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</si>
  <si>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</si>
  <si>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</si>
  <si>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</si>
  <si>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</si>
  <si>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</si>
  <si>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</si>
  <si>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</si>
  <si>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</si>
  <si>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</si>
  <si>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</si>
  <si>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</si>
  <si>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</si>
  <si>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</si>
  <si>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</si>
  <si>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</si>
  <si>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</si>
  <si>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</si>
  <si>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</si>
  <si>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</si>
  <si>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</si>
  <si>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</si>
  <si>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</si>
  <si>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</si>
  <si>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</si>
  <si>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</si>
  <si>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</si>
  <si>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</si>
  <si>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</si>
  <si>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</si>
  <si>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</si>
  <si>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</si>
  <si>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</si>
  <si>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</si>
  <si>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</si>
  <si>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</si>
  <si>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</si>
  <si>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</si>
  <si>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</si>
  <si>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</si>
  <si>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</si>
  <si>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</si>
  <si>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</si>
  <si>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</si>
  <si>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</si>
  <si>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</si>
  <si>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</si>
  <si>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</si>
  <si>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</si>
  <si>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</si>
  <si>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</si>
  <si>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</si>
  <si>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</si>
  <si>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</si>
  <si>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</si>
  <si>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</si>
  <si>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</si>
  <si>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</si>
  <si>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</si>
  <si>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</si>
  <si>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</si>
  <si>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</si>
  <si>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</si>
  <si>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</si>
  <si>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</si>
  <si>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</si>
  <si>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</si>
  <si>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</si>
  <si>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</si>
  <si>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</si>
  <si>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</si>
  <si>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</si>
  <si>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</si>
  <si>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</si>
  <si>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</si>
  <si>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</si>
  <si>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</si>
  <si>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</si>
  <si>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</si>
  <si>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</si>
  <si>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</si>
  <si>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</si>
  <si>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</si>
  <si>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</si>
  <si>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</si>
  <si>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</si>
  <si>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</si>
  <si>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</si>
  <si>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</si>
  <si>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</si>
  <si>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</si>
  <si>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</si>
  <si>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</si>
  <si>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</si>
  <si>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</si>
  <si>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</si>
  <si>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</si>
  <si>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</si>
  <si>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</si>
  <si>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</si>
  <si>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</si>
  <si>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</si>
  <si>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</si>
  <si>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</si>
  <si>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</si>
  <si>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</si>
  <si>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</si>
  <si>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</si>
  <si>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</si>
  <si>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</si>
  <si>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</si>
  <si>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</si>
  <si>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</si>
  <si>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</si>
  <si>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</si>
  <si>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</si>
  <si>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</si>
  <si>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</si>
  <si>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</si>
  <si>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</si>
  <si>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</si>
  <si>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</si>
  <si>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</si>
  <si>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</si>
  <si>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</si>
  <si>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</si>
  <si>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</si>
  <si>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</si>
  <si>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</si>
  <si>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</si>
  <si>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</si>
  <si>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</si>
  <si>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</si>
  <si>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</si>
  <si>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</si>
  <si>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</si>
  <si>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</si>
  <si>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</si>
  <si>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</si>
  <si>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</si>
  <si>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</si>
  <si>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</si>
  <si>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</si>
  <si>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</si>
  <si>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</si>
  <si>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</si>
  <si>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</si>
  <si>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</si>
  <si>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</si>
  <si>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</si>
  <si>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</si>
  <si>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</si>
  <si>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</si>
  <si>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</si>
  <si>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</si>
  <si>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</si>
  <si>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</si>
  <si>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</si>
  <si>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</si>
  <si>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</si>
  <si>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</si>
  <si>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</si>
  <si>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</si>
  <si>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</si>
  <si>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</si>
  <si>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</si>
  <si>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</si>
  <si>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</si>
  <si>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</si>
  <si>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</si>
  <si>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</si>
  <si>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</si>
  <si>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</si>
  <si>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</si>
  <si>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</si>
  <si>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</si>
  <si>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</si>
  <si>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</si>
  <si>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</si>
  <si>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</si>
  <si>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</si>
  <si>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</si>
  <si>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</si>
  <si>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</si>
  <si>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</si>
  <si>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</si>
  <si>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</si>
  <si>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</si>
  <si>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</si>
  <si>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</si>
  <si>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</si>
  <si>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</si>
  <si>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</si>
  <si>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</si>
  <si>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</si>
  <si>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</si>
  <si>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</si>
  <si>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</si>
  <si>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</si>
  <si>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</si>
  <si>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</si>
  <si>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</si>
  <si>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</si>
  <si>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</si>
  <si>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</si>
  <si>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</si>
  <si>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</si>
  <si>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</si>
  <si>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</si>
  <si>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</si>
  <si>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</si>
  <si>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</si>
  <si>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</si>
  <si>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</si>
  <si>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</si>
  <si>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</si>
  <si>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</si>
  <si>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</si>
  <si>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</si>
  <si>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</si>
  <si>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</si>
  <si>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</si>
  <si>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</si>
  <si>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</si>
  <si>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</si>
  <si>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</si>
  <si>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</si>
  <si>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</si>
  <si>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</si>
  <si>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</si>
  <si>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</si>
  <si>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</si>
  <si>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</si>
  <si>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</si>
  <si>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</si>
  <si>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</si>
  <si>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</si>
  <si>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</si>
  <si>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</si>
  <si>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</si>
  <si>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</si>
  <si>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</si>
  <si>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</si>
  <si>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</si>
  <si>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</si>
  <si>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</si>
  <si>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</si>
  <si>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</si>
  <si>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</si>
  <si>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</si>
  <si>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</si>
  <si>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</si>
  <si>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</si>
  <si>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</si>
  <si>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</si>
  <si>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</si>
  <si>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</si>
  <si>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</si>
  <si>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</si>
  <si>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</si>
  <si>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</si>
  <si>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</si>
  <si>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</si>
  <si>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</si>
  <si>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</si>
  <si>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</si>
  <si>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</si>
  <si>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</si>
  <si>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</si>
  <si>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</si>
  <si>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</si>
  <si>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</si>
  <si>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</si>
  <si>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</si>
  <si>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</si>
  <si>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</si>
  <si>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</si>
  <si>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</si>
  <si>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</si>
  <si>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</si>
  <si>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</si>
  <si>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</si>
  <si>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</si>
  <si>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</si>
  <si>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</si>
  <si>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</si>
  <si>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</si>
  <si>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</si>
  <si>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</si>
  <si>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</si>
  <si>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</si>
  <si>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</si>
  <si>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</si>
  <si>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</si>
  <si>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</si>
  <si>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</si>
  <si>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</si>
  <si>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</si>
  <si>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</si>
  <si>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</si>
  <si>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</si>
  <si>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</si>
  <si>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</si>
  <si>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</si>
  <si>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</si>
  <si>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</si>
  <si>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</si>
  <si>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</si>
  <si>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</si>
  <si>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</si>
  <si>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</si>
  <si>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</si>
  <si>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</si>
  <si>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</si>
  <si>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</si>
  <si>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</si>
  <si>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</si>
  <si>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</si>
  <si>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</si>
  <si>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</si>
  <si>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</si>
  <si>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</si>
  <si>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</si>
  <si>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</si>
  <si>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</si>
  <si>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</si>
  <si>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</si>
  <si>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</si>
  <si>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</si>
  <si>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</si>
  <si>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</si>
  <si>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</si>
  <si>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</si>
  <si>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</si>
  <si>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</si>
  <si>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</si>
  <si>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</si>
  <si>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</si>
  <si>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</si>
  <si>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</si>
  <si>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</si>
  <si>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</si>
  <si>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</si>
  <si>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</si>
  <si>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</si>
  <si>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</si>
  <si>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</si>
  <si>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</si>
  <si>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</si>
  <si>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</si>
  <si>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</si>
  <si>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</si>
  <si>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</si>
  <si>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</si>
  <si>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</si>
  <si>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</si>
  <si>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</si>
  <si>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</si>
  <si>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</si>
  <si>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</si>
  <si>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</si>
  <si>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</si>
  <si>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</si>
  <si>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</si>
  <si>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</si>
  <si>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</si>
  <si>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</si>
  <si>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</si>
  <si>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</si>
  <si>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</si>
  <si>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</si>
  <si>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</si>
  <si>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</si>
  <si>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</si>
  <si>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</si>
  <si>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</si>
  <si>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</si>
  <si>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</si>
  <si>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</si>
  <si>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</si>
  <si>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</si>
  <si>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</si>
  <si>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</si>
  <si>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</si>
  <si>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</si>
  <si>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</si>
  <si>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</si>
  <si>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</si>
  <si>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</si>
  <si>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</si>
  <si>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</si>
  <si>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</si>
  <si>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</si>
  <si>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</si>
  <si>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</si>
  <si>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</si>
  <si>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</si>
  <si>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</si>
  <si>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</si>
  <si>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</si>
  <si>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</si>
  <si>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</si>
  <si>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</si>
  <si>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</si>
  <si>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</si>
  <si>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</si>
  <si>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</si>
  <si>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</si>
  <si>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</si>
  <si>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</si>
  <si>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</si>
  <si>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</si>
  <si>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</si>
  <si>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</si>
  <si>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</si>
  <si>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</si>
  <si>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</si>
  <si>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</si>
  <si>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</si>
  <si>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</si>
  <si>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</si>
  <si>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</si>
  <si>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</si>
  <si>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</si>
  <si>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</si>
  <si>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</si>
  <si>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</si>
  <si>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</si>
  <si>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</si>
  <si>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</si>
  <si>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</si>
  <si>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</si>
  <si>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</si>
  <si>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</si>
  <si>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</si>
  <si>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</si>
  <si>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</si>
  <si>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</si>
  <si>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</si>
  <si>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</si>
  <si>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</si>
  <si>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</si>
  <si>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</si>
  <si>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</si>
  <si>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</si>
  <si>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</si>
  <si>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</si>
  <si>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</si>
  <si>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</si>
  <si>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</si>
  <si>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</si>
  <si>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</si>
  <si>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</si>
  <si>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</si>
  <si>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</si>
  <si>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</si>
  <si>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</si>
  <si>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</si>
  <si>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</si>
  <si>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</si>
  <si>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</si>
  <si>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</si>
  <si>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</si>
  <si>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</si>
  <si>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</si>
  <si>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</si>
  <si>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</si>
  <si>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</si>
  <si>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</si>
  <si>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</si>
  <si>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</si>
  <si>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</si>
  <si>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</si>
  <si>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</si>
  <si>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</si>
  <si>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</si>
  <si>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</si>
  <si>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</si>
  <si>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</si>
  <si>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</si>
  <si>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</si>
  <si>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</si>
  <si>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</si>
  <si>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</si>
  <si>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</si>
  <si>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</si>
  <si>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</si>
  <si>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</si>
  <si>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</si>
  <si>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</si>
  <si>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</si>
  <si>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</si>
  <si>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</si>
  <si>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</si>
  <si>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</si>
  <si>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</si>
  <si>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</si>
  <si>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</si>
  <si>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</si>
  <si>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</si>
  <si>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</si>
  <si>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</si>
  <si>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</si>
  <si>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</si>
  <si>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</si>
  <si>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</si>
  <si>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</si>
  <si>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</si>
  <si>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</si>
  <si>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</si>
  <si>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</si>
  <si>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</si>
  <si>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</si>
  <si>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</si>
  <si>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</si>
  <si>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</si>
  <si>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</si>
  <si>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</si>
  <si>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</si>
  <si>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</si>
  <si>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</si>
  <si>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</si>
  <si>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</si>
  <si>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</si>
  <si>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</si>
  <si>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</si>
  <si>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</si>
  <si>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</si>
  <si>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</si>
  <si>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</si>
  <si>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</si>
  <si>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</si>
  <si>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</si>
  <si>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</si>
  <si>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</si>
  <si>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</si>
  <si>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</si>
  <si>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</si>
  <si>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</si>
  <si>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</si>
  <si>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</si>
  <si>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</si>
  <si>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</si>
  <si>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</si>
  <si>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</si>
  <si>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</si>
  <si>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</si>
  <si>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</si>
  <si>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</si>
  <si>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</si>
  <si>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</si>
  <si>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</si>
  <si>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</si>
  <si>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</si>
  <si>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</si>
  <si>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</si>
  <si>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</si>
  <si>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</si>
  <si>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</si>
  <si>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</si>
  <si>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</si>
  <si>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</si>
  <si>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</si>
  <si>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</si>
  <si>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</si>
  <si>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</si>
  <si>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</si>
  <si>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</si>
  <si>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</si>
  <si>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</si>
  <si>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</si>
  <si>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</si>
  <si>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</si>
  <si>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</si>
  <si>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</si>
  <si>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</si>
  <si>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</si>
  <si>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</si>
  <si>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</si>
  <si>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</si>
  <si>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</si>
  <si>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</si>
  <si>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</si>
  <si>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</si>
  <si>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</si>
  <si>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</si>
  <si>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</si>
  <si>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</si>
  <si>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</si>
  <si>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</si>
  <si>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</si>
  <si>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</si>
  <si>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</si>
  <si>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</si>
  <si>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</si>
  <si>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</si>
  <si>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</si>
  <si>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</si>
  <si>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</si>
  <si>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</si>
  <si>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</si>
  <si>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</si>
  <si>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</si>
  <si>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</si>
  <si>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</si>
  <si>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</si>
  <si>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</si>
  <si>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</si>
  <si>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</si>
  <si>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</si>
  <si>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</si>
  <si>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</si>
  <si>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</si>
  <si>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</si>
  <si>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</si>
  <si>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</si>
  <si>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</si>
  <si>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</si>
  <si>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</si>
  <si>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</si>
  <si>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</si>
  <si>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</si>
  <si>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</si>
  <si>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</si>
  <si>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</si>
  <si>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</si>
  <si>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</si>
  <si>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</si>
  <si>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</si>
  <si>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</si>
  <si>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</si>
  <si>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</si>
  <si>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</si>
  <si>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</si>
  <si>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</si>
  <si>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</si>
  <si>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</si>
  <si>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</si>
  <si>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</si>
  <si>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</si>
  <si>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</si>
  <si>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</si>
  <si>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</si>
  <si>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</si>
  <si>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</si>
  <si>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</si>
  <si>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</si>
  <si>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</si>
  <si>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</si>
  <si>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</si>
  <si>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</si>
  <si>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</si>
  <si>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</si>
  <si>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</si>
  <si>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</si>
  <si>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</si>
  <si>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</si>
  <si>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</si>
  <si>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</si>
  <si>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</si>
  <si>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</si>
  <si>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</si>
  <si>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</si>
  <si>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</si>
  <si>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</si>
  <si>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</si>
  <si>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</si>
  <si>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</si>
  <si>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</si>
  <si>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</si>
  <si>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</si>
  <si>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</si>
  <si>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</si>
  <si>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</si>
  <si>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</si>
  <si>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</si>
  <si>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</si>
  <si>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</si>
  <si>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</si>
  <si>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</si>
  <si>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</si>
  <si>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</si>
  <si>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</si>
  <si>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</si>
  <si>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</si>
  <si>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</si>
  <si>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</si>
  <si>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</si>
  <si>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</si>
  <si>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</si>
  <si>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</si>
  <si>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</si>
  <si>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</si>
  <si>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</si>
  <si>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</si>
  <si>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</si>
  <si>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</si>
  <si>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</si>
  <si>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</si>
  <si>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</si>
  <si>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</si>
  <si>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</si>
  <si>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</si>
  <si>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</si>
  <si>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</si>
  <si>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</si>
  <si>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</si>
  <si>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</si>
  <si>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</si>
  <si>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</si>
  <si>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</si>
  <si>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</si>
  <si>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</si>
  <si>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</si>
  <si>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</si>
  <si>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</si>
  <si>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</si>
  <si>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</si>
  <si>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</si>
  <si>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</si>
  <si>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</si>
  <si>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</si>
  <si>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</si>
  <si>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</si>
  <si>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</si>
  <si>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</si>
  <si>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</si>
  <si>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</si>
  <si>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</si>
  <si>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</si>
  <si>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</si>
  <si>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</si>
  <si>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</si>
  <si>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</si>
  <si>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</si>
  <si>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</si>
  <si>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</si>
  <si>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</si>
  <si>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</si>
  <si>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</si>
  <si>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</si>
  <si>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</si>
  <si>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</si>
  <si>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</si>
  <si>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</si>
  <si>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</si>
  <si>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</si>
  <si>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</si>
  <si>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</si>
  <si>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</si>
  <si>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</si>
  <si>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</si>
  <si>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</si>
  <si>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</si>
  <si>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</si>
  <si>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</si>
  <si>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</si>
  <si>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</si>
  <si>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</si>
  <si>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</si>
  <si>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</si>
  <si>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</si>
  <si>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</si>
  <si>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</si>
  <si>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</si>
  <si>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</si>
  <si>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</si>
  <si>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</si>
  <si>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</si>
  <si>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</si>
  <si>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</si>
  <si>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</si>
  <si>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</si>
  <si>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</si>
  <si>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</si>
  <si>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</si>
  <si>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</si>
  <si>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</si>
  <si>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</si>
  <si>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</si>
  <si>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</si>
  <si>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</si>
  <si>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</si>
  <si>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</si>
  <si>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</si>
  <si>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</si>
  <si>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</si>
  <si>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</si>
  <si>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</si>
  <si>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</si>
  <si>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</si>
  <si>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</si>
  <si>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</si>
  <si>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</si>
  <si>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</si>
  <si>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</si>
  <si>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</si>
  <si>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</si>
  <si>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</si>
  <si>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</si>
  <si>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</si>
  <si>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</si>
  <si>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</si>
  <si>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</si>
  <si>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</si>
  <si>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</si>
  <si>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</si>
  <si>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</si>
  <si>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</si>
  <si>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</si>
  <si>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</si>
  <si>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</si>
  <si>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</si>
  <si>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</si>
  <si>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</si>
  <si>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</si>
  <si>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</si>
  <si>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</si>
  <si>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</si>
  <si>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</si>
  <si>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</si>
  <si>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</si>
  <si>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</si>
  <si>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</si>
  <si>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</si>
  <si>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</si>
  <si>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</si>
  <si>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</si>
  <si>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</si>
  <si>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</si>
  <si>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</si>
  <si>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</si>
  <si>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</si>
  <si>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</si>
  <si>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</si>
  <si>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</si>
  <si>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</si>
  <si>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</si>
  <si>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</si>
  <si>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</si>
  <si>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</si>
  <si>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</si>
  <si>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</si>
  <si>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</si>
  <si>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</si>
  <si>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</si>
  <si>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</si>
  <si>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</si>
  <si>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</si>
  <si>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</si>
  <si>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</si>
  <si>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</si>
  <si>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</si>
  <si>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</si>
  <si>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</si>
  <si>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</si>
  <si>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</si>
  <si>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</si>
  <si>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</si>
  <si>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</si>
  <si>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</si>
  <si>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</si>
  <si>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</si>
  <si>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</si>
  <si>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</si>
  <si>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</si>
  <si>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</si>
  <si>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</si>
  <si>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</si>
  <si>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</si>
  <si>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</si>
  <si>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</si>
  <si>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</si>
  <si>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</si>
  <si>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</si>
  <si>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</si>
  <si>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</si>
  <si>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</si>
  <si>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</si>
  <si>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</si>
  <si>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</si>
  <si>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</si>
  <si>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</si>
  <si>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</si>
  <si>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</si>
  <si>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</si>
  <si>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</si>
  <si>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</si>
  <si>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</si>
  <si>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</si>
  <si>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</si>
  <si>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</si>
  <si>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</si>
  <si>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</si>
  <si>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</si>
  <si>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</si>
  <si>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</si>
  <si>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</si>
  <si>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</si>
  <si>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</si>
  <si>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</si>
  <si>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</si>
  <si>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</si>
  <si>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</si>
  <si>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</si>
  <si>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</si>
  <si>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</si>
  <si>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</si>
  <si>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</si>
  <si>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</si>
  <si>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</si>
  <si>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</si>
  <si>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</si>
  <si>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</si>
  <si>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</si>
  <si>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</si>
  <si>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</si>
  <si>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</si>
  <si>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</si>
  <si>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</si>
  <si>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</si>
  <si>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</si>
  <si>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</si>
  <si>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</si>
  <si>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</si>
  <si>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</si>
  <si>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</si>
  <si>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</si>
  <si>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</si>
  <si>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</si>
  <si>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</si>
  <si>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</si>
  <si>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</si>
  <si>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</si>
  <si>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</si>
  <si>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</si>
  <si>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</si>
  <si>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</si>
  <si>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</si>
  <si>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</si>
  <si>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</si>
  <si>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</si>
  <si>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</si>
  <si>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</si>
  <si>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</si>
  <si>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</si>
  <si>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</si>
  <si>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</si>
  <si>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</si>
  <si>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</si>
  <si>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</si>
  <si>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</si>
  <si>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</si>
  <si>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</si>
  <si>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</si>
  <si>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</si>
  <si>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</si>
  <si>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</si>
  <si>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</si>
  <si>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</si>
  <si>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</si>
  <si>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</si>
  <si>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</si>
  <si>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</si>
  <si>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</si>
  <si>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</si>
  <si>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</si>
  <si>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</si>
  <si>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</si>
  <si>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</si>
  <si>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</si>
  <si>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</si>
  <si>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</si>
  <si>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</si>
  <si>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</si>
  <si>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</si>
  <si>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</si>
  <si>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</si>
  <si>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</si>
  <si>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</si>
  <si>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</si>
  <si>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</si>
  <si>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</si>
  <si>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</si>
  <si>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</si>
  <si>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</si>
  <si>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</si>
  <si>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</si>
  <si>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</si>
  <si>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</si>
  <si>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</si>
  <si>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</si>
  <si>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</si>
  <si>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</si>
  <si>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</si>
  <si>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</si>
  <si>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</si>
  <si>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</si>
  <si>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</si>
  <si>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</si>
  <si>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</si>
  <si>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</si>
  <si>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</si>
  <si>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</si>
  <si>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</si>
  <si>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</si>
  <si>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</si>
  <si>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</si>
  <si>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</si>
  <si>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</si>
  <si>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</si>
  <si>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</si>
  <si>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</si>
  <si>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</si>
  <si>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</si>
  <si>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</si>
  <si>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</si>
  <si>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</si>
  <si>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</si>
  <si>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</si>
  <si>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</si>
  <si>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</si>
  <si>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</si>
  <si>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</si>
  <si>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</si>
  <si>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</si>
  <si>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</si>
  <si>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</si>
  <si>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</si>
  <si>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</si>
  <si>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</si>
  <si>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</si>
  <si>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</si>
  <si>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</si>
  <si>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</si>
  <si>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</si>
  <si>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</si>
  <si>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</si>
  <si>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</si>
  <si>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</si>
  <si>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</si>
  <si>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</si>
  <si>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</si>
  <si>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</si>
  <si>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</si>
  <si>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</si>
  <si>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</si>
  <si>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</si>
  <si>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</si>
  <si>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</si>
  <si>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</si>
  <si>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</si>
  <si>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</si>
  <si>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</si>
  <si>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</si>
  <si>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</si>
  <si>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</si>
  <si>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</si>
  <si>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</si>
  <si>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</si>
  <si>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</si>
  <si>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</si>
  <si>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</si>
  <si>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</si>
  <si>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</si>
  <si>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</si>
  <si>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</si>
  <si>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</si>
  <si>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</si>
  <si>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</si>
  <si>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</si>
  <si>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</si>
  <si>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</si>
  <si>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</si>
  <si>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</si>
  <si>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</si>
  <si>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</si>
  <si>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</si>
  <si>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</si>
  <si>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</si>
  <si>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</si>
  <si>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</si>
  <si>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</si>
  <si>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</si>
  <si>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</si>
  <si>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</si>
  <si>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</si>
  <si>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</si>
  <si>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</si>
  <si>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</si>
  <si>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</si>
  <si>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</si>
  <si>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</si>
  <si>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</si>
  <si>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</si>
  <si>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</si>
  <si>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</si>
  <si>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</si>
  <si>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</si>
  <si>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</si>
  <si>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</si>
  <si>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</si>
  <si>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</si>
  <si>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</si>
  <si>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</si>
  <si>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</si>
  <si>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</si>
  <si>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</si>
  <si>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</si>
  <si>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</si>
  <si>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</si>
  <si>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</si>
  <si>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</si>
  <si>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</si>
  <si>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</si>
  <si>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</si>
  <si>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</si>
  <si>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</si>
  <si>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</si>
  <si>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</si>
  <si>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</si>
  <si>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</si>
  <si>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</si>
  <si>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</si>
  <si>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</si>
  <si>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</si>
  <si>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</si>
  <si>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</si>
  <si>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</si>
  <si>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</si>
  <si>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</si>
  <si>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</si>
  <si>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</si>
  <si>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</si>
  <si>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</si>
  <si>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</si>
  <si>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</si>
  <si>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</si>
  <si>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</si>
  <si>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</si>
  <si>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</si>
  <si>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</si>
  <si>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</si>
  <si>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</si>
  <si>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</si>
  <si>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</si>
  <si>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</si>
  <si>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</si>
  <si>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</si>
  <si>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</si>
  <si>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</si>
  <si>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</si>
  <si>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</si>
  <si>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</si>
  <si>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</si>
  <si>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</si>
  <si>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</si>
  <si>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</si>
  <si>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</si>
  <si>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</si>
  <si>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</si>
  <si>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</si>
  <si>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</si>
  <si>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</si>
  <si>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</si>
  <si>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</si>
  <si>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</si>
  <si>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</si>
  <si>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</si>
  <si>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</si>
  <si>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</si>
  <si>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</si>
  <si>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</si>
  <si>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</si>
  <si>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</si>
  <si>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</si>
  <si>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</si>
  <si>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</si>
  <si>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</si>
  <si>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</si>
  <si>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</si>
  <si>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</si>
  <si>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</si>
  <si>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</si>
  <si>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</si>
  <si>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</si>
  <si>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</si>
  <si>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</si>
  <si>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</si>
  <si>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</si>
  <si>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</si>
  <si>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</si>
  <si>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</si>
  <si>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</si>
  <si>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</si>
  <si>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</si>
  <si>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</si>
  <si>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</si>
  <si>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</si>
  <si>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</si>
  <si>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</si>
  <si>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</si>
  <si>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</si>
  <si>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</si>
  <si>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</si>
  <si>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</si>
  <si>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</si>
  <si>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</si>
  <si>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</si>
  <si>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</si>
  <si>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</si>
  <si>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</si>
  <si>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</si>
  <si>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</si>
  <si>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</si>
  <si>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</si>
  <si>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</si>
  <si>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</si>
  <si>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</si>
  <si>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</si>
  <si>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</si>
  <si>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</si>
  <si>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</si>
  <si>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</si>
  <si>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</si>
  <si>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</si>
  <si>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</si>
  <si>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</si>
  <si>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</si>
  <si>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</si>
  <si>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</si>
  <si>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</si>
  <si>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</si>
  <si>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</si>
  <si>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</si>
  <si>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</si>
  <si>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</si>
  <si>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</si>
  <si>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</si>
  <si>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</si>
  <si>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</si>
  <si>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</si>
  <si>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</si>
  <si>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</si>
  <si>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</si>
  <si>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</si>
  <si>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</si>
  <si>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</si>
  <si>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</si>
  <si>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</si>
  <si>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</si>
  <si>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</si>
  <si>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</si>
  <si>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</si>
  <si>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</si>
  <si>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</si>
  <si>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</si>
  <si>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</si>
  <si>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</si>
  <si>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</si>
  <si>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</si>
  <si>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</si>
  <si>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</si>
  <si>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</si>
  <si>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</si>
  <si>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</si>
  <si>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</si>
  <si>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</si>
  <si>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</si>
  <si>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</si>
  <si>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</si>
  <si>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</si>
  <si>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</si>
  <si>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</si>
  <si>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</si>
  <si>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</si>
  <si>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</si>
  <si>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</si>
  <si>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</si>
  <si>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</si>
  <si>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</si>
  <si>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</si>
  <si>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</si>
  <si>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</si>
  <si>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</si>
  <si>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</si>
  <si>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</si>
  <si>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</si>
  <si>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</si>
  <si>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</si>
  <si>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</si>
  <si>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</si>
  <si>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</si>
  <si>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</si>
  <si>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</si>
  <si>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</si>
  <si>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</si>
  <si>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</si>
  <si>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</si>
  <si>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</si>
  <si>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</si>
  <si>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</si>
  <si>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</si>
  <si>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</si>
  <si>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</si>
  <si>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</si>
  <si>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</si>
  <si>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</si>
  <si>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</si>
  <si>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</si>
  <si>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</si>
  <si>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</si>
  <si>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</si>
  <si>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</si>
  <si>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</si>
  <si>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</si>
  <si>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</si>
  <si>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</si>
  <si>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</si>
  <si>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</si>
  <si>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</si>
  <si>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</si>
  <si>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</si>
  <si>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</si>
  <si>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</si>
  <si>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</si>
  <si>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</si>
  <si>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</si>
  <si>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</si>
  <si>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</si>
  <si>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</si>
  <si>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</si>
  <si>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</si>
  <si>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</si>
  <si>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</si>
  <si>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</si>
  <si>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</si>
  <si>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</si>
  <si>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</si>
  <si>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</si>
  <si>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</si>
  <si>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</si>
  <si>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</si>
  <si>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</si>
  <si>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</si>
  <si>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</si>
  <si>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</si>
  <si>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</si>
  <si>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</si>
  <si>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</si>
  <si>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</si>
  <si>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</si>
  <si>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</si>
  <si>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</si>
  <si>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</si>
  <si>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</si>
  <si>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</si>
  <si>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</si>
  <si>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</si>
  <si>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</si>
  <si>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</si>
  <si>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</si>
  <si>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</si>
  <si>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</si>
  <si>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</si>
  <si>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</si>
  <si>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</si>
  <si>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</si>
  <si>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</si>
  <si>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</si>
  <si>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</si>
  <si>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</si>
  <si>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</si>
  <si>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</si>
  <si>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</si>
  <si>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</si>
  <si>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</si>
  <si>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</si>
  <si>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</si>
  <si>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</si>
  <si>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</si>
  <si>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</si>
  <si>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</si>
  <si>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</si>
  <si>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</si>
  <si>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</si>
  <si>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</si>
  <si>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</si>
  <si>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</si>
  <si>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</si>
  <si>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</si>
  <si>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</si>
  <si>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</si>
  <si>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</si>
  <si>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</si>
  <si>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</si>
  <si>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</si>
  <si>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</si>
  <si>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</si>
  <si>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</si>
  <si>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</si>
  <si>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</si>
  <si>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</si>
  <si>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</si>
  <si>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</si>
  <si>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</si>
  <si>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</si>
  <si>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</si>
  <si>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</si>
  <si>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</si>
  <si>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</si>
  <si>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</si>
  <si>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</si>
  <si>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</si>
  <si>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</si>
  <si>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</si>
  <si>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</si>
  <si>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</si>
  <si>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</si>
  <si>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</si>
  <si>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</si>
  <si>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</si>
  <si>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</si>
  <si>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</si>
  <si>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</si>
  <si>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</si>
  <si>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</si>
  <si>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</si>
  <si>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</si>
  <si>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</si>
  <si>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</si>
  <si>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</si>
  <si>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</si>
  <si>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</si>
  <si>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</si>
  <si>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</si>
  <si>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</si>
  <si>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</si>
  <si>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</si>
  <si>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</si>
  <si>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</si>
  <si>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</si>
  <si>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</si>
  <si>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</si>
  <si>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</si>
  <si>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</si>
  <si>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</si>
  <si>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</si>
  <si>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</si>
  <si>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</si>
  <si>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</si>
  <si>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</si>
  <si>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</si>
  <si>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</si>
  <si>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</si>
  <si>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</si>
  <si>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</si>
  <si>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</si>
  <si>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</si>
  <si>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</si>
  <si>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</si>
  <si>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</si>
  <si>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</si>
  <si>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</si>
  <si>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</si>
  <si>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</si>
  <si>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</si>
  <si>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</si>
  <si>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</si>
  <si>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</si>
  <si>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</si>
  <si>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</si>
  <si>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</si>
  <si>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</si>
  <si>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</si>
  <si>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</si>
  <si>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</si>
  <si>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</si>
  <si>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</si>
  <si>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</si>
  <si>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</si>
  <si>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</si>
  <si>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</si>
  <si>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</si>
  <si>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</si>
  <si>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</si>
  <si>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</si>
  <si>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</si>
  <si>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</si>
  <si>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</si>
  <si>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</si>
  <si>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</si>
  <si>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</si>
  <si>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</si>
  <si>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</si>
  <si>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</si>
  <si>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</si>
  <si>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</si>
  <si>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</si>
  <si>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</si>
  <si>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</si>
  <si>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</si>
  <si>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</si>
  <si>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</si>
  <si>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</si>
  <si>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</si>
  <si>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</si>
  <si>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</si>
  <si>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</si>
  <si>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</si>
  <si>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</si>
  <si>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</si>
  <si>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</si>
  <si>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</si>
  <si>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</si>
  <si>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</si>
  <si>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</si>
  <si>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</si>
  <si>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</si>
  <si>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</si>
  <si>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</si>
  <si>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</si>
  <si>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</si>
  <si>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</si>
  <si>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</si>
  <si>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</si>
  <si>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</si>
  <si>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</si>
  <si>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</si>
  <si>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</si>
  <si>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</si>
  <si>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</si>
  <si>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</si>
  <si>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</si>
  <si>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</si>
  <si>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</si>
  <si>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</si>
  <si>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</si>
  <si>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</si>
  <si>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</si>
  <si>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</si>
  <si>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</si>
  <si>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</si>
  <si>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</si>
  <si>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</si>
  <si>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</si>
  <si>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</si>
  <si>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</si>
  <si>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</si>
  <si>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</si>
  <si>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</si>
  <si>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</si>
  <si>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</si>
  <si>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</si>
  <si>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</si>
  <si>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</si>
  <si>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</si>
  <si>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</si>
  <si>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</si>
  <si>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</si>
  <si>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</si>
  <si>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</si>
  <si>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</si>
  <si>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</si>
  <si>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</si>
  <si>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</si>
  <si>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</si>
  <si>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</si>
  <si>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</si>
  <si>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</si>
  <si>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</si>
  <si>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</si>
  <si>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</si>
  <si>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</si>
  <si>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</si>
  <si>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</si>
  <si>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</si>
  <si>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</si>
  <si>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</si>
  <si>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</si>
  <si>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</si>
  <si>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</si>
  <si>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</si>
  <si>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</si>
  <si>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</si>
  <si>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</si>
  <si>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</si>
  <si>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</si>
  <si>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</si>
  <si>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</si>
  <si>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</si>
  <si>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</si>
  <si>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</si>
  <si>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</si>
  <si>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</si>
  <si>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</si>
  <si>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</si>
  <si>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</si>
  <si>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</si>
  <si>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</si>
  <si>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</si>
  <si>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</si>
  <si>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</si>
  <si>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</si>
  <si>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</si>
  <si>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</si>
  <si>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</si>
  <si>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</si>
  <si>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</si>
  <si>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</si>
  <si>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</si>
  <si>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</si>
  <si>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</si>
  <si>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</si>
  <si>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</si>
  <si>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</si>
  <si>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</si>
  <si>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</si>
  <si>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</si>
  <si>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</si>
  <si>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</si>
  <si>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</si>
  <si>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</si>
  <si>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</si>
  <si>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</si>
  <si>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</si>
  <si>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</si>
  <si>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</si>
  <si>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</si>
  <si>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</si>
  <si>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</si>
  <si>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</si>
  <si>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</si>
  <si>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</si>
  <si>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</si>
  <si>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</si>
  <si>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</si>
  <si>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</si>
  <si>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</si>
  <si>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</si>
  <si>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</si>
  <si>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</si>
  <si>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</si>
  <si>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</si>
  <si>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</si>
  <si>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</si>
  <si>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</si>
  <si>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</si>
  <si>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</si>
  <si>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</si>
  <si>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</si>
  <si>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</si>
  <si>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</si>
  <si>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</si>
  <si>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</si>
  <si>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</si>
  <si>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</si>
  <si>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</si>
  <si>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</si>
  <si>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</si>
  <si>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</si>
  <si>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</si>
  <si>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</si>
  <si>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</si>
  <si>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</si>
  <si>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</si>
  <si>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</si>
  <si>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</si>
  <si>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</si>
  <si>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</si>
  <si>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</si>
  <si>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</si>
  <si>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</si>
  <si>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</si>
  <si>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</si>
  <si>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</si>
  <si>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</si>
  <si>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</si>
  <si>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</si>
  <si>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</si>
  <si>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</si>
  <si>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</si>
  <si>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</si>
  <si>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</si>
  <si>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</si>
  <si>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</si>
  <si>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</si>
  <si>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</si>
  <si>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</si>
  <si>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</si>
  <si>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</si>
  <si>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</si>
  <si>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</si>
  <si>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</si>
  <si>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</si>
  <si>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</si>
  <si>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</si>
  <si>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</si>
  <si>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</si>
  <si>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</si>
  <si>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</si>
  <si>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</si>
  <si>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</si>
  <si>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</si>
  <si>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</si>
  <si>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</si>
  <si>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</si>
  <si>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</si>
  <si>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</si>
  <si>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</si>
  <si>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</si>
  <si>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</si>
  <si>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</si>
  <si>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</si>
  <si>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</si>
  <si>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</si>
  <si>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</si>
  <si>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</si>
  <si>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</si>
  <si>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</si>
  <si>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</si>
  <si>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</si>
  <si>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</si>
  <si>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</si>
  <si>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</si>
  <si>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</si>
  <si>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</si>
  <si>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</si>
  <si>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</si>
  <si>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</si>
  <si>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</si>
  <si>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</si>
  <si>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</si>
  <si>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</si>
  <si>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</si>
  <si>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</si>
  <si>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</si>
  <si>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</si>
  <si>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</si>
  <si>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</si>
  <si>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</si>
  <si>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</si>
  <si>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</si>
  <si>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</si>
  <si>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</si>
  <si>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</si>
  <si>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</si>
  <si>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</si>
  <si>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</si>
  <si>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</si>
  <si>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</si>
  <si>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</si>
  <si>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</si>
  <si>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</si>
  <si>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</si>
  <si>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</si>
  <si>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</si>
  <si>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</si>
  <si>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</si>
  <si>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</si>
  <si>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</si>
  <si>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</si>
  <si>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</si>
  <si>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</si>
  <si>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</si>
  <si>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</si>
  <si>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</si>
  <si>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</si>
  <si>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</si>
  <si>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</si>
  <si>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</si>
  <si>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</si>
  <si>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</si>
  <si>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</si>
  <si>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</si>
  <si>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</si>
  <si>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</si>
  <si>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</si>
  <si>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</si>
  <si>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</si>
  <si>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</si>
  <si>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</si>
  <si>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</si>
  <si>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</si>
  <si>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</si>
  <si>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</si>
  <si>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</si>
  <si>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</si>
  <si>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</si>
  <si>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</si>
  <si>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</si>
  <si>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</si>
  <si>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</si>
  <si>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</si>
  <si>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</si>
  <si>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</si>
  <si>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</si>
  <si>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</si>
  <si>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</si>
  <si>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</si>
  <si>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</si>
  <si>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</si>
  <si>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</si>
  <si>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</si>
  <si>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</si>
  <si>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</si>
  <si>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</si>
  <si>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</si>
  <si>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</si>
  <si>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</si>
  <si>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</si>
  <si>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</si>
  <si>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</si>
  <si>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</si>
  <si>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</si>
  <si>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</si>
  <si>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</si>
  <si>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</si>
  <si>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</si>
  <si>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</si>
  <si>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</si>
  <si>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</si>
  <si>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</si>
  <si>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</si>
  <si>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</si>
  <si>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</si>
  <si>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</si>
  <si>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</si>
  <si>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</si>
  <si>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</si>
  <si>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</si>
  <si>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</si>
  <si>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</si>
  <si>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</si>
  <si>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</si>
  <si>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</si>
  <si>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</si>
  <si>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</si>
  <si>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</si>
  <si>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</si>
  <si>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</si>
  <si>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</si>
  <si>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</si>
  <si>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</si>
  <si>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</si>
  <si>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</si>
  <si>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</si>
  <si>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</si>
  <si>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</si>
  <si>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</si>
  <si>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</si>
  <si>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</si>
  <si>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</si>
  <si>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</si>
  <si>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</si>
  <si>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</si>
  <si>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</si>
  <si>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</si>
  <si>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</si>
  <si>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</si>
  <si>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</si>
  <si>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</si>
  <si>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</si>
  <si>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</si>
  <si>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</si>
  <si>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</si>
  <si>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</si>
  <si>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</si>
  <si>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</si>
  <si>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</si>
  <si>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</si>
  <si>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</si>
  <si>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</si>
  <si>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</si>
  <si>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</si>
  <si>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</si>
  <si>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</si>
  <si>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</si>
  <si>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</si>
  <si>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</si>
  <si>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</si>
  <si>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</si>
  <si>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</si>
  <si>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</si>
  <si>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</si>
  <si>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</si>
  <si>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</si>
  <si>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</si>
  <si>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</si>
  <si>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</si>
  <si>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</si>
  <si>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</si>
  <si>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</si>
  <si>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</si>
  <si>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</si>
  <si>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</si>
  <si>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</si>
  <si>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</si>
  <si>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</si>
  <si>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</si>
  <si>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</si>
  <si>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</si>
  <si>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</si>
  <si>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</si>
  <si>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</si>
  <si>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</si>
  <si>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</si>
  <si>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</si>
  <si>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</si>
  <si>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</si>
  <si>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</si>
  <si>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</si>
  <si>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</si>
  <si>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</si>
  <si>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</si>
  <si>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</si>
  <si>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</si>
  <si>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</si>
  <si>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</si>
  <si>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</si>
  <si>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</si>
  <si>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</si>
  <si>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</si>
  <si>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</si>
  <si>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</si>
  <si>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</si>
  <si>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</si>
  <si>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</si>
  <si>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</si>
  <si>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</si>
  <si>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</si>
  <si>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</si>
  <si>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</si>
  <si>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</si>
  <si>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</si>
  <si>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</si>
  <si>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</si>
  <si>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</si>
  <si>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</si>
  <si>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</si>
  <si>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</si>
  <si>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</si>
  <si>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</si>
  <si>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</si>
  <si>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</si>
  <si>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</si>
  <si>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</si>
  <si>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</si>
  <si>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</si>
  <si>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</si>
  <si>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</si>
  <si>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</si>
  <si>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</si>
  <si>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</si>
  <si>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</si>
  <si>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</si>
  <si>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</si>
  <si>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</si>
  <si>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</si>
  <si>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</si>
  <si>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</si>
  <si>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</si>
  <si>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</si>
  <si>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</si>
  <si>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</si>
  <si>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</si>
  <si>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</si>
  <si>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</si>
  <si>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</si>
  <si>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</si>
  <si>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</si>
  <si>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</si>
  <si>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</si>
  <si>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</si>
  <si>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</si>
  <si>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</si>
  <si>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</si>
  <si>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</si>
  <si>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</si>
  <si>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</si>
  <si>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</si>
  <si>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</si>
  <si>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</si>
  <si>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</si>
  <si>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</si>
  <si>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</si>
  <si>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</si>
  <si>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</si>
  <si>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</si>
  <si>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</si>
  <si>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</si>
  <si>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</si>
  <si>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</si>
  <si>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</si>
  <si>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</si>
  <si>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</si>
  <si>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</si>
  <si>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</si>
  <si>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</si>
  <si>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</si>
  <si>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</si>
  <si>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</si>
  <si>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</si>
  <si>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</si>
  <si>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</si>
  <si>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</si>
  <si>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</si>
  <si>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</si>
  <si>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</si>
  <si>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</si>
  <si>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</si>
  <si>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</si>
  <si>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</si>
  <si>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</si>
  <si>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</si>
  <si>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</si>
  <si>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</si>
  <si>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</si>
  <si>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</si>
  <si>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</si>
  <si>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</si>
  <si>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</si>
  <si>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</si>
  <si>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</si>
  <si>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</si>
  <si>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</si>
  <si>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</si>
  <si>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</si>
  <si>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</si>
  <si>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</si>
  <si>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</si>
  <si>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</si>
  <si>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</si>
  <si>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</si>
  <si>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</si>
  <si>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</si>
  <si>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</si>
  <si>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</si>
  <si>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</si>
  <si>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</si>
  <si>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</si>
  <si>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</si>
  <si>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</si>
  <si>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</si>
  <si>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</si>
  <si>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</si>
  <si>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</si>
  <si>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</si>
  <si>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</si>
  <si>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</si>
  <si>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</si>
  <si>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</si>
  <si>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</si>
  <si>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</si>
  <si>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</si>
  <si>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</si>
  <si>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</si>
  <si>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</si>
  <si>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</si>
  <si>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</si>
  <si>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</si>
  <si>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</si>
  <si>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</si>
  <si>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</si>
  <si>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</si>
  <si>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</si>
  <si>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</si>
  <si>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</si>
  <si>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</si>
  <si>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</si>
  <si>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</si>
  <si>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</si>
  <si>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</si>
  <si>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</si>
  <si>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</si>
  <si>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</si>
  <si>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</si>
  <si>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</si>
  <si>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</si>
  <si>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</si>
  <si>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</si>
  <si>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</si>
  <si>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</si>
  <si>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</si>
  <si>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</si>
  <si>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</si>
  <si>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</si>
  <si>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</si>
  <si>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</si>
  <si>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</si>
  <si>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</si>
  <si>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</si>
  <si>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</si>
  <si>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</si>
  <si>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</si>
  <si>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</si>
  <si>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</si>
  <si>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</si>
  <si>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</si>
  <si>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</si>
  <si>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</si>
  <si>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</si>
  <si>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</si>
  <si>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</si>
  <si>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</si>
  <si>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</si>
  <si>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</si>
  <si>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</si>
  <si>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</si>
  <si>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</si>
  <si>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</si>
  <si>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</si>
  <si>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</si>
  <si>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</si>
  <si>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</si>
  <si>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</si>
  <si>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</si>
  <si>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</si>
  <si>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</si>
  <si>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</si>
  <si>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</si>
  <si>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</si>
  <si>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</si>
  <si>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</si>
  <si>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</si>
  <si>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</si>
  <si>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</si>
  <si>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</si>
  <si>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</si>
  <si>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</si>
  <si>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</si>
  <si>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</si>
  <si>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</si>
  <si>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</si>
  <si>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</si>
  <si>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</si>
  <si>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</si>
  <si>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</si>
  <si>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</si>
  <si>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</si>
  <si>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</si>
  <si>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</si>
  <si>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</si>
  <si>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</si>
  <si>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</si>
  <si>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</si>
  <si>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</si>
  <si>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</si>
  <si>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</si>
  <si>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</si>
  <si>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</si>
  <si>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</si>
  <si>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</si>
  <si>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</si>
  <si>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</si>
  <si>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</si>
  <si>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</si>
  <si>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</si>
  <si>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</si>
  <si>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</si>
  <si>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</si>
  <si>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</si>
  <si>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</si>
  <si>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</si>
  <si>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</si>
  <si>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</si>
  <si>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</si>
  <si>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</si>
  <si>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</si>
  <si>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</si>
  <si>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</si>
  <si>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</si>
  <si>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</si>
  <si>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</si>
  <si>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</si>
  <si>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</si>
  <si>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</si>
  <si>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</si>
  <si>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</si>
  <si>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</si>
  <si>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</si>
  <si>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</si>
  <si>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</si>
  <si>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</si>
  <si>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</si>
  <si>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</si>
  <si>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</si>
  <si>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</si>
  <si>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</si>
  <si>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</si>
  <si>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</si>
  <si>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</si>
  <si>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</si>
  <si>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</si>
  <si>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</si>
  <si>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</si>
  <si>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</si>
  <si>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</si>
  <si>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</si>
  <si>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</si>
  <si>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</si>
  <si>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</si>
  <si>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</si>
  <si>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</si>
  <si>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</si>
  <si>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</si>
  <si>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</si>
  <si>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</si>
  <si>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</si>
  <si>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</si>
  <si>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</si>
  <si>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</si>
  <si>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</si>
  <si>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</si>
  <si>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</si>
  <si>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</si>
  <si>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</si>
  <si>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</si>
  <si>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</si>
  <si>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</si>
  <si>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</si>
  <si>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</si>
  <si>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</si>
  <si>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</si>
  <si>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</si>
  <si>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</si>
  <si>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</si>
  <si>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</si>
  <si>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</si>
  <si>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</si>
  <si>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</si>
  <si>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</si>
  <si>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</si>
  <si>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</si>
  <si>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</si>
  <si>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</si>
  <si>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</si>
  <si>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</si>
  <si>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</si>
  <si>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</si>
  <si>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</si>
  <si>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</si>
  <si>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</si>
  <si>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</si>
  <si>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</si>
  <si>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</si>
  <si>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</si>
  <si>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</si>
  <si>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</si>
  <si>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</si>
  <si>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</si>
  <si>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</si>
  <si>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</si>
  <si>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</si>
  <si>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</si>
  <si>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</si>
  <si>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</si>
  <si>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</si>
  <si>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</si>
  <si>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</si>
  <si>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</si>
  <si>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</si>
  <si>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</si>
  <si>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</si>
  <si>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</si>
  <si>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</si>
  <si>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</si>
  <si>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</si>
  <si>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</si>
  <si>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</si>
  <si>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</si>
  <si>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</si>
  <si>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</si>
  <si>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</si>
  <si>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</si>
  <si>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</si>
  <si>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</si>
  <si>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</si>
  <si>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</si>
  <si>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</si>
  <si>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</si>
  <si>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</si>
  <si>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</si>
  <si>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</si>
  <si>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</si>
  <si>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</si>
  <si>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</si>
  <si>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</si>
  <si>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</si>
  <si>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</si>
  <si>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</si>
  <si>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</si>
  <si>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</si>
  <si>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</si>
  <si>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</si>
  <si>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</si>
  <si>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</si>
  <si>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</si>
  <si>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</si>
  <si>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</si>
  <si>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</si>
  <si>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</si>
  <si>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</si>
  <si>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</si>
  <si>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</si>
  <si>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</si>
  <si>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</si>
  <si>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</si>
  <si>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</si>
  <si>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</si>
  <si>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</si>
  <si>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</si>
  <si>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</si>
  <si>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</si>
  <si>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</si>
  <si>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</si>
  <si>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</si>
  <si>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</si>
  <si>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</si>
  <si>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</si>
  <si>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</si>
  <si>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</si>
  <si>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</si>
  <si>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</si>
  <si>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</si>
  <si>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</si>
  <si>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</si>
  <si>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</si>
  <si>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</si>
  <si>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</si>
  <si>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</si>
  <si>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</si>
  <si>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</si>
  <si>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</si>
  <si>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</si>
  <si>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</si>
  <si>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</si>
  <si>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</si>
  <si>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</si>
  <si>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</si>
  <si>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</si>
  <si>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</si>
  <si>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</si>
  <si>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</si>
  <si>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</si>
  <si>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</si>
  <si>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</si>
  <si>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</si>
  <si>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</si>
  <si>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</si>
  <si>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</si>
  <si>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</si>
  <si>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</si>
  <si>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</si>
  <si>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</si>
  <si>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</si>
  <si>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</si>
  <si>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</si>
  <si>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</si>
  <si>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</si>
  <si>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</si>
  <si>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</si>
  <si>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</si>
  <si>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</si>
  <si>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</si>
  <si>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</si>
  <si>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</si>
  <si>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</si>
  <si>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</si>
  <si>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</si>
  <si>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</si>
  <si>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</si>
  <si>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</si>
  <si>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</si>
  <si>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</si>
  <si>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</si>
  <si>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</si>
  <si>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</si>
  <si>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</si>
  <si>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</si>
  <si>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</si>
  <si>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</si>
  <si>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</si>
  <si>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</si>
  <si>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</si>
  <si>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</si>
  <si>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</si>
  <si>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</si>
  <si>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</si>
  <si>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</si>
  <si>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</si>
  <si>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</si>
  <si>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</si>
  <si>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</si>
  <si>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</si>
  <si>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</si>
  <si>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</si>
  <si>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</si>
  <si>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</si>
  <si>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</si>
  <si>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</si>
  <si>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</si>
  <si>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</si>
  <si>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</si>
  <si>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</si>
  <si>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</si>
  <si>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</si>
  <si>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</si>
  <si>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</si>
  <si>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</si>
  <si>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</si>
  <si>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</si>
  <si>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</si>
  <si>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</si>
  <si>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</si>
  <si>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</si>
  <si>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</si>
  <si>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</si>
  <si>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</si>
  <si>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</si>
  <si>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</si>
  <si>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</si>
  <si>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</si>
  <si>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</si>
  <si>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</si>
  <si>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</si>
  <si>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</si>
  <si>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</si>
  <si>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</si>
  <si>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</si>
  <si>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</si>
  <si>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</si>
  <si>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</si>
  <si>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</si>
  <si>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</si>
  <si>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</si>
  <si>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</si>
  <si>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</si>
  <si>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</si>
  <si>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</si>
  <si>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</si>
  <si>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</si>
  <si>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</si>
  <si>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</si>
  <si>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</si>
  <si>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</si>
  <si>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</si>
  <si>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</si>
  <si>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</si>
  <si>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</si>
  <si>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</si>
  <si>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</si>
  <si>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</si>
  <si>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</si>
  <si>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</si>
  <si>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</si>
  <si>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</si>
  <si>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</si>
  <si>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</si>
  <si>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</si>
  <si>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</si>
  <si>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</si>
  <si>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</si>
  <si>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</si>
  <si>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</si>
  <si>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</si>
  <si>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</si>
  <si>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</si>
  <si>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</si>
  <si>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</si>
  <si>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</si>
  <si>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</si>
  <si>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</si>
  <si>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</si>
  <si>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</si>
  <si>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</si>
  <si>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</si>
  <si>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</si>
  <si>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</si>
  <si>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</si>
  <si>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</si>
  <si>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</si>
  <si>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</si>
  <si>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</si>
  <si>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</si>
  <si>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</si>
  <si>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</si>
  <si>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</si>
  <si>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</si>
  <si>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</si>
  <si>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</si>
  <si>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</si>
  <si>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</si>
  <si>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</si>
  <si>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</si>
  <si>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</si>
  <si>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</si>
  <si>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</si>
  <si>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</si>
  <si>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</si>
  <si>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</si>
  <si>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</si>
  <si>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</si>
  <si>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</si>
  <si>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</si>
  <si>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</si>
  <si>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</si>
  <si>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</si>
  <si>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</si>
  <si>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</si>
  <si>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</si>
  <si>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</si>
  <si>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</si>
  <si>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</si>
  <si>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</si>
  <si>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</si>
  <si>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</si>
  <si>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</si>
  <si>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</si>
  <si>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</si>
  <si>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</si>
  <si>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</si>
  <si>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</si>
  <si>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</si>
  <si>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</si>
  <si>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</si>
  <si>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</si>
  <si>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</si>
  <si>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</si>
  <si>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</si>
  <si>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</si>
  <si>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</si>
  <si>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</si>
  <si>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</si>
  <si>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</si>
  <si>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</si>
  <si>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</si>
  <si>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</si>
  <si>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</si>
  <si>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</si>
  <si>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</si>
  <si>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</si>
  <si>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</si>
  <si>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</si>
  <si>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</si>
  <si>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</si>
  <si>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</si>
  <si>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</si>
  <si>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</si>
  <si>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</si>
  <si>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</si>
  <si>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</si>
  <si>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</si>
  <si>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</si>
  <si>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</si>
  <si>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</si>
  <si>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</si>
  <si>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</si>
  <si>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</si>
  <si>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</si>
  <si>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</si>
  <si>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</si>
  <si>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</si>
  <si>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</si>
  <si>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</si>
  <si>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</si>
  <si>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</si>
  <si>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</si>
  <si>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</si>
  <si>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</si>
  <si>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</si>
  <si>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</si>
  <si>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</si>
  <si>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</si>
  <si>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</si>
  <si>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</si>
  <si>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</si>
  <si>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</si>
  <si>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</si>
  <si>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</si>
  <si>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</si>
  <si>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</si>
  <si>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</si>
  <si>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</si>
  <si>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</si>
  <si>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</si>
  <si>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</si>
  <si>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</si>
  <si>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</si>
  <si>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</si>
  <si>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</si>
  <si>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</si>
  <si>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</si>
  <si>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</si>
  <si>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</si>
  <si>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</si>
  <si>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</si>
  <si>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</si>
  <si>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</si>
  <si>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</si>
  <si>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</si>
  <si>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</si>
  <si>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</si>
  <si>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</si>
  <si>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</si>
  <si>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</si>
  <si>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</si>
  <si>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</si>
  <si>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</si>
  <si>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</si>
  <si>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</si>
  <si>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</si>
  <si>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</si>
  <si>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</si>
  <si>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</si>
  <si>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</si>
  <si>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</si>
  <si>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</si>
  <si>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</si>
  <si>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</si>
  <si>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</si>
  <si>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</si>
  <si>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</si>
  <si>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</si>
  <si>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</si>
  <si>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</si>
  <si>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</si>
  <si>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</si>
  <si>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</si>
  <si>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</si>
  <si>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</si>
  <si>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</si>
  <si>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</si>
  <si>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</si>
  <si>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</si>
  <si>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</si>
  <si>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</si>
  <si>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</si>
  <si>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</si>
  <si>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</si>
  <si>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</si>
  <si>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</si>
  <si>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</si>
  <si>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</si>
  <si>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</si>
  <si>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</si>
  <si>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</si>
  <si>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</si>
  <si>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</si>
  <si>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</si>
  <si>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</si>
  <si>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</si>
  <si>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</si>
  <si>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</si>
  <si>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</si>
  <si>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</si>
  <si>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</si>
  <si>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</si>
  <si>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</si>
  <si>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</si>
  <si>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</si>
  <si>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</si>
  <si>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</si>
  <si>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</si>
  <si>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</si>
  <si>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</si>
  <si>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</si>
  <si>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</si>
  <si>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</si>
  <si>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</si>
  <si>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</si>
  <si>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</si>
  <si>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</si>
  <si>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</si>
  <si>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</si>
  <si>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</si>
  <si>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</si>
  <si>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</si>
  <si>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</si>
  <si>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</si>
  <si>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</si>
  <si>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</si>
  <si>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</si>
  <si>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</si>
  <si>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</si>
  <si>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</si>
  <si>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</si>
  <si>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</si>
  <si>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</si>
  <si>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</si>
  <si>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</si>
  <si>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</si>
  <si>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</si>
  <si>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</si>
  <si>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</si>
  <si>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</si>
  <si>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</si>
  <si>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</si>
  <si>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</si>
  <si>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</si>
  <si>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</si>
  <si>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</si>
  <si>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</si>
  <si>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</si>
  <si>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</si>
  <si>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</si>
  <si>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</si>
  <si>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</si>
  <si>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</si>
  <si>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</si>
  <si>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</si>
  <si>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</si>
  <si>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</si>
  <si>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</si>
  <si>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</si>
  <si>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</si>
  <si>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</si>
  <si>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</si>
  <si>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</si>
  <si>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</si>
  <si>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</si>
  <si>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</si>
  <si>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</si>
  <si>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</si>
  <si>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</si>
  <si>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</si>
  <si>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</si>
  <si>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</si>
  <si>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</si>
  <si>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</si>
  <si>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</si>
  <si>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</si>
  <si>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</si>
  <si>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</si>
  <si>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</si>
  <si>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</si>
  <si>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</si>
  <si>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</si>
  <si>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</si>
  <si>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</si>
  <si>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</si>
  <si>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</si>
  <si>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</si>
  <si>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</si>
  <si>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</si>
  <si>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</si>
  <si>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</si>
  <si>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</si>
  <si>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</si>
  <si>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</si>
  <si>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</si>
  <si>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</si>
  <si>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</si>
  <si>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</si>
  <si>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</si>
  <si>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</si>
  <si>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</si>
  <si>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</si>
  <si>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</si>
  <si>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</si>
  <si>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</si>
  <si>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</si>
  <si>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</si>
  <si>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</si>
  <si>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</si>
  <si>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</si>
  <si>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</si>
  <si>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</si>
  <si>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</si>
  <si>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</si>
  <si>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</si>
  <si>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</si>
  <si>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</si>
  <si>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</si>
  <si>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</si>
  <si>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</si>
  <si>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</si>
  <si>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</si>
  <si>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</si>
  <si>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</si>
  <si>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</si>
  <si>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</si>
  <si>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</si>
  <si>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</si>
  <si>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</si>
  <si>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</si>
  <si>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</si>
  <si>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</si>
  <si>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</si>
  <si>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</si>
  <si>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</si>
  <si>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</si>
  <si>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</si>
  <si>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</si>
  <si>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</si>
  <si>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</si>
  <si>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</si>
  <si>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</si>
  <si>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</si>
  <si>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</si>
  <si>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</si>
  <si>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</si>
  <si>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</si>
  <si>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</si>
  <si>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</si>
  <si>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</si>
  <si>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</si>
  <si>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</si>
  <si>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</si>
  <si>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</si>
  <si>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</si>
  <si>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</si>
  <si>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</si>
  <si>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</si>
  <si>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</si>
  <si>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</si>
  <si>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</si>
  <si>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</si>
  <si>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</si>
  <si>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</si>
  <si>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</si>
  <si>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</si>
  <si>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</si>
  <si>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</si>
  <si>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</si>
  <si>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</si>
  <si>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</si>
  <si>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</si>
  <si>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</si>
  <si>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</si>
  <si>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</si>
  <si>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</si>
  <si>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</si>
  <si>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</si>
  <si>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</si>
  <si>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</si>
  <si>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</si>
  <si>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</si>
  <si>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</si>
  <si>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</si>
  <si>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</si>
  <si>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</si>
  <si>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</si>
  <si>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</si>
  <si>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</si>
  <si>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</si>
  <si>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</si>
  <si>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</si>
  <si>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</si>
  <si>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</si>
  <si>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</si>
  <si>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</si>
  <si>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</si>
  <si>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</si>
  <si>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</si>
  <si>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</si>
  <si>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</si>
  <si>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</si>
  <si>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</si>
  <si>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</si>
  <si>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</si>
  <si>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</si>
  <si>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</si>
  <si>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</si>
  <si>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</si>
  <si>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</si>
  <si>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</si>
  <si>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</si>
  <si>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</si>
  <si>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</si>
  <si>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</si>
  <si>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</si>
  <si>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</si>
  <si>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</si>
  <si>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</si>
  <si>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</si>
  <si>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</si>
  <si>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</si>
  <si>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</si>
  <si>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</si>
  <si>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</si>
  <si>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</si>
  <si>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</si>
  <si>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</si>
  <si>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</si>
  <si>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</si>
  <si>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</si>
  <si>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</si>
  <si>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</si>
  <si>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</si>
  <si>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</si>
  <si>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</si>
  <si>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</si>
  <si>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</si>
  <si>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</si>
  <si>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</si>
  <si>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</si>
  <si>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</si>
  <si>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</si>
  <si>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</si>
  <si>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</si>
  <si>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</si>
  <si>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</si>
  <si>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</si>
  <si>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</si>
  <si>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</si>
  <si>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</si>
  <si>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</si>
  <si>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</si>
  <si>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</si>
  <si>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</si>
  <si>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</si>
  <si>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</si>
  <si>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</si>
  <si>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</si>
  <si>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</si>
  <si>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</si>
  <si>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</si>
  <si>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</si>
  <si>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</si>
  <si>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</si>
  <si>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</si>
  <si>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</si>
  <si>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</si>
  <si>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</si>
  <si>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</si>
  <si>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</si>
  <si>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</si>
  <si>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</si>
  <si>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</si>
  <si>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</si>
  <si>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</si>
  <si>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</si>
  <si>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</si>
  <si>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</si>
  <si>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</si>
  <si>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</si>
  <si>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</si>
  <si>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</si>
  <si>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</si>
  <si>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</si>
  <si>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</si>
  <si>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</si>
  <si>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</si>
  <si>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</si>
  <si>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</si>
  <si>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</si>
  <si>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</si>
  <si>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</si>
  <si>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</si>
  <si>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</si>
  <si>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</si>
  <si>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</si>
  <si>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</si>
  <si>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</si>
  <si>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</si>
  <si>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</si>
  <si>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</si>
  <si>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</si>
  <si>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</si>
  <si>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</si>
  <si>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</si>
  <si>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</si>
  <si>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</si>
  <si>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</si>
  <si>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</si>
  <si>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</si>
  <si>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</si>
  <si>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</si>
  <si>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</si>
  <si>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</si>
  <si>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</si>
  <si>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</si>
  <si>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</si>
  <si>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</si>
  <si>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</si>
  <si>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</si>
  <si>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</si>
  <si>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</si>
  <si>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</si>
  <si>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</si>
  <si>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</si>
  <si>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</si>
  <si>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</si>
  <si>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</si>
  <si>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</si>
  <si>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</si>
  <si>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</si>
  <si>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</si>
  <si>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</si>
  <si>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</si>
  <si>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</si>
  <si>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</si>
  <si>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</si>
  <si>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</si>
  <si>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</si>
  <si>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</si>
  <si>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</si>
  <si>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</si>
  <si>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</si>
  <si>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</si>
  <si>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</si>
  <si>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</si>
  <si>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</si>
  <si>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</si>
  <si>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</si>
  <si>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</si>
  <si>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</si>
  <si>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</si>
  <si>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</si>
  <si>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</si>
  <si>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</si>
  <si>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</si>
  <si>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</si>
  <si>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</si>
  <si>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</si>
  <si>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</si>
  <si>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</si>
  <si>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</si>
  <si>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</si>
  <si>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</si>
  <si>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</si>
  <si>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</si>
  <si>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</si>
  <si>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</si>
  <si>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</si>
  <si>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</si>
  <si>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</si>
  <si>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</si>
  <si>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</si>
  <si>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</si>
  <si>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</si>
  <si>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</si>
  <si>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</si>
  <si>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</si>
  <si>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</si>
  <si>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</si>
  <si>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</si>
  <si>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</si>
  <si>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</si>
  <si>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</si>
  <si>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</si>
  <si>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</si>
  <si>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</si>
  <si>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</si>
  <si>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</si>
  <si>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</si>
  <si>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</si>
  <si>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</si>
  <si>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</si>
  <si>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</si>
  <si>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</si>
  <si>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</si>
  <si>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</si>
  <si>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</si>
  <si>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</si>
  <si>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</si>
  <si>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</si>
  <si>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</si>
  <si>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</si>
  <si>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</si>
  <si>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</si>
  <si>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</si>
  <si>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</si>
  <si>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</si>
  <si>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</si>
  <si>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</si>
  <si>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</si>
  <si>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</si>
  <si>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</si>
  <si>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</si>
  <si>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</si>
  <si>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</si>
  <si>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</si>
  <si>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</si>
  <si>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</si>
  <si>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</si>
  <si>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</si>
  <si>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</si>
  <si>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</si>
  <si>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</si>
  <si>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</si>
  <si>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</si>
  <si>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</si>
  <si>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</si>
  <si>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</si>
  <si>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</si>
  <si>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</si>
  <si>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</si>
  <si>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</si>
  <si>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</si>
  <si>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</si>
  <si>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</si>
  <si>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</si>
  <si>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</si>
  <si>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</si>
  <si>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</si>
  <si>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</si>
  <si>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</si>
  <si>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</si>
  <si>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</si>
  <si>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</si>
  <si>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</si>
  <si>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</si>
  <si>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</si>
  <si>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</si>
  <si>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</si>
  <si>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</si>
  <si>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</si>
  <si>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</si>
  <si>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</si>
  <si>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</si>
  <si>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</si>
  <si>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</si>
  <si>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</si>
  <si>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</si>
  <si>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</si>
  <si>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</si>
  <si>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</si>
  <si>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</si>
  <si>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</si>
  <si>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</si>
  <si>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</si>
  <si>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</si>
  <si>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</si>
  <si>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</si>
  <si>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</si>
  <si>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</si>
  <si>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</si>
  <si>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</si>
  <si>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</si>
  <si>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</si>
  <si>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</si>
  <si>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</si>
  <si>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</si>
  <si>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</si>
  <si>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</si>
  <si>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</si>
  <si>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</si>
  <si>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</si>
  <si>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</si>
  <si>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</si>
  <si>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</si>
  <si>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</si>
  <si>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</si>
  <si>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</si>
  <si>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</si>
  <si>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</si>
  <si>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</si>
  <si>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</si>
  <si>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</si>
  <si>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</si>
  <si>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</si>
  <si>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</si>
  <si>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</si>
  <si>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</si>
  <si>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</si>
  <si>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</si>
  <si>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</si>
  <si>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</si>
  <si>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</si>
  <si>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</si>
  <si>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</si>
  <si>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</si>
  <si>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</si>
  <si>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</si>
  <si>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</si>
  <si>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</si>
  <si>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</si>
  <si>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</si>
  <si>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</si>
  <si>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</si>
  <si>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</si>
  <si>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</si>
  <si>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</si>
  <si>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</si>
  <si>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</si>
  <si>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</si>
  <si>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</si>
  <si>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</si>
  <si>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</si>
  <si>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</si>
  <si>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</si>
  <si>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</si>
  <si>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</si>
  <si>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</si>
  <si>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</si>
  <si>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</si>
  <si>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</si>
  <si>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</si>
  <si>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</si>
  <si>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</si>
  <si>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</si>
  <si>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</si>
  <si>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</si>
  <si>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</si>
  <si>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</si>
  <si>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</si>
  <si>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</si>
  <si>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</si>
  <si>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</si>
  <si>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</si>
  <si>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</si>
  <si>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</si>
  <si>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</si>
  <si>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</si>
  <si>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</si>
  <si>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</si>
  <si>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</si>
  <si>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</si>
  <si>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</si>
  <si>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</si>
  <si>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</si>
  <si>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</si>
  <si>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</si>
  <si>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</si>
  <si>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</si>
  <si>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</si>
  <si>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</si>
  <si>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</si>
  <si>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</si>
  <si>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</si>
  <si>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</si>
  <si>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</si>
  <si>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</si>
  <si>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</si>
  <si>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</si>
  <si>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</si>
  <si>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</si>
  <si>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</si>
  <si>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</si>
  <si>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</si>
  <si>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</si>
  <si>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</si>
  <si>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</si>
  <si>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</si>
  <si>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</si>
  <si>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</si>
  <si>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</si>
  <si>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</si>
  <si>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</si>
  <si>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</si>
  <si>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</si>
  <si>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</si>
  <si>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</si>
  <si>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</si>
  <si>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</si>
  <si>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</si>
  <si>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</si>
  <si>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</si>
  <si>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</si>
  <si>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</si>
  <si>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</si>
  <si>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</si>
  <si>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</si>
  <si>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</si>
  <si>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</si>
  <si>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</si>
  <si>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</si>
  <si>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</si>
  <si>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</si>
  <si>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</si>
  <si>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</si>
  <si>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</si>
  <si>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</si>
  <si>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</si>
  <si>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</si>
  <si>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</si>
  <si>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</si>
  <si>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</si>
  <si>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</si>
  <si>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</si>
  <si>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</si>
  <si>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</si>
  <si>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</si>
  <si>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</si>
  <si>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</si>
  <si>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</si>
  <si>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</si>
  <si>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</si>
  <si>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</si>
  <si>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</si>
  <si>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</si>
  <si>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</si>
  <si>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</si>
  <si>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</si>
  <si>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</si>
  <si>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</si>
  <si>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</si>
  <si>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</si>
  <si>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</si>
  <si>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</si>
  <si>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</si>
  <si>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</si>
  <si>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</si>
  <si>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</si>
  <si>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</si>
  <si>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</si>
  <si>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</si>
  <si>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</si>
  <si>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</si>
  <si>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</si>
  <si>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</si>
  <si>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</si>
  <si>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</si>
  <si>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</si>
  <si>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</si>
  <si>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</si>
  <si>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</si>
  <si>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</si>
  <si>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</si>
  <si>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</si>
  <si>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</si>
  <si>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</si>
  <si>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</si>
  <si>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</si>
  <si>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</si>
  <si>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</si>
  <si>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</si>
  <si>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</si>
  <si>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</si>
  <si>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</si>
  <si>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</si>
  <si>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</si>
  <si>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</si>
  <si>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</si>
  <si>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</si>
  <si>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</si>
  <si>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</si>
  <si>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</si>
  <si>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</si>
  <si>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</si>
  <si>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</si>
  <si>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</si>
  <si>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</si>
  <si>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</si>
  <si>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</si>
  <si>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</si>
  <si>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</si>
  <si>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</si>
  <si>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</si>
  <si>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</si>
  <si>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</si>
  <si>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</si>
  <si>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</si>
  <si>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</si>
  <si>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</si>
  <si>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</si>
  <si>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</si>
  <si>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</si>
  <si>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</si>
  <si>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</si>
  <si>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</si>
  <si>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</si>
  <si>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</si>
  <si>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</si>
  <si>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</si>
  <si>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</si>
  <si>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</si>
  <si>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</si>
  <si>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</si>
  <si>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</si>
  <si>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</si>
  <si>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</si>
  <si>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</si>
  <si>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</si>
  <si>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</si>
  <si>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</si>
  <si>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</si>
  <si>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</si>
  <si>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</si>
  <si>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</si>
  <si>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</si>
  <si>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</si>
  <si>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</si>
  <si>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</si>
  <si>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</si>
  <si>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</si>
  <si>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</si>
  <si>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</si>
  <si>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</si>
  <si>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</si>
  <si>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</si>
  <si>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</si>
  <si>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</si>
  <si>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</si>
  <si>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</si>
  <si>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</si>
  <si>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</si>
  <si>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</si>
  <si>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</si>
  <si>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</si>
  <si>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</si>
  <si>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</si>
  <si>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</si>
  <si>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</si>
  <si>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</si>
  <si>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</si>
  <si>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</si>
  <si>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</si>
  <si>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</si>
  <si>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</si>
  <si>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</si>
  <si>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</si>
  <si>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</si>
  <si>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</si>
  <si>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</si>
  <si>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</si>
  <si>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</si>
  <si>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</si>
  <si>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</si>
  <si>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</si>
  <si>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</si>
  <si>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</si>
  <si>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</si>
  <si>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</si>
  <si>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</si>
  <si>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</si>
  <si>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</si>
  <si>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</si>
  <si>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</si>
  <si>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</si>
  <si>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</si>
  <si>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</si>
  <si>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</si>
  <si>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</si>
  <si>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</si>
  <si>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</si>
  <si>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</si>
  <si>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</si>
  <si>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</si>
  <si>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</si>
  <si>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</si>
  <si>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</si>
  <si>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</si>
  <si>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</si>
  <si>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</si>
  <si>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</si>
  <si>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</si>
  <si>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</si>
  <si>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</si>
  <si>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</si>
  <si>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</si>
  <si>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</si>
  <si>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</si>
  <si>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</si>
  <si>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</si>
  <si>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</si>
  <si>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</si>
  <si>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</si>
  <si>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</si>
  <si>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</si>
  <si>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</si>
  <si>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</si>
  <si>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</si>
  <si>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</si>
  <si>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</si>
  <si>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</si>
  <si>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</si>
  <si>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</si>
  <si>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</si>
  <si>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</si>
  <si>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</si>
  <si>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</si>
  <si>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</si>
  <si>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</si>
  <si>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</si>
  <si>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</si>
  <si>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</si>
  <si>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</si>
  <si>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</si>
  <si>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</si>
  <si>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</si>
  <si>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</si>
  <si>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</si>
  <si>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</si>
  <si>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</si>
  <si>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</si>
  <si>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</si>
  <si>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</si>
  <si>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</si>
  <si>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</si>
  <si>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</si>
  <si>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</si>
  <si>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</si>
  <si>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</si>
  <si>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</si>
  <si>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</si>
  <si>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</si>
  <si>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</si>
  <si>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</si>
  <si>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</si>
  <si>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</si>
  <si>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</si>
  <si>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</si>
  <si>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</si>
  <si>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</si>
  <si>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</si>
  <si>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</si>
  <si>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</si>
  <si>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</si>
  <si>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</si>
  <si>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</si>
  <si>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</si>
  <si>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</si>
  <si>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</si>
  <si>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</si>
  <si>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</si>
  <si>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</si>
  <si>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</si>
  <si>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</si>
  <si>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</si>
  <si>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</si>
  <si>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</si>
  <si>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</si>
  <si>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</si>
  <si>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</si>
  <si>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</si>
  <si>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</si>
  <si>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</si>
  <si>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</si>
  <si>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</si>
  <si>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</si>
  <si>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</si>
  <si>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</si>
  <si>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</si>
  <si>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</si>
  <si>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</si>
  <si>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</si>
  <si>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</si>
  <si>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</si>
  <si>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</si>
  <si>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</si>
  <si>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</si>
  <si>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</si>
  <si>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</si>
  <si>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</si>
  <si>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</si>
  <si>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</si>
  <si>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</si>
  <si>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</si>
  <si>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</si>
  <si>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</si>
  <si>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</si>
  <si>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</si>
  <si>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</si>
  <si>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</si>
  <si>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</si>
  <si>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</si>
  <si>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</si>
  <si>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</si>
  <si>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</si>
  <si>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</si>
  <si>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</si>
  <si>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</si>
  <si>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</si>
  <si>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</si>
  <si>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</si>
  <si>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</si>
  <si>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</si>
  <si>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</si>
  <si>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</si>
  <si>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</si>
  <si>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</si>
  <si>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</si>
  <si>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</si>
  <si>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</si>
  <si>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</si>
  <si>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</si>
  <si>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</si>
  <si>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</si>
  <si>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</si>
  <si>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</si>
  <si>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</si>
  <si>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</si>
  <si>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</si>
  <si>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</si>
  <si>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</si>
  <si>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</si>
  <si>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</si>
  <si>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</si>
  <si>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</si>
  <si>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</si>
  <si>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</si>
  <si>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</si>
  <si>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</si>
  <si>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</si>
  <si>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</si>
  <si>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</si>
  <si>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</si>
  <si>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</si>
  <si>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</si>
  <si>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</si>
  <si>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</si>
  <si>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</si>
  <si>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</si>
  <si>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</si>
  <si>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</si>
  <si>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</si>
  <si>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</si>
  <si>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</si>
  <si>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</si>
  <si>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</si>
  <si>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</si>
  <si>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</si>
  <si>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</si>
  <si>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</si>
  <si>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</si>
  <si>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</si>
  <si>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</si>
  <si>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</si>
  <si>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</si>
  <si>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</si>
  <si>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</si>
  <si>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</si>
  <si>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</si>
  <si>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</si>
  <si>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</si>
  <si>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</si>
  <si>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</si>
  <si>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</si>
  <si>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</si>
  <si>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</si>
  <si>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</si>
  <si>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</si>
  <si>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</si>
  <si>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</si>
  <si>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</si>
  <si>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</si>
  <si>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</si>
  <si>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</si>
  <si>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</si>
  <si>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</si>
  <si>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</si>
  <si>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</si>
  <si>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</si>
  <si>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</si>
  <si>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</si>
  <si>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</si>
  <si>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</si>
  <si>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</si>
  <si>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</si>
  <si>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</si>
  <si>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</si>
  <si>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</si>
  <si>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</si>
  <si>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</si>
  <si>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</si>
  <si>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</si>
  <si>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</si>
  <si>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</si>
  <si>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</si>
  <si>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</si>
  <si>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</si>
  <si>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</si>
  <si>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</si>
  <si>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</si>
  <si>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</si>
  <si>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</si>
  <si>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</si>
  <si>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</si>
  <si>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</si>
  <si>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</si>
  <si>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</si>
  <si>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</si>
  <si>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</si>
  <si>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</si>
  <si>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</si>
  <si>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</si>
  <si>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</si>
  <si>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</si>
  <si>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</si>
  <si>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</si>
  <si>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</si>
  <si>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</si>
  <si>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</si>
  <si>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</si>
  <si>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</si>
  <si>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</si>
  <si>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</si>
  <si>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</si>
  <si>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</si>
  <si>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</si>
  <si>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</si>
  <si>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</si>
  <si>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</si>
  <si>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</si>
  <si>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</si>
  <si>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</si>
  <si>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</si>
  <si>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</si>
  <si>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</si>
  <si>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</si>
  <si>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</si>
  <si>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</si>
  <si>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</si>
  <si>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</si>
  <si>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</si>
  <si>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</si>
  <si>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</si>
  <si>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</si>
  <si>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</si>
  <si>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</si>
  <si>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</si>
  <si>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</si>
  <si>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</si>
  <si>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</si>
  <si>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</si>
  <si>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</si>
  <si>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</si>
  <si>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</si>
  <si>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</si>
  <si>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</si>
  <si>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</si>
  <si>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</si>
  <si>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</si>
  <si>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</si>
  <si>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</si>
  <si>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</si>
  <si>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</si>
  <si>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</si>
  <si>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</si>
  <si>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</si>
  <si>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</si>
  <si>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</si>
  <si>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</si>
  <si>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</si>
  <si>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</si>
  <si>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</si>
  <si>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</si>
  <si>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</si>
  <si>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</si>
  <si>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</si>
  <si>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</si>
  <si>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</si>
  <si>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</si>
  <si>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</si>
  <si>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</si>
  <si>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</si>
  <si>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</si>
  <si>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</si>
  <si>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</si>
  <si>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</si>
  <si>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</si>
  <si>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</si>
  <si>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</si>
  <si>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</si>
  <si>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</si>
  <si>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</si>
  <si>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</si>
  <si>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</si>
  <si>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</si>
  <si>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</si>
  <si>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</si>
  <si>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</si>
  <si>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</si>
  <si>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</si>
  <si>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</si>
  <si>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</si>
  <si>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</si>
  <si>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</si>
  <si>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</si>
  <si>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</si>
  <si>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</si>
  <si>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</si>
  <si>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</si>
  <si>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</si>
  <si>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</si>
  <si>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</si>
  <si>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</si>
  <si>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</si>
  <si>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</si>
  <si>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</si>
  <si>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</si>
  <si>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</si>
  <si>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</si>
  <si>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</si>
  <si>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</si>
  <si>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</si>
  <si>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</si>
  <si>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</si>
  <si>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</si>
  <si>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</si>
  <si>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</si>
  <si>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</si>
  <si>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</si>
  <si>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</si>
  <si>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</si>
  <si>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</si>
  <si>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</si>
  <si>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</si>
  <si>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</si>
  <si>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</si>
  <si>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</si>
  <si>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</si>
  <si>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</si>
  <si>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</si>
  <si>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</si>
  <si>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</si>
  <si>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</si>
  <si>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</si>
  <si>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</si>
  <si>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</si>
  <si>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</si>
  <si>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</si>
  <si>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</si>
  <si>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</si>
  <si>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</si>
  <si>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</si>
  <si>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</si>
  <si>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</si>
  <si>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</si>
  <si>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</si>
  <si>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</si>
  <si>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</si>
  <si>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</si>
  <si>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</si>
  <si>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</si>
  <si>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</si>
  <si>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</si>
  <si>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</si>
  <si>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</si>
  <si>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</si>
  <si>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</si>
  <si>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</si>
  <si>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</si>
  <si>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</si>
  <si>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</si>
  <si>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</si>
  <si>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</si>
  <si>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</si>
  <si>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</si>
  <si>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</si>
  <si>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</si>
  <si>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</si>
  <si>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</si>
  <si>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</si>
  <si>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</si>
  <si>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</si>
  <si>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</si>
  <si>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</si>
  <si>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</si>
  <si>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</si>
  <si>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</si>
  <si>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</si>
  <si>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</si>
  <si>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</si>
  <si>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</si>
  <si>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</si>
  <si>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</si>
  <si>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</si>
  <si>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</si>
  <si>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</si>
  <si>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</si>
  <si>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</si>
  <si>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</si>
  <si>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</si>
  <si>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</si>
  <si>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</si>
  <si>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</si>
  <si>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</si>
  <si>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</si>
  <si>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</si>
  <si>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</si>
  <si>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</si>
  <si>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</si>
  <si>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</si>
  <si>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</si>
  <si>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</si>
  <si>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</si>
  <si>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</si>
  <si>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</si>
  <si>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</si>
  <si>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</si>
  <si>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</si>
  <si>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</si>
  <si>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</si>
  <si>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</si>
  <si>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</si>
  <si>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</si>
  <si>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</si>
  <si>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</si>
  <si>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</si>
  <si>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</si>
  <si>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</si>
  <si>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</si>
  <si>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</si>
  <si>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</si>
  <si>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</si>
  <si>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</si>
  <si>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</si>
  <si>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</si>
  <si>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</si>
  <si>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</si>
  <si>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</si>
  <si>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</si>
  <si>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</si>
  <si>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</si>
  <si>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</si>
  <si>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</si>
  <si>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</si>
  <si>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</si>
  <si>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</si>
  <si>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</si>
  <si>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</si>
  <si>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</si>
  <si>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</si>
  <si>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</si>
  <si>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</si>
  <si>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</si>
  <si>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</si>
  <si>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</si>
  <si>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</si>
  <si>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</si>
  <si>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</si>
  <si>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</si>
  <si>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</si>
  <si>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</si>
  <si>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</si>
  <si>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</si>
  <si>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</si>
  <si>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</si>
  <si>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</si>
  <si>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</si>
  <si>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</si>
  <si>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</si>
  <si>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</si>
  <si>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</si>
  <si>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</si>
  <si>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</si>
  <si>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</si>
  <si>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</si>
  <si>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</si>
  <si>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</si>
  <si>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</si>
  <si>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</si>
  <si>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</si>
  <si>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</si>
  <si>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</si>
  <si>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</si>
  <si>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</si>
  <si>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</si>
  <si>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</si>
  <si>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</si>
  <si>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</si>
  <si>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</si>
  <si>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</si>
  <si>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</si>
  <si>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</si>
  <si>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</si>
  <si>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</si>
  <si>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</si>
  <si>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</si>
  <si>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</si>
  <si>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</si>
  <si>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</si>
  <si>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</si>
  <si>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</si>
  <si>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</si>
  <si>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</si>
  <si>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</si>
  <si>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</si>
  <si>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</si>
  <si>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</si>
  <si>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</si>
  <si>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</si>
  <si>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</si>
  <si>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</si>
  <si>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</si>
  <si>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</si>
  <si>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</si>
  <si>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</si>
  <si>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</si>
  <si>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</si>
  <si>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</si>
  <si>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</si>
  <si>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</si>
  <si>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</si>
  <si>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</si>
  <si>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</si>
  <si>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</si>
  <si>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</si>
  <si>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</si>
  <si>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</si>
  <si>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</si>
  <si>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</si>
  <si>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</si>
  <si>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</si>
  <si>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</si>
  <si>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</si>
  <si>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</si>
  <si>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</si>
  <si>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</si>
  <si>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</si>
  <si>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</si>
  <si>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</si>
  <si>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</si>
  <si>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</si>
  <si>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</si>
  <si>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</si>
  <si>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</si>
  <si>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</si>
  <si>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</si>
  <si>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</si>
  <si>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</si>
  <si>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</si>
  <si>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</si>
  <si>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</si>
  <si>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</si>
  <si>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</si>
  <si>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</si>
  <si>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</si>
  <si>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</si>
  <si>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</si>
  <si>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</si>
  <si>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</si>
  <si>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</si>
  <si>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</si>
  <si>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</si>
  <si>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</si>
  <si>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</si>
  <si>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</si>
  <si>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</si>
  <si>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</si>
  <si>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</si>
  <si>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</si>
  <si>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</si>
  <si>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</si>
  <si>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</si>
  <si>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</si>
  <si>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</si>
  <si>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</si>
  <si>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</si>
  <si>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</si>
  <si>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</si>
  <si>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</si>
  <si>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</si>
  <si>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</si>
  <si>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</si>
  <si>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</si>
  <si>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</si>
  <si>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</si>
  <si>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</si>
  <si>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</si>
  <si>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</si>
  <si>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</si>
  <si>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</si>
  <si>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</si>
  <si>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</si>
  <si>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</si>
  <si>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</si>
  <si>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</si>
  <si>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</si>
  <si>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</si>
  <si>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</si>
  <si>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</si>
  <si>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</si>
  <si>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</si>
  <si>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</si>
  <si>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</si>
  <si>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</si>
  <si>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</si>
  <si>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</si>
  <si>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</si>
  <si>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</si>
  <si>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</si>
  <si>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</si>
  <si>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</si>
  <si>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</si>
  <si>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</si>
  <si>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</si>
  <si>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</si>
  <si>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</si>
  <si>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</si>
  <si>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</si>
  <si>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</si>
  <si>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</si>
  <si>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</si>
  <si>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</si>
  <si>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</si>
  <si>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</si>
  <si>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</si>
  <si>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</si>
  <si>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</si>
  <si>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</si>
  <si>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</si>
  <si>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</si>
  <si>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</si>
  <si>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</si>
  <si>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</si>
  <si>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</si>
  <si>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</si>
  <si>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</si>
  <si>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</si>
  <si>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</si>
  <si>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</si>
  <si>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</si>
  <si>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</si>
  <si>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</si>
  <si>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</si>
  <si>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</si>
  <si>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</si>
  <si>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</si>
  <si>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</si>
  <si>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</si>
  <si>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</si>
  <si>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</si>
  <si>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</si>
  <si>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</si>
  <si>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</si>
  <si>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</si>
  <si>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</si>
  <si>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</si>
  <si>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</si>
  <si>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</si>
  <si>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</si>
  <si>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</si>
  <si>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</si>
  <si>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</si>
  <si>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</si>
  <si>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</si>
  <si>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</si>
  <si>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</si>
  <si>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</si>
  <si>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</si>
  <si>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</si>
  <si>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</si>
  <si>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</si>
  <si>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</si>
  <si>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</si>
  <si>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</si>
  <si>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</si>
  <si>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</si>
  <si>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</si>
  <si>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</si>
  <si>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</si>
  <si>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</si>
  <si>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</si>
  <si>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</si>
  <si>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</si>
  <si>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</si>
  <si>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</si>
  <si>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</si>
  <si>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</si>
  <si>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</si>
  <si>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</si>
  <si>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</si>
  <si>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</si>
  <si>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</si>
  <si>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</si>
  <si>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</si>
  <si>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</si>
  <si>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</si>
  <si>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</si>
  <si>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</si>
  <si>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</si>
  <si>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</si>
  <si>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</si>
  <si>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</si>
  <si>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</si>
  <si>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</si>
  <si>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</si>
  <si>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</si>
  <si>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</si>
  <si>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</si>
  <si>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</si>
  <si>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</si>
  <si>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</si>
  <si>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</si>
  <si>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</si>
  <si>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</si>
  <si>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</si>
  <si>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</si>
  <si>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</si>
  <si>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</si>
  <si>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</si>
  <si>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</si>
  <si>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</si>
  <si>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</si>
  <si>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</si>
  <si>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</si>
  <si>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</si>
  <si>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</si>
  <si>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</si>
  <si>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</si>
  <si>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</si>
  <si>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</si>
  <si>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</si>
  <si>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</si>
  <si>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</si>
  <si>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</si>
  <si>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</si>
  <si>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</si>
  <si>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</si>
  <si>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</si>
  <si>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</si>
  <si>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</si>
  <si>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</si>
  <si>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</si>
  <si>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</si>
  <si>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</si>
  <si>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</si>
  <si>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</si>
  <si>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</si>
  <si>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</si>
  <si>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</si>
  <si>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</si>
  <si>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</si>
  <si>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</si>
  <si>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</si>
  <si>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</si>
  <si>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</si>
  <si>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</si>
  <si>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</si>
  <si>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</si>
  <si>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</si>
  <si>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</si>
  <si>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</si>
  <si>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</si>
  <si>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</si>
  <si>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</si>
  <si>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</si>
  <si>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</si>
  <si>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</si>
  <si>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</si>
  <si>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</si>
  <si>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</si>
  <si>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</si>
  <si>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</si>
  <si>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</si>
  <si>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</si>
  <si>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</si>
  <si>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</si>
  <si>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</si>
  <si>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</si>
  <si>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</si>
  <si>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</si>
  <si>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</si>
  <si>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</si>
  <si>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</si>
  <si>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</si>
  <si>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</si>
  <si>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</si>
  <si>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</si>
  <si>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</si>
  <si>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</si>
  <si>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</si>
  <si>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</si>
  <si>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</si>
  <si>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</si>
  <si>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</si>
  <si>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</si>
  <si>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</si>
  <si>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</si>
  <si>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</si>
  <si>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</si>
  <si>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</si>
  <si>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</si>
  <si>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</si>
  <si>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</si>
  <si>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</si>
  <si>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</si>
  <si>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</si>
  <si>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</si>
  <si>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</si>
  <si>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</si>
  <si>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</si>
  <si>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</si>
  <si>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</si>
  <si>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</si>
  <si>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</si>
  <si>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</si>
  <si>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</si>
  <si>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</si>
  <si>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</si>
  <si>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</si>
  <si>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</si>
  <si>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</si>
  <si>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</si>
  <si>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</si>
  <si>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</si>
  <si>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</si>
  <si>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</si>
  <si>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</si>
  <si>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</si>
  <si>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</si>
  <si>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</si>
  <si>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</si>
  <si>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</si>
  <si>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</si>
  <si>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</si>
  <si>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</si>
  <si>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</si>
  <si>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</si>
  <si>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</si>
  <si>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</si>
  <si>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</si>
  <si>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</si>
  <si>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</si>
  <si>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</si>
  <si>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</si>
  <si>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</si>
  <si>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</si>
  <si>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</si>
  <si>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</si>
  <si>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</si>
  <si>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</si>
  <si>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</si>
  <si>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</si>
  <si>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</si>
  <si>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</si>
  <si>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</si>
  <si>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</si>
  <si>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</si>
  <si>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</si>
  <si>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</si>
  <si>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</si>
  <si>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</si>
  <si>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</si>
  <si>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</si>
  <si>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</si>
  <si>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</si>
  <si>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</si>
  <si>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</si>
  <si>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</si>
  <si>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</si>
  <si>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</si>
  <si>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</si>
  <si>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</si>
  <si>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</si>
  <si>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</si>
  <si>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</si>
  <si>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</si>
  <si>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</si>
  <si>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</si>
  <si>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</si>
  <si>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</si>
  <si>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</si>
  <si>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</si>
  <si>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</si>
  <si>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</si>
  <si>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</si>
  <si>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</si>
  <si>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</si>
  <si>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</si>
  <si>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</si>
  <si>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</si>
  <si>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</si>
  <si>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</si>
  <si>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</si>
  <si>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</si>
  <si>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</si>
  <si>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</si>
  <si>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</si>
  <si>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</si>
  <si>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</si>
  <si>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</si>
  <si>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</si>
  <si>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</si>
  <si>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</si>
  <si>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</si>
  <si>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</si>
  <si>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</si>
  <si>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</si>
  <si>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</si>
  <si>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</si>
  <si>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</si>
  <si>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</si>
  <si>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</si>
  <si>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</si>
  <si>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</si>
  <si>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</si>
  <si>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</si>
  <si>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</si>
  <si>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</si>
  <si>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</si>
  <si>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</si>
  <si>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</si>
  <si>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</si>
  <si>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</si>
  <si>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</si>
  <si>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</si>
  <si>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</si>
  <si>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</si>
  <si>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</si>
  <si>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</si>
  <si>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</si>
  <si>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</si>
  <si>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</si>
  <si>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</si>
  <si>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</si>
  <si>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</si>
  <si>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</si>
  <si>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</si>
  <si>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</si>
  <si>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</si>
  <si>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</si>
  <si>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</si>
  <si>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</si>
  <si>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</si>
  <si>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</si>
  <si>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</si>
  <si>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</si>
  <si>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</si>
  <si>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</si>
  <si>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</si>
  <si>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</si>
  <si>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</si>
  <si>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</si>
  <si>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</si>
  <si>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</si>
  <si>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</si>
  <si>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</si>
  <si>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</si>
  <si>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</si>
  <si>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</si>
  <si>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</si>
  <si>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</si>
  <si>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</si>
  <si>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</si>
  <si>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</si>
  <si>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</si>
  <si>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</si>
  <si>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</si>
  <si>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</si>
  <si>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</si>
  <si>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</si>
  <si>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</si>
  <si>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</si>
  <si>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</si>
  <si>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</si>
  <si>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</si>
  <si>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</si>
  <si>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</si>
  <si>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</si>
  <si>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</si>
  <si>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</si>
  <si>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</si>
  <si>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</si>
  <si>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Length of Campaign</t>
  </si>
  <si>
    <t>Average of Percent Funded</t>
  </si>
  <si>
    <t>Length of Campaign (in weeks rounded to the nearest int)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</si>
  <si>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</si>
  <si>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</si>
  <si>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</si>
  <si>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</si>
  <si>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</si>
  <si>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</si>
  <si>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</si>
  <si>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</si>
  <si>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</si>
  <si>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</si>
  <si>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</si>
  <si>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</si>
  <si>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Successful</t>
  </si>
  <si>
    <t>Failed</t>
  </si>
  <si>
    <t>Canceled</t>
  </si>
  <si>
    <t>*</t>
  </si>
  <si>
    <t>Total</t>
  </si>
  <si>
    <t>Live</t>
  </si>
  <si>
    <t>Homework Total</t>
  </si>
  <si>
    <t>Actual Total</t>
  </si>
  <si>
    <t>Percentage According to Homework</t>
  </si>
  <si>
    <t>45000 to 50000</t>
  </si>
  <si>
    <t>Actual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</si>
</sst>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8">
    <dxf>
      <alignment wrapText="1"/>
    </dxf>
    <dxf>
      <numFmt numFmtId="13" formatCode="0%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lor theme="4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[KickstarterAnalysis(1).xlsx]Sheet2!PivotTable3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80089988751403"/>
          <c:y val="0.2430208707743266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Sheet2!$C$7:$C$16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E-4D46-AFD4-9DE9F9EF2271}"/>
            </c:ext>
          </c:extLst>
        </c:ser>
        <c:ser>
          <c:idx val="1"/>
          <c:order val="1"/>
          <c:tx>
            <c:strRef>
              <c:f>Sheet2!$D$5:$D$6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8E-4D46-AFD4-9DE9F9EF2271}"/>
            </c:ext>
          </c:extLst>
        </c:ser>
        <c:ser>
          <c:idx val="2"/>
          <c:order val="2"/>
          <c:tx>
            <c:strRef>
              <c:f>Sheet2!$E$5:$E$6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Sheet2!$E$7:$E$16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8E-4D46-AFD4-9DE9F9EF2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694943"/>
        <c:axId val="447694111"/>
      </c:barChart>
      <c:catAx>
        <c:axId val="44769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94111"/>
        <c:crosses val="autoZero"/>
        <c:auto val="1"/>
        <c:lblAlgn val="ctr"/>
        <c:lblOffset val="100"/>
        <c:noMultiLvlLbl val="0"/>
      </c:catAx>
      <c:valAx>
        <c:axId val="44769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[KickstarterAnalysis(1).xlsx]Sheet2!PivotTable3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Sheet2!$C$5:$C$6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Sheet2!$C$7:$C$16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D-4898-BD5A-69C0113FE01B}"/>
            </c:ext>
          </c:extLst>
        </c:ser>
        <c:ser>
          <c:idx val="1"/>
          <c:order val="1"/>
          <c:tx>
            <c:strRef>
              <c:f>Sheet2!$D$5:$D$6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D-4898-BD5A-69C0113FE01B}"/>
            </c:ext>
          </c:extLst>
        </c:ser>
        <c:ser>
          <c:idx val="2"/>
          <c:order val="2"/>
          <c:tx>
            <c:strRef>
              <c:f>Sheet2!$E$5:$E$6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Sheet2!$E$7:$E$16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4D-4898-BD5A-69C0113FE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620624"/>
        <c:axId val="109614384"/>
      </c:barChart>
      <c:catAx>
        <c:axId val="10962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4384"/>
        <c:crosses val="autoZero"/>
        <c:auto val="1"/>
        <c:lblAlgn val="ctr"/>
        <c:lblOffset val="100"/>
        <c:noMultiLvlLbl val="0"/>
      </c:catAx>
      <c:valAx>
        <c:axId val="10961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2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[KickstarterAnalysis(1).xlsx]Sheet3!PivotTable2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B-4A45-AA5D-8B6969B6BBF5}"/>
            </c:ext>
          </c:extLst>
        </c:ser>
        <c:ser>
          <c:idx val="1"/>
          <c:order val="1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B-4A45-AA5D-8B6969B6BBF5}"/>
            </c:ext>
          </c:extLst>
        </c:ser>
        <c:ser>
          <c:idx val="2"/>
          <c:order val="2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AB-4A45-AA5D-8B6969B6BBF5}"/>
            </c:ext>
          </c:extLst>
        </c:ser>
        <c:ser>
          <c:idx val="3"/>
          <c:order val="3"/>
          <c:tx>
            <c:strRef>
              <c:f>Sheet3!$F$4:$F$5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Sheet3!$F$6:$F$47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AB-4A45-AA5D-8B6969B6B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112095"/>
        <c:axId val="505116255"/>
      </c:barChart>
      <c:catAx>
        <c:axId val="5051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16255"/>
        <c:crosses val="autoZero"/>
        <c:auto val="1"/>
        <c:lblAlgn val="ctr"/>
        <c:lblOffset val="100"/>
        <c:noMultiLvlLbl val="0"/>
      </c:catAx>
      <c:valAx>
        <c:axId val="5051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[KickstarterAnalysis(1).xlsx]Sheet4!PivotTable3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F7-4914-8A97-30CB1561E8EA}"/>
            </c:ext>
          </c:extLst>
        </c:ser>
        <c:ser>
          <c:idx val="1"/>
          <c:order val="1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F7-4914-8A97-30CB1561E8EA}"/>
            </c:ext>
          </c:extLst>
        </c:ser>
        <c:ser>
          <c:idx val="2"/>
          <c:order val="2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F7-4914-8A97-30CB1561E8EA}"/>
            </c:ext>
          </c:extLst>
        </c:ser>
        <c:ser>
          <c:idx val="3"/>
          <c:order val="3"/>
          <c:tx>
            <c:strRef>
              <c:f>Sheet4!$F$4:$F$5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Sheet4!$F$6:$F$18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F7-4914-8A97-30CB1561E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719759"/>
        <c:axId val="103888671"/>
      </c:lineChart>
      <c:catAx>
        <c:axId val="45071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88671"/>
        <c:crosses val="autoZero"/>
        <c:auto val="1"/>
        <c:lblAlgn val="ctr"/>
        <c:lblOffset val="100"/>
        <c:noMultiLvlLbl val="0"/>
      </c:catAx>
      <c:valAx>
        <c:axId val="10388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71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Sheet6!$B$3:$B$14</c:f>
            </c:numRef>
          </c:val>
          <c:smooth val="0"/>
          <c:extLst>
            <c:ext xmlns:c16="http://schemas.microsoft.com/office/drawing/2014/chart" uri="{C3380CC4-5D6E-409C-BE32-E72D297353CC}">
              <c16:uniqueId val="{00000000-9263-424B-A8CB-21964E87DB9B}"/>
            </c:ext>
          </c:extLst>
        </c:ser>
        <c:ser>
          <c:idx val="1"/>
          <c:order val="1"/>
          <c:tx>
            <c:strRef>
              <c:f>Sheet6!$C$2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Sheet6!$C$3:$C$14</c:f>
            </c:numRef>
          </c:val>
          <c:smooth val="0"/>
          <c:extLst>
            <c:ext xmlns:c16="http://schemas.microsoft.com/office/drawing/2014/chart" uri="{C3380CC4-5D6E-409C-BE32-E72D297353CC}">
              <c16:uniqueId val="{00000001-9263-424B-A8CB-21964E87DB9B}"/>
            </c:ext>
          </c:extLst>
        </c:ser>
        <c:ser>
          <c:idx val="2"/>
          <c:order val="2"/>
          <c:tx>
            <c:strRef>
              <c:f>Sheet6!$J$2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Sheet6!$J$3:$J$14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63-424B-A8CB-21964E87DB9B}"/>
            </c:ext>
          </c:extLst>
        </c:ser>
        <c:ser>
          <c:idx val="3"/>
          <c:order val="3"/>
          <c:tx>
            <c:strRef>
              <c:f>Sheet6!$K$2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Sheet6!$K$3:$K$14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63-424B-A8CB-21964E87DB9B}"/>
            </c:ext>
          </c:extLst>
        </c:ser>
        <c:ser>
          <c:idx val="4"/>
          <c:order val="4"/>
          <c:tx>
            <c:strRef>
              <c:f>Sheet6!$L$2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Sheet6!$L$3:$L$14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63-424B-A8CB-21964E87D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552623"/>
        <c:axId val="272550543"/>
      </c:lineChart>
      <c:catAx>
        <c:axId val="27255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550543"/>
        <c:crosses val="autoZero"/>
        <c:auto val="1"/>
        <c:lblAlgn val="ctr"/>
        <c:lblOffset val="100"/>
        <c:noMultiLvlLbl val="0"/>
      </c:catAx>
      <c:valAx>
        <c:axId val="27255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55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Better Representation of 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Sheet6!$B$3:$B$14</c:f>
            </c:numRef>
          </c:val>
          <c:extLst>
            <c:ext xmlns:c16="http://schemas.microsoft.com/office/drawing/2014/chart" uri="{C3380CC4-5D6E-409C-BE32-E72D297353CC}">
              <c16:uniqueId val="{00000000-4AF1-4CD4-8E0F-7380471E4A1B}"/>
            </c:ext>
          </c:extLst>
        </c:ser>
        <c:ser>
          <c:idx val="1"/>
          <c:order val="1"/>
          <c:tx>
            <c:strRef>
              <c:f>Sheet6!$C$2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Sheet6!$C$3:$C$14</c:f>
            </c:numRef>
          </c:val>
          <c:extLst>
            <c:ext xmlns:c16="http://schemas.microsoft.com/office/drawing/2014/chart" uri="{C3380CC4-5D6E-409C-BE32-E72D297353CC}">
              <c16:uniqueId val="{00000001-4AF1-4CD4-8E0F-7380471E4A1B}"/>
            </c:ext>
          </c:extLst>
        </c:ser>
        <c:ser>
          <c:idx val="2"/>
          <c:order val="2"/>
          <c:tx>
            <c:strRef>
              <c:f>Sheet6!$M$2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Sheet6!$M$3:$M$14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1-4CD4-8E0F-7380471E4A1B}"/>
            </c:ext>
          </c:extLst>
        </c:ser>
        <c:ser>
          <c:idx val="3"/>
          <c:order val="3"/>
          <c:tx>
            <c:strRef>
              <c:f>Sheet6!$N$2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Sheet6!$N$3:$N$14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F1-4CD4-8E0F-7380471E4A1B}"/>
            </c:ext>
          </c:extLst>
        </c:ser>
        <c:ser>
          <c:idx val="4"/>
          <c:order val="4"/>
          <c:tx>
            <c:strRef>
              <c:f>Sheet6!$O$2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Sheet6!$O$3:$O$14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F1-4CD4-8E0F-7380471E4A1B}"/>
            </c:ext>
          </c:extLst>
        </c:ser>
        <c:ser>
          <c:idx val="5"/>
          <c:order val="5"/>
          <c:tx>
            <c:strRef>
              <c:f>Sheet6!$P$2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Sheet6!$P$3:$P$14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F1-4CD4-8E0F-7380471E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9087487"/>
        <c:axId val="269085407"/>
      </c:barChart>
      <c:catAx>
        <c:axId val="26908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085407"/>
        <c:crosses val="autoZero"/>
        <c:auto val="1"/>
        <c:lblAlgn val="ctr"/>
        <c:lblOffset val="100"/>
        <c:noMultiLvlLbl val="0"/>
      </c:catAx>
      <c:valAx>
        <c:axId val="26908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08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4</xdr:row>
      <xdr:rowOff>23811</xdr:rowOff>
    </xdr:from>
    <xdr:to>
      <xdr:col>25</xdr:col>
      <xdr:colOff>742950</xdr:colOff>
      <xdr:row>31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8AAF1-5912-41E3-968D-99B51FB04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138111</xdr:rowOff>
    </xdr:from>
    <xdr:to>
      <xdr:col>12</xdr:col>
      <xdr:colOff>390525</xdr:colOff>
      <xdr:row>42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8D083C-C6B7-4953-9639-8416EE9E4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8</xdr:row>
      <xdr:rowOff>4761</xdr:rowOff>
    </xdr:from>
    <xdr:to>
      <xdr:col>17</xdr:col>
      <xdr:colOff>581025</xdr:colOff>
      <xdr:row>30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5B6ED-5688-4D98-99CD-0483565BA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219075</xdr:colOff>
      <xdr:row>2</xdr:row>
      <xdr:rowOff>80962</xdr:rowOff>
    </xdr:from>
    <xdr:to>
      <xdr:col>15</xdr:col>
      <xdr:colOff>523875</xdr:colOff>
      <xdr:row>16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1E642-E9F0-4B47-B5FB-879735A1A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452437</xdr:colOff>
      <xdr:row>1</xdr:row>
      <xdr:rowOff>14287</xdr:rowOff>
    </xdr:from>
    <xdr:to>
      <xdr:col>24</xdr:col>
      <xdr:colOff>147637</xdr:colOff>
      <xdr:row>13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D5BA67-51A2-4087-B537-6F5297295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319086</xdr:colOff>
      <xdr:row>14</xdr:row>
      <xdr:rowOff>185732</xdr:rowOff>
    </xdr:from>
    <xdr:to>
      <xdr:col>23</xdr:col>
      <xdr:colOff>19049</xdr:colOff>
      <xdr:row>41</xdr:row>
      <xdr:rowOff>172016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FAEE55-6CBB-4344-904D-587BBCF66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ius_fish" refreshedDate="44258.88347685185" createdVersion="6" refreshedVersion="6" minRefreshableVersion="3" recordCount="4114" xr:uid="{8B1832D5-AE1E-44B3-ACA8-FAB6B099979C}">
  <cacheSource type="worksheet">
    <worksheetSource name="Date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ius_fish" refreshedDate="44263.90686354167" createdVersion="6" refreshedVersion="6" minRefreshableVersion="3" recordCount="4114" xr:uid="{A0EF4327-E012-4985-90C2-C7FF30C7B1E5}">
  <cacheSource type="worksheet">
    <worksheetSource name="tim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ength of Campaign" numFmtId="0">
      <sharedItems containsSemiMixedTypes="0" containsString="0" containsNumber="1" containsInteger="1" minValue="0" maxValue="13" count="14">
        <n v="4"/>
        <n v="1"/>
        <n v="2"/>
        <n v="6"/>
        <n v="5"/>
        <n v="3"/>
        <n v="7"/>
        <n v="9"/>
        <n v="11"/>
        <n v="8"/>
        <n v="10"/>
        <n v="13"/>
        <n v="12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cius_fish" refreshedDate="44265.726384027781" createdVersion="6" refreshedVersion="6" minRefreshableVersion="3" recordCount="4114" xr:uid="{C4C49AF3-586C-4EE1-826F-7F1ABD70E612}">
  <cacheSource type="worksheet">
    <worksheetSource name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  <fieldGroup base="14">
        <rangePr startNum="0" endNum="22603" groupInterval="100"/>
        <groupItems count="229">
          <s v="&lt;0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2100-2200"/>
          <s v="2200-2300"/>
          <s v="2300-2400"/>
          <s v="2400-2500"/>
          <s v="2500-2600"/>
          <s v="2600-2700"/>
          <s v="2700-2800"/>
          <s v="2800-2900"/>
          <s v="2900-3000"/>
          <s v="3000-3100"/>
          <s v="3100-3200"/>
          <s v="3200-3300"/>
          <s v="3300-3400"/>
          <s v="3400-3500"/>
          <s v="3500-3600"/>
          <s v="3600-3700"/>
          <s v="3700-3800"/>
          <s v="3800-3900"/>
          <s v="3900-4000"/>
          <s v="4000-4100"/>
          <s v="4100-4200"/>
          <s v="4200-4300"/>
          <s v="4300-4400"/>
          <s v="4400-4500"/>
          <s v="4500-4600"/>
          <s v="4600-4700"/>
          <s v="4700-4800"/>
          <s v="4800-4900"/>
          <s v="4900-5000"/>
          <s v="5000-5100"/>
          <s v="5100-5200"/>
          <s v="5200-5300"/>
          <s v="5300-5400"/>
          <s v="5400-5500"/>
          <s v="5500-5600"/>
          <s v="5600-5700"/>
          <s v="5700-5800"/>
          <s v="5800-5900"/>
          <s v="5900-6000"/>
          <s v="6000-6100"/>
          <s v="6100-6200"/>
          <s v="6200-6300"/>
          <s v="6300-6400"/>
          <s v="6400-6500"/>
          <s v="6500-6600"/>
          <s v="6600-6700"/>
          <s v="6700-6800"/>
          <s v="6800-6900"/>
          <s v="6900-7000"/>
          <s v="7000-7100"/>
          <s v="7100-7200"/>
          <s v="7200-7300"/>
          <s v="7300-7400"/>
          <s v="7400-7500"/>
          <s v="7500-7600"/>
          <s v="7600-7700"/>
          <s v="7700-7800"/>
          <s v="7800-7900"/>
          <s v="7900-8000"/>
          <s v="8000-8100"/>
          <s v="8100-8200"/>
          <s v="8200-8300"/>
          <s v="8300-8400"/>
          <s v="8400-8500"/>
          <s v="8500-8600"/>
          <s v="8600-8700"/>
          <s v="8700-8800"/>
          <s v="8800-8900"/>
          <s v="8900-9000"/>
          <s v="9000-9100"/>
          <s v="9100-9200"/>
          <s v="9200-9300"/>
          <s v="9300-9400"/>
          <s v="9400-9500"/>
          <s v="9500-9600"/>
          <s v="9600-9700"/>
          <s v="9700-9800"/>
          <s v="9800-9900"/>
          <s v="9900-10000"/>
          <s v="10000-10100"/>
          <s v="10100-10200"/>
          <s v="10200-10300"/>
          <s v="10300-10400"/>
          <s v="10400-10500"/>
          <s v="10500-10600"/>
          <s v="10600-10700"/>
          <s v="10700-10800"/>
          <s v="10800-10900"/>
          <s v="10900-11000"/>
          <s v="11000-11100"/>
          <s v="11100-11200"/>
          <s v="11200-11300"/>
          <s v="11300-11400"/>
          <s v="11400-11500"/>
          <s v="11500-11600"/>
          <s v="11600-11700"/>
          <s v="11700-11800"/>
          <s v="11800-11900"/>
          <s v="11900-12000"/>
          <s v="12000-12100"/>
          <s v="12100-12200"/>
          <s v="12200-12300"/>
          <s v="12300-12400"/>
          <s v="12400-12500"/>
          <s v="12500-12600"/>
          <s v="12600-12700"/>
          <s v="12700-12800"/>
          <s v="12800-12900"/>
          <s v="12900-13000"/>
          <s v="13000-13100"/>
          <s v="13100-13200"/>
          <s v="13200-13300"/>
          <s v="13300-13400"/>
          <s v="13400-13500"/>
          <s v="13500-13600"/>
          <s v="13600-13700"/>
          <s v="13700-13800"/>
          <s v="13800-13900"/>
          <s v="13900-14000"/>
          <s v="14000-14100"/>
          <s v="14100-14200"/>
          <s v="14200-14300"/>
          <s v="14300-14400"/>
          <s v="14400-14500"/>
          <s v="14500-14600"/>
          <s v="14600-14700"/>
          <s v="14700-14800"/>
          <s v="14800-14900"/>
          <s v="14900-15000"/>
          <s v="15000-15100"/>
          <s v="15100-15200"/>
          <s v="15200-15300"/>
          <s v="15300-15400"/>
          <s v="15400-15500"/>
          <s v="15500-15600"/>
          <s v="15600-15700"/>
          <s v="15700-15800"/>
          <s v="15800-15900"/>
          <s v="15900-16000"/>
          <s v="16000-16100"/>
          <s v="16100-16200"/>
          <s v="16200-16300"/>
          <s v="16300-16400"/>
          <s v="16400-16500"/>
          <s v="16500-16600"/>
          <s v="16600-16700"/>
          <s v="16700-16800"/>
          <s v="16800-16900"/>
          <s v="16900-17000"/>
          <s v="17000-17100"/>
          <s v="17100-17200"/>
          <s v="17200-17300"/>
          <s v="17300-17400"/>
          <s v="17400-17500"/>
          <s v="17500-17600"/>
          <s v="17600-17700"/>
          <s v="17700-17800"/>
          <s v="17800-17900"/>
          <s v="17900-18000"/>
          <s v="18000-18100"/>
          <s v="18100-18200"/>
          <s v="18200-18300"/>
          <s v="18300-18400"/>
          <s v="18400-18500"/>
          <s v="18500-18600"/>
          <s v="18600-18700"/>
          <s v="18700-18800"/>
          <s v="18800-18900"/>
          <s v="18900-19000"/>
          <s v="19000-19100"/>
          <s v="19100-19200"/>
          <s v="19200-19300"/>
          <s v="19300-19400"/>
          <s v="19400-19500"/>
          <s v="19500-19600"/>
          <s v="19600-19700"/>
          <s v="19700-19800"/>
          <s v="19800-19900"/>
          <s v="19900-20000"/>
          <s v="20000-20100"/>
          <s v="20100-20200"/>
          <s v="20200-20300"/>
          <s v="20300-20400"/>
          <s v="20400-20500"/>
          <s v="20500-20600"/>
          <s v="20600-20700"/>
          <s v="20700-20800"/>
          <s v="20800-20900"/>
          <s v="20900-21000"/>
          <s v="21000-21100"/>
          <s v="21100-21200"/>
          <s v="21200-21300"/>
          <s v="21300-21400"/>
          <s v="21400-21500"/>
          <s v="21500-21600"/>
          <s v="21600-21700"/>
          <s v="21700-21800"/>
          <s v="21800-21900"/>
          <s v="21900-22000"/>
          <s v="22000-22100"/>
          <s v="22100-22200"/>
          <s v="22200-22300"/>
          <s v="22300-22400"/>
          <s v="22400-22500"/>
          <s v="22500-22600"/>
          <s v="22600-22700"/>
          <s v="&gt;22700"/>
        </groupItems>
      </fieldGroup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x v="0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x v="1"/>
    <n v="185.48101265822785"/>
    <s v="film &amp; video"/>
    <s v="television"/>
    <d v="2017-01-31T14:24:43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x v="2"/>
    <n v="15"/>
    <s v="film &amp; video"/>
    <s v="television"/>
    <d v="2016-02-05T16:51:23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x v="3"/>
    <n v="69.266666666666666"/>
    <s v="film &amp; video"/>
    <s v="television"/>
    <d v="2014-07-08T12:21:47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x v="4"/>
    <n v="190.55028169014085"/>
    <s v="film &amp; video"/>
    <s v="television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x v="5"/>
    <n v="93.40425531914893"/>
    <s v="film &amp; video"/>
    <s v="television"/>
    <d v="2016-07-12T22:23:27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x v="6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x v="7"/>
    <n v="159.82456140350877"/>
    <s v="film &amp; video"/>
    <s v="television"/>
    <d v="2016-05-26T01:07:47"/>
    <d v="2016-07-05T01:07:47"/>
    <x v="3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x v="8"/>
    <n v="291.79333333333335"/>
    <s v="film &amp; video"/>
    <s v="television"/>
    <d v="2016-04-08T22:40:12"/>
    <d v="2016-04-15T21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x v="9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x v="10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x v="11"/>
    <n v="80.333333333333329"/>
    <s v="film &amp; video"/>
    <s v="television"/>
    <d v="2016-07-21T18:41:02"/>
    <d v="2016-08-22T03:00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x v="12"/>
    <n v="59.961305925030231"/>
    <s v="film &amp; video"/>
    <s v="television"/>
    <d v="2014-06-01T17:07:05"/>
    <d v="2014-07-16T03:00:00"/>
    <x v="3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x v="13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x v="14"/>
    <n v="147.70731707317074"/>
    <s v="film &amp; video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x v="15"/>
    <n v="21.755102040816325"/>
    <s v="film &amp; video"/>
    <s v="television"/>
    <d v="2015-09-09T09:24:18"/>
    <d v="2015-09-27T20:14:00"/>
    <x v="5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x v="16"/>
    <n v="171.84285714285716"/>
    <s v="film &amp; video"/>
    <s v="television"/>
    <d v="2014-05-01T19:06:51"/>
    <d v="2014-06-16T05:30:00"/>
    <x v="6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x v="17"/>
    <n v="41.944444444444443"/>
    <s v="film &amp; video"/>
    <s v="television"/>
    <d v="2014-10-05T17:33:42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x v="18"/>
    <n v="93.264122807017543"/>
    <s v="film &amp; video"/>
    <s v="television"/>
    <d v="2014-08-18T13:00:56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x v="19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x v="20"/>
    <n v="80.16"/>
    <s v="film &amp; video"/>
    <s v="television"/>
    <d v="2015-07-15T18:11:52"/>
    <d v="2015-09-13T18:11:52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x v="21"/>
    <n v="199.9009900990099"/>
    <s v="film &amp; video"/>
    <s v="television"/>
    <d v="2014-08-27T15:03:09"/>
    <d v="2014-09-26T15:03:09"/>
    <x v="0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x v="22"/>
    <n v="51.25"/>
    <s v="film &amp; video"/>
    <s v="television"/>
    <d v="2014-12-16T21:52:20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x v="23"/>
    <n v="103.04347826086956"/>
    <s v="film &amp; video"/>
    <s v="television"/>
    <d v="2015-04-03T18:41:41"/>
    <d v="2015-04-30T15:20:00"/>
    <x v="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x v="24"/>
    <n v="66.346149825783982"/>
    <s v="film &amp; video"/>
    <s v="television"/>
    <d v="2015-08-13T19:41:03"/>
    <d v="2015-09-15T19:39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x v="25"/>
    <n v="57.142857142857146"/>
    <s v="film &amp; video"/>
    <s v="television"/>
    <d v="2015-11-10T00:36:01"/>
    <d v="2016-01-09T00:36:01"/>
    <x v="7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x v="26"/>
    <n v="102.10526315789474"/>
    <s v="film &amp; video"/>
    <s v="television"/>
    <d v="2014-07-08T12:22:24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x v="27"/>
    <n v="148.96666666666667"/>
    <s v="film &amp; video"/>
    <s v="television"/>
    <d v="2014-10-17T03:57:13"/>
    <d v="2014-11-16T04:57:13"/>
    <x v="0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x v="28"/>
    <n v="169.6056338028169"/>
    <s v="film &amp; video"/>
    <s v="television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x v="29"/>
    <n v="31.623931623931625"/>
    <s v="film &amp; video"/>
    <s v="television"/>
    <d v="2014-06-22T16:09:28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x v="30"/>
    <n v="76.45264150943396"/>
    <s v="film &amp; video"/>
    <s v="television"/>
    <d v="2014-07-22T07:01:55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x v="31"/>
    <n v="13"/>
    <s v="film &amp; video"/>
    <s v="television"/>
    <d v="2016-01-07T19:00:34"/>
    <d v="2016-01-25T19:00:34"/>
    <x v="5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x v="32"/>
    <n v="320.44943820224717"/>
    <s v="film &amp; video"/>
    <s v="television"/>
    <d v="2016-04-01T15:03:37"/>
    <d v="2016-05-13T03:59:00"/>
    <x v="3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x v="33"/>
    <n v="83.75"/>
    <s v="film &amp; video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x v="34"/>
    <n v="49.882352941176471"/>
    <s v="film &amp; video"/>
    <s v="television"/>
    <d v="2014-07-21T07:43:21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x v="35"/>
    <n v="59.464285714285715"/>
    <s v="film &amp; video"/>
    <s v="television"/>
    <d v="2015-04-04T07:00:14"/>
    <d v="2015-04-28T00:00:00"/>
    <x v="5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x v="36"/>
    <n v="193.84090909090909"/>
    <s v="film &amp; video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x v="37"/>
    <n v="159.51383399209487"/>
    <s v="film &amp; video"/>
    <s v="television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x v="38"/>
    <n v="41.68181818181818"/>
    <s v="film &amp; video"/>
    <s v="television"/>
    <d v="2013-04-11T01:22:24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x v="39"/>
    <n v="150.89861751152074"/>
    <s v="film &amp; video"/>
    <s v="television"/>
    <d v="2014-04-25T01:07:48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x v="40"/>
    <n v="126.6875"/>
    <s v="film &amp; video"/>
    <s v="television"/>
    <d v="2014-05-30T05:08:08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x v="31"/>
    <n v="105.26315789473684"/>
    <s v="film &amp; video"/>
    <s v="television"/>
    <d v="2014-09-05T13:39:14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x v="41"/>
    <n v="117.51479289940828"/>
    <s v="film &amp; video"/>
    <s v="television"/>
    <d v="2014-11-28T15:20:26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x v="42"/>
    <n v="117.36121673003802"/>
    <s v="film &amp; video"/>
    <s v="television"/>
    <d v="2014-06-12T18:58:06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x v="31"/>
    <n v="133.33333333333334"/>
    <s v="film &amp; video"/>
    <s v="television"/>
    <d v="2014-08-23T02:22:17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x v="43"/>
    <n v="98.360655737704917"/>
    <s v="film &amp; video"/>
    <s v="television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x v="44"/>
    <n v="194.44444444444446"/>
    <s v="film &amp; video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x v="45"/>
    <n v="76.865000000000009"/>
    <s v="film &amp; video"/>
    <s v="television"/>
    <d v="2014-10-20T19:40:07"/>
    <d v="2014-12-19T20:40:07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x v="46"/>
    <n v="56.815789473684212"/>
    <s v="film &amp; video"/>
    <s v="television"/>
    <d v="2015-01-29T12:24:20"/>
    <d v="2015-03-01T12:00:00"/>
    <x v="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x v="31"/>
    <n v="137.93103448275863"/>
    <s v="film &amp; video"/>
    <s v="television"/>
    <d v="2015-09-24T04:14:05"/>
    <d v="2015-10-24T04:14:05"/>
    <x v="0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x v="31"/>
    <n v="27.272727272727273"/>
    <s v="film &amp; video"/>
    <s v="television"/>
    <d v="2014-12-22T18:04:18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x v="47"/>
    <n v="118.33613445378151"/>
    <s v="film &amp; video"/>
    <s v="television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x v="48"/>
    <n v="223.48076923076923"/>
    <s v="film &amp; video"/>
    <s v="television"/>
    <d v="2014-06-17T16:50:46"/>
    <d v="2014-07-17T16:50:46"/>
    <x v="0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x v="49"/>
    <n v="28.111111111111111"/>
    <s v="film &amp; video"/>
    <s v="television"/>
    <d v="2014-03-21T13:10:45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x v="50"/>
    <n v="194.23076923076923"/>
    <s v="film &amp; video"/>
    <s v="television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x v="51"/>
    <n v="128.95348837209303"/>
    <s v="film &amp; video"/>
    <s v="television"/>
    <d v="2016-05-06T23:15:16"/>
    <d v="2016-05-27T23:15:16"/>
    <x v="5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x v="52"/>
    <n v="49.316091954022987"/>
    <s v="film &amp; video"/>
    <s v="television"/>
    <d v="2015-05-25T13:10:24"/>
    <d v="2015-06-08T16:00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x v="53"/>
    <n v="221.52173913043478"/>
    <s v="film &amp; video"/>
    <s v="television"/>
    <d v="2015-03-26T19:59:22"/>
    <d v="2015-04-25T19:59:22"/>
    <x v="0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x v="54"/>
    <n v="137.21333333333334"/>
    <s v="film &amp; video"/>
    <s v="television"/>
    <d v="2014-10-20T17:52:52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x v="55"/>
    <n v="606.82242424242418"/>
    <s v="film &amp; video"/>
    <s v="television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x v="56"/>
    <n v="43.040092592592593"/>
    <s v="film &amp; video"/>
    <s v="shorts"/>
    <d v="2014-03-03T21:38:37"/>
    <d v="2014-03-23T00:00:00"/>
    <x v="5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x v="57"/>
    <n v="322.39130434782606"/>
    <s v="film &amp; video"/>
    <s v="shorts"/>
    <d v="2013-05-15T19:32:37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x v="58"/>
    <n v="96.708333333333329"/>
    <s v="film &amp; video"/>
    <s v="shorts"/>
    <d v="2013-02-06T19:11:18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x v="59"/>
    <n v="35.474531249999998"/>
    <s v="film &amp; video"/>
    <s v="shorts"/>
    <d v="2013-12-04T21:53:33"/>
    <d v="2013-12-28T04:59:00"/>
    <x v="5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x v="60"/>
    <n v="86.666666666666671"/>
    <s v="film &amp; video"/>
    <s v="shorts"/>
    <d v="2013-06-08T00:26:21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x v="61"/>
    <n v="132.05263157894737"/>
    <s v="film &amp; video"/>
    <s v="shorts"/>
    <d v="2014-07-15T19:42:34"/>
    <d v="2014-08-11T05:59:00"/>
    <x v="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x v="62"/>
    <n v="91.230769230769226"/>
    <s v="film &amp; video"/>
    <s v="shorts"/>
    <d v="2016-06-18T20:23:40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x v="63"/>
    <n v="116.25"/>
    <s v="film &amp; video"/>
    <s v="shorts"/>
    <d v="2012-06-15T14:00:04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x v="64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x v="65"/>
    <n v="62.327134831460668"/>
    <s v="film &amp; video"/>
    <s v="shorts"/>
    <d v="2011-08-31T04:30:25"/>
    <d v="2011-10-02T06:59:00"/>
    <x v="4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x v="66"/>
    <n v="37.411764705882355"/>
    <s v="film &amp; video"/>
    <s v="shorts"/>
    <d v="2011-07-06T21:30:45"/>
    <d v="2011-09-04T21:30:45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x v="67"/>
    <n v="69.71875"/>
    <s v="film &amp; video"/>
    <s v="shorts"/>
    <d v="2012-03-29T06:30:57"/>
    <d v="2012-05-28T06:30:57"/>
    <x v="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x v="68"/>
    <n v="58.170731707317074"/>
    <s v="film &amp; video"/>
    <s v="shorts"/>
    <d v="2012-10-26T00:14:41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x v="31"/>
    <n v="50"/>
    <s v="film &amp; video"/>
    <s v="shorts"/>
    <d v="2011-02-13T18:09:44"/>
    <d v="2011-05-03T03:59:00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x v="6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x v="70"/>
    <n v="85.957446808510639"/>
    <s v="film &amp; video"/>
    <s v="shorts"/>
    <d v="2013-03-24T05:01:12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x v="71"/>
    <n v="30.666666666666668"/>
    <s v="film &amp; video"/>
    <s v="shorts"/>
    <d v="2011-10-28T16:35:58"/>
    <d v="2011-12-27T17:35:58"/>
    <x v="7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x v="72"/>
    <n v="60.384615384615387"/>
    <s v="film &amp; video"/>
    <s v="shorts"/>
    <d v="2012-03-29T03:28:37"/>
    <d v="2012-05-21T02:59:0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x v="73"/>
    <n v="38.6"/>
    <s v="film &amp; video"/>
    <s v="shorts"/>
    <d v="2016-08-22T17:32:01"/>
    <d v="2016-09-01T17:32:01"/>
    <x v="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x v="74"/>
    <n v="40.268292682926827"/>
    <s v="film &amp; video"/>
    <s v="shorts"/>
    <d v="2014-03-26T18:38:13"/>
    <d v="2014-04-25T18:38:13"/>
    <x v="0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x v="75"/>
    <n v="273.82978723404256"/>
    <s v="film &amp; video"/>
    <s v="shorts"/>
    <d v="2013-11-05T02:00:56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x v="76"/>
    <n v="53.035714285714285"/>
    <s v="film &amp; video"/>
    <s v="shorts"/>
    <d v="2012-07-10T03:48:47"/>
    <d v="2012-07-14T03:02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x v="77"/>
    <n v="40.005000000000003"/>
    <s v="film &amp; video"/>
    <s v="shorts"/>
    <d v="2011-09-09T19:41:01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x v="78"/>
    <n v="15.76923076923077"/>
    <s v="film &amp; video"/>
    <s v="shorts"/>
    <d v="2015-02-07T14:46:29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x v="3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x v="79"/>
    <n v="71.714285714285708"/>
    <s v="film &amp; video"/>
    <s v="shorts"/>
    <d v="2011-08-24T03:00:37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x v="80"/>
    <n v="375.76470588235293"/>
    <s v="film &amp; video"/>
    <s v="shorts"/>
    <d v="2015-10-14T13:20:45"/>
    <d v="2015-12-27T14:20:45"/>
    <x v="8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x v="81"/>
    <n v="104.6"/>
    <s v="film &amp; video"/>
    <s v="shorts"/>
    <d v="2010-05-24T12:56:43"/>
    <d v="2010-06-03T01:41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x v="82"/>
    <n v="60"/>
    <s v="film &amp; video"/>
    <s v="shorts"/>
    <d v="2014-05-27T15:48:51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x v="83"/>
    <n v="123.28571428571429"/>
    <s v="film &amp; video"/>
    <s v="shorts"/>
    <d v="2013-05-08T18:03:12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x v="8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x v="43"/>
    <n v="78.260869565217391"/>
    <s v="film &amp; video"/>
    <s v="shorts"/>
    <d v="2011-03-17T09:39:24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x v="85"/>
    <n v="122.32558139534883"/>
    <s v="film &amp; video"/>
    <s v="shorts"/>
    <d v="2016-12-17T04:46:23"/>
    <d v="2017-02-01T08:00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x v="86"/>
    <n v="73.733333333333334"/>
    <s v="film &amp; video"/>
    <s v="shorts"/>
    <d v="2012-06-05T20:35:37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x v="87"/>
    <n v="21.666666666666668"/>
    <s v="film &amp; video"/>
    <s v="shorts"/>
    <d v="2014-03-18T17:13:42"/>
    <d v="2014-04-07T17:13:42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x v="88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x v="89"/>
    <n v="50.588235294117645"/>
    <s v="film &amp; video"/>
    <s v="shorts"/>
    <d v="2010-05-26T15:54:01"/>
    <d v="2010-08-01T03:00:00"/>
    <x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x v="90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x v="90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x v="91"/>
    <n v="40.776666666666664"/>
    <s v="film &amp; video"/>
    <s v="shorts"/>
    <d v="2013-12-23T21:39:5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x v="31"/>
    <n v="192.30769230769232"/>
    <s v="film &amp; video"/>
    <s v="shorts"/>
    <d v="2012-10-15T18:04:46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x v="31"/>
    <n v="100"/>
    <s v="film &amp; video"/>
    <s v="shorts"/>
    <d v="2012-12-31T18:38:30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x v="92"/>
    <n v="117.92307692307692"/>
    <s v="film &amp; video"/>
    <s v="shorts"/>
    <d v="2010-11-23T03:08:53"/>
    <d v="2010-12-23T03:08:53"/>
    <x v="0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x v="93"/>
    <n v="27.897959183673468"/>
    <s v="film &amp; video"/>
    <s v="shorts"/>
    <d v="2014-02-12T19:20:30"/>
    <d v="2014-03-07T19:20:30"/>
    <x v="5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x v="43"/>
    <n v="60"/>
    <s v="film &amp; video"/>
    <s v="shorts"/>
    <d v="2011-03-10T16:41:06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x v="94"/>
    <n v="39.383333333333333"/>
    <s v="film &amp; video"/>
    <s v="shorts"/>
    <d v="2016-04-25T17:23:40"/>
    <d v="2016-05-14T00:00:00"/>
    <x v="5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x v="10"/>
    <n v="186.11111111111111"/>
    <s v="film &amp; video"/>
    <s v="shorts"/>
    <d v="2012-03-19T18:38:21"/>
    <d v="2012-04-02T18:38:2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x v="95"/>
    <n v="111.37681159420291"/>
    <s v="film &amp; video"/>
    <s v="shorts"/>
    <d v="2011-04-02T23:34:47"/>
    <d v="2011-04-24T23:34:47"/>
    <x v="5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x v="96"/>
    <n v="78.723404255319153"/>
    <s v="film &amp; video"/>
    <s v="shorts"/>
    <d v="2013-04-01T14:42:50"/>
    <d v="2013-05-31T14:42:50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x v="97"/>
    <n v="46.702127659574465"/>
    <s v="film &amp; video"/>
    <s v="shorts"/>
    <d v="2011-01-27T00:37:10"/>
    <d v="2011-02-26T00:37:10"/>
    <x v="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x v="98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x v="99"/>
    <n v="102.0754716981132"/>
    <s v="film &amp; video"/>
    <s v="shorts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x v="87"/>
    <n v="64.197530864197532"/>
    <s v="film &amp; video"/>
    <s v="shorts"/>
    <d v="2014-03-20T01:01:58"/>
    <d v="2014-04-13T02:00:00"/>
    <x v="5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x v="100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x v="101"/>
    <n v="88.571428571428569"/>
    <s v="film &amp; video"/>
    <s v="shorts"/>
    <d v="2011-11-14T06:34:48"/>
    <d v="2012-01-13T06:34:48"/>
    <x v="7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x v="102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x v="103"/>
    <n v="69.78947368421052"/>
    <s v="film &amp; video"/>
    <s v="shorts"/>
    <d v="2011-02-21T11:55:55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x v="104"/>
    <n v="167.48962962962963"/>
    <s v="film &amp; video"/>
    <s v="shorts"/>
    <d v="2010-03-11T20:02:24"/>
    <d v="2010-06-09T19:00:00"/>
    <x v="11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x v="105"/>
    <n v="144.91230769230768"/>
    <s v="film &amp; video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x v="106"/>
    <n v="91.840540540540545"/>
    <s v="film &amp; video"/>
    <s v="shorts"/>
    <d v="2011-07-15T01:39:46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x v="107"/>
    <n v="10"/>
    <s v="film &amp; video"/>
    <s v="science fiction"/>
    <d v="2016-09-03T01:11:47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x v="108"/>
    <n v="1"/>
    <s v="film &amp; video"/>
    <s v="science fiction"/>
    <d v="2015-04-02T16:55:10"/>
    <d v="2015-04-18T10:16:00"/>
    <x v="2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x v="109"/>
    <s v="0"/>
    <s v="film &amp; video"/>
    <s v="science fiction"/>
    <d v="2016-08-11T10:21:47"/>
    <d v="2016-10-10T10:21:47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x v="110"/>
    <n v="25.166666666666668"/>
    <s v="film &amp; video"/>
    <s v="science fiction"/>
    <d v="2014-09-22T18:46:04"/>
    <d v="2014-10-28T22:00:00"/>
    <x v="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x v="109"/>
    <s v="0"/>
    <s v="film &amp; video"/>
    <s v="science fiction"/>
    <d v="2015-04-20T22:17:22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x v="111"/>
    <n v="11.666666666666666"/>
    <s v="film &amp; video"/>
    <s v="science fiction"/>
    <d v="2016-12-05T23:51:20"/>
    <d v="2017-02-03T23:51:20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x v="112"/>
    <n v="106.69230769230769"/>
    <s v="film &amp; video"/>
    <s v="science fiction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x v="113"/>
    <n v="47.5"/>
    <s v="film &amp; video"/>
    <s v="science fiction"/>
    <d v="2015-03-04T14:59:01"/>
    <d v="2015-04-03T13:59:01"/>
    <x v="0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x v="114"/>
    <n v="311.16666666666669"/>
    <s v="film &amp; video"/>
    <s v="science fiction"/>
    <d v="2016-09-15T05:28:13"/>
    <d v="2016-10-20T05:28:1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x v="109"/>
    <s v="0"/>
    <s v="film &amp; video"/>
    <s v="science fiction"/>
    <d v="2014-08-31T22:29:43"/>
    <d v="2014-10-30T22:29:43"/>
    <x v="7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x v="109"/>
    <s v="0"/>
    <s v="film &amp; video"/>
    <s v="science fiction"/>
    <d v="2014-05-19T21:58:12"/>
    <d v="2014-06-16T20:16:00"/>
    <x v="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x v="109"/>
    <s v="0"/>
    <s v="film &amp; video"/>
    <s v="science fiction"/>
    <d v="2016-06-20T20:06:0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x v="115"/>
    <n v="94.506172839506178"/>
    <s v="film &amp; video"/>
    <s v="science fiction"/>
    <d v="2014-09-23T19:30:07"/>
    <d v="2014-11-07T20:30:07"/>
    <x v="3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x v="109"/>
    <s v="0"/>
    <s v="film &amp; video"/>
    <s v="science fiction"/>
    <d v="2016-05-01T19:23:04"/>
    <d v="2016-05-31T17:31:00"/>
    <x v="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x v="109"/>
    <s v="0"/>
    <s v="film &amp; video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x v="116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x v="109"/>
    <s v="0"/>
    <s v="film &amp; video"/>
    <s v="science fiction"/>
    <d v="2015-04-02T09:50:34"/>
    <d v="2015-05-16T10:16:0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x v="109"/>
    <s v="0"/>
    <s v="film &amp; video"/>
    <s v="science fiction"/>
    <d v="2015-08-23T13:46:33"/>
    <d v="2015-10-12T13:46:33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x v="117"/>
    <n v="81.241379310344826"/>
    <s v="film &amp; video"/>
    <s v="science fiction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x v="31"/>
    <n v="500"/>
    <s v="film &amp; video"/>
    <s v="science fiction"/>
    <d v="2015-07-02T22:06:12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x v="109"/>
    <s v="0"/>
    <s v="film &amp; video"/>
    <s v="science fiction"/>
    <d v="2015-02-18T04:45:32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x v="118"/>
    <n v="46.178571428571431"/>
    <s v="film &amp; video"/>
    <s v="science fiction"/>
    <d v="2015-04-16T03:40:23"/>
    <d v="2015-05-31T03:40:23"/>
    <x v="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x v="119"/>
    <n v="10"/>
    <s v="film &amp; video"/>
    <s v="science fiction"/>
    <d v="2014-10-26T21:26:18"/>
    <d v="2014-11-16T22:26:18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x v="109"/>
    <s v="0"/>
    <s v="film &amp; video"/>
    <s v="science fiction"/>
    <d v="2016-07-08T01:32:22"/>
    <d v="2016-09-03T05:55:0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x v="120"/>
    <n v="55.945945945945944"/>
    <s v="film &amp; video"/>
    <s v="science fiction"/>
    <d v="2015-02-12T18:17:52"/>
    <d v="2015-04-13T17:17:52"/>
    <x v="7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x v="121"/>
    <n v="37.555555555555557"/>
    <s v="film &amp; video"/>
    <s v="science fiction"/>
    <d v="2015-07-15T13:00:52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x v="122"/>
    <n v="38.333333333333336"/>
    <s v="film &amp; video"/>
    <s v="science fiction"/>
    <d v="2016-11-19T00:23:18"/>
    <d v="2017-01-18T00:23:18"/>
    <x v="7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x v="109"/>
    <s v="0"/>
    <s v="film &amp; video"/>
    <s v="science fiction"/>
    <d v="2014-11-26T18:25:40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x v="123"/>
    <n v="20"/>
    <s v="film &amp; video"/>
    <s v="science fiction"/>
    <d v="2016-01-28T06:45:36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x v="124"/>
    <n v="15.333333333333334"/>
    <s v="film &amp; video"/>
    <s v="science fiction"/>
    <d v="2014-11-25T04:07:50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x v="125"/>
    <n v="449.43283582089555"/>
    <s v="film &amp; video"/>
    <s v="science fiction"/>
    <d v="2015-03-27T03:53:02"/>
    <d v="2015-05-26T03:53:0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x v="126"/>
    <n v="28"/>
    <s v="film &amp; video"/>
    <s v="science fiction"/>
    <d v="2015-04-19T13:13:11"/>
    <d v="2015-06-18T13:13:11"/>
    <x v="7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x v="127"/>
    <n v="15"/>
    <s v="film &amp; video"/>
    <s v="science fiction"/>
    <d v="2014-08-24T01:51:40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x v="128"/>
    <n v="35.9"/>
    <s v="film &amp; video"/>
    <s v="science fiction"/>
    <d v="2014-10-21T14:04:04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x v="129"/>
    <n v="13.333333333333334"/>
    <s v="film &amp; video"/>
    <s v="science fiction"/>
    <d v="2015-04-21T13:08:15"/>
    <d v="2015-06-03T13:08:1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x v="130"/>
    <n v="20.25"/>
    <s v="film &amp; video"/>
    <s v="science fiction"/>
    <d v="2015-06-13T13:25:35"/>
    <d v="2015-07-23T13:25:35"/>
    <x v="3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x v="131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x v="132"/>
    <n v="4"/>
    <s v="film &amp; video"/>
    <s v="science fiction"/>
    <d v="2016-01-27T21:52:52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x v="109"/>
    <s v="0"/>
    <s v="film &amp; video"/>
    <s v="science fiction"/>
    <d v="2014-09-22T01:50:2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x v="133"/>
    <n v="10"/>
    <s v="film &amp; video"/>
    <s v="science fiction"/>
    <d v="2016-05-24T10:25:45"/>
    <d v="2016-07-03T10:25:45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x v="109"/>
    <s v="0"/>
    <s v="film &amp; video"/>
    <s v="drama"/>
    <d v="2015-06-16T21:54:51"/>
    <d v="2015-08-15T21:54:51"/>
    <x v="7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x v="134"/>
    <n v="5"/>
    <s v="film &amp; video"/>
    <s v="drama"/>
    <d v="2014-06-02T16:29:55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x v="135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x v="109"/>
    <s v="0"/>
    <s v="film &amp; video"/>
    <s v="drama"/>
    <d v="2015-08-27T23:04:14"/>
    <d v="2015-10-01T00:00:00"/>
    <x v="4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x v="136"/>
    <n v="91.428571428571431"/>
    <s v="film &amp; video"/>
    <s v="drama"/>
    <d v="2014-07-21T18:18:21"/>
    <d v="2014-09-19T18:18:21"/>
    <x v="7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x v="109"/>
    <s v="0"/>
    <s v="film &amp; video"/>
    <s v="drama"/>
    <d v="2015-12-13T15:48:44"/>
    <d v="2016-01-12T15:48:44"/>
    <x v="0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x v="137"/>
    <n v="3000"/>
    <s v="film &amp; video"/>
    <s v="drama"/>
    <d v="2016-12-17T01:49:22"/>
    <d v="2017-01-16T01:49:22"/>
    <x v="0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x v="134"/>
    <n v="5.5"/>
    <s v="film &amp; video"/>
    <s v="drama"/>
    <d v="2015-06-05T22:15:35"/>
    <d v="2015-08-04T22:15:35"/>
    <x v="7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x v="138"/>
    <n v="108.33333333333333"/>
    <s v="film &amp; video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x v="139"/>
    <n v="56"/>
    <s v="film &amp; video"/>
    <s v="drama"/>
    <d v="2014-09-18T12:07:3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x v="140"/>
    <n v="32.5"/>
    <s v="film &amp; video"/>
    <s v="drama"/>
    <d v="2015-07-31T23:28:03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x v="133"/>
    <n v="1"/>
    <s v="film &amp; video"/>
    <s v="drama"/>
    <d v="2016-06-13T04:20:14"/>
    <d v="2016-08-12T04:20:14"/>
    <x v="7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x v="109"/>
    <s v="0"/>
    <s v="film &amp; video"/>
    <s v="drama"/>
    <d v="2015-02-12T09:28:43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x v="109"/>
    <s v="0"/>
    <s v="film &amp; video"/>
    <s v="drama"/>
    <d v="2015-01-29T13:45:0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x v="109"/>
    <s v="0"/>
    <s v="film &amp; video"/>
    <s v="drama"/>
    <d v="2015-03-09T18:12:56"/>
    <d v="2015-05-08T18:12:56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x v="141"/>
    <n v="49.884615384615387"/>
    <s v="film &amp; video"/>
    <s v="drama"/>
    <d v="2014-08-04T18:40:11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x v="109"/>
    <s v="0"/>
    <s v="film &amp; video"/>
    <s v="drama"/>
    <d v="2015-07-06T19:46:39"/>
    <d v="2015-08-05T19:46:39"/>
    <x v="0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x v="142"/>
    <n v="25.714285714285715"/>
    <s v="film &amp; video"/>
    <s v="drama"/>
    <d v="2015-03-07T01:08:46"/>
    <d v="2015-03-24T00:08:46"/>
    <x v="2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x v="109"/>
    <s v="0"/>
    <s v="film &amp; video"/>
    <s v="drama"/>
    <d v="2015-10-27T22:55:45"/>
    <d v="2015-11-26T23:55:45"/>
    <x v="0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x v="143"/>
    <n v="100"/>
    <s v="film &amp; video"/>
    <s v="drama"/>
    <d v="2016-02-03T01:55:55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x v="144"/>
    <n v="30.846153846153847"/>
    <s v="film &amp; video"/>
    <s v="drama"/>
    <d v="2015-03-04T23:47:23"/>
    <d v="2015-04-13T19:00:00"/>
    <x v="3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x v="145"/>
    <n v="180.5"/>
    <s v="film &amp; video"/>
    <s v="drama"/>
    <d v="2015-05-23T17:48:1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x v="109"/>
    <s v="0"/>
    <s v="film &amp; video"/>
    <s v="drama"/>
    <d v="2016-12-08T00:17:12"/>
    <d v="2017-01-07T00:17:12"/>
    <x v="0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x v="146"/>
    <n v="373.5"/>
    <s v="film &amp; video"/>
    <s v="drama"/>
    <d v="2014-10-27T19:26:50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x v="147"/>
    <n v="25.5"/>
    <s v="film &amp; video"/>
    <s v="drama"/>
    <d v="2014-07-05T18:59:22"/>
    <d v="2014-09-01T03:59:00"/>
    <x v="9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x v="148"/>
    <n v="220"/>
    <s v="film &amp; video"/>
    <s v="drama"/>
    <d v="2016-07-19T21:52:19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x v="109"/>
    <s v="0"/>
    <s v="film &amp; video"/>
    <s v="drama"/>
    <d v="2017-02-01T19:30:34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x v="149"/>
    <n v="160"/>
    <s v="film &amp; video"/>
    <s v="drama"/>
    <d v="2015-06-27T05:37:37"/>
    <d v="2015-07-21T06:59:00"/>
    <x v="5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x v="109"/>
    <s v="0"/>
    <s v="film &amp; video"/>
    <s v="drama"/>
    <d v="2014-08-06T04:23:35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x v="150"/>
    <n v="69"/>
    <s v="film &amp; video"/>
    <s v="drama"/>
    <d v="2016-07-05T16:34:37"/>
    <d v="2016-09-03T16:34:37"/>
    <x v="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x v="151"/>
    <n v="50"/>
    <s v="film &amp; video"/>
    <s v="drama"/>
    <d v="2016-06-06T15:37:26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x v="152"/>
    <n v="83.333333333333329"/>
    <s v="film &amp; video"/>
    <s v="drama"/>
    <d v="2015-08-23T10:35:38"/>
    <d v="2015-10-02T10:35:38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x v="153"/>
    <n v="5.666666666666667"/>
    <s v="film &amp; video"/>
    <s v="drama"/>
    <d v="2014-09-17T19:00:3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x v="109"/>
    <s v="0"/>
    <s v="film &amp; video"/>
    <s v="drama"/>
    <d v="2014-09-29T22:26:06"/>
    <d v="2014-11-28T23:26:06"/>
    <x v="7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x v="154"/>
    <n v="1"/>
    <s v="film &amp; video"/>
    <s v="drama"/>
    <d v="2016-01-06T23:55:31"/>
    <d v="2016-03-06T23:55:31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x v="109"/>
    <s v="0"/>
    <s v="film &amp; video"/>
    <s v="drama"/>
    <d v="2015-05-11T16:05:32"/>
    <d v="2015-07-10T16:05:32"/>
    <x v="7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x v="155"/>
    <n v="77.10526315789474"/>
    <s v="film &amp; video"/>
    <s v="drama"/>
    <d v="2015-09-12T13:01:38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x v="156"/>
    <n v="32.75"/>
    <s v="film &amp; video"/>
    <s v="drama"/>
    <d v="2017-01-06T20:21:40"/>
    <d v="2017-02-17T21:00:00"/>
    <x v="3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x v="157"/>
    <n v="46.5"/>
    <s v="film &amp; video"/>
    <s v="drama"/>
    <d v="2014-09-05T09:12:02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x v="109"/>
    <s v="0"/>
    <s v="film &amp; video"/>
    <s v="drama"/>
    <d v="2016-08-02T02:58:22"/>
    <d v="2016-09-01T02:58:22"/>
    <x v="0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x v="158"/>
    <n v="87.308333333333337"/>
    <s v="film &amp; video"/>
    <s v="drama"/>
    <d v="2014-08-16T02:00:03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x v="159"/>
    <n v="54.285714285714285"/>
    <s v="film &amp; video"/>
    <s v="drama"/>
    <d v="2015-01-19T19:38:49"/>
    <d v="2015-02-08T19:38:49"/>
    <x v="5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x v="109"/>
    <s v="0"/>
    <s v="film &amp; video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x v="160"/>
    <n v="93.25"/>
    <s v="film &amp; video"/>
    <s v="drama"/>
    <d v="2014-11-30T20:21:04"/>
    <d v="2015-01-29T20:21:04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x v="161"/>
    <n v="117.68368136117556"/>
    <s v="film &amp; video"/>
    <s v="drama"/>
    <d v="2016-07-05T14:00:03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x v="162"/>
    <n v="76.470588235294116"/>
    <s v="film &amp; video"/>
    <s v="drama"/>
    <d v="2015-09-01T15:10:22"/>
    <d v="2015-10-06T15:10:22"/>
    <x v="4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x v="109"/>
    <s v="0"/>
    <s v="film &amp; video"/>
    <s v="drama"/>
    <d v="2016-07-16T00:06:23"/>
    <d v="2016-08-06T00:06:23"/>
    <x v="5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x v="163"/>
    <n v="163.84615384615384"/>
    <s v="film &amp; video"/>
    <s v="drama"/>
    <d v="2014-12-05T04:43:58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x v="109"/>
    <s v="0"/>
    <s v="film &amp; video"/>
    <s v="drama"/>
    <d v="2014-11-16T08:52:47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x v="109"/>
    <s v="0"/>
    <s v="film &amp; video"/>
    <s v="drama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x v="164"/>
    <n v="91.818181818181813"/>
    <s v="film &amp; video"/>
    <s v="drama"/>
    <d v="2015-09-02T01:33:1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x v="165"/>
    <n v="185.83333333333334"/>
    <s v="film &amp; video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x v="166"/>
    <n v="1"/>
    <s v="film &amp; video"/>
    <s v="drama"/>
    <d v="2016-02-16T21:08:40"/>
    <d v="2016-04-16T20:08:40"/>
    <x v="7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x v="167"/>
    <n v="20"/>
    <s v="film &amp; video"/>
    <s v="drama"/>
    <d v="2015-07-17T14:15:4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x v="168"/>
    <n v="1"/>
    <s v="film &amp; video"/>
    <s v="drama"/>
    <d v="2015-01-05T15:22:29"/>
    <d v="2015-03-06T15:22:29"/>
    <x v="7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x v="169"/>
    <n v="10"/>
    <s v="film &amp; video"/>
    <s v="drama"/>
    <d v="2016-01-06T05:31:22"/>
    <d v="2016-02-17T23:59:0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x v="170"/>
    <n v="331.53833333333336"/>
    <s v="film &amp; video"/>
    <s v="drama"/>
    <d v="2015-03-03T23:00:37"/>
    <d v="2015-04-22T22:00:37"/>
    <x v="6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x v="171"/>
    <n v="314.28947368421052"/>
    <s v="film &amp; video"/>
    <s v="drama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x v="172"/>
    <n v="100"/>
    <s v="film &amp; video"/>
    <s v="drama"/>
    <d v="2015-03-16T15:04:49"/>
    <d v="2015-05-15T15:04:49"/>
    <x v="7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x v="173"/>
    <n v="115.98684210526316"/>
    <s v="film &amp; video"/>
    <s v="drama"/>
    <d v="2016-02-29T07:50:25"/>
    <d v="2016-04-01T06:59:00"/>
    <x v="4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x v="174"/>
    <n v="120"/>
    <s v="film &amp; video"/>
    <s v="drama"/>
    <d v="2015-07-10T15:27:10"/>
    <d v="2015-08-20T20:06:00"/>
    <x v="3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x v="109"/>
    <s v="0"/>
    <s v="film &amp; video"/>
    <s v="drama"/>
    <d v="2015-01-27T20:06:04"/>
    <d v="2015-03-28T19:06:04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x v="175"/>
    <n v="65"/>
    <s v="film &amp; video"/>
    <s v="drama"/>
    <d v="2015-01-27T18:28:38"/>
    <d v="2015-03-27T02:39:00"/>
    <x v="9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x v="109"/>
    <s v="0"/>
    <s v="film &amp; video"/>
    <s v="drama"/>
    <d v="2016-04-22T01:09:10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x v="109"/>
    <s v="0"/>
    <s v="film &amp; video"/>
    <s v="drama"/>
    <d v="2015-05-11T05:38:46"/>
    <d v="2015-07-10T05:38:46"/>
    <x v="7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x v="109"/>
    <s v="0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x v="176"/>
    <n v="125"/>
    <s v="film &amp; video"/>
    <s v="drama"/>
    <d v="2015-04-12T15:59:04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x v="109"/>
    <s v="0"/>
    <s v="film &amp; video"/>
    <s v="drama"/>
    <d v="2015-06-09T21:27:21"/>
    <d v="2015-07-09T21:27:21"/>
    <x v="0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x v="109"/>
    <s v="0"/>
    <s v="film &amp; video"/>
    <s v="drama"/>
    <d v="2015-04-02T16:28:25"/>
    <d v="2015-06-01T16:28:25"/>
    <x v="7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x v="109"/>
    <s v="0"/>
    <s v="film &amp; video"/>
    <s v="drama"/>
    <d v="2016-01-14T22:24:57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x v="177"/>
    <n v="30"/>
    <s v="film &amp; video"/>
    <s v="drama"/>
    <d v="2015-05-05T18:39:1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x v="109"/>
    <s v="0"/>
    <s v="film &amp; video"/>
    <s v="drama"/>
    <d v="2015-12-03T23:00:5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x v="178"/>
    <n v="15.714285714285714"/>
    <s v="film &amp; video"/>
    <s v="drama"/>
    <d v="2015-01-28T19:49:06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x v="109"/>
    <s v="0"/>
    <s v="film &amp; video"/>
    <s v="drama"/>
    <d v="2016-08-30T21:52:52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x v="179"/>
    <n v="80.2"/>
    <s v="film &amp; video"/>
    <s v="drama"/>
    <d v="2015-05-12T00:50:59"/>
    <d v="2015-06-21T00:50:59"/>
    <x v="3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x v="109"/>
    <s v="0"/>
    <s v="film &amp; video"/>
    <s v="drama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x v="109"/>
    <s v="0"/>
    <s v="film &amp; video"/>
    <s v="drama"/>
    <d v="2015-11-13T02:01:39"/>
    <d v="2016-01-05T00:00:00"/>
    <x v="9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x v="119"/>
    <n v="50"/>
    <s v="film &amp; video"/>
    <s v="drama"/>
    <d v="2016-01-08T13:51:09"/>
    <d v="2016-03-08T13:51:09"/>
    <x v="7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x v="109"/>
    <s v="0"/>
    <s v="film &amp; video"/>
    <s v="drama"/>
    <d v="2016-12-09T23:06:00"/>
    <d v="2016-12-30T09:00:00"/>
    <x v="5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x v="180"/>
    <n v="50"/>
    <s v="film &amp; video"/>
    <s v="drama"/>
    <d v="2015-10-20T02:38:50"/>
    <d v="2015-11-08T12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x v="181"/>
    <n v="117.84759124087591"/>
    <s v="film &amp; video"/>
    <s v="documentary"/>
    <d v="2013-03-21T17:00:11"/>
    <d v="2013-05-05T17:00:11"/>
    <x v="3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x v="182"/>
    <n v="109.04255319148936"/>
    <s v="film &amp; video"/>
    <s v="documentary"/>
    <d v="2014-11-06T16:45:04"/>
    <d v="2014-12-21T16:45:04"/>
    <x v="3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x v="183"/>
    <n v="73.019801980198025"/>
    <s v="film &amp; video"/>
    <s v="documentary"/>
    <d v="2011-11-15T11:49:50"/>
    <d v="2011-12-20T11:49:50"/>
    <x v="4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x v="184"/>
    <n v="78.195121951219505"/>
    <s v="film &amp; video"/>
    <s v="documentary"/>
    <d v="2014-01-23T01:08:24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x v="185"/>
    <n v="47.398809523809526"/>
    <s v="film &amp; video"/>
    <s v="documentary"/>
    <d v="2010-02-04T07:45:59"/>
    <d v="2010-03-16T07:06:0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x v="186"/>
    <n v="54.020833333333336"/>
    <s v="film &amp; video"/>
    <s v="documentary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x v="187"/>
    <n v="68.488789237668158"/>
    <s v="film &amp; video"/>
    <s v="documentary"/>
    <d v="2010-10-29T08:43:25"/>
    <d v="2010-12-18T09:43:25"/>
    <x v="6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x v="188"/>
    <n v="108.14516129032258"/>
    <s v="film &amp; video"/>
    <s v="documentary"/>
    <d v="2010-09-09T14:30:14"/>
    <d v="2010-10-16T03:39:0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x v="189"/>
    <n v="589.95205479452056"/>
    <s v="film &amp; video"/>
    <s v="documentary"/>
    <d v="2011-11-23T18:35:09"/>
    <d v="2012-01-07T18:35:09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x v="190"/>
    <n v="48.051063829787232"/>
    <s v="film &amp; video"/>
    <s v="documentary"/>
    <d v="2010-06-03T22:10:20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x v="191"/>
    <n v="72.482837528604122"/>
    <s v="film &amp; video"/>
    <s v="documentary"/>
    <d v="2013-05-07T13:34:51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x v="192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x v="193"/>
    <n v="85.444444444444443"/>
    <s v="film &amp; video"/>
    <s v="documentary"/>
    <d v="2010-03-29T15:54:18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x v="194"/>
    <n v="215.85714285714286"/>
    <s v="film &amp; video"/>
    <s v="documentary"/>
    <d v="2012-01-16T15:37:15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x v="195"/>
    <n v="89.38643312101911"/>
    <s v="film &amp; video"/>
    <s v="documentary"/>
    <d v="2015-09-16T22:51:50"/>
    <d v="2015-10-17T02:00:00"/>
    <x v="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x v="196"/>
    <n v="45.418404255319146"/>
    <s v="film &amp; video"/>
    <s v="documentary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x v="197"/>
    <n v="65.756363636363631"/>
    <s v="film &amp; video"/>
    <s v="documentary"/>
    <d v="2013-02-14T18:27:47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x v="198"/>
    <n v="66.70405357142856"/>
    <s v="film &amp; video"/>
    <s v="documentary"/>
    <d v="2016-04-19T15:02:42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x v="199"/>
    <n v="83.345930232558146"/>
    <s v="film &amp; video"/>
    <s v="documentary"/>
    <d v="2011-05-19T01:14:26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x v="200"/>
    <n v="105.04609341825902"/>
    <s v="film &amp; video"/>
    <s v="documentary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x v="201"/>
    <n v="120.90909090909091"/>
    <s v="film &amp; video"/>
    <s v="documentary"/>
    <d v="2010-06-01T18:07:59"/>
    <d v="2010-07-17T09:59:00"/>
    <x v="6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x v="202"/>
    <n v="97.63636363636364"/>
    <s v="film &amp; video"/>
    <s v="documentary"/>
    <d v="2012-04-18T21:15:04"/>
    <d v="2012-06-07T14:55:00"/>
    <x v="6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x v="203"/>
    <n v="41.379310344827587"/>
    <s v="film &amp; video"/>
    <s v="documentary"/>
    <d v="2011-01-12T05:57:08"/>
    <d v="2011-02-26T05:57:08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x v="204"/>
    <n v="30.654485981308412"/>
    <s v="film &amp; video"/>
    <s v="documentary"/>
    <d v="2012-08-28T22:54:54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x v="205"/>
    <n v="64.945054945054949"/>
    <s v="film &amp; video"/>
    <s v="documentary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x v="206"/>
    <n v="95.775862068965523"/>
    <s v="film &amp; video"/>
    <s v="documentary"/>
    <d v="2010-03-30T05:53:50"/>
    <d v="2010-05-10T20:16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x v="207"/>
    <n v="40.416666666666664"/>
    <s v="film &amp; video"/>
    <s v="documentary"/>
    <d v="2010-01-27T04:11:47"/>
    <d v="2010-04-23T03:51:00"/>
    <x v="12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x v="208"/>
    <n v="78.578424242424248"/>
    <s v="film &amp; video"/>
    <s v="documentary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x v="209"/>
    <n v="50.18018018018018"/>
    <s v="film &amp; video"/>
    <s v="documentary"/>
    <d v="2011-09-23T03:39:38"/>
    <d v="2011-11-07T04:39:3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x v="210"/>
    <n v="92.251735588972423"/>
    <s v="film &amp; video"/>
    <s v="documentary"/>
    <d v="2017-01-23T04:43:42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x v="211"/>
    <n v="57.540983606557376"/>
    <s v="film &amp; video"/>
    <s v="documentary"/>
    <d v="2011-04-04T20:47: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x v="212"/>
    <n v="109.42160278745645"/>
    <s v="film &amp; video"/>
    <s v="documentary"/>
    <d v="2013-12-04T02:24:2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x v="213"/>
    <n v="81.892461538461546"/>
    <s v="film &amp; video"/>
    <s v="documentary"/>
    <d v="2010-02-26T21:36:31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x v="214"/>
    <n v="45.667711864406776"/>
    <s v="film &amp; video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x v="215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x v="216"/>
    <n v="65.298192771084331"/>
    <s v="film &amp; video"/>
    <s v="documentary"/>
    <d v="2012-10-11T00:46:06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x v="217"/>
    <n v="95.225806451612897"/>
    <s v="film &amp; video"/>
    <s v="documentary"/>
    <d v="2012-02-28T01:57:54"/>
    <d v="2012-04-28T00:57:54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x v="218"/>
    <n v="75.444794952681391"/>
    <s v="film &amp; video"/>
    <s v="documentary"/>
    <d v="2015-04-23T21:23:39"/>
    <d v="2015-05-23T21:23:39"/>
    <x v="0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x v="219"/>
    <n v="97.816867469879512"/>
    <s v="film &amp; video"/>
    <s v="documentary"/>
    <d v="2012-09-12T00:58:59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x v="220"/>
    <n v="87.685606557377056"/>
    <s v="film &amp; video"/>
    <s v="documentary"/>
    <d v="2017-01-24T05:51:36"/>
    <d v="2017-02-27T02:01:00"/>
    <x v="4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x v="221"/>
    <n v="54.748948106591868"/>
    <s v="film &amp; video"/>
    <s v="documentary"/>
    <d v="2014-04-15T14:10:35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x v="222"/>
    <n v="83.953417721518989"/>
    <s v="film &amp; video"/>
    <s v="documentary"/>
    <d v="2009-05-17T03:55:13"/>
    <d v="2009-08-10T19:26:00"/>
    <x v="12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x v="223"/>
    <n v="254.38547486033519"/>
    <s v="film &amp; video"/>
    <s v="documentary"/>
    <d v="2010-01-16T22:04:52"/>
    <d v="2010-02-22T22:00:00"/>
    <x v="4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x v="224"/>
    <n v="101.8269801980198"/>
    <s v="film &amp; video"/>
    <s v="documentary"/>
    <d v="2011-05-12T17:02:24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x v="225"/>
    <n v="55.066394736842106"/>
    <s v="film &amp; video"/>
    <s v="documentary"/>
    <d v="2011-12-27T17:43:00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x v="226"/>
    <n v="56.901438721136763"/>
    <s v="film &amp; video"/>
    <s v="documentary"/>
    <d v="2013-08-20T18:08:48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x v="227"/>
    <n v="121.28148148148148"/>
    <s v="film &amp; video"/>
    <s v="documentary"/>
    <d v="2013-02-08T19:35:24"/>
    <d v="2013-03-25T18:35:24"/>
    <x v="3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x v="228"/>
    <n v="91.189655172413794"/>
    <s v="film &amp; video"/>
    <s v="documentary"/>
    <d v="2012-10-02T06:40:18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x v="229"/>
    <n v="115.44812080536913"/>
    <s v="film &amp; video"/>
    <s v="documentary"/>
    <d v="2012-05-22T04:03:13"/>
    <d v="2012-06-26T04:03:13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x v="230"/>
    <n v="67.771551724137936"/>
    <s v="film &amp; video"/>
    <s v="documentary"/>
    <d v="2013-10-03T10:57:14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x v="231"/>
    <n v="28.576190476190476"/>
    <s v="film &amp; video"/>
    <s v="documentary"/>
    <d v="2010-12-14T08:51:37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x v="232"/>
    <n v="46.8828125"/>
    <s v="film &amp; video"/>
    <s v="documentary"/>
    <d v="2013-04-12T18:27:26"/>
    <d v="2013-05-01T00:01:00"/>
    <x v="5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x v="233"/>
    <n v="154.42231237322514"/>
    <s v="film &amp; video"/>
    <s v="documentary"/>
    <d v="2011-09-26T19:16:39"/>
    <d v="2011-10-29T03:59:0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x v="234"/>
    <n v="201.22137404580153"/>
    <s v="film &amp; video"/>
    <s v="documentary"/>
    <d v="2014-03-21T16:01:54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x v="31"/>
    <n v="100"/>
    <s v="film &amp; video"/>
    <s v="documentary"/>
    <d v="2010-06-14T02:01:34"/>
    <d v="2010-07-19T16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x v="235"/>
    <n v="100.08204511278196"/>
    <s v="film &amp; video"/>
    <s v="documentary"/>
    <d v="2013-09-02T00:06:49"/>
    <d v="2013-11-01T00:00:00"/>
    <x v="7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x v="236"/>
    <n v="230.08953488372092"/>
    <s v="film &amp; video"/>
    <s v="documentary"/>
    <d v="2012-08-13T11:24:43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x v="237"/>
    <n v="141.74647887323943"/>
    <s v="film &amp; video"/>
    <s v="documentary"/>
    <d v="2015-03-26T17:28:21"/>
    <d v="2015-05-01T03:59:00"/>
    <x v="4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x v="238"/>
    <n v="56.344351395730705"/>
    <s v="film &amp; video"/>
    <s v="documentary"/>
    <d v="2014-03-11T11:07:28"/>
    <d v="2014-05-09T21:00:00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x v="239"/>
    <n v="73.341188524590166"/>
    <s v="film &amp; video"/>
    <s v="documentary"/>
    <d v="2010-10-18T05:24:20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x v="240"/>
    <n v="85.337785234899329"/>
    <s v="film &amp; video"/>
    <s v="documentary"/>
    <d v="2011-03-24T23:02:18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x v="241"/>
    <n v="61.496215139442228"/>
    <s v="film &amp; video"/>
    <s v="documentary"/>
    <d v="2013-02-07T17:42:15"/>
    <d v="2013-03-19T16:42:15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x v="242"/>
    <n v="93.018518518518519"/>
    <s v="film &amp; video"/>
    <s v="documentary"/>
    <d v="2012-01-25T20:33:58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x v="243"/>
    <n v="50.292682926829265"/>
    <s v="film &amp; video"/>
    <s v="documentary"/>
    <d v="2012-05-03T01:42:26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x v="244"/>
    <n v="106.43243243243244"/>
    <s v="film &amp; video"/>
    <s v="documentary"/>
    <d v="2012-07-24T02:16:37"/>
    <d v="2012-09-01T02:00:00"/>
    <x v="3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x v="245"/>
    <n v="51.719576719576722"/>
    <s v="film &amp; video"/>
    <s v="documentary"/>
    <d v="2012-02-09T15:07:29"/>
    <d v="2012-03-10T15:07:29"/>
    <x v="0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x v="246"/>
    <n v="36.612499999999997"/>
    <s v="film &amp; video"/>
    <s v="documentary"/>
    <d v="2013-02-28T20:05:33"/>
    <d v="2013-03-20T19:05:33"/>
    <x v="5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x v="247"/>
    <n v="42.517361111111114"/>
    <s v="film &amp; video"/>
    <s v="documentary"/>
    <d v="2013-01-08T22:40:01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x v="248"/>
    <n v="62.712871287128714"/>
    <s v="film &amp; video"/>
    <s v="documentary"/>
    <d v="2011-01-24T16:40:10"/>
    <d v="2011-03-10T16:40:1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x v="249"/>
    <n v="89.957983193277315"/>
    <s v="film &amp; video"/>
    <s v="documentary"/>
    <d v="2012-08-13T18:02:14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x v="250"/>
    <n v="28.924722222222222"/>
    <s v="film &amp; video"/>
    <s v="documentary"/>
    <d v="2011-10-05T04:23:43"/>
    <d v="2011-10-20T02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x v="251"/>
    <n v="138.8022"/>
    <s v="film &amp; video"/>
    <s v="documentary"/>
    <d v="2011-11-21T05:16:32"/>
    <d v="2012-01-01T07:59:00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x v="252"/>
    <n v="61.301369863013697"/>
    <s v="film &amp; video"/>
    <s v="documentary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x v="253"/>
    <n v="80.202702702702709"/>
    <s v="film &amp; video"/>
    <s v="documentary"/>
    <d v="2010-06-28T05:28:14"/>
    <d v="2010-08-11T15:59:0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x v="254"/>
    <n v="32.095833333333331"/>
    <s v="film &amp; video"/>
    <s v="documentary"/>
    <d v="2013-01-30T19:59:48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x v="255"/>
    <n v="200.88888888888889"/>
    <s v="film &amp; video"/>
    <s v="documentary"/>
    <d v="2012-07-23T18:32:14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x v="256"/>
    <n v="108.01265822784811"/>
    <s v="film &amp; video"/>
    <s v="documentary"/>
    <d v="2014-11-07T22:09:57"/>
    <d v="2014-12-11T04:59:00"/>
    <x v="4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x v="257"/>
    <n v="95.699367088607602"/>
    <s v="film &amp; video"/>
    <s v="documentary"/>
    <d v="2013-11-11T16:14:43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x v="258"/>
    <n v="49.880281690140848"/>
    <s v="film &amp; video"/>
    <s v="documentary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x v="259"/>
    <n v="110.47058823529412"/>
    <s v="film &amp; video"/>
    <s v="documentary"/>
    <d v="2009-11-06T20:07:09"/>
    <d v="2010-02-02T07:59:00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x v="260"/>
    <n v="134.91139240506328"/>
    <s v="film &amp; video"/>
    <s v="documentary"/>
    <d v="2015-11-23T13:13:53"/>
    <d v="2015-12-22T23:00:00"/>
    <x v="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x v="261"/>
    <n v="106.62314540059347"/>
    <s v="film &amp; video"/>
    <s v="documentary"/>
    <d v="2016-10-04T10:43:06"/>
    <d v="2016-11-08T11:43:06"/>
    <x v="4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x v="262"/>
    <n v="145.04301075268816"/>
    <s v="film &amp; video"/>
    <s v="documentary"/>
    <d v="2016-04-13T13:40:48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x v="263"/>
    <n v="114.58620689655173"/>
    <s v="film &amp; video"/>
    <s v="documentary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x v="264"/>
    <n v="105.3170731707317"/>
    <s v="film &amp; video"/>
    <s v="documentary"/>
    <d v="2015-06-29T15:01:48"/>
    <d v="2015-08-01T15:01:48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x v="265"/>
    <n v="70.921195652173907"/>
    <s v="film &amp; video"/>
    <s v="documentary"/>
    <d v="2016-11-15T04:30:33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x v="266"/>
    <n v="147.17167680278018"/>
    <s v="film &amp; video"/>
    <s v="documentary"/>
    <d v="2017-02-09T07:33:26"/>
    <d v="2017-03-14T22:57:00"/>
    <x v="4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x v="267"/>
    <n v="160.47058823529412"/>
    <s v="film &amp; video"/>
    <s v="documentary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x v="268"/>
    <n v="156.04578313253012"/>
    <s v="film &amp; video"/>
    <s v="documentary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x v="269"/>
    <n v="63.17365269461078"/>
    <s v="film &amp; video"/>
    <s v="documentary"/>
    <d v="2015-10-14T11:12:07"/>
    <d v="2015-11-07T04:00:00"/>
    <x v="5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x v="270"/>
    <n v="104.82352941176471"/>
    <s v="film &amp; video"/>
    <s v="documentary"/>
    <d v="2013-04-15T12:22:43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x v="271"/>
    <n v="97.356164383561648"/>
    <s v="film &amp; video"/>
    <s v="documentary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x v="272"/>
    <n v="203.63063063063063"/>
    <s v="film &amp; video"/>
    <s v="documentary"/>
    <d v="2015-09-16T16:19:37"/>
    <d v="2015-10-28T08:00:0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x v="273"/>
    <n v="188.31203007518798"/>
    <s v="film &amp; video"/>
    <s v="documentary"/>
    <d v="2016-03-08T15:16:31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x v="274"/>
    <n v="146.65217391304347"/>
    <s v="film &amp; video"/>
    <s v="documentary"/>
    <d v="2015-04-07T16:22:37"/>
    <d v="2015-05-15T19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x v="275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x v="276"/>
    <n v="59.249046653144013"/>
    <s v="film &amp; video"/>
    <s v="documentary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x v="277"/>
    <n v="97.904838709677421"/>
    <s v="film &amp; video"/>
    <s v="documentary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x v="278"/>
    <n v="70.000169491525426"/>
    <s v="film &amp; video"/>
    <s v="documentary"/>
    <d v="2016-07-08T18:08:10"/>
    <d v="2016-09-03T01:00:00"/>
    <x v="9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x v="279"/>
    <n v="72.865168539325836"/>
    <s v="film &amp; video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x v="280"/>
    <n v="146.34782608695653"/>
    <s v="film &amp; video"/>
    <s v="documentary"/>
    <d v="2017-02-06T16:03:27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x v="281"/>
    <n v="67.909090909090907"/>
    <s v="film &amp; video"/>
    <s v="documentary"/>
    <d v="2014-09-12T21:06:38"/>
    <d v="2014-10-01T03:59:00"/>
    <x v="5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x v="282"/>
    <n v="169.85083076923075"/>
    <s v="film &amp; video"/>
    <s v="documentary"/>
    <d v="2016-03-30T18:44:25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x v="283"/>
    <n v="58.413339694656486"/>
    <s v="film &amp; video"/>
    <s v="documentary"/>
    <d v="2014-10-14T17:42:25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x v="284"/>
    <n v="119.99298245614035"/>
    <s v="film &amp; video"/>
    <s v="documentary"/>
    <d v="2015-04-17T23:18:14"/>
    <d v="2015-06-01T02:20:0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x v="285"/>
    <n v="99.860335195530723"/>
    <s v="film &amp; video"/>
    <s v="documentary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x v="286"/>
    <n v="90.579148936170213"/>
    <s v="film &amp; video"/>
    <s v="documentary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x v="287"/>
    <n v="117.77361477572559"/>
    <s v="film &amp; video"/>
    <s v="documentary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x v="288"/>
    <n v="86.554621848739501"/>
    <s v="film &amp; video"/>
    <s v="documentary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x v="289"/>
    <n v="71.899281437125751"/>
    <s v="film &amp; video"/>
    <s v="documentary"/>
    <d v="2017-01-25T11:58:28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x v="290"/>
    <n v="129.81900452488688"/>
    <s v="film &amp; video"/>
    <s v="documentary"/>
    <d v="2016-08-04T01:35:09"/>
    <d v="2016-09-11T03:59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x v="291"/>
    <n v="44.912863070539416"/>
    <s v="film &amp; video"/>
    <s v="documentary"/>
    <d v="2016-02-27T23:09:14"/>
    <d v="2016-04-07T22:09:14"/>
    <x v="3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x v="292"/>
    <n v="40.755244755244753"/>
    <s v="film &amp; video"/>
    <s v="documentary"/>
    <d v="2014-09-08T04:01:08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x v="293"/>
    <n v="103.52394779771615"/>
    <s v="film &amp; video"/>
    <s v="documentary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x v="294"/>
    <n v="125.44827586206897"/>
    <s v="film &amp; video"/>
    <s v="documentary"/>
    <d v="2016-03-09T19:52:01"/>
    <d v="2016-04-08T18:52:01"/>
    <x v="0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x v="295"/>
    <n v="246.60606060606059"/>
    <s v="film &amp; video"/>
    <s v="documentary"/>
    <d v="2014-10-31T07:03:14"/>
    <d v="2014-12-01T08:03:14"/>
    <x v="0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x v="296"/>
    <n v="79.401340206185566"/>
    <s v="film &amp; video"/>
    <s v="documentary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x v="297"/>
    <n v="86.138613861386133"/>
    <s v="film &amp; video"/>
    <s v="documentary"/>
    <d v="2015-03-15T05:19:57"/>
    <d v="2015-04-24T05:19:57"/>
    <x v="3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x v="298"/>
    <n v="193.04868913857678"/>
    <s v="film &amp; video"/>
    <s v="documentary"/>
    <d v="2016-05-17T20:38:41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x v="299"/>
    <n v="84.023178807947019"/>
    <s v="film &amp; video"/>
    <s v="documentary"/>
    <d v="2014-10-23T01:41:30"/>
    <d v="2014-11-14T05:12:00"/>
    <x v="5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x v="300"/>
    <n v="139.82758620689654"/>
    <s v="film &amp; video"/>
    <s v="documentary"/>
    <d v="2015-06-08T21:33:00"/>
    <d v="2015-07-23T03:11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x v="301"/>
    <n v="109.82189265536722"/>
    <s v="film &amp; video"/>
    <s v="documentary"/>
    <d v="2014-10-24T00:01:46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x v="302"/>
    <n v="139.53488372093022"/>
    <s v="film &amp; video"/>
    <s v="documentary"/>
    <d v="2014-07-17T05:03:11"/>
    <d v="2014-08-08T00:00:0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x v="303"/>
    <n v="347.84615384615387"/>
    <s v="film &amp; video"/>
    <s v="documentary"/>
    <d v="2010-03-18T17:52:16"/>
    <d v="2010-05-02T19:22:0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x v="304"/>
    <n v="68.24159292035398"/>
    <s v="film &amp; video"/>
    <s v="documentary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x v="305"/>
    <n v="239.93846153846152"/>
    <s v="film &amp; video"/>
    <s v="documentary"/>
    <d v="2014-01-29T14:33:19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x v="306"/>
    <n v="287.31343283582089"/>
    <s v="film &amp; video"/>
    <s v="documentary"/>
    <d v="2012-04-20T19:01:58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x v="307"/>
    <n v="86.84882352941176"/>
    <s v="film &amp; video"/>
    <s v="documentary"/>
    <d v="2013-03-22T13:51:18"/>
    <d v="2013-05-01T04:59:0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x v="308"/>
    <n v="81.84905660377359"/>
    <s v="film &amp; video"/>
    <s v="documentary"/>
    <d v="2015-02-08T14:32:02"/>
    <d v="2015-03-15T13:32:02"/>
    <x v="4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x v="309"/>
    <n v="42.874970059880241"/>
    <s v="film &amp; video"/>
    <s v="documentary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x v="310"/>
    <n v="709.41860465116281"/>
    <s v="film &amp; video"/>
    <s v="documentary"/>
    <d v="2016-12-07T19:05:0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x v="311"/>
    <n v="161.25517890772127"/>
    <s v="film &amp; video"/>
    <s v="documentary"/>
    <d v="2012-12-18T18:25:39"/>
    <d v="2013-02-01T18:25:39"/>
    <x v="3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x v="312"/>
    <n v="41.777777777777779"/>
    <s v="film &amp; video"/>
    <s v="documentary"/>
    <d v="2016-02-25T13:50:44"/>
    <d v="2016-04-05T16:00:00"/>
    <x v="3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x v="313"/>
    <n v="89.887640449438209"/>
    <s v="film &amp; video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x v="314"/>
    <n v="45.051724137931032"/>
    <s v="film &amp; video"/>
    <s v="documentary"/>
    <d v="2011-08-02T21:20:31"/>
    <d v="2011-09-16T21:20:31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x v="43"/>
    <n v="42.857142857142854"/>
    <s v="film &amp; video"/>
    <s v="documentary"/>
    <d v="2014-01-18T23:38:31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x v="315"/>
    <n v="54.083333333333336"/>
    <s v="film &amp; video"/>
    <s v="documentary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x v="316"/>
    <n v="103.21804511278195"/>
    <s v="film &amp; video"/>
    <s v="documentary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x v="317"/>
    <n v="40.397590361445786"/>
    <s v="film &amp; video"/>
    <s v="documentary"/>
    <d v="2016-01-01T13:43:28"/>
    <d v="2016-01-25T23:52:00"/>
    <x v="5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x v="318"/>
    <n v="116.85906040268456"/>
    <s v="film &amp; video"/>
    <s v="documentary"/>
    <d v="2012-03-19T16:31:12"/>
    <d v="2012-05-03T16:31:12"/>
    <x v="3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x v="319"/>
    <n v="115.51020408163265"/>
    <s v="film &amp; video"/>
    <s v="documentary"/>
    <d v="2015-12-29T17:16:32"/>
    <d v="2016-01-23T17:16:32"/>
    <x v="0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x v="320"/>
    <n v="104.31274900398407"/>
    <s v="film &amp; video"/>
    <s v="documentary"/>
    <d v="2012-06-25T16:45:17"/>
    <d v="2012-07-30T05:00:00"/>
    <x v="4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x v="321"/>
    <n v="69.772727272727266"/>
    <s v="film &amp; video"/>
    <s v="documentary"/>
    <d v="2012-08-23T17:01:40"/>
    <d v="2012-09-06T17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x v="322"/>
    <n v="43.020833333333336"/>
    <s v="film &amp; video"/>
    <s v="documentary"/>
    <d v="2014-04-26T02:49:19"/>
    <d v="2014-05-19T02:49:19"/>
    <x v="5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x v="323"/>
    <n v="58.540469973890339"/>
    <s v="film &amp; video"/>
    <s v="documentary"/>
    <d v="2014-12-07T18:45:47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x v="324"/>
    <n v="111.79535864978902"/>
    <s v="film &amp; video"/>
    <s v="documentary"/>
    <d v="2014-10-22T14:01:41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x v="325"/>
    <n v="46.230769230769234"/>
    <s v="film &amp; video"/>
    <s v="documentary"/>
    <d v="2015-07-26T22:49:51"/>
    <d v="2015-08-10T22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x v="326"/>
    <n v="144.69039145907473"/>
    <s v="film &amp; video"/>
    <s v="documentary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x v="327"/>
    <n v="88.845070422535215"/>
    <s v="film &amp; video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x v="328"/>
    <n v="81.75107284768211"/>
    <s v="film &amp; video"/>
    <s v="documentary"/>
    <d v="2014-02-04T01:30:50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x v="31"/>
    <n v="71.428571428571431"/>
    <s v="film &amp; video"/>
    <s v="documentary"/>
    <d v="2015-04-18T00:52:52"/>
    <d v="2015-05-08T00:52:52"/>
    <x v="5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x v="329"/>
    <n v="104.25906735751295"/>
    <s v="film &amp; video"/>
    <s v="documentary"/>
    <d v="2011-11-18T01:00:5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x v="330"/>
    <n v="90.616504854368927"/>
    <s v="film &amp; video"/>
    <s v="documentary"/>
    <d v="2011-08-08T17:12:51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x v="331"/>
    <n v="157.33048433048432"/>
    <s v="film &amp; video"/>
    <s v="documentary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x v="332"/>
    <n v="105.18"/>
    <s v="film &amp; video"/>
    <s v="documentary"/>
    <d v="2016-02-17T19:38:02"/>
    <d v="2016-04-17T18:38:02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x v="333"/>
    <n v="58.719836956521746"/>
    <s v="film &amp; video"/>
    <s v="documentary"/>
    <d v="2012-03-22T21:49:20"/>
    <d v="2012-04-27T21:32:00"/>
    <x v="4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x v="313"/>
    <n v="81.632653061224488"/>
    <s v="film &amp; video"/>
    <s v="documentary"/>
    <d v="2012-06-22T13:33:26"/>
    <d v="2012-07-07T13:33:26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x v="334"/>
    <n v="56.460043668122275"/>
    <s v="film &amp; video"/>
    <s v="documentary"/>
    <d v="2010-07-20T18:38:04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x v="335"/>
    <n v="140.1044776119403"/>
    <s v="film &amp; video"/>
    <s v="documentary"/>
    <d v="2015-03-15T19:02:06"/>
    <d v="2015-04-29T19:02:06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x v="336"/>
    <n v="224.85263157894738"/>
    <s v="film &amp; video"/>
    <s v="documentary"/>
    <d v="2016-11-13T21:01:07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x v="337"/>
    <n v="181.13306451612902"/>
    <s v="film &amp; video"/>
    <s v="documentary"/>
    <d v="2014-04-16T15:15:4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x v="338"/>
    <n v="711.04109589041093"/>
    <s v="film &amp; video"/>
    <s v="documentary"/>
    <d v="2011-07-08T20:12:50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x v="339"/>
    <n v="65.883720930232556"/>
    <s v="film &amp; video"/>
    <s v="documentary"/>
    <d v="2015-10-15T12:56:57"/>
    <d v="2015-11-05T13:56:57"/>
    <x v="5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x v="340"/>
    <n v="75.185714285714283"/>
    <s v="film &amp; video"/>
    <s v="documentary"/>
    <d v="2011-06-24T07:27:21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x v="341"/>
    <n v="133.14391143911439"/>
    <s v="film &amp; video"/>
    <s v="documentary"/>
    <d v="2014-01-07T15:04:22"/>
    <d v="2014-02-05T23:04:00"/>
    <x v="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x v="342"/>
    <n v="55.2"/>
    <s v="film &amp; video"/>
    <s v="documentary"/>
    <d v="2014-02-04T02:02:19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x v="343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x v="344"/>
    <n v="92.318181818181813"/>
    <s v="film &amp; video"/>
    <s v="documentary"/>
    <d v="2011-09-20T20:54:10"/>
    <d v="2011-11-19T21:54:10"/>
    <x v="7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x v="345"/>
    <n v="160.16473684210527"/>
    <s v="film &amp; video"/>
    <s v="documentary"/>
    <d v="2013-09-26T17:39:50"/>
    <d v="2013-11-05T18:39:50"/>
    <x v="3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x v="346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x v="347"/>
    <n v="183.28571428571428"/>
    <s v="film &amp; video"/>
    <s v="documentary"/>
    <d v="2015-04-19T23:33:17"/>
    <d v="2015-06-18T23:33:17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x v="348"/>
    <n v="125.78838174273859"/>
    <s v="film &amp; video"/>
    <s v="documentary"/>
    <d v="2013-11-20T04:13:24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x v="349"/>
    <n v="57.654545454545456"/>
    <s v="film &amp; video"/>
    <s v="documentary"/>
    <d v="2012-07-09T17:49:38"/>
    <d v="2012-07-25T17:49:38"/>
    <x v="2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x v="350"/>
    <n v="78.660818713450297"/>
    <s v="film &amp; video"/>
    <s v="documentary"/>
    <d v="2012-06-19T21:03:31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x v="351"/>
    <n v="91.480769230769226"/>
    <s v="film &amp; video"/>
    <s v="documentary"/>
    <d v="2013-09-12T01:31:05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x v="352"/>
    <n v="68.09809523809524"/>
    <s v="film &amp; video"/>
    <s v="documentary"/>
    <d v="2014-09-22T20:26:42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x v="353"/>
    <n v="48.086800000000004"/>
    <s v="film &amp; video"/>
    <s v="documentary"/>
    <d v="2014-01-09T09:30:31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x v="354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x v="355"/>
    <n v="216.75"/>
    <s v="film &amp; video"/>
    <s v="documentary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x v="356"/>
    <n v="110.06849315068493"/>
    <s v="film &amp; video"/>
    <s v="documentary"/>
    <d v="2013-04-30T20:13:07"/>
    <d v="2013-06-29T20:13:07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x v="357"/>
    <n v="4.833333333333333"/>
    <s v="film &amp; video"/>
    <s v="animation"/>
    <d v="2014-02-12T05:40:31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x v="358"/>
    <n v="50.166666666666664"/>
    <s v="film &amp; video"/>
    <s v="animation"/>
    <d v="2015-06-22T11:47:36"/>
    <d v="2015-08-21T11:47:36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x v="359"/>
    <n v="35.833333333333336"/>
    <s v="film &amp; video"/>
    <s v="animation"/>
    <d v="2014-08-12T06:14:57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x v="360"/>
    <n v="11.76923076923077"/>
    <s v="film &amp; video"/>
    <s v="animation"/>
    <d v="2013-05-06T22:13:50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x v="361"/>
    <n v="40.78"/>
    <s v="film &amp; video"/>
    <s v="animation"/>
    <d v="2012-01-26T09:01:39"/>
    <d v="2012-03-26T08:01:39"/>
    <x v="7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x v="362"/>
    <n v="3"/>
    <s v="film &amp; video"/>
    <s v="animation"/>
    <d v="2015-09-28T20:40:04"/>
    <d v="2015-11-27T21:40:04"/>
    <x v="7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x v="363"/>
    <n v="16.625"/>
    <s v="film &amp; video"/>
    <s v="animation"/>
    <d v="2016-01-31T17:05:14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x v="109"/>
    <s v="0"/>
    <s v="film &amp; video"/>
    <s v="animation"/>
    <d v="2015-10-08T21:49:00"/>
    <d v="2015-10-22T18:59:00"/>
    <x v="2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x v="364"/>
    <n v="52"/>
    <s v="film &amp; video"/>
    <s v="animation"/>
    <d v="2014-05-19T18:24:05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x v="109"/>
    <s v="0"/>
    <s v="film &amp; video"/>
    <s v="animation"/>
    <d v="2009-09-14T21:38:02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x v="365"/>
    <n v="4.8"/>
    <s v="film &amp; video"/>
    <s v="animation"/>
    <d v="2013-08-27T02:34:27"/>
    <d v="2013-09-11T02:34:27"/>
    <x v="2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x v="366"/>
    <n v="51.875"/>
    <s v="film &amp; video"/>
    <s v="animation"/>
    <d v="2016-06-05T20:54:43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x v="367"/>
    <n v="71.25"/>
    <s v="film &amp; video"/>
    <s v="animation"/>
    <d v="2015-08-22T17:26:21"/>
    <d v="2015-10-21T17:26:2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x v="109"/>
    <s v="0"/>
    <s v="film &amp; video"/>
    <s v="animation"/>
    <d v="2015-08-12T15:07:02"/>
    <d v="2015-10-11T15:07:02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x v="152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x v="368"/>
    <n v="1"/>
    <s v="film &amp; video"/>
    <s v="animation"/>
    <d v="2013-08-14T17:56:20"/>
    <d v="2013-09-13T17:56:20"/>
    <x v="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x v="109"/>
    <s v="0"/>
    <s v="film &amp; video"/>
    <s v="animation"/>
    <d v="2013-07-01T08:41:53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x v="109"/>
    <s v="0"/>
    <s v="film &amp; video"/>
    <s v="animation"/>
    <d v="2016-08-09T07:38:46"/>
    <d v="2016-10-08T07:38:46"/>
    <x v="7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x v="369"/>
    <n v="170.54545454545453"/>
    <s v="film &amp; video"/>
    <s v="animation"/>
    <d v="2015-10-19T06:15:5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x v="109"/>
    <s v="0"/>
    <s v="film &amp; video"/>
    <s v="animation"/>
    <d v="2014-10-07T18:16:58"/>
    <d v="2014-10-17T18:16:58"/>
    <x v="1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x v="370"/>
    <n v="5"/>
    <s v="film &amp; video"/>
    <s v="animation"/>
    <d v="2016-02-23T23:39:13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x v="109"/>
    <s v="0"/>
    <s v="film &amp; video"/>
    <s v="animation"/>
    <d v="2013-10-03T19:03:16"/>
    <d v="2013-11-02T19:03:16"/>
    <x v="0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x v="371"/>
    <n v="393.58823529411762"/>
    <s v="film &amp; video"/>
    <s v="animation"/>
    <d v="2015-01-20T21:19:43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x v="370"/>
    <n v="5"/>
    <s v="film &amp; video"/>
    <s v="animation"/>
    <d v="2014-01-11T00:21:41"/>
    <d v="2014-02-10T00:21:41"/>
    <x v="0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x v="152"/>
    <n v="50"/>
    <s v="film &amp; video"/>
    <s v="animation"/>
    <d v="2011-12-17T21:46:01"/>
    <d v="2012-02-15T21:46:0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x v="372"/>
    <n v="1"/>
    <s v="film &amp; video"/>
    <s v="animation"/>
    <d v="2015-05-06T08:02:55"/>
    <d v="2015-05-21T08:02:55"/>
    <x v="2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x v="373"/>
    <n v="47.875"/>
    <s v="film &amp; video"/>
    <s v="animation"/>
    <d v="2015-02-02T02:00:2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x v="374"/>
    <n v="5"/>
    <s v="film &amp; video"/>
    <s v="animation"/>
    <d v="2013-02-26T13:19:23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x v="375"/>
    <n v="20.502500000000001"/>
    <s v="film &amp; video"/>
    <s v="animation"/>
    <d v="2014-04-24T18:11:35"/>
    <d v="2014-05-14T18:11:35"/>
    <x v="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x v="376"/>
    <n v="9"/>
    <s v="film &amp; video"/>
    <s v="animation"/>
    <d v="2013-09-17T13:38:05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x v="377"/>
    <n v="56.571428571428569"/>
    <s v="film &amp; video"/>
    <s v="animation"/>
    <d v="2014-01-15T22:43:2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x v="109"/>
    <s v="0"/>
    <s v="film &amp; video"/>
    <s v="animation"/>
    <d v="2013-12-26T17:09:51"/>
    <d v="2014-01-25T17:09:51"/>
    <x v="0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x v="378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x v="379"/>
    <n v="13"/>
    <s v="film &amp; video"/>
    <s v="animation"/>
    <d v="2015-02-03T19:47:59"/>
    <d v="2015-02-19T19:47:59"/>
    <x v="2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x v="380"/>
    <n v="16.399999999999999"/>
    <s v="film &amp; video"/>
    <s v="animation"/>
    <d v="2014-10-26T17:12:51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x v="381"/>
    <n v="22.5"/>
    <s v="film &amp; video"/>
    <s v="animation"/>
    <d v="2012-03-03T00:03:42"/>
    <d v="2012-04-17T00:31:0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x v="382"/>
    <n v="20.333333333333332"/>
    <s v="film &amp; video"/>
    <s v="animation"/>
    <d v="2013-09-30T16:40:01"/>
    <d v="2013-10-22T03:59:00"/>
    <x v="5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x v="109"/>
    <s v="0"/>
    <s v="film &amp; video"/>
    <s v="animation"/>
    <d v="2014-07-17T18:25:12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x v="383"/>
    <n v="16.755102040816325"/>
    <s v="film &amp; video"/>
    <s v="animation"/>
    <d v="2013-04-14T16:47:40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x v="38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x v="385"/>
    <n v="12.5"/>
    <s v="film &amp; video"/>
    <s v="animation"/>
    <d v="2014-04-30T13:01:15"/>
    <d v="2014-06-01T04:00:0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x v="109"/>
    <s v="0"/>
    <s v="film &amp; video"/>
    <s v="animation"/>
    <d v="2013-05-13T20:19:27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x v="109"/>
    <s v="0"/>
    <s v="film &amp; video"/>
    <s v="animation"/>
    <d v="2011-06-11T03:02:21"/>
    <d v="2011-08-10T03:02:21"/>
    <x v="7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x v="386"/>
    <n v="113.63636363636364"/>
    <s v="film &amp; video"/>
    <s v="animation"/>
    <d v="2011-07-26T17:02:33"/>
    <d v="2011-09-24T17:02:33"/>
    <x v="7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x v="387"/>
    <n v="1"/>
    <s v="film &amp; video"/>
    <s v="animation"/>
    <d v="2016-04-28T20:22:15"/>
    <d v="2016-05-18T20:22:15"/>
    <x v="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x v="388"/>
    <n v="17.25"/>
    <s v="film &amp; video"/>
    <s v="animation"/>
    <d v="2014-06-11T02:52:5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x v="389"/>
    <n v="15.2"/>
    <s v="film &amp; video"/>
    <s v="animation"/>
    <d v="2012-08-08T22:37:44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x v="390"/>
    <n v="110.64102564102564"/>
    <s v="film &amp; video"/>
    <s v="animation"/>
    <d v="2012-08-14T16:18:54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x v="109"/>
    <s v="0"/>
    <s v="film &amp; video"/>
    <s v="animation"/>
    <d v="2012-05-12T04:01:23"/>
    <d v="2012-07-11T03:51:05"/>
    <x v="7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x v="109"/>
    <s v="0"/>
    <s v="film &amp; video"/>
    <s v="animation"/>
    <d v="2014-07-07T23:45:24"/>
    <d v="2014-09-05T23:45:24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x v="391"/>
    <n v="25.5"/>
    <s v="film &amp; video"/>
    <s v="animation"/>
    <d v="2013-11-27T04:01:29"/>
    <d v="2014-01-16T04:00:00"/>
    <x v="6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x v="392"/>
    <n v="38.476470588235294"/>
    <s v="film &amp; video"/>
    <s v="animation"/>
    <d v="2014-03-05T17:19:39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x v="393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x v="394"/>
    <n v="61.5"/>
    <s v="film &amp; video"/>
    <s v="animation"/>
    <d v="2014-08-18T16:45:19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x v="395"/>
    <n v="1"/>
    <s v="film &amp; video"/>
    <s v="animation"/>
    <d v="2017-01-18T07:53:49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x v="109"/>
    <s v="0"/>
    <s v="film &amp; video"/>
    <s v="animation"/>
    <d v="2015-04-06T02:04:03"/>
    <d v="2015-05-06T02:04:03"/>
    <x v="0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x v="396"/>
    <n v="39.569274193548388"/>
    <s v="film &amp; video"/>
    <s v="animation"/>
    <d v="2014-04-28T23:24:01"/>
    <d v="2014-06-03T03:59:00"/>
    <x v="4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x v="109"/>
    <s v="0"/>
    <s v="film &amp; video"/>
    <s v="animation"/>
    <d v="2012-03-19T20:02:14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x v="109"/>
    <s v="0"/>
    <s v="film &amp; video"/>
    <s v="animation"/>
    <d v="2015-03-02T21:51:49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x v="397"/>
    <n v="88.8"/>
    <s v="film &amp; video"/>
    <s v="animation"/>
    <d v="2014-09-22T09:47:15"/>
    <d v="2014-11-21T10:47:15"/>
    <x v="7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x v="398"/>
    <n v="55.457142857142856"/>
    <s v="film &amp; video"/>
    <s v="animation"/>
    <d v="2013-07-10T12:00:15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x v="399"/>
    <n v="87.142857142857139"/>
    <s v="film &amp; video"/>
    <s v="animation"/>
    <d v="2012-09-10T16:08:09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x v="370"/>
    <n v="10"/>
    <s v="film &amp; video"/>
    <s v="animation"/>
    <d v="2016-03-18T21:31:30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x v="400"/>
    <n v="51.224489795918366"/>
    <s v="film &amp; video"/>
    <s v="animation"/>
    <d v="2012-11-30T04:44:32"/>
    <d v="2013-01-29T04:44:32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x v="401"/>
    <n v="13.545454545454545"/>
    <s v="film &amp; video"/>
    <s v="animation"/>
    <d v="2015-09-25T22:32:52"/>
    <d v="2015-11-05T23:32:52"/>
    <x v="3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x v="402"/>
    <n v="66.520080000000007"/>
    <s v="film &amp; video"/>
    <s v="animation"/>
    <d v="2013-04-17T12:08:19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x v="403"/>
    <n v="50"/>
    <s v="film &amp; video"/>
    <s v="animation"/>
    <d v="2014-05-02T22:37:19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x v="109"/>
    <s v="0"/>
    <s v="film &amp; video"/>
    <s v="animation"/>
    <d v="2016-10-26T14:16:34"/>
    <d v="2016-12-25T15:16:34"/>
    <x v="7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x v="109"/>
    <s v="0"/>
    <s v="film &amp; video"/>
    <s v="animation"/>
    <d v="2016-12-10T01:18:20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x v="404"/>
    <n v="71.666666666666671"/>
    <s v="film &amp; video"/>
    <s v="animation"/>
    <d v="2011-12-05T11:33:36"/>
    <d v="2012-01-05T11:33:00"/>
    <x v="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x v="109"/>
    <s v="0"/>
    <s v="film &amp; video"/>
    <s v="animation"/>
    <d v="2012-07-23T23:14:4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x v="109"/>
    <s v="0"/>
    <s v="film &amp; video"/>
    <s v="animation"/>
    <d v="2015-12-28T23:34:59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x v="109"/>
    <s v="0"/>
    <s v="film &amp; video"/>
    <s v="animation"/>
    <d v="2016-08-14T00:50:30"/>
    <d v="2016-10-13T00:50:30"/>
    <x v="7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x v="109"/>
    <s v="0"/>
    <s v="film &amp; video"/>
    <s v="animation"/>
    <d v="2015-04-20T17:25:3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x v="405"/>
    <n v="10.333333333333334"/>
    <s v="film &amp; video"/>
    <s v="animation"/>
    <d v="2014-06-09T19:56:05"/>
    <d v="2014-07-03T03:00:00"/>
    <x v="5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x v="109"/>
    <s v="0"/>
    <s v="film &amp; video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x v="406"/>
    <n v="1"/>
    <s v="film &amp; video"/>
    <s v="animation"/>
    <d v="2013-12-12T22:21:14"/>
    <d v="2014-02-10T22:21:14"/>
    <x v="7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x v="407"/>
    <n v="10"/>
    <s v="film &amp; video"/>
    <s v="animation"/>
    <d v="2014-11-02T00:54:25"/>
    <d v="2014-12-25T05:00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x v="408"/>
    <n v="136.09090909090909"/>
    <s v="film &amp; video"/>
    <s v="animation"/>
    <d v="2011-11-11T18:17:29"/>
    <d v="2011-12-23T18:17:29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x v="409"/>
    <n v="73.461538461538467"/>
    <s v="film &amp; video"/>
    <s v="animation"/>
    <d v="2009-08-18T21:29:28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x v="410"/>
    <n v="53.75"/>
    <s v="film &amp; video"/>
    <s v="animation"/>
    <d v="2010-03-10T21:15:51"/>
    <d v="2010-05-08T22:16:00"/>
    <x v="9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x v="109"/>
    <s v="0"/>
    <s v="film &amp; video"/>
    <s v="animation"/>
    <d v="2011-06-09T05:37:3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x v="411"/>
    <n v="57.5"/>
    <s v="film &amp; video"/>
    <s v="animation"/>
    <d v="2012-02-17T13:17:05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x v="412"/>
    <n v="12.666666666666666"/>
    <s v="film &amp; video"/>
    <s v="animation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x v="413"/>
    <n v="67"/>
    <s v="film &amp; video"/>
    <s v="animation"/>
    <d v="2012-02-10T23:36:27"/>
    <d v="2012-04-10T22:36:27"/>
    <x v="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x v="414"/>
    <n v="3.7142857142857144"/>
    <s v="film &amp; video"/>
    <s v="animation"/>
    <d v="2015-11-10T02:21:26"/>
    <d v="2015-12-25T02:21:26"/>
    <x v="3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x v="415"/>
    <n v="250"/>
    <s v="film &amp; video"/>
    <s v="animation"/>
    <d v="2013-07-11T13:15:20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x v="416"/>
    <n v="64"/>
    <s v="film &amp; video"/>
    <s v="animation"/>
    <d v="2012-09-04T23:00:57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x v="417"/>
    <n v="133.33333333333334"/>
    <s v="film &amp; video"/>
    <s v="animation"/>
    <d v="2012-03-27T00:35:01"/>
    <d v="2012-05-25T14:14:00"/>
    <x v="9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x v="418"/>
    <n v="10"/>
    <s v="film &amp; video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x v="109"/>
    <s v="0"/>
    <s v="film &amp; video"/>
    <s v="animation"/>
    <d v="2016-01-31T04:13:59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x v="419"/>
    <n v="30"/>
    <s v="film &amp; video"/>
    <s v="animation"/>
    <d v="2013-03-07T07:16:22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x v="420"/>
    <n v="5.5"/>
    <s v="film &amp; video"/>
    <s v="animation"/>
    <d v="2016-10-06T17:48:47"/>
    <d v="2016-11-20T18:48:47"/>
    <x v="3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x v="421"/>
    <n v="102.38235294117646"/>
    <s v="film &amp; video"/>
    <s v="animation"/>
    <d v="2016-07-01T15:41:45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x v="422"/>
    <n v="16.666666666666668"/>
    <s v="film &amp; video"/>
    <s v="animation"/>
    <d v="2014-07-10T14:44:07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x v="423"/>
    <n v="725.02941176470586"/>
    <s v="film &amp; video"/>
    <s v="animation"/>
    <d v="2015-11-19T11:46:41"/>
    <d v="2015-12-29T11:46:41"/>
    <x v="3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x v="109"/>
    <s v="0"/>
    <s v="film &amp; video"/>
    <s v="animation"/>
    <d v="2015-03-28T18:41:20"/>
    <d v="2015-05-27T18:41:2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x v="424"/>
    <n v="68.333333333333329"/>
    <s v="film &amp; video"/>
    <s v="animation"/>
    <d v="2017-01-03T14:46:01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x v="109"/>
    <s v="0"/>
    <s v="film &amp; video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x v="425"/>
    <n v="39.228571428571428"/>
    <s v="film &amp; video"/>
    <s v="animation"/>
    <d v="2012-11-05T09:23:41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x v="426"/>
    <n v="150.14705882352942"/>
    <s v="theater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x v="427"/>
    <n v="93.428571428571431"/>
    <s v="theater"/>
    <s v="plays"/>
    <d v="2016-10-03T02:13:39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x v="89"/>
    <n v="110.96774193548387"/>
    <s v="theater"/>
    <s v="plays"/>
    <d v="2016-03-01T00:58:45"/>
    <d v="2016-03-20T23:58:45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x v="428"/>
    <n v="71.785714285714292"/>
    <s v="theater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x v="429"/>
    <n v="29.258076923076924"/>
    <s v="theater"/>
    <s v="plays"/>
    <d v="2016-05-02T17:12:49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x v="31"/>
    <n v="1000"/>
    <s v="theater"/>
    <s v="plays"/>
    <d v="2014-07-30T09:37:21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x v="430"/>
    <n v="74.347826086956516"/>
    <s v="theater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x v="431"/>
    <n v="63.829113924050631"/>
    <s v="theater"/>
    <s v="plays"/>
    <d v="2017-01-18T04:56:06"/>
    <d v="2017-02-17T16:05:00"/>
    <x v="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x v="432"/>
    <n v="44.333333333333336"/>
    <s v="theater"/>
    <s v="plays"/>
    <d v="2015-05-31T22:05:07"/>
    <d v="2015-06-21T21:2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x v="433"/>
    <n v="86.944444444444443"/>
    <s v="theater"/>
    <s v="plays"/>
    <d v="2016-12-21T00:44:54"/>
    <d v="2017-01-11T05:00:00"/>
    <x v="5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x v="434"/>
    <n v="126.55172413793103"/>
    <s v="theater"/>
    <s v="plays"/>
    <d v="2015-06-02T14:11:08"/>
    <d v="2015-06-24T02:00:0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x v="31"/>
    <n v="129.03225806451613"/>
    <s v="theater"/>
    <s v="plays"/>
    <d v="2016-11-02T01:33:49"/>
    <d v="2016-12-17T06:59:00"/>
    <x v="3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x v="435"/>
    <n v="71.242774566473983"/>
    <s v="theater"/>
    <s v="plays"/>
    <d v="2016-04-13T00:10:08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x v="20"/>
    <n v="117.88235294117646"/>
    <s v="theater"/>
    <s v="plays"/>
    <d v="2016-04-22T10:26:05"/>
    <d v="2016-05-16T10:26:05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x v="436"/>
    <n v="327.08333333333331"/>
    <s v="theater"/>
    <s v="plays"/>
    <d v="2015-09-23T19:27:50"/>
    <d v="2015-11-01T23:00:00"/>
    <x v="3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x v="78"/>
    <n v="34.745762711864408"/>
    <s v="theater"/>
    <s v="plays"/>
    <d v="2016-12-07T13:05:0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x v="437"/>
    <n v="100.06410256410257"/>
    <s v="theater"/>
    <s v="plays"/>
    <d v="2015-06-24T08:16:47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x v="11"/>
    <n v="40.847457627118644"/>
    <s v="theater"/>
    <s v="plays"/>
    <d v="2015-10-05T18:26:31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x v="438"/>
    <n v="252.01666666666668"/>
    <s v="theater"/>
    <s v="plays"/>
    <d v="2016-04-13T19:04:23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x v="439"/>
    <n v="25.161000000000001"/>
    <s v="theater"/>
    <s v="plays"/>
    <d v="2016-06-14T01:11:47"/>
    <d v="2016-07-05T01:11:47"/>
    <x v="5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x v="440"/>
    <n v="1"/>
    <s v="technology"/>
    <s v="web"/>
    <d v="2015-01-05T19:36:46"/>
    <d v="2015-02-04T19:36:46"/>
    <x v="0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x v="441"/>
    <n v="25"/>
    <s v="technology"/>
    <s v="web"/>
    <d v="2015-09-29T01:07:14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x v="442"/>
    <n v="1"/>
    <s v="technology"/>
    <s v="web"/>
    <d v="2016-03-04T17:41:56"/>
    <d v="2016-05-03T16:41:5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x v="443"/>
    <n v="35"/>
    <s v="technology"/>
    <s v="web"/>
    <d v="2014-10-02T02:12:42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x v="444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x v="445"/>
    <n v="402.70588235294116"/>
    <s v="technology"/>
    <s v="web"/>
    <d v="2015-10-06T14:13:09"/>
    <d v="2015-11-15T15:13:09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x v="446"/>
    <n v="26"/>
    <s v="technology"/>
    <s v="web"/>
    <d v="2015-09-02T16:01:55"/>
    <d v="2015-10-17T16:01:55"/>
    <x v="3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x v="109"/>
    <s v="0"/>
    <s v="technology"/>
    <s v="web"/>
    <d v="2016-01-11T16:42:44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x v="447"/>
    <n v="9"/>
    <s v="technology"/>
    <s v="web"/>
    <d v="2015-09-29T21:40: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x v="448"/>
    <n v="8.5"/>
    <s v="technology"/>
    <s v="web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x v="449"/>
    <n v="8.75"/>
    <s v="technology"/>
    <s v="web"/>
    <d v="2017-01-18T16:17:25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x v="450"/>
    <n v="135.03571428571428"/>
    <s v="technology"/>
    <s v="web"/>
    <d v="2015-06-18T06:37:04"/>
    <d v="2015-08-01T17:53:00"/>
    <x v="3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x v="109"/>
    <s v="0"/>
    <s v="technology"/>
    <s v="web"/>
    <d v="2015-11-10T14:48:16"/>
    <d v="2016-01-09T14:48:16"/>
    <x v="7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x v="451"/>
    <n v="20.5"/>
    <s v="technology"/>
    <s v="web"/>
    <d v="2014-10-15T17:16:31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x v="452"/>
    <n v="64.36363636363636"/>
    <s v="technology"/>
    <s v="web"/>
    <d v="2014-09-19T16:26:12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x v="109"/>
    <s v="0"/>
    <s v="technology"/>
    <s v="web"/>
    <d v="2016-05-13T08:29:03"/>
    <d v="2016-06-12T08:29:03"/>
    <x v="0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x v="453"/>
    <n v="200"/>
    <s v="technology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x v="454"/>
    <n v="68.3"/>
    <s v="technology"/>
    <s v="web"/>
    <d v="2016-11-02T22:36:43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x v="109"/>
    <s v="0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x v="455"/>
    <n v="50"/>
    <s v="technology"/>
    <s v="web"/>
    <d v="2015-11-13T06:47:40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x v="362"/>
    <n v="4"/>
    <s v="technology"/>
    <s v="web"/>
    <d v="2014-11-17T18:30:45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x v="456"/>
    <n v="27.5"/>
    <s v="technology"/>
    <s v="web"/>
    <d v="2015-09-21T15:48:33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x v="109"/>
    <s v="0"/>
    <s v="technology"/>
    <s v="web"/>
    <d v="2016-11-18T09:20:15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x v="457"/>
    <n v="34"/>
    <s v="technology"/>
    <s v="web"/>
    <d v="2015-01-18T01:40:47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x v="458"/>
    <n v="1"/>
    <s v="technology"/>
    <s v="web"/>
    <d v="2016-02-11T22:37:55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x v="109"/>
    <s v="0"/>
    <s v="technology"/>
    <s v="web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x v="459"/>
    <n v="1"/>
    <s v="technology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x v="109"/>
    <s v="0"/>
    <s v="technology"/>
    <s v="web"/>
    <d v="2014-12-02T20:13:14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x v="460"/>
    <n v="49"/>
    <s v="technology"/>
    <s v="web"/>
    <d v="2015-12-10T22:07:03"/>
    <d v="2016-01-16T11:00:00"/>
    <x v="4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x v="417"/>
    <n v="20"/>
    <s v="technology"/>
    <s v="web"/>
    <d v="2015-12-02T20:20:12"/>
    <d v="2016-01-01T20:20:12"/>
    <x v="0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x v="461"/>
    <n v="142"/>
    <s v="technology"/>
    <s v="web"/>
    <d v="2016-01-19T19:09:29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x v="462"/>
    <n v="53"/>
    <s v="technology"/>
    <s v="web"/>
    <d v="2015-07-07T19:35:23"/>
    <d v="2015-07-27T03:59:00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x v="109"/>
    <s v="0"/>
    <s v="technology"/>
    <s v="web"/>
    <d v="2015-10-05T17:11:28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x v="463"/>
    <n v="38.444444444444443"/>
    <s v="technology"/>
    <s v="web"/>
    <d v="2014-11-20T01:12:11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x v="464"/>
    <n v="20"/>
    <s v="technology"/>
    <s v="web"/>
    <d v="2016-09-19T10:38:27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x v="465"/>
    <n v="64.75"/>
    <s v="technology"/>
    <s v="web"/>
    <d v="2015-05-14T16:37:23"/>
    <d v="2015-06-13T16:37:23"/>
    <x v="0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x v="466"/>
    <n v="1"/>
    <s v="technology"/>
    <s v="web"/>
    <d v="2015-01-27T11:19:12"/>
    <d v="2015-03-28T10:19:12"/>
    <x v="7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x v="418"/>
    <n v="10"/>
    <s v="technology"/>
    <s v="web"/>
    <d v="2016-03-21T14:08:22"/>
    <d v="2016-05-20T14:08:22"/>
    <x v="7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x v="467"/>
    <n v="2"/>
    <s v="technology"/>
    <s v="web"/>
    <d v="2015-08-14T13:53:13"/>
    <d v="2015-09-07T13:53:13"/>
    <x v="5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x v="468"/>
    <n v="35"/>
    <s v="technology"/>
    <s v="web"/>
    <d v="2014-11-25T20:27:03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x v="108"/>
    <n v="1"/>
    <s v="technology"/>
    <s v="web"/>
    <d v="2016-08-23T21:47:47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x v="109"/>
    <s v="0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x v="109"/>
    <s v="0"/>
    <s v="technology"/>
    <s v="web"/>
    <d v="2015-02-20T17:45:19"/>
    <d v="2015-03-15T18:00:00"/>
    <x v="5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x v="469"/>
    <n v="1"/>
    <s v="technology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x v="460"/>
    <n v="5"/>
    <s v="technology"/>
    <s v="web"/>
    <d v="2015-02-14T17:11:56"/>
    <d v="2015-03-16T16:11:56"/>
    <x v="0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x v="109"/>
    <s v="0"/>
    <s v="technology"/>
    <s v="web"/>
    <d v="2015-10-06T09:22:57"/>
    <d v="2015-12-01T00:00:00"/>
    <x v="9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x v="470"/>
    <n v="14"/>
    <s v="technology"/>
    <s v="web"/>
    <d v="2015-01-16T20:30:07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x v="471"/>
    <n v="389.28571428571428"/>
    <s v="technology"/>
    <s v="web"/>
    <d v="2015-03-17T18:10:33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x v="472"/>
    <n v="150.5"/>
    <s v="technology"/>
    <s v="web"/>
    <d v="2016-09-18T18:28:06"/>
    <d v="2016-11-17T19:28:06"/>
    <x v="7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x v="473"/>
    <n v="1"/>
    <s v="technology"/>
    <s v="web"/>
    <d v="2015-06-23T14:44:59"/>
    <d v="2015-07-08T14:44:5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x v="474"/>
    <n v="24.777777777777779"/>
    <s v="technology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x v="475"/>
    <n v="30.5"/>
    <s v="technology"/>
    <s v="web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x v="422"/>
    <n v="250"/>
    <s v="technology"/>
    <s v="web"/>
    <d v="2014-11-03T05:34:20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x v="476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x v="477"/>
    <n v="13"/>
    <s v="technology"/>
    <s v="web"/>
    <d v="2016-03-17T18:43:26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x v="478"/>
    <n v="53.25"/>
    <s v="technology"/>
    <s v="web"/>
    <d v="2015-03-20T01:40:38"/>
    <d v="2015-05-04T01:40:38"/>
    <x v="3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x v="479"/>
    <n v="3"/>
    <s v="technology"/>
    <s v="web"/>
    <d v="2016-10-03T21:31:3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x v="480"/>
    <n v="10"/>
    <s v="technology"/>
    <s v="web"/>
    <d v="2016-06-24T16:55:35"/>
    <d v="2016-07-31T16:00:00"/>
    <x v="4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x v="481"/>
    <n v="121.42857142857143"/>
    <s v="technology"/>
    <s v="web"/>
    <d v="2014-11-05T00:03:01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x v="482"/>
    <n v="15.5"/>
    <s v="technology"/>
    <s v="web"/>
    <d v="2015-02-12T19:30:02"/>
    <d v="2015-03-08T15:16:00"/>
    <x v="5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x v="172"/>
    <n v="100"/>
    <s v="technology"/>
    <s v="web"/>
    <d v="2015-03-10T19:09:22"/>
    <d v="2015-05-09T19:09:2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x v="483"/>
    <n v="23.333333333333332"/>
    <s v="technology"/>
    <s v="web"/>
    <d v="2014-11-26T20:35:39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x v="109"/>
    <s v="0"/>
    <s v="technology"/>
    <s v="web"/>
    <d v="2015-05-19T19:03:35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x v="484"/>
    <n v="45.386153846153846"/>
    <s v="technology"/>
    <s v="web"/>
    <d v="2014-07-15T15:20:2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x v="109"/>
    <s v="0"/>
    <s v="technology"/>
    <s v="web"/>
    <d v="2014-07-29T00:50:56"/>
    <d v="2014-08-28T00:50:56"/>
    <x v="0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x v="485"/>
    <n v="16.375"/>
    <s v="technology"/>
    <s v="web"/>
    <d v="2015-07-09T08:35:08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x v="418"/>
    <n v="10"/>
    <s v="technology"/>
    <s v="web"/>
    <d v="2015-04-08T15:36:49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x v="109"/>
    <s v="0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x v="486"/>
    <n v="292.2"/>
    <s v="technology"/>
    <s v="web"/>
    <d v="2015-05-16T22:06:20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x v="487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x v="109"/>
    <s v="0"/>
    <s v="technology"/>
    <s v="web"/>
    <d v="2015-03-23T19:56:26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x v="109"/>
    <s v="0"/>
    <s v="technology"/>
    <s v="web"/>
    <d v="2015-11-20T13:27:17"/>
    <d v="2016-01-19T13:27:17"/>
    <x v="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x v="109"/>
    <s v="0"/>
    <s v="technology"/>
    <s v="web"/>
    <d v="2016-08-03T00:45:46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x v="488"/>
    <n v="105.93388429752066"/>
    <s v="technology"/>
    <s v="web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x v="109"/>
    <s v="0"/>
    <s v="technology"/>
    <s v="web"/>
    <d v="2016-05-25T01:29:00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x v="109"/>
    <s v="0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x v="109"/>
    <s v="0"/>
    <s v="technology"/>
    <s v="web"/>
    <d v="2017-01-26T09:01:4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x v="419"/>
    <n v="20"/>
    <s v="technology"/>
    <s v="web"/>
    <d v="2015-03-24T08:14:03"/>
    <d v="2015-05-08T08:14:03"/>
    <x v="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x v="109"/>
    <s v="0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x v="489"/>
    <n v="1"/>
    <s v="technology"/>
    <s v="web"/>
    <d v="2014-09-26T15:36:30"/>
    <d v="2014-11-25T16:36:30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x v="460"/>
    <n v="300"/>
    <s v="technology"/>
    <s v="web"/>
    <d v="2014-07-11T17:12:18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x v="490"/>
    <n v="87"/>
    <s v="technology"/>
    <s v="web"/>
    <d v="2016-06-07T23:42:17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x v="491"/>
    <n v="37.888888888888886"/>
    <s v="technology"/>
    <s v="web"/>
    <d v="2016-06-11T18:35:38"/>
    <d v="2016-07-01T18:35:38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x v="109"/>
    <s v="0"/>
    <s v="technology"/>
    <s v="web"/>
    <d v="2015-04-28T00:13:1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x v="109"/>
    <s v="0"/>
    <s v="technology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x v="109"/>
    <s v="0"/>
    <s v="technology"/>
    <s v="web"/>
    <d v="2017-02-24T21:29:37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x v="492"/>
    <n v="111.41025641025641"/>
    <s v="technology"/>
    <s v="web"/>
    <d v="2015-07-13T13:25:39"/>
    <d v="2015-08-15T13:22:0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x v="459"/>
    <n v="90"/>
    <s v="technology"/>
    <s v="web"/>
    <d v="2016-01-15T07:21:51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x v="109"/>
    <s v="0"/>
    <s v="technology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x v="493"/>
    <n v="116.66666666666667"/>
    <s v="technology"/>
    <s v="web"/>
    <d v="2016-04-14T15:18:28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x v="494"/>
    <n v="10"/>
    <s v="technology"/>
    <s v="web"/>
    <d v="2015-08-07T14:52:01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x v="495"/>
    <n v="76.666666666666671"/>
    <s v="technology"/>
    <s v="web"/>
    <d v="2016-04-29T18:32:09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x v="109"/>
    <s v="0"/>
    <s v="technology"/>
    <s v="web"/>
    <d v="2015-10-26T15:49:25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x v="496"/>
    <n v="49.8"/>
    <s v="technology"/>
    <s v="web"/>
    <d v="2016-05-17T07:11:02"/>
    <d v="2016-06-17T23:00:00"/>
    <x v="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x v="459"/>
    <n v="1"/>
    <s v="technology"/>
    <s v="web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x v="168"/>
    <n v="2"/>
    <s v="technology"/>
    <s v="web"/>
    <d v="2015-03-13T02:12:42"/>
    <d v="2015-04-12T02:12:42"/>
    <x v="0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x v="418"/>
    <n v="4"/>
    <s v="technology"/>
    <s v="web"/>
    <d v="2015-05-07T10:55:5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x v="109"/>
    <s v="0"/>
    <s v="technology"/>
    <s v="web"/>
    <d v="2017-01-27T23:05:18"/>
    <d v="2017-02-25T23:04:00"/>
    <x v="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x v="497"/>
    <n v="3"/>
    <s v="technology"/>
    <s v="web"/>
    <d v="2017-01-24T14:14:22"/>
    <d v="2017-03-25T13:14:22"/>
    <x v="7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x v="498"/>
    <n v="1"/>
    <s v="technology"/>
    <s v="web"/>
    <d v="2014-08-14T13:59:55"/>
    <d v="2014-10-13T13:59:55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x v="499"/>
    <n v="50.5"/>
    <s v="technology"/>
    <s v="wearables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x v="500"/>
    <n v="151.31746031746033"/>
    <s v="technology"/>
    <s v="wearables"/>
    <d v="2015-07-14T13:40:4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x v="501"/>
    <n v="134.3592456301748"/>
    <s v="technology"/>
    <s v="wearables"/>
    <d v="2015-07-14T15:37:54"/>
    <d v="2015-08-19T15:37:54"/>
    <x v="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x v="502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x v="503"/>
    <n v="73.486268364348675"/>
    <s v="technology"/>
    <s v="wearables"/>
    <d v="2014-09-16T15:58:59"/>
    <d v="2014-10-29T01:00:00"/>
    <x v="3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x v="504"/>
    <n v="23.518987341772153"/>
    <s v="technology"/>
    <s v="wearables"/>
    <d v="2016-07-13T00:37:5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x v="505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x v="506"/>
    <n v="125.94117647058823"/>
    <s v="technology"/>
    <s v="wearables"/>
    <d v="2016-02-16T18:25:49"/>
    <d v="2016-03-17T17:25:49"/>
    <x v="0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x v="507"/>
    <n v="1644"/>
    <s v="technology"/>
    <s v="wearables"/>
    <d v="2014-09-09T16:38:28"/>
    <d v="2014-10-14T16:38:28"/>
    <x v="4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x v="508"/>
    <n v="42.670731707317074"/>
    <s v="technology"/>
    <s v="wearables"/>
    <d v="2014-08-26T21:53:33"/>
    <d v="2014-09-16T21:53:33"/>
    <x v="5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x v="509"/>
    <n v="35.125"/>
    <s v="technology"/>
    <s v="wearables"/>
    <d v="2014-10-20T00:53:04"/>
    <d v="2014-12-19T01:53:04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x v="510"/>
    <n v="239.35238095238094"/>
    <s v="technology"/>
    <s v="wearables"/>
    <d v="2014-11-13T00:25:1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x v="511"/>
    <n v="107.64285714285714"/>
    <s v="technology"/>
    <s v="wearables"/>
    <d v="2016-11-01T16:34:10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x v="512"/>
    <n v="95.830623306233065"/>
    <s v="technology"/>
    <s v="wearables"/>
    <d v="2015-07-14T14:50:40"/>
    <d v="2015-08-20T14:50:4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x v="513"/>
    <n v="31.663376110562684"/>
    <s v="technology"/>
    <s v="wearables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x v="514"/>
    <n v="42.886861313868614"/>
    <s v="technology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x v="515"/>
    <n v="122.73563218390805"/>
    <s v="technology"/>
    <s v="wearables"/>
    <d v="2016-02-17T19:18:39"/>
    <d v="2016-04-17T18:18:39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x v="516"/>
    <n v="190.45454545454547"/>
    <s v="technology"/>
    <s v="wearables"/>
    <d v="2015-11-23T20:17:52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x v="517"/>
    <n v="109.33695652173913"/>
    <s v="technology"/>
    <s v="wearables"/>
    <d v="2015-06-24T03:51:29"/>
    <d v="2015-07-26T18:00:00"/>
    <x v="4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x v="518"/>
    <n v="143.66666666666666"/>
    <s v="technology"/>
    <s v="wearables"/>
    <d v="2015-07-24T14:14:55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x v="519"/>
    <n v="84.944444444444443"/>
    <s v="technology"/>
    <s v="wearables"/>
    <d v="2014-10-10T17:47:59"/>
    <d v="2014-11-09T18:47:59"/>
    <x v="0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x v="520"/>
    <n v="10.555555555555555"/>
    <s v="technology"/>
    <s v="wearables"/>
    <d v="2016-09-23T15:29:19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x v="177"/>
    <n v="39"/>
    <s v="technology"/>
    <s v="wearables"/>
    <d v="2014-12-17T10:30:47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x v="521"/>
    <n v="100"/>
    <s v="technology"/>
    <s v="wearables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x v="522"/>
    <n v="31.172413793103448"/>
    <s v="technology"/>
    <s v="wearables"/>
    <d v="2015-03-14T15:59:3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x v="523"/>
    <n v="155.33333333333334"/>
    <s v="technology"/>
    <s v="wearables"/>
    <d v="2016-11-14T17:04:21"/>
    <d v="2017-01-13T17:04:21"/>
    <x v="7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x v="524"/>
    <n v="2"/>
    <s v="technology"/>
    <s v="wearables"/>
    <d v="2014-07-18T19:58:18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x v="525"/>
    <n v="178.92857142857142"/>
    <s v="technology"/>
    <s v="wearables"/>
    <d v="2016-09-19T08:57:43"/>
    <d v="2016-10-29T08:57:43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x v="526"/>
    <n v="27.36"/>
    <s v="technology"/>
    <s v="wearables"/>
    <d v="2015-03-27T19:57:02"/>
    <d v="2015-05-11T19:57:02"/>
    <x v="3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x v="527"/>
    <n v="1536.25"/>
    <s v="technology"/>
    <s v="wearables"/>
    <d v="2016-06-06T15:00:5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x v="528"/>
    <n v="84.99677419354839"/>
    <s v="technology"/>
    <s v="wearables"/>
    <d v="2016-05-16T17:02:00"/>
    <d v="2016-06-19T08:10:0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x v="529"/>
    <n v="788.5333333333333"/>
    <s v="technology"/>
    <s v="wearables"/>
    <d v="2014-12-11T16:37:32"/>
    <d v="2015-01-14T04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x v="530"/>
    <n v="50.29767441860465"/>
    <s v="technology"/>
    <s v="wearables"/>
    <d v="2014-12-01T05:16:04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x v="531"/>
    <n v="68.333333333333329"/>
    <s v="technology"/>
    <s v="wearables"/>
    <d v="2014-07-18T20:10:17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x v="479"/>
    <n v="7.5"/>
    <s v="technology"/>
    <s v="wearables"/>
    <d v="2014-06-13T02:47:07"/>
    <d v="2014-08-12T02:47:07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x v="532"/>
    <n v="34.269230769230766"/>
    <s v="technology"/>
    <s v="wearables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x v="533"/>
    <n v="61.291666666666664"/>
    <s v="technology"/>
    <s v="wearables"/>
    <d v="2015-01-08T18:26:2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x v="534"/>
    <n v="133.25"/>
    <s v="technology"/>
    <s v="wearables"/>
    <d v="2016-05-14T09:41:35"/>
    <d v="2016-06-28T09:41:35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x v="535"/>
    <n v="65.17647058823529"/>
    <s v="technology"/>
    <s v="wearables"/>
    <d v="2016-04-21T09:02:1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x v="536"/>
    <n v="93.90425531914893"/>
    <s v="technology"/>
    <s v="wearables"/>
    <d v="2016-07-05T16:41:49"/>
    <d v="2016-09-03T16:41:49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x v="537"/>
    <n v="150.65116279069767"/>
    <s v="technology"/>
    <s v="wearables"/>
    <d v="2014-08-13T12:02:11"/>
    <d v="2014-09-17T12:02:1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x v="167"/>
    <n v="1"/>
    <s v="technology"/>
    <s v="wearables"/>
    <d v="2016-09-26T19:20:04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x v="538"/>
    <n v="13.25"/>
    <s v="technology"/>
    <s v="wearables"/>
    <d v="2017-02-12T18:22:0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x v="539"/>
    <n v="99.333333333333329"/>
    <s v="technology"/>
    <s v="wearables"/>
    <d v="2016-09-21T21:36:04"/>
    <d v="2016-10-31T21:36:04"/>
    <x v="3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x v="540"/>
    <n v="177.39259259259259"/>
    <s v="technology"/>
    <s v="wearables"/>
    <d v="2014-06-19T11:21:31"/>
    <d v="2014-07-25T03:00:0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x v="541"/>
    <n v="55.3"/>
    <s v="technology"/>
    <s v="wearables"/>
    <d v="2014-11-28T20:47:52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x v="109"/>
    <s v="0"/>
    <s v="technology"/>
    <s v="wearables"/>
    <d v="2015-07-04T16:09:30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x v="542"/>
    <n v="591.66666666666663"/>
    <s v="technology"/>
    <s v="wearables"/>
    <d v="2016-12-07T18:00:53"/>
    <d v="2017-02-05T18:00:53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x v="543"/>
    <n v="405.5"/>
    <s v="technology"/>
    <s v="wearables"/>
    <d v="2015-09-15T02:30:5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x v="544"/>
    <n v="343.14732142857144"/>
    <s v="technology"/>
    <s v="wearables"/>
    <d v="2016-11-01T16:01:37"/>
    <d v="2016-12-08T04:59:00"/>
    <x v="4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x v="545"/>
    <n v="72.588235294117652"/>
    <s v="technology"/>
    <s v="wearables"/>
    <d v="2016-07-28T15:14:01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x v="546"/>
    <n v="26"/>
    <s v="technology"/>
    <s v="wearables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x v="547"/>
    <n v="6.4975124378109452"/>
    <s v="technology"/>
    <s v="wearables"/>
    <d v="2016-11-22T09:01:03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x v="548"/>
    <n v="119.38513513513513"/>
    <s v="technology"/>
    <s v="wearables"/>
    <d v="2015-03-31T19:23:47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x v="549"/>
    <n v="84.285714285714292"/>
    <s v="technology"/>
    <s v="wearables"/>
    <d v="2017-01-02T15:55:59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x v="550"/>
    <n v="90.857142857142861"/>
    <s v="technology"/>
    <s v="wearables"/>
    <d v="2014-10-01T12:30:20"/>
    <d v="2014-10-31T12:30:20"/>
    <x v="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x v="551"/>
    <n v="1"/>
    <s v="technology"/>
    <s v="wearables"/>
    <d v="2014-06-25T22:15:02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x v="552"/>
    <n v="20.342105263157894"/>
    <s v="technology"/>
    <s v="wearables"/>
    <d v="2016-01-19T12:33:09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x v="553"/>
    <n v="530.68965517241384"/>
    <s v="technology"/>
    <s v="wearables"/>
    <d v="2014-08-15T22:20:45"/>
    <d v="2014-09-18T02:00:0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x v="554"/>
    <n v="120.39184269662923"/>
    <s v="technology"/>
    <s v="wearables"/>
    <d v="2013-10-16T11:39:0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x v="555"/>
    <n v="13"/>
    <s v="technology"/>
    <s v="wearables"/>
    <d v="2016-12-11T16:31:21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x v="556"/>
    <n v="291.33333333333331"/>
    <s v="technology"/>
    <s v="wearables"/>
    <d v="2014-06-23T15:54:40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x v="557"/>
    <n v="124.9191891891892"/>
    <s v="technology"/>
    <s v="wearables"/>
    <d v="2016-10-25T17:26:27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x v="558"/>
    <n v="119.57142857142857"/>
    <s v="technology"/>
    <s v="wearables"/>
    <d v="2016-12-07T22:49:09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x v="559"/>
    <n v="120.25"/>
    <s v="technology"/>
    <s v="wearables"/>
    <d v="2016-12-22T04:37:48"/>
    <d v="2017-02-20T04:37:48"/>
    <x v="7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x v="560"/>
    <n v="195.4"/>
    <s v="technology"/>
    <s v="wearables"/>
    <d v="2016-12-22T11:47:58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x v="109"/>
    <s v="0"/>
    <s v="technology"/>
    <s v="wearables"/>
    <d v="2016-11-02T23:53:03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x v="561"/>
    <n v="117.69868421052631"/>
    <s v="technology"/>
    <s v="wearables"/>
    <d v="2016-11-22T15:55:27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x v="562"/>
    <n v="23.948509485094849"/>
    <s v="technology"/>
    <s v="wearables"/>
    <d v="2014-07-15T13:56:40"/>
    <d v="2014-09-13T13:56:40"/>
    <x v="7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x v="563"/>
    <n v="30.5"/>
    <s v="technology"/>
    <s v="wearables"/>
    <d v="2014-11-05T00:59:19"/>
    <d v="2014-12-05T00:59:19"/>
    <x v="0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x v="109"/>
    <s v="0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x v="564"/>
    <n v="99.973372781065095"/>
    <s v="technology"/>
    <s v="wearables"/>
    <d v="2016-11-04T11:01:08"/>
    <d v="2016-12-14T12:01:08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x v="565"/>
    <n v="26.25"/>
    <s v="technology"/>
    <s v="wearables"/>
    <d v="2016-01-15T16:20:3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x v="566"/>
    <n v="199"/>
    <s v="technology"/>
    <s v="wearables"/>
    <d v="2016-05-06T12:42:12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x v="567"/>
    <n v="80.321428571428569"/>
    <s v="technology"/>
    <s v="wearables"/>
    <d v="2016-12-30T18:54:42"/>
    <d v="2017-02-28T18:54:42"/>
    <x v="7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x v="568"/>
    <n v="115.75"/>
    <s v="technology"/>
    <s v="wearables"/>
    <d v="2015-09-26T02:10:40"/>
    <d v="2015-11-05T03:10:40"/>
    <x v="3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x v="569"/>
    <n v="44.6875"/>
    <s v="technology"/>
    <s v="wearables"/>
    <d v="2014-10-28T15:48:27"/>
    <d v="2014-12-01T00:00:00"/>
    <x v="4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x v="570"/>
    <n v="76.25"/>
    <s v="technology"/>
    <s v="wearables"/>
    <d v="2014-08-06T20:30:02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x v="571"/>
    <n v="22.5"/>
    <s v="technology"/>
    <s v="wearables"/>
    <d v="2017-01-17T20:17:27"/>
    <d v="2017-02-18T05:59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x v="572"/>
    <n v="19.399999999999999"/>
    <s v="technology"/>
    <s v="wearables"/>
    <d v="2016-02-09T00:57:56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x v="573"/>
    <n v="66.707317073170728"/>
    <s v="publishing"/>
    <s v="nonfiction"/>
    <d v="2012-01-01T15:34:51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x v="574"/>
    <n v="84.142857142857139"/>
    <s v="publishing"/>
    <s v="nonfiction"/>
    <d v="2014-06-17T13:43:27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x v="575"/>
    <n v="215.72549019607843"/>
    <s v="publishing"/>
    <s v="nonfiction"/>
    <d v="2012-03-09T19:19:38"/>
    <d v="2012-04-08T18:19:38"/>
    <x v="0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x v="576"/>
    <n v="54.69"/>
    <s v="publishing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x v="577"/>
    <n v="51.62944055944056"/>
    <s v="publishing"/>
    <s v="nonfiction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x v="28"/>
    <n v="143.35714285714286"/>
    <s v="publishing"/>
    <s v="nonfiction"/>
    <d v="2015-11-13T15:01:5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x v="578"/>
    <n v="72.428571428571431"/>
    <s v="publishing"/>
    <s v="nonfiction"/>
    <d v="2013-03-13T01:01:27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x v="579"/>
    <n v="36.530201342281877"/>
    <s v="publishing"/>
    <s v="nonfiction"/>
    <d v="2012-12-04T00:29:09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x v="580"/>
    <n v="60.903461538461535"/>
    <s v="publishing"/>
    <s v="nonfiction"/>
    <d v="2011-07-07T20:05:57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x v="314"/>
    <n v="43.55"/>
    <s v="publishing"/>
    <s v="nonfiction"/>
    <d v="2012-07-21T04:27:41"/>
    <d v="2012-09-19T04:27:41"/>
    <x v="7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x v="581"/>
    <n v="99.766037735849054"/>
    <s v="publishing"/>
    <s v="nonfiction"/>
    <d v="2011-11-07T17:53:11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x v="582"/>
    <n v="88.732394366197184"/>
    <s v="publishing"/>
    <s v="nonfiction"/>
    <d v="2011-12-02T19:05:47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x v="583"/>
    <n v="4.9230769230769234"/>
    <s v="publishing"/>
    <s v="nonfiction"/>
    <d v="2013-07-31T10:11:01"/>
    <d v="2013-09-29T10:11:01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x v="584"/>
    <n v="17.822485207100591"/>
    <s v="publishing"/>
    <s v="nonfiction"/>
    <d v="2013-11-20T10:04:52"/>
    <d v="2013-12-20T10:04:52"/>
    <x v="0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x v="585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x v="586"/>
    <n v="234.80786026200875"/>
    <s v="publishing"/>
    <s v="nonfiction"/>
    <d v="2014-11-03T00:42:26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x v="587"/>
    <n v="105.04629629629629"/>
    <s v="publishing"/>
    <s v="nonfiction"/>
    <d v="2013-11-01T17:37:20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x v="588"/>
    <n v="56.666666666666664"/>
    <s v="publishing"/>
    <s v="nonfiction"/>
    <d v="2014-01-28T06:36:27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x v="589"/>
    <n v="39.048780487804876"/>
    <s v="publishing"/>
    <s v="nonfiction"/>
    <d v="2014-10-31T14:29:5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x v="590"/>
    <n v="68.345323741007192"/>
    <s v="publishing"/>
    <s v="nonfiction"/>
    <d v="2014-07-09T12:03:49"/>
    <d v="2014-08-11T12:03:49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x v="202"/>
    <n v="169.57894736842104"/>
    <s v="publishing"/>
    <s v="nonfiction"/>
    <d v="2015-06-07T03:31:22"/>
    <d v="2015-06-21T03:31:22"/>
    <x v="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x v="591"/>
    <n v="141.42340425531913"/>
    <s v="publishing"/>
    <s v="nonfiction"/>
    <d v="2013-05-07T15:33:26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x v="592"/>
    <n v="67.391304347826093"/>
    <s v="publishing"/>
    <s v="nonfiction"/>
    <d v="2014-02-19T22:01:5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x v="593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x v="594"/>
    <n v="82.516129032258064"/>
    <s v="publishing"/>
    <s v="nonfiction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x v="595"/>
    <n v="53.729729729729726"/>
    <s v="publishing"/>
    <s v="nonfiction"/>
    <d v="2013-04-03T13:44:05"/>
    <d v="2013-05-03T13:44:05"/>
    <x v="0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x v="596"/>
    <n v="34.206185567010309"/>
    <s v="publishing"/>
    <s v="nonfiction"/>
    <d v="2012-09-05T01:01:49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x v="597"/>
    <n v="127.32727272727273"/>
    <s v="publishing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x v="598"/>
    <n v="45.56818181818182"/>
    <s v="publishing"/>
    <s v="nonfiction"/>
    <d v="2014-07-11T20:19:26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x v="599"/>
    <n v="95.963636363636368"/>
    <s v="publishing"/>
    <s v="nonfiction"/>
    <d v="2016-12-29T22:35:30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x v="600"/>
    <n v="77.271186440677965"/>
    <s v="publishing"/>
    <s v="nonfiction"/>
    <d v="2013-01-25T21:04:32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x v="23"/>
    <n v="57.338709677419352"/>
    <s v="publishing"/>
    <s v="nonfiction"/>
    <d v="2011-06-19T15:07:55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x v="601"/>
    <n v="53.19047619047619"/>
    <s v="publishing"/>
    <s v="nonfiction"/>
    <d v="2016-09-26T10:06:57"/>
    <d v="2016-10-16T11:00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x v="602"/>
    <n v="492.30769230769232"/>
    <s v="publishing"/>
    <s v="nonfiction"/>
    <d v="2015-01-15T14:09: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x v="603"/>
    <n v="42.346938775510203"/>
    <s v="publishing"/>
    <s v="nonfiction"/>
    <d v="2012-12-06T17:58:41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x v="604"/>
    <n v="37.466029411764708"/>
    <s v="publishing"/>
    <s v="nonfiction"/>
    <d v="2013-04-19T14:31:17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x v="605"/>
    <n v="37.454545454545453"/>
    <s v="publishing"/>
    <s v="nonfiction"/>
    <d v="2011-02-16T18:24:19"/>
    <d v="2011-04-18T17:24:19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x v="606"/>
    <n v="33.055555555555557"/>
    <s v="publishing"/>
    <s v="nonfiction"/>
    <d v="2012-11-22T01:18:34"/>
    <d v="2012-12-06T01:18:34"/>
    <x v="2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x v="607"/>
    <n v="134.21052631578948"/>
    <s v="publishing"/>
    <s v="nonfiction"/>
    <d v="2010-09-08T20:04:28"/>
    <d v="2010-10-08T20:04:28"/>
    <x v="0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x v="608"/>
    <n v="51.474747474747474"/>
    <s v="publishing"/>
    <s v="nonfiction"/>
    <d v="2014-05-30T07:55:3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x v="109"/>
    <s v="0"/>
    <s v="publishing"/>
    <s v="fiction"/>
    <d v="2016-10-27T18:20:13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x v="609"/>
    <n v="39.166666666666664"/>
    <s v="publishing"/>
    <s v="fiction"/>
    <d v="2014-01-03T18:02:06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x v="109"/>
    <s v="0"/>
    <s v="publishing"/>
    <s v="fiction"/>
    <d v="2016-11-16T20:36:10"/>
    <d v="2016-12-04T06:00:0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x v="610"/>
    <n v="5"/>
    <s v="publishing"/>
    <s v="fiction"/>
    <d v="2013-07-16T10:43:28"/>
    <d v="2013-08-15T10:43:28"/>
    <x v="0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x v="109"/>
    <s v="0"/>
    <s v="publishing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x v="611"/>
    <n v="57.295454545454547"/>
    <s v="publishing"/>
    <s v="fiction"/>
    <d v="2014-09-19T13:01:2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x v="109"/>
    <s v="0"/>
    <s v="publishing"/>
    <s v="fiction"/>
    <d v="2015-01-17T18:48:03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x v="612"/>
    <n v="59"/>
    <s v="publishing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x v="109"/>
    <s v="0"/>
    <s v="publishing"/>
    <s v="fiction"/>
    <d v="2013-11-16T04:58:10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x v="613"/>
    <n v="31.846153846153847"/>
    <s v="publishing"/>
    <s v="fiction"/>
    <d v="2013-11-26T23:54:54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x v="109"/>
    <s v="0"/>
    <s v="publishing"/>
    <s v="fiction"/>
    <d v="2013-01-15T23:59:29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x v="614"/>
    <n v="10"/>
    <s v="publishing"/>
    <s v="fiction"/>
    <d v="2015-12-11T19:46:42"/>
    <d v="2016-01-30T19:46:42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x v="422"/>
    <n v="50"/>
    <s v="publishing"/>
    <s v="fiction"/>
    <d v="2009-09-12T01:21:59"/>
    <d v="2009-11-01T03:59:00"/>
    <x v="6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x v="615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x v="61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x v="617"/>
    <n v="34"/>
    <s v="publishing"/>
    <s v="fiction"/>
    <d v="2011-11-16T01:26:3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x v="618"/>
    <n v="63.122807017543863"/>
    <s v="publishing"/>
    <s v="fiction"/>
    <d v="2015-09-03T16:27:25"/>
    <d v="2015-10-11T05:00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x v="449"/>
    <n v="7"/>
    <s v="publishing"/>
    <s v="fiction"/>
    <d v="2013-07-01T23:32:5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x v="177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x v="129"/>
    <n v="66.666666666666671"/>
    <s v="publishing"/>
    <s v="fiction"/>
    <d v="2010-09-15T16:25:05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x v="87"/>
    <n v="38.518518518518519"/>
    <s v="music"/>
    <s v="rock"/>
    <d v="2011-04-03T16:10:25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x v="619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x v="3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x v="620"/>
    <n v="63.485714285714288"/>
    <s v="music"/>
    <s v="rock"/>
    <d v="2012-03-19T18:34:09"/>
    <d v="2012-04-27T22:00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x v="78"/>
    <n v="102.5"/>
    <s v="music"/>
    <s v="rock"/>
    <d v="2014-02-05T03:35:19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x v="621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x v="622"/>
    <n v="162.27272727272728"/>
    <s v="music"/>
    <s v="rock"/>
    <d v="2012-03-15T01:20:34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x v="623"/>
    <n v="80.588235294117652"/>
    <s v="music"/>
    <s v="rock"/>
    <d v="2013-10-02T15:03:46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x v="624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x v="625"/>
    <n v="132.85714285714286"/>
    <s v="music"/>
    <s v="rock"/>
    <d v="2013-01-03T04:28:00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x v="626"/>
    <n v="92.547820512820508"/>
    <s v="music"/>
    <s v="rock"/>
    <d v="2013-01-02T01:08:59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x v="627"/>
    <n v="60.859375"/>
    <s v="music"/>
    <s v="rock"/>
    <d v="2013-10-10T18:44:06"/>
    <d v="2013-11-13T05:59:00"/>
    <x v="4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x v="628"/>
    <n v="41.851833333333339"/>
    <s v="music"/>
    <s v="rock"/>
    <d v="2013-10-08T20:58:03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x v="629"/>
    <n v="88.325937499999995"/>
    <s v="music"/>
    <s v="rock"/>
    <d v="2013-06-17T17:47:24"/>
    <d v="2013-07-03T04:59:00"/>
    <x v="2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x v="630"/>
    <n v="158.96226415094338"/>
    <s v="music"/>
    <s v="rock"/>
    <d v="2011-07-12T02:45:37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x v="631"/>
    <n v="85.054347826086953"/>
    <s v="music"/>
    <s v="rock"/>
    <d v="2012-02-24T14:42:46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x v="40"/>
    <n v="112.61111111111111"/>
    <s v="music"/>
    <s v="rock"/>
    <d v="2013-08-16T21:11:25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x v="632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x v="633"/>
    <n v="46.218390804597703"/>
    <s v="music"/>
    <s v="rock"/>
    <d v="2014-08-31T14:09:47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x v="634"/>
    <n v="178.60714285714286"/>
    <s v="music"/>
    <s v="rock"/>
    <d v="2012-03-28T16:00:46"/>
    <d v="2012-04-27T16:00:46"/>
    <x v="0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x v="635"/>
    <n v="40.75"/>
    <s v="music"/>
    <s v="rock"/>
    <d v="2014-08-12T10:24:14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x v="636"/>
    <n v="43.733921568627444"/>
    <s v="music"/>
    <s v="rock"/>
    <d v="2011-06-01T19:05:20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x v="303"/>
    <n v="81.066666666666663"/>
    <s v="music"/>
    <s v="rock"/>
    <d v="2012-08-02T00:32:04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x v="637"/>
    <n v="74.60526315789474"/>
    <s v="music"/>
    <s v="rock"/>
    <d v="2011-05-02T22:47:58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x v="31"/>
    <n v="305.55555555555554"/>
    <s v="music"/>
    <s v="rock"/>
    <d v="2011-07-06T02:32:06"/>
    <d v="2011-07-23T03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x v="2"/>
    <n v="58.333333333333336"/>
    <s v="music"/>
    <s v="rock"/>
    <d v="2011-05-27T19:45:12"/>
    <d v="2011-07-16T23:00:00"/>
    <x v="6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x v="638"/>
    <n v="117.67605633802818"/>
    <s v="music"/>
    <s v="rock"/>
    <d v="2011-08-08T16:35:39"/>
    <d v="2011-09-07T16:35:39"/>
    <x v="0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x v="639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x v="3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x v="640"/>
    <n v="79.82692307692308"/>
    <s v="music"/>
    <s v="rock"/>
    <d v="2013-12-20T20:00:30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x v="2"/>
    <n v="58.333333333333336"/>
    <s v="music"/>
    <s v="rock"/>
    <d v="2012-08-02T01:21:02"/>
    <d v="2012-09-01T01:21:02"/>
    <x v="0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x v="87"/>
    <n v="86.666666666666671"/>
    <s v="music"/>
    <s v="rock"/>
    <d v="2013-06-18T15:26:42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x v="641"/>
    <n v="27.606060606060606"/>
    <s v="music"/>
    <s v="rock"/>
    <d v="2013-01-08T00:25:52"/>
    <d v="2013-03-01T13:58:00"/>
    <x v="6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x v="642"/>
    <n v="24.999375000000001"/>
    <s v="music"/>
    <s v="rock"/>
    <d v="2012-06-20T23:02:45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x v="643"/>
    <n v="45.464285714285715"/>
    <s v="music"/>
    <s v="rock"/>
    <d v="2011-05-16T17:50:01"/>
    <d v="2011-05-31T18:04:00"/>
    <x v="2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x v="644"/>
    <n v="99.534883720930239"/>
    <s v="music"/>
    <s v="rock"/>
    <d v="2014-10-02T22:01:43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x v="645"/>
    <n v="39.31"/>
    <s v="music"/>
    <s v="rock"/>
    <d v="2013-03-08T20:54:03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x v="646"/>
    <n v="89.419999999999987"/>
    <s v="music"/>
    <s v="rock"/>
    <d v="2012-01-17T14:23:31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x v="647"/>
    <n v="28.684210526315791"/>
    <s v="music"/>
    <s v="rock"/>
    <d v="2012-07-30T21:11:21"/>
    <d v="2012-08-07T17:01:00"/>
    <x v="1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x v="648"/>
    <n v="31.071428571428573"/>
    <s v="music"/>
    <s v="rock"/>
    <d v="2013-12-11T23:57:34"/>
    <d v="2013-12-21T04:44:00"/>
    <x v="1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x v="649"/>
    <n v="70.55263157894737"/>
    <s v="music"/>
    <s v="rock"/>
    <d v="2014-05-09T20:12:22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x v="31"/>
    <n v="224.12820512820514"/>
    <s v="music"/>
    <s v="rock"/>
    <d v="2015-03-30T22:07:45"/>
    <d v="2015-05-04T04:01:00"/>
    <x v="4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x v="650"/>
    <n v="51.811594202898547"/>
    <s v="music"/>
    <s v="rock"/>
    <d v="2012-09-05T22:44:10"/>
    <d v="2012-10-05T22:44:10"/>
    <x v="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x v="651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x v="652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x v="653"/>
    <n v="126.8080808080808"/>
    <s v="music"/>
    <s v="rock"/>
    <d v="2012-10-04T07:21:24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x v="654"/>
    <n v="113.87755102040816"/>
    <s v="music"/>
    <s v="rock"/>
    <d v="2012-03-05T00:55:30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x v="101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x v="644"/>
    <n v="36.60526315789474"/>
    <s v="music"/>
    <s v="rock"/>
    <d v="2012-06-13T01:13:02"/>
    <d v="2012-06-25T16:24:00"/>
    <x v="2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x v="87"/>
    <n v="32.5"/>
    <s v="music"/>
    <s v="rock"/>
    <d v="2016-05-14T19:14:00"/>
    <d v="2016-07-13T19:14:00"/>
    <x v="7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x v="655"/>
    <n v="60.65625"/>
    <s v="music"/>
    <s v="rock"/>
    <d v="2013-02-20T12:37:05"/>
    <d v="2013-03-22T11:37:05"/>
    <x v="0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x v="656"/>
    <n v="175"/>
    <s v="music"/>
    <s v="rock"/>
    <d v="2012-03-28T15:31:34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x v="657"/>
    <n v="97.993896103896105"/>
    <s v="music"/>
    <s v="rock"/>
    <d v="2011-11-22T16:12:15"/>
    <d v="2012-01-21T08:13:00"/>
    <x v="7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x v="658"/>
    <n v="148.78048780487805"/>
    <s v="music"/>
    <s v="rock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x v="659"/>
    <n v="96.08"/>
    <s v="music"/>
    <s v="rock"/>
    <d v="2013-05-28T19:44:52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x v="660"/>
    <n v="58.625"/>
    <s v="music"/>
    <s v="rock"/>
    <d v="2012-04-06T10:59:18"/>
    <d v="2012-05-19T03:00:00"/>
    <x v="3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x v="661"/>
    <n v="109.70695652173914"/>
    <s v="music"/>
    <s v="rock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x v="662"/>
    <n v="49.112903225806448"/>
    <s v="music"/>
    <s v="rock"/>
    <d v="2014-04-01T23:57:42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x v="663"/>
    <n v="47.672131147540981"/>
    <s v="music"/>
    <s v="rock"/>
    <d v="2011-12-18T21:33:05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x v="664"/>
    <n v="60.737812499999997"/>
    <s v="music"/>
    <s v="rock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x v="665"/>
    <n v="63.37715789473684"/>
    <s v="music"/>
    <s v="metal"/>
    <d v="2016-08-25T05:26:27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x v="666"/>
    <n v="53.893617021276597"/>
    <s v="music"/>
    <s v="metal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x v="667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x v="668"/>
    <n v="63.102362204724407"/>
    <s v="music"/>
    <s v="metal"/>
    <d v="2016-11-21T06:11:20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x v="669"/>
    <n v="36.628930817610062"/>
    <s v="music"/>
    <s v="metal"/>
    <d v="2014-09-23T16:25:52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x v="670"/>
    <n v="34.005706214689269"/>
    <s v="music"/>
    <s v="metal"/>
    <d v="2016-07-27T04:56:36"/>
    <d v="2016-09-05T03:59:00"/>
    <x v="3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x v="671"/>
    <n v="28.553404255319148"/>
    <s v="music"/>
    <s v="metal"/>
    <d v="2014-02-24T09:24:15"/>
    <d v="2014-03-10T14:00:00"/>
    <x v="2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x v="3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x v="3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x v="672"/>
    <n v="41.704347826086959"/>
    <s v="music"/>
    <s v="metal"/>
    <d v="2015-02-16T03:34:24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x v="673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x v="674"/>
    <n v="37.271428571428572"/>
    <s v="music"/>
    <s v="metal"/>
    <d v="2016-06-01T21:07:33"/>
    <d v="2016-07-31T19:45:00"/>
    <x v="7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x v="675"/>
    <n v="59.258064516129032"/>
    <s v="music"/>
    <s v="metal"/>
    <d v="2016-10-13T19:19:55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x v="3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x v="676"/>
    <n v="65.8623246492986"/>
    <s v="music"/>
    <s v="metal"/>
    <d v="2016-11-28T05:05:46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x v="677"/>
    <n v="31.914893617021278"/>
    <s v="music"/>
    <s v="metal"/>
    <d v="2016-06-24T03:00:17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x v="678"/>
    <n v="19.464285714285715"/>
    <s v="music"/>
    <s v="metal"/>
    <d v="2016-08-27T07:29:16"/>
    <d v="2016-10-25T19:00:00"/>
    <x v="9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x v="31"/>
    <n v="50"/>
    <s v="music"/>
    <s v="metal"/>
    <d v="2015-10-14T13:57:11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x v="679"/>
    <n v="22.737763157894737"/>
    <s v="music"/>
    <s v="metal"/>
    <d v="2015-03-16T17:53:38"/>
    <d v="2015-04-15T22:59:00"/>
    <x v="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x v="680"/>
    <n v="42.724489795918366"/>
    <s v="music"/>
    <s v="metal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x v="681"/>
    <n v="52.916666666666664"/>
    <s v="music"/>
    <s v="jazz"/>
    <d v="2013-10-23T11:35:13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x v="682"/>
    <n v="50.5"/>
    <s v="music"/>
    <s v="jazz"/>
    <d v="2016-08-17T23:10:04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x v="683"/>
    <n v="42.5"/>
    <s v="music"/>
    <s v="jazz"/>
    <d v="2013-10-12T13:19:08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x v="684"/>
    <n v="18"/>
    <s v="music"/>
    <s v="jazz"/>
    <d v="2012-01-13T02:49:26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x v="685"/>
    <n v="34.177215189873415"/>
    <s v="music"/>
    <s v="jazz"/>
    <d v="2013-09-24T02:33:58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x v="686"/>
    <n v="22.5"/>
    <s v="music"/>
    <s v="jazz"/>
    <d v="2012-11-17T18:33:17"/>
    <d v="2013-01-16T18:33:17"/>
    <x v="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x v="687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x v="688"/>
    <n v="109.18181818181819"/>
    <s v="music"/>
    <s v="jazz"/>
    <d v="2009-10-02T02:31:46"/>
    <d v="2009-12-01T04:59:0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x v="689"/>
    <n v="50"/>
    <s v="music"/>
    <s v="jazz"/>
    <d v="2013-12-08T00:39:5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x v="690"/>
    <n v="346.66666666666669"/>
    <s v="music"/>
    <s v="jazz"/>
    <d v="2013-03-09T20:17:37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x v="691"/>
    <n v="12.4"/>
    <s v="music"/>
    <s v="jazz"/>
    <d v="2013-08-02T00:32:03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x v="692"/>
    <n v="27.083333333333332"/>
    <s v="music"/>
    <s v="jazz"/>
    <d v="2013-10-30T13:28:1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x v="693"/>
    <n v="32.5"/>
    <s v="music"/>
    <s v="jazz"/>
    <d v="2011-01-24T19:48:47"/>
    <d v="2011-03-10T19:48:47"/>
    <x v="3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x v="694"/>
    <n v="9"/>
    <s v="music"/>
    <s v="jazz"/>
    <d v="2012-10-02T04:00:40"/>
    <d v="2012-11-11T05:00:4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x v="695"/>
    <n v="34.761904761904759"/>
    <s v="music"/>
    <s v="jazz"/>
    <d v="2013-04-04T14:00:3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x v="109"/>
    <s v="0"/>
    <s v="music"/>
    <s v="jazz"/>
    <d v="2015-09-01T17:22:11"/>
    <d v="2015-09-21T17:22:11"/>
    <x v="5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x v="696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x v="697"/>
    <n v="46.586206896551722"/>
    <s v="music"/>
    <s v="jazz"/>
    <d v="2013-11-19T18:56:00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x v="698"/>
    <n v="32.5"/>
    <s v="music"/>
    <s v="jazz"/>
    <d v="2010-11-23T05:35:24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x v="699"/>
    <n v="21.466666666666665"/>
    <s v="music"/>
    <s v="jazz"/>
    <d v="2012-05-08T19:55:05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x v="700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x v="417"/>
    <n v="30"/>
    <s v="music"/>
    <s v="indie rock"/>
    <d v="2011-11-30T06:01:26"/>
    <d v="2012-01-14T06:01:26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x v="701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x v="702"/>
    <n v="83.375"/>
    <s v="music"/>
    <s v="indie rock"/>
    <d v="2016-01-02T22:27:15"/>
    <d v="2016-03-02T22:27:15"/>
    <x v="7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x v="460"/>
    <n v="10"/>
    <s v="music"/>
    <s v="indie rock"/>
    <d v="2012-03-13T19:15:46"/>
    <d v="2012-05-12T02:31:0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x v="703"/>
    <n v="35.714285714285715"/>
    <s v="music"/>
    <s v="indie rock"/>
    <d v="2016-12-09T22:35:11"/>
    <d v="2016-12-30T22:35:11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x v="704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x v="109"/>
    <s v="0"/>
    <s v="music"/>
    <s v="indie rock"/>
    <d v="2012-04-27T23:00:55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x v="705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x v="706"/>
    <n v="73.760000000000005"/>
    <s v="music"/>
    <s v="indie rock"/>
    <d v="2014-09-05T18:49:03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x v="707"/>
    <n v="31.25"/>
    <s v="music"/>
    <s v="indie rock"/>
    <d v="2013-10-22T16:46:19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x v="140"/>
    <n v="28.888888888888889"/>
    <s v="music"/>
    <s v="indie rock"/>
    <d v="2014-07-22T00:45:3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x v="708"/>
    <n v="143.8235294117647"/>
    <s v="music"/>
    <s v="indie rock"/>
    <d v="2010-05-06T04:48:03"/>
    <d v="2010-08-01T04:00:00"/>
    <x v="12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x v="709"/>
    <n v="40"/>
    <s v="music"/>
    <s v="indie rock"/>
    <d v="2015-03-02T21:32:4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x v="710"/>
    <n v="147.81132075471697"/>
    <s v="music"/>
    <s v="indie rock"/>
    <d v="2016-05-06T23:33:30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x v="711"/>
    <n v="27.857142857142858"/>
    <s v="music"/>
    <s v="indie rock"/>
    <d v="2010-09-10T03:03:49"/>
    <d v="2010-10-25T03:03:49"/>
    <x v="3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x v="142"/>
    <n v="44.444444444444443"/>
    <s v="music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x v="109"/>
    <s v="0"/>
    <s v="music"/>
    <s v="indie rock"/>
    <d v="2012-10-29T16:31:48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x v="712"/>
    <n v="35"/>
    <s v="music"/>
    <s v="indie rock"/>
    <d v="2011-12-01T18:11:50"/>
    <d v="2012-01-15T18:11:50"/>
    <x v="3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x v="713"/>
    <n v="35"/>
    <s v="music"/>
    <s v="indie rock"/>
    <d v="2011-04-13T02:22:42"/>
    <d v="2011-05-28T02:22:42"/>
    <x v="3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x v="714"/>
    <n v="10.5"/>
    <s v="music"/>
    <s v="jazz"/>
    <d v="2016-02-29T20:23:22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x v="109"/>
    <s v="0"/>
    <s v="music"/>
    <s v="jazz"/>
    <d v="2010-04-23T19:28:34"/>
    <d v="2010-06-08T19:11:00"/>
    <x v="6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x v="715"/>
    <n v="30"/>
    <s v="music"/>
    <s v="jazz"/>
    <d v="2014-07-09T23:10:22"/>
    <d v="2014-08-30T15:30:00"/>
    <x v="6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x v="416"/>
    <n v="40"/>
    <s v="music"/>
    <s v="jazz"/>
    <d v="2012-08-28T19:06:20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x v="716"/>
    <n v="50.333333333333336"/>
    <s v="music"/>
    <s v="jazz"/>
    <d v="2015-12-04T01:55:37"/>
    <d v="2016-01-03T01:55:37"/>
    <x v="0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x v="717"/>
    <n v="32.666666666666664"/>
    <s v="music"/>
    <s v="jazz"/>
    <d v="2010-11-25T05:45:26"/>
    <d v="2011-01-24T05:45:26"/>
    <x v="7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x v="109"/>
    <s v="0"/>
    <s v="music"/>
    <s v="jazz"/>
    <d v="2014-02-11T04:33:10"/>
    <d v="2014-03-13T03:33:10"/>
    <x v="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x v="109"/>
    <s v="0"/>
    <s v="music"/>
    <s v="jazz"/>
    <d v="2011-08-12T04:37:03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x v="109"/>
    <s v="0"/>
    <s v="music"/>
    <s v="jazz"/>
    <d v="2010-06-11T19:14:15"/>
    <d v="2010-07-27T04:59:00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x v="140"/>
    <n v="65"/>
    <s v="music"/>
    <s v="jazz"/>
    <d v="2012-06-21T16:34:00"/>
    <d v="2012-07-23T04:00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x v="718"/>
    <n v="24.6"/>
    <s v="music"/>
    <s v="jazz"/>
    <d v="2017-01-02T13:05:19"/>
    <d v="2017-03-03T13:05:19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x v="109"/>
    <s v="0"/>
    <s v="music"/>
    <s v="jazz"/>
    <d v="2014-01-03T00:07:25"/>
    <d v="2014-01-24T00:07:25"/>
    <x v="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x v="719"/>
    <n v="15"/>
    <s v="music"/>
    <s v="jazz"/>
    <d v="2012-10-12T02:37:27"/>
    <d v="2012-12-11T03:37:27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x v="720"/>
    <n v="82.583333333333329"/>
    <s v="music"/>
    <s v="jazz"/>
    <d v="2012-04-05T03:20:19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x v="109"/>
    <s v="0"/>
    <s v="music"/>
    <s v="jazz"/>
    <d v="2012-07-26T18:19:07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x v="721"/>
    <n v="41.666666666666664"/>
    <s v="music"/>
    <s v="jazz"/>
    <d v="2012-01-29T16:18:34"/>
    <d v="2012-03-01T04:59:0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x v="109"/>
    <s v="0"/>
    <s v="music"/>
    <s v="jazz"/>
    <d v="2010-09-13T20:28:54"/>
    <d v="2010-10-22T05:00:00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x v="722"/>
    <n v="30"/>
    <s v="music"/>
    <s v="jazz"/>
    <d v="2014-06-12T22:38:50"/>
    <d v="2014-07-14T02:30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x v="723"/>
    <n v="19.600000000000001"/>
    <s v="music"/>
    <s v="jazz"/>
    <d v="2014-11-01T21:59:21"/>
    <d v="2014-12-01T22:59:21"/>
    <x v="0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x v="724"/>
    <n v="100"/>
    <s v="music"/>
    <s v="jazz"/>
    <d v="2012-11-14T15:24:05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x v="109"/>
    <s v="0"/>
    <s v="music"/>
    <s v="jazz"/>
    <d v="2013-10-15T16:07:02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x v="725"/>
    <n v="231.75"/>
    <s v="music"/>
    <s v="jazz"/>
    <d v="2011-10-31T04:06:16"/>
    <d v="2011-12-12T05:06:16"/>
    <x v="3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x v="726"/>
    <n v="189.33333333333334"/>
    <s v="music"/>
    <s v="jazz"/>
    <d v="2014-08-27T12:43:13"/>
    <d v="2014-10-01T12:43: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x v="727"/>
    <n v="55"/>
    <s v="music"/>
    <s v="jazz"/>
    <d v="2014-10-22T23:02:0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x v="728"/>
    <n v="21.8"/>
    <s v="music"/>
    <s v="jazz"/>
    <d v="2013-01-14T22:37:49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x v="129"/>
    <n v="32"/>
    <s v="music"/>
    <s v="jazz"/>
    <d v="2013-10-28T21:08: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x v="109"/>
    <s v="0"/>
    <s v="music"/>
    <s v="jazz"/>
    <d v="2010-06-09T00:28:50"/>
    <d v="2010-07-08T22:40:00"/>
    <x v="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x v="109"/>
    <s v="0"/>
    <s v="music"/>
    <s v="jazz"/>
    <d v="2012-04-14T19:44:55"/>
    <d v="2012-05-14T19:44:55"/>
    <x v="0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x v="729"/>
    <n v="56.25"/>
    <s v="music"/>
    <s v="jazz"/>
    <d v="2012-09-28T20:41:53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x v="109"/>
    <s v="0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x v="730"/>
    <n v="69"/>
    <s v="music"/>
    <s v="jazz"/>
    <d v="2010-05-14T21:58:26"/>
    <d v="2010-06-25T21:32:0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x v="731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x v="732"/>
    <n v="46.033333333333331"/>
    <s v="music"/>
    <s v="jazz"/>
    <d v="2013-02-05T23:15:45"/>
    <d v="2013-03-22T22:15:45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x v="733"/>
    <n v="60"/>
    <s v="music"/>
    <s v="jazz"/>
    <d v="2014-03-13T04:03:29"/>
    <d v="2014-05-12T04:03:29"/>
    <x v="7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x v="734"/>
    <n v="50.666666666666664"/>
    <s v="music"/>
    <s v="jazz"/>
    <d v="2014-04-04T17:41:2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x v="735"/>
    <n v="25"/>
    <s v="music"/>
    <s v="jazz"/>
    <d v="2015-12-30T08:00:29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x v="109"/>
    <s v="0"/>
    <s v="music"/>
    <s v="jazz"/>
    <d v="2011-12-06T00:34:49"/>
    <d v="2012-01-18T20:00:0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x v="736"/>
    <n v="20"/>
    <s v="music"/>
    <s v="jazz"/>
    <d v="2013-10-04T19:09:1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x v="737"/>
    <n v="25"/>
    <s v="music"/>
    <s v="jazz"/>
    <d v="2012-08-03T11:30:4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x v="738"/>
    <n v="20"/>
    <s v="music"/>
    <s v="jazz"/>
    <d v="2013-05-22T18:18:58"/>
    <d v="2013-06-30T19:58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x v="739"/>
    <n v="110.28571428571429"/>
    <s v="technology"/>
    <s v="wearables"/>
    <d v="2015-06-27T00:12:06"/>
    <d v="2015-08-11T00:12:06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x v="740"/>
    <n v="37.451612903225808"/>
    <s v="technology"/>
    <s v="wearables"/>
    <d v="2017-01-11T02:19:05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x v="741"/>
    <n v="41.75"/>
    <s v="technology"/>
    <s v="wearables"/>
    <d v="2016-01-13T20:14:20"/>
    <d v="2016-02-18T20:14:20"/>
    <x v="4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x v="742"/>
    <n v="24.083333333333332"/>
    <s v="technology"/>
    <s v="wearables"/>
    <d v="2016-10-30T16:01:45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x v="743"/>
    <n v="69.40625"/>
    <s v="technology"/>
    <s v="wearables"/>
    <d v="2016-03-15T14:00:50"/>
    <d v="2016-04-18T14:00:00"/>
    <x v="4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x v="744"/>
    <n v="155.25"/>
    <s v="technology"/>
    <s v="wearables"/>
    <d v="2016-12-28T20:57:06"/>
    <d v="2017-02-18T23:59:00"/>
    <x v="6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x v="745"/>
    <n v="57.2"/>
    <s v="technology"/>
    <s v="wearables"/>
    <d v="2016-08-10T18:00:48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x v="109"/>
    <s v="0"/>
    <s v="technology"/>
    <s v="wearables"/>
    <d v="2016-05-01T18:45:06"/>
    <d v="2016-06-30T18:45:06"/>
    <x v="7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x v="746"/>
    <n v="60"/>
    <s v="technology"/>
    <s v="wearables"/>
    <d v="2016-02-11T19:52:44"/>
    <d v="2016-03-12T19:52:44"/>
    <x v="0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x v="747"/>
    <n v="39"/>
    <s v="technology"/>
    <s v="wearables"/>
    <d v="2015-12-23T01:02:56"/>
    <d v="2016-02-21T01:02:56"/>
    <x v="7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x v="748"/>
    <n v="58.416666666666664"/>
    <s v="technology"/>
    <s v="wearables"/>
    <d v="2015-12-18T18:01:01"/>
    <d v="2016-01-17T18:01:01"/>
    <x v="0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x v="749"/>
    <n v="158.63636363636363"/>
    <s v="technology"/>
    <s v="wearables"/>
    <d v="2016-04-20T15:41:12"/>
    <d v="2016-06-04T15:41:12"/>
    <x v="3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x v="750"/>
    <n v="99.857142857142861"/>
    <s v="technology"/>
    <s v="wearables"/>
    <d v="2016-10-19T14:43:3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x v="751"/>
    <n v="25.2"/>
    <s v="technology"/>
    <s v="wearables"/>
    <d v="2014-12-26T03:56:39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x v="752"/>
    <n v="89.191780821917803"/>
    <s v="technology"/>
    <s v="wearables"/>
    <d v="2015-07-09T20:00:39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x v="753"/>
    <n v="182.6236559139785"/>
    <s v="technology"/>
    <s v="wearables"/>
    <d v="2016-08-04T07:05:00"/>
    <d v="2016-09-13T07:05:00"/>
    <x v="3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x v="754"/>
    <n v="50.647058823529413"/>
    <s v="technology"/>
    <s v="wearables"/>
    <d v="2015-02-25T21:55:59"/>
    <d v="2015-04-26T20:55:59"/>
    <x v="7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x v="755"/>
    <n v="33.285714285714285"/>
    <s v="technology"/>
    <s v="wearables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x v="756"/>
    <n v="51.823529411764703"/>
    <s v="technology"/>
    <s v="wearables"/>
    <d v="2015-03-19T19:16:03"/>
    <d v="2015-04-10T04:59:00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x v="757"/>
    <n v="113.62573099415205"/>
    <s v="technology"/>
    <s v="wearables"/>
    <d v="2014-12-20T04:11:05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x v="758"/>
    <n v="136.46276595744681"/>
    <s v="technology"/>
    <s v="wearables"/>
    <d v="2017-01-31T15:02:35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x v="759"/>
    <n v="364.35454545454547"/>
    <s v="technology"/>
    <s v="wearables"/>
    <d v="2017-01-05T16:38:55"/>
    <d v="2017-02-20T19:00:00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x v="760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x v="761"/>
    <n v="41.888888888888886"/>
    <s v="technology"/>
    <s v="wearables"/>
    <d v="2016-09-12T15:15:19"/>
    <d v="2016-10-17T15:15:19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x v="762"/>
    <n v="30.310344827586206"/>
    <s v="technology"/>
    <s v="wearables"/>
    <d v="2015-07-23T15:05:19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x v="763"/>
    <n v="49.666666666666664"/>
    <s v="technology"/>
    <s v="wearables"/>
    <d v="2016-09-24T00:24:06"/>
    <d v="2016-10-26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x v="764"/>
    <n v="59.2"/>
    <s v="technology"/>
    <s v="wearables"/>
    <d v="2016-09-06T15:15:32"/>
    <d v="2016-10-06T15:15:32"/>
    <x v="0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x v="765"/>
    <n v="43.97530864197531"/>
    <s v="technology"/>
    <s v="wearables"/>
    <d v="2016-02-22T06:06:14"/>
    <d v="2016-04-22T05:06:14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x v="766"/>
    <n v="26.5"/>
    <s v="technology"/>
    <s v="wearables"/>
    <d v="2014-07-16T20:20:34"/>
    <d v="2014-08-15T20:20:34"/>
    <x v="0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x v="767"/>
    <n v="1272.7272727272727"/>
    <s v="technology"/>
    <s v="wearables"/>
    <d v="2017-01-07T07:16:47"/>
    <d v="2017-02-09T07:16:4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x v="768"/>
    <n v="164"/>
    <s v="technology"/>
    <s v="wearables"/>
    <d v="2016-12-17T05:17:33"/>
    <d v="2017-01-23T04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x v="769"/>
    <n v="45.2"/>
    <s v="technology"/>
    <s v="wearables"/>
    <d v="2015-04-17T17:01:00"/>
    <d v="2015-06-01T17:01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x v="770"/>
    <n v="153.88888888888889"/>
    <s v="technology"/>
    <s v="wearables"/>
    <d v="2014-08-05T20:46:38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x v="771"/>
    <n v="51.375"/>
    <s v="technology"/>
    <s v="wearables"/>
    <d v="2015-09-10T00:21:33"/>
    <d v="2015-11-09T01:21:33"/>
    <x v="7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x v="470"/>
    <n v="93.333333333333329"/>
    <s v="technology"/>
    <s v="wearables"/>
    <d v="2016-02-24T17:59:16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x v="772"/>
    <n v="108.625"/>
    <s v="technology"/>
    <s v="wearables"/>
    <d v="2016-04-29T16:43:05"/>
    <d v="2016-06-28T16:43:05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x v="773"/>
    <n v="160.5"/>
    <s v="technology"/>
    <s v="wearables"/>
    <d v="2015-06-30T01:24:57"/>
    <d v="2015-08-14T01:24:5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x v="774"/>
    <n v="75.75"/>
    <s v="technology"/>
    <s v="wearables"/>
    <d v="2016-01-22T22:36:3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x v="775"/>
    <n v="790.83739837398377"/>
    <s v="technology"/>
    <s v="wearables"/>
    <d v="2016-01-26T07:25:01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x v="776"/>
    <n v="301.93916666666667"/>
    <s v="technology"/>
    <s v="wearables"/>
    <d v="2016-05-16T10:00:28"/>
    <d v="2016-06-20T18:59:0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x v="777"/>
    <n v="47.935483870967744"/>
    <s v="technology"/>
    <s v="wearables"/>
    <d v="2014-10-16T21:42:02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x v="778"/>
    <n v="2.75"/>
    <s v="technology"/>
    <s v="wearables"/>
    <d v="2014-07-10T22:43:42"/>
    <d v="2014-08-09T22:43:42"/>
    <x v="0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x v="779"/>
    <n v="1"/>
    <s v="technology"/>
    <s v="wearables"/>
    <d v="2016-09-02T18:04:46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x v="780"/>
    <n v="171.79329608938548"/>
    <s v="technology"/>
    <s v="wearables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x v="550"/>
    <n v="35.333333333333336"/>
    <s v="technology"/>
    <s v="wearables"/>
    <d v="2015-02-26T02:46:48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x v="781"/>
    <n v="82.086956521739125"/>
    <s v="technology"/>
    <s v="wearables"/>
    <d v="2015-12-01T23:13:3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x v="782"/>
    <n v="110.8695652173913"/>
    <s v="technology"/>
    <s v="wearables"/>
    <d v="2015-11-16T18:25:00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x v="783"/>
    <n v="161.21951219512195"/>
    <s v="technology"/>
    <s v="wearables"/>
    <d v="2014-05-14T07:04:10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x v="109"/>
    <s v="0"/>
    <s v="technology"/>
    <s v="wearables"/>
    <d v="2016-09-01T08:33:45"/>
    <d v="2016-10-01T08:33:45"/>
    <x v="0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x v="784"/>
    <n v="52.40625"/>
    <s v="technology"/>
    <s v="wearables"/>
    <d v="2016-08-29T22:24:55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x v="477"/>
    <n v="13"/>
    <s v="technology"/>
    <s v="wearables"/>
    <d v="2014-08-04T18:49:24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x v="785"/>
    <n v="30.285714285714285"/>
    <s v="technology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x v="786"/>
    <n v="116.75"/>
    <s v="technology"/>
    <s v="wearables"/>
    <d v="2016-03-08T22:11:59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x v="787"/>
    <n v="89.59693877551021"/>
    <s v="technology"/>
    <s v="wearables"/>
    <d v="2016-10-09T23:09:28"/>
    <d v="2016-11-12T05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x v="788"/>
    <n v="424.45454545454544"/>
    <s v="technology"/>
    <s v="wearables"/>
    <d v="2014-10-09T06:18:50"/>
    <d v="2014-11-30T22:59:00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x v="789"/>
    <n v="80.666666666666671"/>
    <s v="technology"/>
    <s v="wearables"/>
    <d v="2014-11-04T22:34:40"/>
    <d v="2014-11-29T16:00:00"/>
    <x v="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x v="790"/>
    <n v="13"/>
    <s v="technology"/>
    <s v="wearables"/>
    <d v="2014-06-27T20:47:40"/>
    <d v="2014-07-27T15:27:00"/>
    <x v="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x v="698"/>
    <n v="8.125"/>
    <s v="technology"/>
    <s v="wearables"/>
    <d v="2014-10-29T02:28:1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x v="791"/>
    <n v="153.42794759825327"/>
    <s v="technology"/>
    <s v="wearables"/>
    <d v="2015-10-05T04:03:21"/>
    <d v="2015-11-19T05:03:2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x v="792"/>
    <n v="292.07499999999999"/>
    <s v="technology"/>
    <s v="wearables"/>
    <d v="2014-10-14T07:11:30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x v="793"/>
    <n v="3304"/>
    <s v="technology"/>
    <s v="wearables"/>
    <d v="2017-01-14T01:26:00"/>
    <d v="2017-03-15T00:26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x v="87"/>
    <n v="1300"/>
    <s v="technology"/>
    <s v="wearables"/>
    <d v="2016-12-16T17:16:53"/>
    <d v="2017-01-30T17:16:5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x v="794"/>
    <n v="134.54545454545453"/>
    <s v="technology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x v="795"/>
    <n v="214.06666666666666"/>
    <s v="technology"/>
    <s v="wearables"/>
    <d v="2017-02-14T17:01:01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x v="796"/>
    <n v="216.33684210526314"/>
    <s v="technology"/>
    <s v="wearables"/>
    <d v="2016-01-19T17:00:27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x v="797"/>
    <n v="932.31055900621118"/>
    <s v="technology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x v="798"/>
    <n v="29.25"/>
    <s v="technology"/>
    <s v="wearables"/>
    <d v="2014-12-04T00:57:52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x v="799"/>
    <n v="174.94736842105263"/>
    <s v="technology"/>
    <s v="wearables"/>
    <d v="2016-11-02T14:00:23"/>
    <d v="2016-12-14T15:00:2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x v="800"/>
    <n v="250"/>
    <s v="technology"/>
    <s v="wearables"/>
    <d v="2016-11-28T19:25:15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x v="801"/>
    <n v="65"/>
    <s v="technology"/>
    <s v="wearables"/>
    <d v="2016-05-20T14:30:46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x v="802"/>
    <n v="55"/>
    <s v="technology"/>
    <s v="wearables"/>
    <d v="2016-07-10T19:54:22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x v="803"/>
    <n v="75"/>
    <s v="technology"/>
    <s v="wearables"/>
    <d v="2014-11-03T21:33:15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x v="804"/>
    <n v="1389.3561935483872"/>
    <s v="technology"/>
    <s v="wearables"/>
    <d v="2016-12-10T10:34:12"/>
    <d v="2017-01-24T10:34: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x v="805"/>
    <n v="95.911111111111111"/>
    <s v="technology"/>
    <s v="wearables"/>
    <d v="2015-12-01T20:00:56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x v="806"/>
    <n v="191.25"/>
    <s v="technology"/>
    <s v="wearables"/>
    <d v="2014-11-12T00:03:35"/>
    <d v="2015-01-01T00:03:35"/>
    <x v="6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x v="129"/>
    <n v="40"/>
    <s v="technology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x v="807"/>
    <n v="74.78947368421052"/>
    <s v="technology"/>
    <s v="wearables"/>
    <d v="2016-02-22T02:34:16"/>
    <d v="2016-04-07T01:34:16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x v="808"/>
    <n v="161.11830985915492"/>
    <s v="technology"/>
    <s v="wearables"/>
    <d v="2015-10-12T16:12:15"/>
    <d v="2015-11-21T17:12:15"/>
    <x v="3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x v="809"/>
    <n v="88.714285714285708"/>
    <s v="technology"/>
    <s v="wearables"/>
    <d v="2016-06-14T11:48:53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x v="810"/>
    <n v="53.25"/>
    <s v="technology"/>
    <s v="wearables"/>
    <d v="2015-01-05T23:22:2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x v="811"/>
    <n v="106.2"/>
    <s v="music"/>
    <s v="electronic music"/>
    <d v="2015-05-03T01:40:0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x v="812"/>
    <n v="22.079728033472804"/>
    <s v="music"/>
    <s v="electronic music"/>
    <d v="2015-09-24T06:02:51"/>
    <d v="2015-10-17T04:00:00"/>
    <x v="5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x v="813"/>
    <n v="31.054054054054053"/>
    <s v="music"/>
    <s v="electronic music"/>
    <d v="2015-04-17T15:31:17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x v="814"/>
    <n v="36.206106870229007"/>
    <s v="music"/>
    <s v="electronic music"/>
    <d v="2015-05-21T22:04:21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x v="815"/>
    <n v="388.9762295081967"/>
    <s v="music"/>
    <s v="electronic music"/>
    <d v="2016-01-01T13:56:03"/>
    <d v="2016-01-31T13:56:03"/>
    <x v="0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x v="816"/>
    <n v="71.848571428571432"/>
    <s v="music"/>
    <s v="electronic music"/>
    <d v="2015-02-14T20:00:37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x v="817"/>
    <n v="57.381803278688523"/>
    <s v="music"/>
    <s v="electronic music"/>
    <d v="2016-02-26T09:46:56"/>
    <d v="2016-03-31T08:46:5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x v="818"/>
    <n v="69.666666666666671"/>
    <s v="music"/>
    <s v="electronic music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x v="819"/>
    <n v="45.988235294117644"/>
    <s v="music"/>
    <s v="electronic music"/>
    <d v="2017-01-20T15:03:25"/>
    <d v="2017-03-06T20:00:00"/>
    <x v="3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x v="820"/>
    <n v="79.262411347517727"/>
    <s v="music"/>
    <s v="electronic music"/>
    <d v="2015-02-09T17:05:07"/>
    <d v="2015-04-04T21:59:00"/>
    <x v="9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x v="821"/>
    <n v="43.031446540880502"/>
    <s v="music"/>
    <s v="electronic music"/>
    <d v="2016-08-29T11:35:49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x v="202"/>
    <n v="108.48484848484848"/>
    <s v="music"/>
    <s v="electronic music"/>
    <d v="2015-11-16T18:20:10"/>
    <d v="2015-12-16T18:20:10"/>
    <x v="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x v="822"/>
    <n v="61.029583333333335"/>
    <s v="music"/>
    <s v="electronic music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x v="823"/>
    <n v="50.592592592592595"/>
    <s v="music"/>
    <s v="electronic music"/>
    <d v="2016-11-14T17:34:40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x v="824"/>
    <n v="39.157168674698795"/>
    <s v="music"/>
    <s v="electronic music"/>
    <d v="2016-07-04T04:00:04"/>
    <d v="2016-08-05T03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x v="825"/>
    <n v="65.15789473684211"/>
    <s v="music"/>
    <s v="electronic music"/>
    <d v="2015-01-12T15:23:40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x v="826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x v="426"/>
    <n v="48.61904761904762"/>
    <s v="music"/>
    <s v="electronic music"/>
    <d v="2015-04-25T19:44:22"/>
    <d v="2015-05-18T05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x v="827"/>
    <n v="35.73770491803279"/>
    <s v="music"/>
    <s v="electronic music"/>
    <d v="2016-02-18T05:33:43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x v="828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x v="385"/>
    <n v="250"/>
    <s v="journalism"/>
    <s v="audio"/>
    <d v="2016-07-28T17:00:09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x v="109"/>
    <s v="0"/>
    <s v="journalism"/>
    <s v="audio"/>
    <d v="2014-07-11T01:26:32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x v="829"/>
    <n v="10"/>
    <s v="journalism"/>
    <s v="audio"/>
    <d v="2014-07-31T16:42:28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x v="830"/>
    <n v="29.236301369863014"/>
    <s v="journalism"/>
    <s v="audio"/>
    <d v="2015-04-20T06:04:15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x v="831"/>
    <n v="3"/>
    <s v="journalism"/>
    <s v="audio"/>
    <d v="2015-01-07T22:13:21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x v="832"/>
    <n v="33.25"/>
    <s v="journalism"/>
    <s v="audio"/>
    <d v="2014-07-24T20:59:10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x v="109"/>
    <s v="0"/>
    <s v="journalism"/>
    <s v="audio"/>
    <d v="2015-11-11T20:26:00"/>
    <d v="2015-12-26T20:26:00"/>
    <x v="3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x v="833"/>
    <n v="1"/>
    <s v="journalism"/>
    <s v="audio"/>
    <d v="2014-10-06T19:38:35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x v="834"/>
    <n v="53"/>
    <s v="journalism"/>
    <s v="audio"/>
    <d v="2016-08-16T01:16:29"/>
    <d v="2016-09-25T01:16:29"/>
    <x v="3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x v="109"/>
    <s v="0"/>
    <s v="journalism"/>
    <s v="audio"/>
    <d v="2016-01-13T10:20:45"/>
    <d v="2016-02-12T10:20:45"/>
    <x v="0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x v="109"/>
    <s v="0"/>
    <s v="journalism"/>
    <s v="audio"/>
    <d v="2015-08-15T19:07:57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x v="109"/>
    <s v="0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x v="109"/>
    <s v="0"/>
    <s v="journalism"/>
    <s v="audio"/>
    <d v="2016-04-23T19:08:15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x v="460"/>
    <n v="15"/>
    <s v="journalism"/>
    <s v="audio"/>
    <d v="2017-02-09T04:08:52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x v="109"/>
    <s v="0"/>
    <s v="journalism"/>
    <s v="audio"/>
    <d v="2014-07-11T20:26:3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x v="109"/>
    <s v="0"/>
    <s v="journalism"/>
    <s v="audio"/>
    <d v="2016-02-06T23:49:0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x v="109"/>
    <s v="0"/>
    <s v="journalism"/>
    <s v="audio"/>
    <d v="2015-02-23T17:16:17"/>
    <d v="2015-04-24T16:16:17"/>
    <x v="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x v="109"/>
    <s v="0"/>
    <s v="journalism"/>
    <s v="audio"/>
    <d v="2016-11-04T20:54:43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x v="109"/>
    <s v="0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x v="109"/>
    <s v="0"/>
    <s v="journalism"/>
    <s v="audio"/>
    <d v="2015-02-11T18:57:36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x v="460"/>
    <n v="50"/>
    <s v="journalism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x v="109"/>
    <s v="0"/>
    <s v="journalism"/>
    <s v="audio"/>
    <d v="2016-03-03T06:38:28"/>
    <d v="2016-05-02T01:00:00"/>
    <x v="7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x v="835"/>
    <n v="47.5"/>
    <s v="journalism"/>
    <s v="audio"/>
    <d v="2016-07-05T19:22:21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x v="109"/>
    <s v="0"/>
    <s v="journalism"/>
    <s v="audio"/>
    <d v="2016-08-01T00:44:22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x v="836"/>
    <n v="65.666666666666671"/>
    <s v="games"/>
    <s v="video games"/>
    <d v="2013-05-23T05:28:23"/>
    <d v="2013-07-07T05:28:23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x v="837"/>
    <n v="16.2"/>
    <s v="games"/>
    <s v="video games"/>
    <d v="2014-01-22T09:08:42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x v="838"/>
    <n v="34.128378378378379"/>
    <s v="games"/>
    <s v="video games"/>
    <d v="2013-06-20T23:06:22"/>
    <d v="2013-08-04T23:06:22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x v="839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x v="840"/>
    <n v="11.25"/>
    <s v="games"/>
    <s v="video games"/>
    <d v="2016-03-11T08:54:24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x v="841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x v="449"/>
    <n v="35"/>
    <s v="games"/>
    <s v="video games"/>
    <d v="2012-09-11T00:17:02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x v="109"/>
    <s v="0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x v="842"/>
    <n v="12.75"/>
    <s v="games"/>
    <s v="video games"/>
    <d v="2014-01-06T19:58:17"/>
    <d v="2014-02-05T19:58:17"/>
    <x v="0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x v="843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x v="844"/>
    <n v="113.56666666666666"/>
    <s v="games"/>
    <s v="video games"/>
    <d v="2013-12-05T04:09:05"/>
    <d v="2014-01-04T04:09:05"/>
    <x v="0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x v="684"/>
    <n v="15"/>
    <s v="games"/>
    <s v="video games"/>
    <d v="2012-04-06T21:41:56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x v="845"/>
    <n v="48.281025641025643"/>
    <s v="games"/>
    <s v="video games"/>
    <d v="2014-07-18T09:04:10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x v="846"/>
    <n v="43.976047904191617"/>
    <s v="games"/>
    <s v="video games"/>
    <d v="2015-12-15T04:00:11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x v="847"/>
    <n v="9"/>
    <s v="games"/>
    <s v="video games"/>
    <d v="2011-06-07T04:42:01"/>
    <d v="2011-07-22T04:42:01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x v="848"/>
    <n v="37.666666666666664"/>
    <s v="games"/>
    <s v="video games"/>
    <d v="2016-04-19T13:35:36"/>
    <d v="2016-05-14T13:35:36"/>
    <x v="0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x v="849"/>
    <n v="18.581632653061224"/>
    <s v="games"/>
    <s v="video games"/>
    <d v="2014-04-11T03:18:53"/>
    <d v="2014-05-11T03:18:53"/>
    <x v="0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x v="850"/>
    <n v="3"/>
    <s v="games"/>
    <s v="video games"/>
    <d v="2014-12-29T22:14:52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x v="470"/>
    <n v="18.666666666666668"/>
    <s v="games"/>
    <s v="video games"/>
    <d v="2012-07-11T21:44:48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x v="380"/>
    <n v="410"/>
    <s v="games"/>
    <s v="video games"/>
    <d v="2014-06-03T15:49:43"/>
    <d v="2014-08-02T15:49:43"/>
    <x v="7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x v="109"/>
    <s v="0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x v="851"/>
    <n v="114"/>
    <s v="games"/>
    <s v="video games"/>
    <d v="2016-02-13T16:06:15"/>
    <d v="2016-03-14T15:06:15"/>
    <x v="0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x v="852"/>
    <n v="7.5"/>
    <s v="games"/>
    <s v="video games"/>
    <d v="2014-07-25T20:48:11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x v="109"/>
    <s v="0"/>
    <s v="games"/>
    <s v="video games"/>
    <d v="2014-05-16T17:08:07"/>
    <d v="2014-06-15T17:08:07"/>
    <x v="0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x v="853"/>
    <n v="43.41727891156463"/>
    <s v="games"/>
    <s v="video games"/>
    <d v="2014-03-25T19:11:07"/>
    <d v="2014-04-24T19:11:07"/>
    <x v="0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x v="854"/>
    <n v="23.959183673469386"/>
    <s v="games"/>
    <s v="video games"/>
    <d v="2015-05-27T04:32:5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x v="855"/>
    <n v="5"/>
    <s v="games"/>
    <s v="video games"/>
    <d v="2015-04-29T04:27:33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x v="856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x v="857"/>
    <n v="3"/>
    <s v="games"/>
    <s v="video games"/>
    <d v="2012-12-07T00:37:18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x v="858"/>
    <n v="10.5625"/>
    <s v="games"/>
    <s v="video games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x v="859"/>
    <n v="122.00037037037038"/>
    <s v="games"/>
    <s v="video games"/>
    <d v="2011-09-09T17:07:13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x v="860"/>
    <n v="267.80851063829789"/>
    <s v="games"/>
    <s v="video games"/>
    <d v="2013-07-31T12:53:40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x v="861"/>
    <n v="74.206896551724142"/>
    <s v="games"/>
    <s v="video games"/>
    <d v="2014-09-03T12:25:54"/>
    <d v="2014-10-04T03:30:00"/>
    <x v="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x v="862"/>
    <n v="6.7142857142857144"/>
    <s v="games"/>
    <s v="video games"/>
    <d v="2014-01-21T19:01:17"/>
    <d v="2014-03-02T19:01:17"/>
    <x v="3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x v="863"/>
    <n v="81.954545454545453"/>
    <s v="games"/>
    <s v="video games"/>
    <d v="2014-03-14T18:18:15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x v="724"/>
    <n v="25"/>
    <s v="games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x v="453"/>
    <n v="10"/>
    <s v="games"/>
    <s v="video games"/>
    <d v="2016-01-15T02:39:31"/>
    <d v="2016-02-14T02:39:31"/>
    <x v="0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x v="864"/>
    <n v="6.833333333333333"/>
    <s v="games"/>
    <s v="video games"/>
    <d v="2016-06-17T18:32:18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x v="865"/>
    <n v="17.708333333333332"/>
    <s v="games"/>
    <s v="video games"/>
    <d v="2013-10-30T01:05:25"/>
    <d v="2013-12-09T05:59:00"/>
    <x v="3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x v="866"/>
    <n v="16.2"/>
    <s v="games"/>
    <s v="video games"/>
    <d v="2016-04-19T05:19:50"/>
    <d v="2016-06-18T05:19:50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x v="867"/>
    <n v="80.297297297297291"/>
    <s v="games"/>
    <s v="video games"/>
    <d v="2014-05-12T09:50:21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x v="868"/>
    <n v="71.55"/>
    <s v="games"/>
    <s v="video games"/>
    <d v="2014-02-22T03:15:27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x v="869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x v="109"/>
    <s v="0"/>
    <s v="games"/>
    <s v="video games"/>
    <d v="2014-06-23T20:40:24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x v="870"/>
    <n v="34.88095238095238"/>
    <s v="games"/>
    <s v="video games"/>
    <d v="2012-02-13T15:17:15"/>
    <d v="2012-04-13T14:17:15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x v="871"/>
    <n v="15"/>
    <s v="games"/>
    <s v="video games"/>
    <d v="2016-10-19T18:03:10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x v="872"/>
    <n v="23.181818181818183"/>
    <s v="games"/>
    <s v="video games"/>
    <d v="2012-11-07T22:23:42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x v="167"/>
    <n v="1"/>
    <s v="games"/>
    <s v="video games"/>
    <d v="2015-12-09T04:53: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x v="873"/>
    <n v="100.23371794871794"/>
    <s v="games"/>
    <s v="video games"/>
    <d v="2014-11-20T18:13:31"/>
    <d v="2015-01-19T08:30:00"/>
    <x v="7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x v="724"/>
    <n v="5"/>
    <s v="games"/>
    <s v="video games"/>
    <d v="2014-07-15T23:27:00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x v="874"/>
    <n v="3.3333333333333335"/>
    <s v="games"/>
    <s v="video games"/>
    <d v="2013-09-09T08:18:07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x v="875"/>
    <n v="13.25"/>
    <s v="games"/>
    <s v="video games"/>
    <d v="2016-02-29T16:41:35"/>
    <d v="2016-03-30T15:41:35"/>
    <x v="0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x v="876"/>
    <n v="17.852"/>
    <s v="games"/>
    <s v="video games"/>
    <d v="2012-04-10T20:20:08"/>
    <d v="2012-06-09T20:20:08"/>
    <x v="7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x v="877"/>
    <n v="10.375"/>
    <s v="games"/>
    <s v="video games"/>
    <d v="2015-11-25T14:21:5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x v="878"/>
    <n v="36.333333333333336"/>
    <s v="games"/>
    <s v="video games"/>
    <d v="2014-03-06T03:59:39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x v="879"/>
    <n v="5"/>
    <s v="games"/>
    <s v="video games"/>
    <d v="2014-03-24T19:01:04"/>
    <d v="2014-04-06T19:01:04"/>
    <x v="2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x v="109"/>
    <s v="0"/>
    <s v="games"/>
    <s v="video games"/>
    <d v="2011-09-13T20:56:40"/>
    <d v="2011-10-28T20:56:40"/>
    <x v="3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x v="880"/>
    <n v="5.8"/>
    <s v="games"/>
    <s v="video games"/>
    <d v="2016-02-12T22:25:1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x v="109"/>
    <s v="0"/>
    <s v="games"/>
    <s v="video games"/>
    <d v="2013-05-16T16:53:45"/>
    <d v="2013-05-30T16:53:45"/>
    <x v="2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x v="881"/>
    <n v="3.6666666666666665"/>
    <s v="games"/>
    <s v="video games"/>
    <d v="2014-03-20T12:34:0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x v="882"/>
    <n v="60.714285714285715"/>
    <s v="games"/>
    <s v="mobile games"/>
    <d v="2015-03-31T16:00:51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x v="109"/>
    <s v="0"/>
    <s v="games"/>
    <s v="mobile games"/>
    <d v="2015-07-27T14:58:50"/>
    <d v="2015-09-25T14:58:50"/>
    <x v="7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x v="724"/>
    <n v="5"/>
    <s v="games"/>
    <s v="mobile games"/>
    <d v="2016-06-14T07:51:34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x v="883"/>
    <n v="25.434782608695652"/>
    <s v="games"/>
    <s v="mobile games"/>
    <d v="2014-10-14T20:30:00"/>
    <d v="2014-11-14T21:30:00"/>
    <x v="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x v="370"/>
    <n v="1"/>
    <s v="games"/>
    <s v="mobile games"/>
    <d v="2014-07-08T15:35:17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x v="884"/>
    <n v="10.5"/>
    <s v="games"/>
    <s v="mobile games"/>
    <d v="2016-05-06T06:21:33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x v="881"/>
    <n v="3.6666666666666665"/>
    <s v="games"/>
    <s v="mobile games"/>
    <d v="2014-09-26T23:55:00"/>
    <d v="2014-11-26T00:55:00"/>
    <x v="7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x v="109"/>
    <s v="0"/>
    <s v="games"/>
    <s v="mobile games"/>
    <d v="2015-11-24T21:47:48"/>
    <d v="2015-12-24T21:47:48"/>
    <x v="0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x v="885"/>
    <n v="110.61538461538461"/>
    <s v="games"/>
    <s v="mobile games"/>
    <d v="2016-12-02T02:46:11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x v="886"/>
    <n v="20"/>
    <s v="games"/>
    <s v="mobile games"/>
    <d v="2014-07-01T09:46:21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x v="524"/>
    <n v="1"/>
    <s v="games"/>
    <s v="mobile games"/>
    <d v="2014-11-15T06:50:28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x v="152"/>
    <n v="50"/>
    <s v="games"/>
    <s v="mobile games"/>
    <d v="2016-07-07T23:44:54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x v="887"/>
    <n v="45"/>
    <s v="games"/>
    <s v="mobile games"/>
    <d v="2015-11-19T16:07:09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x v="888"/>
    <n v="253.2051282051282"/>
    <s v="games"/>
    <s v="mobile games"/>
    <d v="2016-03-24T19:40:21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x v="737"/>
    <n v="31.25"/>
    <s v="games"/>
    <s v="mobile games"/>
    <d v="2017-01-01T21:45:31"/>
    <d v="2017-01-21T21:45:31"/>
    <x v="5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x v="889"/>
    <n v="5"/>
    <s v="games"/>
    <s v="mobile games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x v="109"/>
    <s v="0"/>
    <s v="games"/>
    <s v="mobile games"/>
    <d v="2015-07-07T11:05:21"/>
    <d v="2015-08-06T11:05:21"/>
    <x v="0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x v="109"/>
    <s v="0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x v="109"/>
    <s v="0"/>
    <s v="games"/>
    <s v="mobile games"/>
    <d v="2015-01-18T00:08:4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x v="890"/>
    <n v="23.25"/>
    <s v="games"/>
    <s v="mobile games"/>
    <d v="2015-11-17T04:38:46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x v="109"/>
    <s v="0"/>
    <s v="food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x v="415"/>
    <n v="100"/>
    <s v="food"/>
    <s v="food trucks"/>
    <d v="2014-08-03T17:56:32"/>
    <d v="2014-10-02T17:56:32"/>
    <x v="7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x v="891"/>
    <n v="44.166666666666664"/>
    <s v="food"/>
    <s v="food trucks"/>
    <d v="2014-03-25T22:52:53"/>
    <d v="2014-05-02T22:52:53"/>
    <x v="4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x v="109"/>
    <s v="0"/>
    <s v="food"/>
    <s v="food trucks"/>
    <d v="2014-08-20T23:19:43"/>
    <d v="2014-10-19T23:19:43"/>
    <x v="7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x v="892"/>
    <n v="24.333333333333332"/>
    <s v="food"/>
    <s v="food trucks"/>
    <d v="2016-11-01T04:06:21"/>
    <d v="2016-12-01T05:06:21"/>
    <x v="0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x v="840"/>
    <n v="37.5"/>
    <s v="food"/>
    <s v="food trucks"/>
    <d v="2016-05-17T17:02:46"/>
    <d v="2016-06-16T17:02:46"/>
    <x v="0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x v="893"/>
    <n v="42"/>
    <s v="food"/>
    <s v="food trucks"/>
    <d v="2015-11-09T22:54:35"/>
    <d v="2016-01-08T22:54:35"/>
    <x v="7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x v="109"/>
    <s v="0"/>
    <s v="food"/>
    <s v="food trucks"/>
    <d v="2015-08-08T02:27:43"/>
    <d v="2015-09-07T02:27:43"/>
    <x v="0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x v="894"/>
    <n v="60.733333333333334"/>
    <s v="food"/>
    <s v="food trucks"/>
    <d v="2015-04-15T17:01:52"/>
    <d v="2015-05-15T17:01:52"/>
    <x v="0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x v="895"/>
    <n v="50"/>
    <s v="food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x v="896"/>
    <n v="108.33333333333333"/>
    <s v="food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x v="897"/>
    <n v="23.5"/>
    <s v="food"/>
    <s v="food trucks"/>
    <d v="2014-07-15T18:20:08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x v="109"/>
    <s v="0"/>
    <s v="food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x v="898"/>
    <n v="50.333333333333336"/>
    <s v="food"/>
    <s v="food trucks"/>
    <d v="2014-10-06T15:04:40"/>
    <d v="2014-12-05T16:04:40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x v="899"/>
    <n v="11.666666666666666"/>
    <s v="food"/>
    <s v="food trucks"/>
    <d v="2014-11-09T02:12:0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x v="109"/>
    <s v="0"/>
    <s v="food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x v="900"/>
    <n v="60.789473684210527"/>
    <s v="food"/>
    <s v="food trucks"/>
    <d v="2015-02-26T03:43:0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x v="109"/>
    <s v="0"/>
    <s v="food"/>
    <s v="food trucks"/>
    <d v="2015-04-28T15:06:29"/>
    <d v="2015-05-19T15:06:29"/>
    <x v="5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x v="901"/>
    <n v="17.5"/>
    <s v="food"/>
    <s v="food trucks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x v="109"/>
    <s v="0"/>
    <s v="food"/>
    <s v="food trucks"/>
    <d v="2014-07-10T17:22: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x v="109"/>
    <s v="0"/>
    <s v="food"/>
    <s v="food trucks"/>
    <d v="2016-05-19T17:23:02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x v="902"/>
    <n v="82.82"/>
    <s v="food"/>
    <s v="food trucks"/>
    <d v="2014-06-02T05:08:50"/>
    <d v="2014-07-06T05:08:50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x v="903"/>
    <n v="358.875"/>
    <s v="food"/>
    <s v="food trucks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x v="904"/>
    <n v="61.1875"/>
    <s v="food"/>
    <s v="food trucks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x v="905"/>
    <n v="340"/>
    <s v="food"/>
    <s v="food trucks"/>
    <d v="2016-08-23T01:17:45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x v="906"/>
    <n v="5.666666666666667"/>
    <s v="food"/>
    <s v="food trucks"/>
    <d v="2015-01-23T08:29:23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x v="177"/>
    <n v="50"/>
    <s v="food"/>
    <s v="food trucks"/>
    <d v="2015-04-30T21:26:11"/>
    <d v="2015-05-30T21:26:11"/>
    <x v="0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x v="370"/>
    <n v="25"/>
    <s v="food"/>
    <s v="food trucks"/>
    <d v="2014-10-26T19:18:47"/>
    <d v="2014-11-13T20:18:47"/>
    <x v="5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x v="109"/>
    <s v="0"/>
    <s v="food"/>
    <s v="food trucks"/>
    <d v="2014-07-21T16:22:3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x v="907"/>
    <n v="30"/>
    <s v="food"/>
    <s v="food trucks"/>
    <d v="2015-06-29T04:27:37"/>
    <d v="2015-08-03T04:27:37"/>
    <x v="4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x v="908"/>
    <n v="46.631578947368418"/>
    <s v="food"/>
    <s v="food trucks"/>
    <d v="2016-04-08T20:12:07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x v="909"/>
    <n v="65"/>
    <s v="food"/>
    <s v="food trucks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x v="910"/>
    <n v="10"/>
    <s v="food"/>
    <s v="food trucks"/>
    <d v="2017-01-11T00:28:18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x v="109"/>
    <s v="0"/>
    <s v="food"/>
    <s v="food trucks"/>
    <d v="2014-09-15T15:51:3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x v="440"/>
    <n v="5"/>
    <s v="food"/>
    <s v="food trucks"/>
    <d v="2014-07-17T21:44:12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x v="911"/>
    <n v="640"/>
    <s v="food"/>
    <s v="food trucks"/>
    <d v="2015-09-28T17:17:07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x v="912"/>
    <n v="69.117647058823536"/>
    <s v="food"/>
    <s v="food trucks"/>
    <d v="2014-05-22T19:21:54"/>
    <d v="2014-06-28T19:21:54"/>
    <x v="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x v="168"/>
    <n v="1.3333333333333333"/>
    <s v="food"/>
    <s v="food trucks"/>
    <d v="2015-01-30T08:08:4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x v="913"/>
    <n v="10.5"/>
    <s v="food"/>
    <s v="food trucks"/>
    <d v="2016-12-24T19:51:28"/>
    <d v="2017-01-12T16:42:00"/>
    <x v="5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x v="914"/>
    <n v="33.333333333333336"/>
    <s v="food"/>
    <s v="food trucks"/>
    <d v="2016-10-13T20:40:23"/>
    <d v="2016-11-02T03:59:00"/>
    <x v="5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x v="915"/>
    <n v="61.562666666666665"/>
    <s v="photography"/>
    <s v="photobooks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x v="916"/>
    <n v="118.73873873873873"/>
    <s v="photography"/>
    <s v="photobooks"/>
    <d v="2015-05-06T20:45:49"/>
    <d v="2015-06-08T04:00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x v="589"/>
    <n v="65.081300813008127"/>
    <s v="photography"/>
    <s v="photobooks"/>
    <d v="2015-04-29T20:43:15"/>
    <d v="2015-06-01T22:42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x v="917"/>
    <n v="130.15714285714284"/>
    <s v="photography"/>
    <s v="photobooks"/>
    <d v="2015-04-15T21:28:43"/>
    <d v="2015-05-17T18:00:00"/>
    <x v="4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x v="918"/>
    <n v="37.776470588235291"/>
    <s v="photography"/>
    <s v="photobooks"/>
    <d v="2016-12-07T16:49:00"/>
    <d v="2016-12-28T16:49:00"/>
    <x v="5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x v="919"/>
    <n v="112.79069767441861"/>
    <s v="photography"/>
    <s v="photobooks"/>
    <d v="2016-06-08T23:29:55"/>
    <d v="2016-06-29T23:29:55"/>
    <x v="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x v="920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x v="921"/>
    <n v="89.242424242424249"/>
    <s v="photography"/>
    <s v="photobooks"/>
    <d v="2016-02-19T14:29:20"/>
    <d v="2016-03-20T13:29:20"/>
    <x v="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x v="922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x v="923"/>
    <n v="79.967032967032964"/>
    <s v="photography"/>
    <s v="photobooks"/>
    <d v="2016-02-09T18:37:33"/>
    <d v="2016-04-09T17:37:3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x v="924"/>
    <n v="56.414565826330531"/>
    <s v="photography"/>
    <s v="photobooks"/>
    <d v="2015-03-09T11:42:5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x v="920"/>
    <n v="79.411764705882348"/>
    <s v="photography"/>
    <s v="photobooks"/>
    <d v="2015-10-21T08:20:53"/>
    <d v="2015-12-20T09:00:00"/>
    <x v="7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x v="925"/>
    <n v="76.439453125"/>
    <s v="photography"/>
    <s v="photobooks"/>
    <d v="2015-11-18T19:38:5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x v="926"/>
    <n v="121"/>
    <s v="photography"/>
    <s v="photobooks"/>
    <d v="2016-05-13T15:57:14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x v="927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x v="928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x v="929"/>
    <n v="58.533980582524272"/>
    <s v="photography"/>
    <s v="photobooks"/>
    <d v="2015-03-26T11:27:36"/>
    <d v="2015-04-16T11:27:36"/>
    <x v="5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x v="930"/>
    <n v="55.371801801801809"/>
    <s v="photography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x v="931"/>
    <n v="183.80442804428046"/>
    <s v="photography"/>
    <s v="photobooks"/>
    <d v="2015-05-28T06:55:54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x v="932"/>
    <n v="165.34653465346534"/>
    <s v="photography"/>
    <s v="photobooks"/>
    <d v="2015-05-01T14:45:27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x v="933"/>
    <n v="234.78947368421052"/>
    <s v="photography"/>
    <s v="photobooks"/>
    <d v="2015-10-20T17:57:13"/>
    <d v="2015-12-04T05:00:0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x v="934"/>
    <n v="211.48387096774192"/>
    <s v="photography"/>
    <s v="photobooks"/>
    <d v="2015-05-14T12:09:1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x v="935"/>
    <n v="32.34375"/>
    <s v="photography"/>
    <s v="photobooks"/>
    <d v="2017-02-06T18:37:33"/>
    <d v="2017-03-11T13:29:00"/>
    <x v="4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x v="936"/>
    <n v="123.37588652482269"/>
    <s v="photography"/>
    <s v="photobooks"/>
    <d v="2016-03-01T10:19:33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x v="937"/>
    <n v="207.06666666666666"/>
    <s v="photography"/>
    <s v="photobooks"/>
    <d v="2016-02-23T17:01:04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x v="938"/>
    <n v="138.2608695652174"/>
    <s v="photography"/>
    <s v="photobooks"/>
    <d v="2017-01-26T20:18:25"/>
    <d v="2017-02-25T20:18:25"/>
    <x v="0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x v="939"/>
    <n v="493.81553398058253"/>
    <s v="photography"/>
    <s v="photobooks"/>
    <d v="2015-05-08T22:36:12"/>
    <d v="2015-05-31T21:00:00"/>
    <x v="5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x v="940"/>
    <n v="168.5"/>
    <s v="photography"/>
    <s v="photobooks"/>
    <d v="2016-05-25T20:47:4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x v="941"/>
    <n v="38.867469879518069"/>
    <s v="photography"/>
    <s v="photobooks"/>
    <d v="2015-11-10T22:48:15"/>
    <d v="2015-11-27T0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x v="942"/>
    <n v="61.527777777777779"/>
    <s v="photography"/>
    <s v="photobooks"/>
    <d v="2016-12-27T18:08:20"/>
    <d v="2017-01-31T18:08:2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x v="943"/>
    <n v="105.44"/>
    <s v="photography"/>
    <s v="photobooks"/>
    <d v="2015-04-10T20:10:05"/>
    <d v="2015-06-09T20:10:05"/>
    <x v="7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x v="944"/>
    <n v="71.592003642987251"/>
    <s v="photography"/>
    <s v="photobooks"/>
    <d v="2014-04-30T22:09:16"/>
    <d v="2014-05-30T22:09:16"/>
    <x v="0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x v="945"/>
    <n v="91.882882882882882"/>
    <s v="photography"/>
    <s v="photobooks"/>
    <d v="2015-08-31T14:47:37"/>
    <d v="2015-10-02T23:03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x v="946"/>
    <n v="148.57377049180329"/>
    <s v="photography"/>
    <s v="photobooks"/>
    <d v="2016-06-14T19:25:40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x v="947"/>
    <n v="174.2134831460674"/>
    <s v="photography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x v="948"/>
    <n v="102.86166007905139"/>
    <s v="photography"/>
    <s v="photobooks"/>
    <d v="2016-09-20T11:05:13"/>
    <d v="2016-10-20T11:05:13"/>
    <x v="0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x v="949"/>
    <n v="111.17857142857143"/>
    <s v="photography"/>
    <s v="photobooks"/>
    <d v="2015-07-26T15:05:1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x v="950"/>
    <n v="23.796213592233013"/>
    <s v="photography"/>
    <s v="photobooks"/>
    <d v="2016-11-06T11:24:48"/>
    <d v="2016-12-04T00:00:00"/>
    <x v="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x v="951"/>
    <n v="81.268115942028984"/>
    <s v="photography"/>
    <s v="photobooks"/>
    <d v="2016-03-01T17:17:27"/>
    <d v="2016-04-01T04:00:00"/>
    <x v="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x v="952"/>
    <n v="116.21465968586388"/>
    <s v="photography"/>
    <s v="photobooks"/>
    <d v="2016-10-11T04:15:09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x v="953"/>
    <n v="58.888888888888886"/>
    <s v="music"/>
    <s v="world music"/>
    <d v="2014-04-07T13:11:42"/>
    <d v="2014-06-06T13:11:42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x v="954"/>
    <n v="44"/>
    <s v="music"/>
    <s v="world music"/>
    <d v="2013-08-23T21:44:38"/>
    <d v="2013-10-22T21:44:38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x v="955"/>
    <n v="48.424999999999997"/>
    <s v="music"/>
    <s v="world music"/>
    <d v="2014-03-17T20:59:41"/>
    <d v="2014-04-21T01:00:0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x v="109"/>
    <s v="0"/>
    <s v="music"/>
    <s v="world music"/>
    <d v="2014-07-07T22:03:36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x v="956"/>
    <n v="61.041666666666664"/>
    <s v="music"/>
    <s v="world music"/>
    <d v="2011-07-30T17:30:08"/>
    <d v="2011-09-28T17:30:08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x v="957"/>
    <n v="25"/>
    <s v="music"/>
    <s v="world music"/>
    <d v="2012-03-17T11:02:07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x v="109"/>
    <s v="0"/>
    <s v="music"/>
    <s v="world music"/>
    <d v="2011-01-25T23:20: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x v="109"/>
    <s v="0"/>
    <s v="music"/>
    <s v="world music"/>
    <d v="2015-07-08T22:36:08"/>
    <d v="2015-08-28T01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x v="417"/>
    <n v="40"/>
    <s v="music"/>
    <s v="world music"/>
    <d v="2013-08-20T20:21:10"/>
    <d v="2013-10-06T20:21:1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x v="958"/>
    <n v="19.333333333333332"/>
    <s v="music"/>
    <s v="world music"/>
    <d v="2012-01-31T22:46:14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x v="109"/>
    <s v="0"/>
    <s v="music"/>
    <s v="world music"/>
    <d v="2015-01-03T18:55:42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x v="959"/>
    <n v="35"/>
    <s v="music"/>
    <s v="world music"/>
    <d v="2013-11-05T03:14:59"/>
    <d v="2013-12-15T03:14:59"/>
    <x v="3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x v="109"/>
    <s v="0"/>
    <s v="music"/>
    <s v="world music"/>
    <d v="2012-07-20T16:19:24"/>
    <d v="2012-07-28T16:00:0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x v="109"/>
    <s v="0"/>
    <s v="music"/>
    <s v="world music"/>
    <d v="2012-08-04T06:47:45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x v="960"/>
    <n v="59.333333333333336"/>
    <s v="music"/>
    <s v="world music"/>
    <d v="2011-07-07T14:38:56"/>
    <d v="2011-08-06T14:38:56"/>
    <x v="0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x v="109"/>
    <s v="0"/>
    <s v="music"/>
    <s v="world music"/>
    <d v="2011-12-06T23:06:07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x v="961"/>
    <n v="30.125"/>
    <s v="music"/>
    <s v="world music"/>
    <d v="2013-05-15T00:57:37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x v="962"/>
    <n v="74.617647058823536"/>
    <s v="music"/>
    <s v="world music"/>
    <d v="2014-10-11T20:06:20"/>
    <d v="2014-11-03T05:59:0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x v="963"/>
    <n v="5"/>
    <s v="music"/>
    <s v="world music"/>
    <d v="2011-08-27T03:58:22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x v="964"/>
    <n v="44.5"/>
    <s v="music"/>
    <s v="world music"/>
    <d v="2011-05-08T21:06:11"/>
    <d v="2011-07-08T21:00:00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x v="965"/>
    <n v="46.133333333333333"/>
    <s v="music"/>
    <s v="rock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x v="966"/>
    <n v="141.47058823529412"/>
    <s v="music"/>
    <s v="rock"/>
    <d v="2014-05-15T14:23:5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x v="967"/>
    <n v="75.483870967741936"/>
    <s v="music"/>
    <s v="rock"/>
    <d v="2011-10-22T01:02:29"/>
    <d v="2011-12-06T02:02:29"/>
    <x v="3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x v="968"/>
    <n v="85.5"/>
    <s v="music"/>
    <s v="rock"/>
    <d v="2013-04-06T07:00:55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x v="969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x v="970"/>
    <n v="64.46913580246914"/>
    <s v="music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x v="971"/>
    <n v="118.2007874015748"/>
    <s v="music"/>
    <s v="rock"/>
    <d v="2014-07-23T15:25:3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x v="972"/>
    <n v="82.540540540540547"/>
    <s v="music"/>
    <s v="rock"/>
    <d v="2011-07-27T19:32:47"/>
    <d v="2011-09-25T19:32:47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x v="973"/>
    <n v="34.170212765957444"/>
    <s v="music"/>
    <s v="rock"/>
    <d v="2013-09-26T23:42:49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x v="974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x v="975"/>
    <n v="94.489361702127653"/>
    <s v="music"/>
    <s v="rock"/>
    <d v="2010-11-05T14:54:46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x v="976"/>
    <n v="55.697247706422019"/>
    <s v="music"/>
    <s v="rock"/>
    <d v="2013-11-01T20:17:32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x v="977"/>
    <n v="98.030831024930734"/>
    <s v="music"/>
    <s v="rock"/>
    <d v="2012-01-13T22:03:51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x v="978"/>
    <n v="92.102272727272734"/>
    <s v="music"/>
    <s v="rock"/>
    <d v="2011-02-13T02:03:10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x v="979"/>
    <n v="38.175462686567165"/>
    <s v="music"/>
    <s v="rock"/>
    <d v="2013-08-01T14:40:12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x v="980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x v="981"/>
    <n v="50.689189189189186"/>
    <s v="music"/>
    <s v="rock"/>
    <d v="2014-01-27T20:13:4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x v="982"/>
    <n v="38.942307692307693"/>
    <s v="music"/>
    <s v="rock"/>
    <d v="2013-12-30T08:13:47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x v="983"/>
    <n v="77.638095238095232"/>
    <s v="music"/>
    <s v="rock"/>
    <d v="2014-01-17T18:18:12"/>
    <d v="2014-02-16T18:18:12"/>
    <x v="0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x v="984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x v="985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x v="986"/>
    <n v="63.184393939393942"/>
    <s v="music"/>
    <s v="rock"/>
    <d v="2010-10-14T15:43:35"/>
    <d v="2010-11-30T15:43:35"/>
    <x v="6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x v="987"/>
    <n v="190.9"/>
    <s v="music"/>
    <s v="rock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x v="972"/>
    <n v="140.85534591194968"/>
    <s v="music"/>
    <s v="rock"/>
    <d v="2013-06-24T14:02:38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x v="988"/>
    <n v="76.92307692307692"/>
    <s v="music"/>
    <s v="rock"/>
    <d v="2013-08-21T20:17:27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x v="989"/>
    <n v="99.15533980582525"/>
    <s v="music"/>
    <s v="rock"/>
    <d v="2016-03-16T19:45:12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x v="990"/>
    <n v="67.881656804733723"/>
    <s v="music"/>
    <s v="rock"/>
    <d v="2012-01-25T20:34:02"/>
    <d v="2012-03-25T19:34:02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x v="972"/>
    <n v="246.29032258064515"/>
    <s v="music"/>
    <s v="rock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x v="938"/>
    <n v="189.28571428571428"/>
    <s v="music"/>
    <s v="rock"/>
    <d v="2010-04-06T17:52:59"/>
    <d v="2010-06-15T04:00:00"/>
    <x v="1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x v="991"/>
    <n v="76.666666666666671"/>
    <s v="music"/>
    <s v="rock"/>
    <d v="2014-08-01T17:31:31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x v="992"/>
    <n v="82.963254817987149"/>
    <s v="music"/>
    <s v="rock"/>
    <d v="2012-07-26T16:33:45"/>
    <d v="2012-08-30T16:33:4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x v="993"/>
    <n v="62.522107969151669"/>
    <s v="music"/>
    <s v="rock"/>
    <d v="2013-07-03T20:49:47"/>
    <d v="2013-08-07T20:49:47"/>
    <x v="4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x v="994"/>
    <n v="46.06808823529412"/>
    <s v="music"/>
    <s v="rock"/>
    <d v="2009-07-13T16:54:07"/>
    <d v="2009-09-01T04:00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x v="995"/>
    <n v="38.543946731234868"/>
    <s v="music"/>
    <s v="rock"/>
    <d v="2012-07-31T13:29:07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x v="996"/>
    <n v="53.005263157894738"/>
    <s v="music"/>
    <s v="rock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x v="997"/>
    <n v="73.355396825396824"/>
    <s v="music"/>
    <s v="rock"/>
    <d v="2014-02-12T02:22:50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x v="998"/>
    <n v="127.97523076923076"/>
    <s v="music"/>
    <s v="rock"/>
    <d v="2010-12-01T18:10:54"/>
    <d v="2011-03-01T18:10:5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x v="592"/>
    <n v="104.72972972972973"/>
    <s v="music"/>
    <s v="rock"/>
    <d v="2013-07-08T17:50:36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x v="999"/>
    <n v="67.671532846715323"/>
    <s v="music"/>
    <s v="rock"/>
    <d v="2013-11-08T11:24:15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x v="1000"/>
    <n v="95.931818181818187"/>
    <s v="music"/>
    <s v="rock"/>
    <d v="2013-02-15T17:13:09"/>
    <d v="2013-03-11T04:00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x v="50"/>
    <n v="65.161290322580641"/>
    <s v="theater"/>
    <s v="plays"/>
    <d v="2016-12-08T05:38:02"/>
    <d v="2016-12-31T16:59:00"/>
    <x v="5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x v="1001"/>
    <n v="32.269841269841272"/>
    <s v="theater"/>
    <s v="plays"/>
    <d v="2015-06-05T13:59:35"/>
    <d v="2015-06-20T13:59:35"/>
    <x v="2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x v="1002"/>
    <n v="81.25"/>
    <s v="theater"/>
    <s v="plays"/>
    <d v="2015-02-04T09:13:47"/>
    <d v="2015-02-17T14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x v="1003"/>
    <n v="24.2"/>
    <s v="theater"/>
    <s v="plays"/>
    <d v="2015-04-13T14:54:16"/>
    <d v="2015-06-12T14:54:16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x v="1004"/>
    <n v="65.868852459016395"/>
    <s v="theater"/>
    <s v="plays"/>
    <d v="2016-07-10T03:42:43"/>
    <d v="2016-08-10T04:00:00"/>
    <x v="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x v="1005"/>
    <n v="36.07692307692308"/>
    <s v="theater"/>
    <s v="plays"/>
    <d v="2016-12-05T03:14:05"/>
    <d v="2017-01-04T03:14:05"/>
    <x v="0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x v="1006"/>
    <n v="44.186046511627907"/>
    <s v="theater"/>
    <s v="plays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x v="945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x v="1007"/>
    <n v="35.96153846153846"/>
    <s v="theater"/>
    <s v="plays"/>
    <d v="2015-09-09T18:20:2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x v="1008"/>
    <n v="127.79166666666667"/>
    <s v="theater"/>
    <s v="plays"/>
    <d v="2015-10-15T16:49:31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x v="1009"/>
    <n v="27.727272727272727"/>
    <s v="theater"/>
    <s v="plays"/>
    <d v="2015-10-01T10:53:17"/>
    <d v="2015-10-19T11:00:0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x v="1010"/>
    <n v="39.828125"/>
    <s v="theater"/>
    <s v="plays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x v="1011"/>
    <n v="52.173913043478258"/>
    <s v="theater"/>
    <s v="plays"/>
    <d v="2016-02-23T01:12:53"/>
    <d v="2016-03-14T00:12:5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x v="1012"/>
    <n v="92.037815126050418"/>
    <s v="theater"/>
    <s v="plays"/>
    <d v="2016-04-01T17:55:58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x v="1013"/>
    <n v="63.424242424242422"/>
    <s v="theater"/>
    <s v="plays"/>
    <d v="2016-03-29T16:20:32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x v="1014"/>
    <n v="135.625"/>
    <s v="theater"/>
    <s v="plays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x v="920"/>
    <n v="168.75"/>
    <s v="theater"/>
    <s v="plays"/>
    <d v="2016-04-23T16:12:18"/>
    <d v="2016-06-01T18:57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x v="1015"/>
    <n v="70.862068965517238"/>
    <s v="theater"/>
    <s v="plays"/>
    <d v="2015-07-10T17:59:38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x v="31"/>
    <n v="50"/>
    <s v="theater"/>
    <s v="plays"/>
    <d v="2016-11-01T01:23:31"/>
    <d v="2016-12-01T02:23:31"/>
    <x v="0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x v="1016"/>
    <n v="42.214166666666671"/>
    <s v="theater"/>
    <s v="plays"/>
    <d v="2016-07-15T10:35:20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x v="1017"/>
    <n v="152.41346153846155"/>
    <s v="technology"/>
    <s v="wearables"/>
    <d v="2017-01-12T04:40:05"/>
    <d v="2017-03-13T03:40:05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x v="1018"/>
    <n v="90.616279069767444"/>
    <s v="technology"/>
    <s v="wearables"/>
    <d v="2016-06-22T15:58:28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x v="1019"/>
    <n v="201.60393258426967"/>
    <s v="technology"/>
    <s v="wearables"/>
    <d v="2014-11-04T10:58:54"/>
    <d v="2014-12-04T10:58:54"/>
    <x v="0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x v="1020"/>
    <n v="127.93333333333334"/>
    <s v="technology"/>
    <s v="wearables"/>
    <d v="2016-01-18T12:04:39"/>
    <d v="2016-02-17T12:04:39"/>
    <x v="0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x v="1021"/>
    <n v="29.894736842105264"/>
    <s v="technology"/>
    <s v="wearables"/>
    <d v="2016-08-29T14:43:32"/>
    <d v="2016-10-08T14:43:32"/>
    <x v="3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x v="1022"/>
    <n v="367.97142857142859"/>
    <s v="technology"/>
    <s v="wearables"/>
    <d v="2015-09-10T21:11:08"/>
    <d v="2015-10-15T21:11:08"/>
    <x v="4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x v="1023"/>
    <n v="129.16666666666666"/>
    <s v="technology"/>
    <s v="wearables"/>
    <d v="2016-07-05T16:00:5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x v="1024"/>
    <n v="800.7"/>
    <s v="technology"/>
    <s v="wearables"/>
    <d v="2016-10-26T19:15:19"/>
    <d v="2016-11-30T20:15:19"/>
    <x v="4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x v="1025"/>
    <n v="28"/>
    <s v="technology"/>
    <s v="wearables"/>
    <d v="2015-03-19T16:52:0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x v="1026"/>
    <n v="102.01639344262296"/>
    <s v="technology"/>
    <s v="wearables"/>
    <d v="2016-02-02T17:01:54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x v="1027"/>
    <n v="184.36363636363637"/>
    <s v="technology"/>
    <s v="wearables"/>
    <d v="2016-08-22T16:04:20"/>
    <d v="2016-10-21T16:04:20"/>
    <x v="7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x v="1028"/>
    <n v="162.91935483870967"/>
    <s v="technology"/>
    <s v="wearables"/>
    <d v="2015-10-01T11:57:28"/>
    <d v="2015-11-06T01:00:00"/>
    <x v="4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x v="1029"/>
    <n v="1"/>
    <s v="technology"/>
    <s v="wearables"/>
    <d v="2016-01-24T23:05:09"/>
    <d v="2016-02-28T23:05:09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x v="1030"/>
    <n v="603.52631578947364"/>
    <s v="technology"/>
    <s v="wearables"/>
    <d v="2016-05-30T05:39:06"/>
    <d v="2016-07-21T14:00:00"/>
    <x v="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x v="1031"/>
    <n v="45.407407407407405"/>
    <s v="technology"/>
    <s v="wearables"/>
    <d v="2014-12-12T01:02:52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x v="1032"/>
    <n v="97.333333333333329"/>
    <s v="technology"/>
    <s v="wearables"/>
    <d v="2014-06-26T19:29:25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x v="1033"/>
    <n v="167.66666666666666"/>
    <s v="technology"/>
    <s v="wearables"/>
    <d v="2016-12-01T16:34:06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x v="1034"/>
    <n v="859.85714285714289"/>
    <s v="technology"/>
    <s v="wearables"/>
    <d v="2016-11-23T17:58:57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x v="1035"/>
    <n v="26.5"/>
    <s v="technology"/>
    <s v="wearables"/>
    <d v="2015-04-21T15:45:25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x v="1036"/>
    <n v="30.272727272727273"/>
    <s v="technology"/>
    <s v="wearables"/>
    <d v="2016-03-22T16:45:46"/>
    <d v="2016-04-26T06:55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x v="1037"/>
    <n v="54.666666666666664"/>
    <s v="technology"/>
    <s v="wearables"/>
    <d v="2016-09-13T15:12:32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x v="1038"/>
    <n v="60.75"/>
    <s v="technology"/>
    <s v="wearables"/>
    <d v="2016-11-30T02:03:5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x v="1039"/>
    <n v="102.72727272727273"/>
    <s v="technology"/>
    <s v="wearables"/>
    <d v="2014-12-01T19:00:28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x v="1040"/>
    <n v="41.585365853658537"/>
    <s v="technology"/>
    <s v="wearables"/>
    <d v="2015-04-29T16:17:15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x v="1041"/>
    <n v="116.53333333333333"/>
    <s v="technology"/>
    <s v="wearables"/>
    <d v="2016-08-30T15:25:34"/>
    <d v="2016-10-14T15:25:3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x v="1042"/>
    <n v="45.333333333333336"/>
    <s v="technology"/>
    <s v="wearables"/>
    <d v="2014-10-23T05:19:05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x v="1043"/>
    <n v="157.46"/>
    <s v="technology"/>
    <s v="wearables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x v="1044"/>
    <n v="100.5"/>
    <s v="technology"/>
    <s v="wearables"/>
    <d v="2016-07-18T12:05:54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x v="109"/>
    <s v="0"/>
    <s v="technology"/>
    <s v="wearables"/>
    <d v="2016-12-28T01:26:48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x v="109"/>
    <s v="0"/>
    <s v="technology"/>
    <s v="wearables"/>
    <d v="2014-06-16T02:33:45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x v="1045"/>
    <n v="51.822463768115945"/>
    <s v="technology"/>
    <s v="wearables"/>
    <d v="2016-02-10T18:34:47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x v="1046"/>
    <n v="308.75"/>
    <s v="technology"/>
    <s v="wearables"/>
    <d v="2015-11-05T22:28:2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x v="1047"/>
    <n v="379.22767857142856"/>
    <s v="technology"/>
    <s v="wearables"/>
    <d v="2014-11-12T20:43:48"/>
    <d v="2014-12-17T20:43:48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x v="1048"/>
    <n v="176.36428571428573"/>
    <s v="technology"/>
    <s v="wearables"/>
    <d v="2017-02-01T13:51:19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x v="1049"/>
    <n v="66.066666666666663"/>
    <s v="technology"/>
    <s v="wearables"/>
    <d v="2015-07-03T19:17:13"/>
    <d v="2015-08-02T19:17:13"/>
    <x v="0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x v="1050"/>
    <n v="89.648648648648646"/>
    <s v="technology"/>
    <s v="wearables"/>
    <d v="2014-10-24T15:31:55"/>
    <d v="2014-12-08T16:31:55"/>
    <x v="3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x v="109"/>
    <s v="0"/>
    <s v="technology"/>
    <s v="wearables"/>
    <d v="2014-07-16T14:17:33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x v="1051"/>
    <n v="382.39130434782606"/>
    <s v="technology"/>
    <s v="wearables"/>
    <d v="2016-08-30T14:58:37"/>
    <d v="2016-10-01T14:58:37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x v="418"/>
    <n v="100"/>
    <s v="technology"/>
    <s v="wearables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x v="1052"/>
    <n v="158.35603715170279"/>
    <s v="technology"/>
    <s v="wearables"/>
    <d v="2016-06-21T12:38:0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x v="1053"/>
    <n v="40.762589928057551"/>
    <s v="publishing"/>
    <s v="nonfiction"/>
    <d v="2016-06-01T18:57:19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x v="1054"/>
    <n v="53.571428571428569"/>
    <s v="publishing"/>
    <s v="nonfiction"/>
    <d v="2014-06-09T19:32:39"/>
    <d v="2014-07-14T19:32:39"/>
    <x v="4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x v="1055"/>
    <n v="48.449664429530202"/>
    <s v="publishing"/>
    <s v="nonfiction"/>
    <d v="2013-05-28T01:49:11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x v="1056"/>
    <n v="82.41935483870968"/>
    <s v="publishing"/>
    <s v="nonfiction"/>
    <d v="2015-02-05T15:18:45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x v="1057"/>
    <n v="230.19230769230768"/>
    <s v="publishing"/>
    <s v="nonfiction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x v="1058"/>
    <n v="59.360465116279073"/>
    <s v="publishing"/>
    <s v="nonfiction"/>
    <d v="2015-11-09T07:58:55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x v="1059"/>
    <n v="66.698717948717942"/>
    <s v="publishing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x v="1060"/>
    <n v="168.77500000000001"/>
    <s v="publishing"/>
    <s v="nonfiction"/>
    <d v="2016-01-13T17:45:44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x v="1061"/>
    <n v="59.973568281938327"/>
    <s v="publishing"/>
    <s v="nonfiction"/>
    <d v="2015-07-15T13:52:46"/>
    <d v="2015-09-05T03:59:00"/>
    <x v="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x v="1062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x v="1063"/>
    <n v="24.421875"/>
    <s v="publishing"/>
    <s v="nonfiction"/>
    <d v="2016-05-12T19:22:59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x v="1064"/>
    <n v="25.347107438016529"/>
    <s v="publishing"/>
    <s v="nonfiction"/>
    <d v="2012-10-31T06:06:4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x v="1065"/>
    <n v="71.443218390804603"/>
    <s v="publishing"/>
    <s v="nonfiction"/>
    <d v="2013-06-05T00:56:00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x v="1066"/>
    <n v="38.553846153846152"/>
    <s v="publishing"/>
    <s v="nonfiction"/>
    <d v="2013-01-30T23:05:3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x v="1067"/>
    <n v="68.367346938775512"/>
    <s v="publishing"/>
    <s v="nonfiction"/>
    <d v="2011-05-26T13:42:03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x v="1068"/>
    <n v="40.210526315789473"/>
    <s v="publishing"/>
    <s v="nonfiction"/>
    <d v="2011-05-05T19:33:10"/>
    <d v="2011-07-06T19:33:10"/>
    <x v="7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x v="1069"/>
    <n v="32.074074074074076"/>
    <s v="publishing"/>
    <s v="nonfiction"/>
    <d v="2012-07-05T21:37:0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x v="1070"/>
    <n v="28.632575757575758"/>
    <s v="publishing"/>
    <s v="nonfiction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x v="1071"/>
    <n v="43.64"/>
    <s v="publishing"/>
    <s v="nonfiction"/>
    <d v="2013-07-09T22:25:31"/>
    <d v="2013-09-07T22:25:31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x v="31"/>
    <n v="40"/>
    <s v="publishing"/>
    <s v="nonfiction"/>
    <d v="2016-01-27T20:15:27"/>
    <d v="2016-02-15T07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x v="1072"/>
    <n v="346.04166666666669"/>
    <s v="music"/>
    <s v="rock"/>
    <d v="2014-11-08T16:41:46"/>
    <d v="2015-01-07T16:41:46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x v="1073"/>
    <n v="81.739130434782609"/>
    <s v="music"/>
    <s v="rock"/>
    <d v="2015-02-14T17:35:52"/>
    <d v="2015-03-16T16:35:52"/>
    <x v="0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x v="1074"/>
    <n v="64.535306122448986"/>
    <s v="music"/>
    <s v="rock"/>
    <d v="2014-10-12T23:54:23"/>
    <d v="2014-11-27T00:54:23"/>
    <x v="6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x v="1075"/>
    <n v="63.477777777777774"/>
    <s v="music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x v="1076"/>
    <n v="63.620689655172413"/>
    <s v="music"/>
    <s v="rock"/>
    <d v="2015-05-22T04:34:54"/>
    <d v="2015-06-15T04:34:5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x v="1077"/>
    <n v="83.967068965517228"/>
    <s v="music"/>
    <s v="rock"/>
    <d v="2014-03-12T14:15:46"/>
    <d v="2014-04-11T14:15:46"/>
    <x v="0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x v="1078"/>
    <n v="77.75"/>
    <s v="music"/>
    <s v="rock"/>
    <d v="2013-10-01T00:04:50"/>
    <d v="2013-10-16T00:04:5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x v="1079"/>
    <n v="107.07142857142857"/>
    <s v="music"/>
    <s v="rock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x v="101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x v="1080"/>
    <n v="201.94230769230768"/>
    <s v="music"/>
    <s v="rock"/>
    <d v="2016-11-30T22:50:3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x v="1081"/>
    <n v="43.060606060606062"/>
    <s v="music"/>
    <s v="rock"/>
    <d v="2016-02-24T03:53:08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x v="1082"/>
    <n v="62.871559633027523"/>
    <s v="music"/>
    <s v="rock"/>
    <d v="2016-12-16T01:35:19"/>
    <d v="2017-01-15T01:35:19"/>
    <x v="0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x v="1083"/>
    <n v="55.607142857142854"/>
    <s v="music"/>
    <s v="rock"/>
    <d v="2016-11-03T16:03:2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x v="1084"/>
    <n v="48.70967741935484"/>
    <s v="music"/>
    <s v="rock"/>
    <d v="2017-01-12T05:16:10"/>
    <d v="2017-02-03T04:11:00"/>
    <x v="5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x v="1085"/>
    <n v="30.578947368421051"/>
    <s v="music"/>
    <s v="rock"/>
    <d v="2016-07-17T18:13:30"/>
    <d v="2016-08-01T18:13:30"/>
    <x v="2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x v="1086"/>
    <n v="73.907284768211923"/>
    <s v="music"/>
    <s v="rock"/>
    <d v="2015-05-06T11:47:56"/>
    <d v="2015-06-05T11:47:56"/>
    <x v="0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x v="1087"/>
    <n v="21.2"/>
    <s v="music"/>
    <s v="rock"/>
    <d v="2015-05-17T18:18:26"/>
    <d v="2015-06-09T02:00:0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x v="1088"/>
    <n v="73.356164383561648"/>
    <s v="music"/>
    <s v="rock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x v="1089"/>
    <n v="56.412162162162161"/>
    <s v="music"/>
    <s v="rock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x v="1090"/>
    <n v="50.247311827956992"/>
    <s v="music"/>
    <s v="rock"/>
    <d v="2016-12-03T01:47:58"/>
    <d v="2016-12-23T01:47:58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x v="1091"/>
    <n v="68.936507936507937"/>
    <s v="music"/>
    <s v="rock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x v="1092"/>
    <n v="65.914104477611943"/>
    <s v="music"/>
    <s v="rock"/>
    <d v="2016-03-04T16:32:01"/>
    <d v="2016-04-29T12:11:00"/>
    <x v="9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x v="1093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x v="1094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x v="1095"/>
    <n v="60.181874999999998"/>
    <s v="music"/>
    <s v="rock"/>
    <d v="2016-09-21T14:45:17"/>
    <d v="2016-10-17T16:14:00"/>
    <x v="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x v="663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x v="1096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x v="1097"/>
    <n v="42.384615384615387"/>
    <s v="music"/>
    <s v="rock"/>
    <d v="2015-07-08T15:36:58"/>
    <d v="2015-08-22T04:59:00"/>
    <x v="3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x v="1098"/>
    <n v="27.317307692307693"/>
    <s v="music"/>
    <s v="rock"/>
    <d v="2016-02-01T03:43:06"/>
    <d v="2016-03-03T03:43:06"/>
    <x v="0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x v="1099"/>
    <n v="196.82692307692307"/>
    <s v="music"/>
    <s v="rock"/>
    <d v="2016-07-02T16:22:0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x v="1100"/>
    <n v="53.882352941176471"/>
    <s v="music"/>
    <s v="rock"/>
    <d v="2017-01-17T03:28:46"/>
    <d v="2017-03-01T03:00:00"/>
    <x v="3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x v="1101"/>
    <n v="47.756097560975611"/>
    <s v="music"/>
    <s v="rock"/>
    <d v="2016-12-15T21:48:01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x v="1102"/>
    <n v="88.191780821917803"/>
    <s v="music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x v="1103"/>
    <n v="72.056962025316452"/>
    <s v="music"/>
    <s v="rock"/>
    <d v="2016-09-27T22:01:50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x v="1104"/>
    <n v="74.246153846153845"/>
    <s v="music"/>
    <s v="rock"/>
    <d v="2016-06-05T20:58:54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x v="1105"/>
    <n v="61.701086956521742"/>
    <s v="music"/>
    <s v="rock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x v="1106"/>
    <n v="17.235294117647058"/>
    <s v="music"/>
    <s v="rock"/>
    <d v="2016-05-08T08:11:13"/>
    <d v="2016-06-12T05:30: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x v="1107"/>
    <n v="51.720833333333331"/>
    <s v="music"/>
    <s v="rock"/>
    <d v="2013-05-05T23:54:34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x v="1108"/>
    <n v="24.150442477876105"/>
    <s v="music"/>
    <s v="rock"/>
    <d v="2015-03-02T01:16:51"/>
    <d v="2015-05-01T00:16:51"/>
    <x v="7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x v="1109"/>
    <n v="62.166666666666664"/>
    <s v="music"/>
    <s v="rock"/>
    <d v="2013-06-26T01:30:35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x v="1110"/>
    <n v="48.2"/>
    <s v="publishing"/>
    <s v="translations"/>
    <d v="2015-01-28T12:14:45"/>
    <d v="2015-02-22T12:14:45"/>
    <x v="0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x v="714"/>
    <n v="6.1764705882352944"/>
    <s v="publishing"/>
    <s v="translations"/>
    <d v="2014-10-29T16:20:01"/>
    <d v="2014-11-28T17:20:01"/>
    <x v="0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x v="415"/>
    <n v="5"/>
    <s v="publishing"/>
    <s v="translations"/>
    <d v="2015-10-20T10:23:27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x v="724"/>
    <n v="7.5"/>
    <s v="publishing"/>
    <s v="translations"/>
    <d v="2014-07-18T12:52:58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x v="705"/>
    <n v="12"/>
    <s v="publishing"/>
    <s v="translations"/>
    <d v="2015-10-14T20:55:56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x v="109"/>
    <s v="0"/>
    <s v="publishing"/>
    <s v="translations"/>
    <d v="2014-11-02T03:12:15"/>
    <d v="2015-01-01T04:12:15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x v="374"/>
    <n v="1"/>
    <s v="publishing"/>
    <s v="translations"/>
    <d v="2016-04-19T07:38:40"/>
    <d v="2016-06-03T07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x v="1111"/>
    <n v="2.3333333333333335"/>
    <s v="publishing"/>
    <s v="translations"/>
    <d v="2015-01-09T01:25:0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x v="1112"/>
    <n v="24.615384615384617"/>
    <s v="publishing"/>
    <s v="translations"/>
    <d v="2014-11-04T01:31:39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x v="152"/>
    <n v="100"/>
    <s v="publishing"/>
    <s v="translations"/>
    <d v="2015-12-22T10:29:30"/>
    <d v="2016-02-20T10:29:3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x v="418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x v="1113"/>
    <n v="88.888888888888886"/>
    <s v="publishing"/>
    <s v="translations"/>
    <d v="2015-07-07T16:13:11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x v="109"/>
    <s v="0"/>
    <s v="publishing"/>
    <s v="translations"/>
    <d v="2015-10-22T22:13:39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x v="1114"/>
    <n v="27.5"/>
    <s v="publishing"/>
    <s v="translations"/>
    <d v="2015-08-16T03:36:14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x v="418"/>
    <n v="6"/>
    <s v="publishing"/>
    <s v="translations"/>
    <d v="2016-01-26T10:57:14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x v="1115"/>
    <n v="44.5"/>
    <s v="publishing"/>
    <s v="translations"/>
    <d v="2016-09-09T10:56:59"/>
    <d v="2016-10-09T10:56:59"/>
    <x v="0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x v="1116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x v="370"/>
    <n v="100"/>
    <s v="publishing"/>
    <s v="translations"/>
    <d v="2015-01-09T21:58:29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x v="477"/>
    <n v="13"/>
    <s v="publishing"/>
    <s v="translations"/>
    <d v="2016-08-22T05:45:04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x v="119"/>
    <n v="100"/>
    <s v="publishing"/>
    <s v="translations"/>
    <d v="2015-12-02T08:38:51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x v="1117"/>
    <n v="109.07142857142857"/>
    <s v="publishing"/>
    <s v="translations"/>
    <d v="2016-11-02T17:13:22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x v="109"/>
    <s v="0"/>
    <s v="publishing"/>
    <s v="translations"/>
    <d v="2015-03-30T03:09:19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x v="109"/>
    <s v="0"/>
    <s v="publishing"/>
    <s v="translations"/>
    <d v="2015-06-25T09:22:00"/>
    <d v="2015-08-24T09:22:00"/>
    <x v="7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x v="1118"/>
    <n v="104.75"/>
    <s v="publishing"/>
    <s v="translations"/>
    <d v="2016-08-19T20:26:25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x v="684"/>
    <n v="15"/>
    <s v="publishing"/>
    <s v="translations"/>
    <d v="2016-03-03T09:06:57"/>
    <d v="2016-04-02T08:06:57"/>
    <x v="0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x v="109"/>
    <s v="0"/>
    <s v="publishing"/>
    <s v="translations"/>
    <d v="2015-03-11T01:27:22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x v="1119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x v="1120"/>
    <n v="115.55319148936171"/>
    <s v="publishing"/>
    <s v="translations"/>
    <d v="2015-10-27T05:03:36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x v="109"/>
    <s v="0"/>
    <s v="publishing"/>
    <s v="translations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x v="1121"/>
    <n v="80.5"/>
    <s v="publishing"/>
    <s v="translations"/>
    <d v="2016-10-30T15:01:15"/>
    <d v="2016-12-10T11:00:00"/>
    <x v="3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x v="1122"/>
    <n v="744.5454545454545"/>
    <s v="publishing"/>
    <s v="translations"/>
    <d v="2015-05-18T18:24:38"/>
    <d v="2015-06-08T15:00:00"/>
    <x v="5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x v="370"/>
    <n v="7.5"/>
    <s v="publishing"/>
    <s v="translations"/>
    <d v="2015-09-11T18:43:40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x v="1123"/>
    <n v="38.5"/>
    <s v="publishing"/>
    <s v="translations"/>
    <d v="2016-01-22T08:24:17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x v="1124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x v="419"/>
    <n v="75"/>
    <s v="publishing"/>
    <s v="translations"/>
    <d v="2016-03-28T20:54:59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x v="1125"/>
    <n v="30"/>
    <s v="publishing"/>
    <s v="translations"/>
    <d v="2015-02-05T19:55:01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x v="1126"/>
    <n v="1"/>
    <s v="publishing"/>
    <s v="translations"/>
    <d v="2016-04-26T17:57:43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x v="1127"/>
    <n v="673.33333333333337"/>
    <s v="publishing"/>
    <s v="translations"/>
    <d v="2015-07-13T18:22:49"/>
    <d v="2015-09-11T18:22:49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x v="109"/>
    <s v="0"/>
    <s v="publishing"/>
    <s v="translations"/>
    <d v="2016-04-25T15:29:1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x v="109"/>
    <s v="0"/>
    <s v="publishing"/>
    <s v="translations"/>
    <d v="2016-12-03T22:13:2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x v="109"/>
    <s v="0"/>
    <s v="publishing"/>
    <s v="translations"/>
    <d v="2015-07-14T20:57:42"/>
    <d v="2015-09-12T20:57:42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x v="109"/>
    <s v="0"/>
    <s v="publishing"/>
    <s v="translations"/>
    <d v="2015-05-15T13:00:5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x v="109"/>
    <s v="0"/>
    <s v="publishing"/>
    <s v="translations"/>
    <d v="2016-04-01T10:44:38"/>
    <d v="2016-04-21T10:44:38"/>
    <x v="5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x v="1128"/>
    <n v="25"/>
    <s v="publishing"/>
    <s v="translations"/>
    <d v="2016-06-08T17:32:14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x v="109"/>
    <s v="0"/>
    <s v="publishing"/>
    <s v="translations"/>
    <d v="2015-04-21T22:28:3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x v="109"/>
    <s v="0"/>
    <s v="publishing"/>
    <s v="translations"/>
    <d v="2015-03-23T19:28:25"/>
    <d v="2015-05-10T19:28:25"/>
    <x v="6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x v="1129"/>
    <n v="1"/>
    <s v="publishing"/>
    <s v="translations"/>
    <d v="2016-01-21T04:06:37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x v="1130"/>
    <n v="1"/>
    <s v="publishing"/>
    <s v="translations"/>
    <d v="2014-10-19T23:00:59"/>
    <d v="2014-11-19T00:00:59"/>
    <x v="0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x v="109"/>
    <s v="0"/>
    <s v="publishing"/>
    <s v="translations"/>
    <d v="2014-06-28T16:52:43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x v="109"/>
    <s v="0"/>
    <s v="publishing"/>
    <s v="translations"/>
    <d v="2017-03-01T16:42:27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x v="719"/>
    <n v="15"/>
    <s v="publishing"/>
    <s v="translations"/>
    <d v="2016-04-03T20:48:00"/>
    <d v="2016-04-24T21:59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x v="1131"/>
    <n v="225"/>
    <s v="publishing"/>
    <s v="translations"/>
    <d v="2014-07-12T16:08:40"/>
    <d v="2014-09-05T13:39:00"/>
    <x v="9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x v="1132"/>
    <n v="48.333333333333336"/>
    <s v="publishing"/>
    <s v="translations"/>
    <d v="2016-12-04T16:02:45"/>
    <d v="2017-01-03T16:02:45"/>
    <x v="0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x v="109"/>
    <s v="0"/>
    <s v="publishing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x v="109"/>
    <s v="0"/>
    <s v="publishing"/>
    <s v="translations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x v="109"/>
    <s v="0"/>
    <s v="publishing"/>
    <s v="translations"/>
    <d v="2015-11-04T04:54:56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x v="109"/>
    <s v="0"/>
    <s v="publishing"/>
    <s v="translations"/>
    <d v="2014-10-03T21:31:38"/>
    <d v="2014-11-30T23:45:00"/>
    <x v="9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x v="1133"/>
    <n v="44.66673529411765"/>
    <s v="publishing"/>
    <s v="radio &amp; podcasts"/>
    <d v="2014-09-17T15:29:14"/>
    <d v="2014-10-21T00:00:00"/>
    <x v="4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x v="1134"/>
    <n v="28.937999999999999"/>
    <s v="publishing"/>
    <s v="radio &amp; podcasts"/>
    <d v="2013-03-11T15:54:31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x v="1135"/>
    <n v="35.44"/>
    <s v="publishing"/>
    <s v="radio &amp; podcasts"/>
    <d v="2013-02-21T21:52:18"/>
    <d v="2013-04-07T20:52:18"/>
    <x v="3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x v="1136"/>
    <n v="34.871794871794869"/>
    <s v="publishing"/>
    <s v="radio &amp; podcasts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x v="1137"/>
    <n v="52.622732513451197"/>
    <s v="publishing"/>
    <s v="radio &amp; podcasts"/>
    <d v="2012-02-20T17:37:32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x v="1138"/>
    <n v="69.598266129032254"/>
    <s v="publishing"/>
    <s v="radio &amp; podcasts"/>
    <d v="2015-12-02T04:07:46"/>
    <d v="2016-01-12T05:00:00"/>
    <x v="3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x v="1139"/>
    <n v="76.72"/>
    <s v="publishing"/>
    <s v="radio &amp; podcasts"/>
    <d v="2012-01-25T19:14:45"/>
    <d v="2012-03-25T18:14:45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x v="1140"/>
    <n v="33.191126279863482"/>
    <s v="publishing"/>
    <s v="radio &amp; podcasts"/>
    <d v="2011-04-13T00:20:49"/>
    <d v="2011-06-12T00:20:49"/>
    <x v="7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x v="1141"/>
    <n v="149.46417445482865"/>
    <s v="publishing"/>
    <s v="radio &amp; podcasts"/>
    <d v="2013-01-16T14:21:4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x v="1142"/>
    <n v="23.172839506172838"/>
    <s v="publishing"/>
    <s v="radio &amp; podcasts"/>
    <d v="2012-12-07T19:51:03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x v="1143"/>
    <n v="96.877551020408163"/>
    <s v="publishing"/>
    <s v="radio &amp; podcasts"/>
    <d v="2015-03-10T22:58: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x v="1144"/>
    <n v="103.20238095238095"/>
    <s v="publishing"/>
    <s v="radio &amp; podcasts"/>
    <d v="2013-09-16T13:01:43"/>
    <d v="2013-10-16T13:01:43"/>
    <x v="0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x v="1145"/>
    <n v="38.462553191489363"/>
    <s v="publishing"/>
    <s v="radio &amp; podcasts"/>
    <d v="2012-01-31T23:30:39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x v="1146"/>
    <n v="44.315789473684212"/>
    <s v="publishing"/>
    <s v="radio &amp; podcasts"/>
    <d v="2013-08-14T17:28:12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x v="1147"/>
    <n v="64.173356009070289"/>
    <s v="publishing"/>
    <s v="radio &amp; podcasts"/>
    <d v="2014-11-17T17:21:03"/>
    <d v="2014-12-20T04:59:00"/>
    <x v="4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x v="1148"/>
    <n v="43.333275109170302"/>
    <s v="publishing"/>
    <s v="radio &amp; podcasts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x v="1149"/>
    <n v="90.495934959349597"/>
    <s v="publishing"/>
    <s v="radio &amp; podcasts"/>
    <d v="2011-10-24T14:46:44"/>
    <d v="2011-12-23T03:00:00"/>
    <x v="7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x v="1150"/>
    <n v="29.187190495010373"/>
    <s v="publishing"/>
    <s v="radio &amp; podcasts"/>
    <d v="2013-04-30T20:55:13"/>
    <d v="2013-05-14T20:55:13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x v="1151"/>
    <n v="30.95774647887324"/>
    <s v="publishing"/>
    <s v="radio &amp; podcasts"/>
    <d v="2014-04-25T17:53:09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x v="1152"/>
    <n v="92.157795275590544"/>
    <s v="publishing"/>
    <s v="radio &amp; podcasts"/>
    <d v="2013-07-09T22:24:59"/>
    <d v="2013-07-26T17:00:0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x v="1153"/>
    <n v="17.5"/>
    <s v="publishing"/>
    <s v="fiction"/>
    <d v="2013-10-03T22:09:05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x v="370"/>
    <n v="5"/>
    <s v="publishing"/>
    <s v="fiction"/>
    <d v="2012-08-15T20:35:36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x v="1154"/>
    <n v="25"/>
    <s v="publishing"/>
    <s v="fiction"/>
    <d v="2016-06-27T04:37:55"/>
    <d v="2016-07-22T04:37:55"/>
    <x v="0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x v="109"/>
    <s v="0"/>
    <s v="publishing"/>
    <s v="fiction"/>
    <d v="2012-05-24T04:49:23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x v="1155"/>
    <n v="50"/>
    <s v="publishing"/>
    <s v="fiction"/>
    <d v="2015-05-06T19:06:13"/>
    <d v="2015-06-20T19:06:1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x v="1156"/>
    <n v="16"/>
    <s v="publishing"/>
    <s v="fiction"/>
    <d v="2015-01-28T04:02:41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x v="109"/>
    <s v="0"/>
    <s v="publishing"/>
    <s v="fiction"/>
    <d v="2016-07-03T22:01:11"/>
    <d v="2016-08-02T22:01:11"/>
    <x v="0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x v="365"/>
    <n v="60"/>
    <s v="publishing"/>
    <s v="fiction"/>
    <d v="2013-12-06T13:31:00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x v="109"/>
    <s v="0"/>
    <s v="publishing"/>
    <s v="fiction"/>
    <d v="2012-10-16T14:40:5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x v="1157"/>
    <n v="47.10526315789474"/>
    <s v="publishing"/>
    <s v="fiction"/>
    <d v="2013-09-03T13:27:54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x v="1158"/>
    <n v="100"/>
    <s v="publishing"/>
    <s v="fiction"/>
    <d v="2014-12-18T17:07:23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x v="571"/>
    <n v="15"/>
    <s v="publishing"/>
    <s v="fiction"/>
    <d v="2011-05-19T21:14:06"/>
    <d v="2011-06-18T21:14:06"/>
    <x v="0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x v="109"/>
    <s v="0"/>
    <s v="publishing"/>
    <s v="fiction"/>
    <d v="2013-05-17T20:47:55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x v="1159"/>
    <n v="40.454545454545453"/>
    <s v="publishing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x v="109"/>
    <s v="0"/>
    <s v="publishing"/>
    <s v="fiction"/>
    <d v="2011-07-28T18:57:11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x v="109"/>
    <s v="0"/>
    <s v="publishing"/>
    <s v="fiction"/>
    <d v="2014-07-18T11:24:19"/>
    <d v="2014-09-16T11:24:19"/>
    <x v="7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x v="440"/>
    <n v="1"/>
    <s v="publishing"/>
    <s v="fiction"/>
    <d v="2013-06-19T15:25:22"/>
    <d v="2013-07-31T19:43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x v="1160"/>
    <n v="19"/>
    <s v="publishing"/>
    <s v="fiction"/>
    <d v="2014-07-20T23:36:1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x v="1161"/>
    <n v="5"/>
    <s v="publishing"/>
    <s v="fiction"/>
    <d v="2016-06-06T00:10:33"/>
    <d v="2016-08-05T00:10:33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x v="1162"/>
    <n v="46.733333333333334"/>
    <s v="publishing"/>
    <s v="fiction"/>
    <d v="2013-04-01T21:42:37"/>
    <d v="2013-05-01T21:42:37"/>
    <x v="0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x v="1163"/>
    <n v="97.731073446327684"/>
    <s v="photography"/>
    <s v="photobooks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x v="1164"/>
    <n v="67.835866261398181"/>
    <s v="photography"/>
    <s v="photobooks"/>
    <d v="2016-02-26T13:01:20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x v="1165"/>
    <n v="56.98492957746479"/>
    <s v="photography"/>
    <s v="photobooks"/>
    <d v="2016-08-24T08:20:01"/>
    <d v="2016-10-23T08:20:01"/>
    <x v="7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x v="1166"/>
    <n v="67.159851301115239"/>
    <s v="photography"/>
    <s v="photobooks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x v="1167"/>
    <n v="48.037681159420288"/>
    <s v="photography"/>
    <s v="photobooks"/>
    <d v="2016-02-14T10:38:23"/>
    <d v="2016-03-22T20:01:00"/>
    <x v="4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x v="209"/>
    <n v="38.860465116279073"/>
    <s v="photography"/>
    <s v="photobooks"/>
    <d v="2014-06-24T18:51:44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x v="1168"/>
    <n v="78.181818181818187"/>
    <s v="photography"/>
    <s v="photobooks"/>
    <d v="2010-03-17T10:48:29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x v="1169"/>
    <n v="97.113744075829388"/>
    <s v="photography"/>
    <s v="photobooks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x v="1170"/>
    <n v="110.39397959183674"/>
    <s v="photography"/>
    <s v="photobooks"/>
    <d v="2017-01-16T12:48:05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x v="1171"/>
    <n v="39.91506172839506"/>
    <s v="photography"/>
    <s v="photobooks"/>
    <d v="2014-06-19T09:14:38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x v="1172"/>
    <n v="75.975728155339809"/>
    <s v="photography"/>
    <s v="photobooks"/>
    <d v="2015-10-19T14:00:0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x v="1173"/>
    <n v="58.379104477611939"/>
    <s v="photography"/>
    <s v="photobooks"/>
    <d v="2017-01-06T16:25:39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x v="1174"/>
    <n v="55.82093023255814"/>
    <s v="photography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x v="1175"/>
    <n v="151.24431818181819"/>
    <s v="photography"/>
    <s v="photobooks"/>
    <d v="2015-08-18T14:20:40"/>
    <d v="2015-09-27T14:20:4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x v="1176"/>
    <n v="849.67027027027029"/>
    <s v="photography"/>
    <s v="photobooks"/>
    <d v="2016-02-15T06:04:57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x v="1177"/>
    <n v="159.24137931034483"/>
    <s v="photography"/>
    <s v="photobooks"/>
    <d v="2016-09-06T11:11:32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x v="1178"/>
    <n v="39.507317073170732"/>
    <s v="photography"/>
    <s v="photobooks"/>
    <d v="2014-11-05T13:35:53"/>
    <d v="2014-12-06T06:00:00"/>
    <x v="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x v="1179"/>
    <n v="130.52966101694915"/>
    <s v="photography"/>
    <s v="photobooks"/>
    <d v="2014-05-01T19:40:52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x v="1180"/>
    <n v="64.156896551724131"/>
    <s v="photography"/>
    <s v="photobooks"/>
    <d v="2014-05-23T17:48:03"/>
    <d v="2014-06-20T21:59:00"/>
    <x v="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x v="1181"/>
    <n v="111.52694610778443"/>
    <s v="photography"/>
    <s v="photobooks"/>
    <d v="2014-11-12T20:35:13"/>
    <d v="2014-12-19T04:00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x v="1182"/>
    <n v="170.44680851063831"/>
    <s v="photography"/>
    <s v="photobooks"/>
    <d v="2016-05-03T04:01:31"/>
    <d v="2016-06-07T04:01:3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x v="1183"/>
    <n v="133.7391592920354"/>
    <s v="photography"/>
    <s v="photobooks"/>
    <d v="2014-09-17T19:55:39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x v="1184"/>
    <n v="95.834024896265561"/>
    <s v="photography"/>
    <s v="photobooks"/>
    <d v="2014-11-21T18:01:56"/>
    <d v="2014-12-23T00:00:00"/>
    <x v="4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x v="1185"/>
    <n v="221.78571428571428"/>
    <s v="photography"/>
    <s v="photobooks"/>
    <d v="2017-01-21T12:01:30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x v="1186"/>
    <n v="32.315357142857138"/>
    <s v="photography"/>
    <s v="photobooks"/>
    <d v="2016-07-19T16:52:18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x v="1187"/>
    <n v="98.839285714285708"/>
    <s v="photography"/>
    <s v="photobooks"/>
    <d v="2015-12-01T06:37:27"/>
    <d v="2016-01-19T06:37:27"/>
    <x v="6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x v="1188"/>
    <n v="55.222142857142863"/>
    <s v="photography"/>
    <s v="photobooks"/>
    <d v="2017-02-14T14:24:46"/>
    <d v="2017-03-14T13:24:46"/>
    <x v="0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x v="1189"/>
    <n v="52.793750000000003"/>
    <s v="photography"/>
    <s v="photobooks"/>
    <d v="2017-01-01T17:35:22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x v="1190"/>
    <n v="135.66666666666666"/>
    <s v="photography"/>
    <s v="photobooks"/>
    <d v="2015-02-17T15:05:2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x v="1191"/>
    <n v="53.991990846681922"/>
    <s v="photography"/>
    <s v="photobooks"/>
    <d v="2015-09-28T18:24:55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x v="1192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x v="1193"/>
    <n v="82.316326530612244"/>
    <s v="photography"/>
    <s v="photobooks"/>
    <d v="2016-01-22T11:24:25"/>
    <d v="2016-02-15T15:00:00"/>
    <x v="5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x v="1194"/>
    <n v="88.26081081081081"/>
    <s v="photography"/>
    <s v="photobooks"/>
    <d v="2016-03-14T00:02:57"/>
    <d v="2016-05-02T03:59:0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x v="1195"/>
    <n v="84.905149051490511"/>
    <s v="photography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x v="1196"/>
    <n v="48.154545454545456"/>
    <s v="photography"/>
    <s v="photobooks"/>
    <d v="2016-04-24T19:53:51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x v="1197"/>
    <n v="66.015406593406595"/>
    <s v="photography"/>
    <s v="photobooks"/>
    <d v="2015-07-28T19:15:10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x v="1198"/>
    <n v="96.375"/>
    <s v="photography"/>
    <s v="photobooks"/>
    <d v="2016-07-01T07:33:47"/>
    <d v="2016-08-06T18:00:0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x v="1199"/>
    <n v="156.17391304347825"/>
    <s v="photography"/>
    <s v="photobooks"/>
    <d v="2014-12-08T18:46:10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x v="1200"/>
    <n v="95.764859154929582"/>
    <s v="photography"/>
    <s v="photobooks"/>
    <d v="2016-12-01T22:03:39"/>
    <d v="2017-01-03T22:03: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x v="1201"/>
    <n v="180.40816326530611"/>
    <s v="photography"/>
    <s v="photobooks"/>
    <d v="2014-10-27T00:10:16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x v="108"/>
    <n v="3"/>
    <s v="photography"/>
    <s v="nature"/>
    <d v="2014-12-01T17:05:38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x v="914"/>
    <n v="20"/>
    <s v="photography"/>
    <s v="nature"/>
    <d v="2015-06-15T23:55:00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x v="1202"/>
    <n v="10"/>
    <s v="photography"/>
    <s v="nature"/>
    <d v="2014-10-23T12:13:54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x v="109"/>
    <s v="0"/>
    <s v="photography"/>
    <s v="nature"/>
    <d v="2015-02-18T01:13:44"/>
    <d v="2015-04-01T00:18:00"/>
    <x v="3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x v="108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x v="1203"/>
    <n v="26.272727272727273"/>
    <s v="photography"/>
    <s v="nature"/>
    <d v="2014-07-19T05:06:39"/>
    <d v="2014-09-17T05:06:39"/>
    <x v="7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x v="109"/>
    <s v="0"/>
    <s v="photography"/>
    <s v="nature"/>
    <d v="2017-02-16T10:14:42"/>
    <d v="2017-02-23T10:14:42"/>
    <x v="1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x v="1204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x v="481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x v="1205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x v="109"/>
    <s v="0"/>
    <s v="photography"/>
    <s v="nature"/>
    <d v="2015-04-27T19:47:19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x v="1206"/>
    <n v="132.1875"/>
    <s v="photography"/>
    <s v="nature"/>
    <d v="2014-09-10T16:31:48"/>
    <d v="2014-10-01T03:59:00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x v="109"/>
    <s v="0"/>
    <s v="photography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x v="109"/>
    <s v="0"/>
    <s v="photography"/>
    <s v="nature"/>
    <d v="2015-07-03T06:03:10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x v="109"/>
    <s v="0"/>
    <s v="photography"/>
    <s v="nature"/>
    <d v="2015-08-25T14:43:52"/>
    <d v="2015-09-17T17:00:00"/>
    <x v="5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x v="1207"/>
    <n v="56.416666666666664"/>
    <s v="photography"/>
    <s v="nature"/>
    <d v="2016-06-04T03:40:24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x v="914"/>
    <n v="100"/>
    <s v="photography"/>
    <s v="nature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x v="1208"/>
    <n v="11.666666666666666"/>
    <s v="photography"/>
    <s v="nature"/>
    <d v="2015-06-30T09:32:39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x v="119"/>
    <n v="50"/>
    <s v="photography"/>
    <s v="nature"/>
    <d v="2015-04-14T01:16:39"/>
    <d v="2015-04-29T01:16:39"/>
    <x v="2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x v="1209"/>
    <n v="23.5"/>
    <s v="photography"/>
    <s v="nature"/>
    <d v="2014-10-24T00:29:53"/>
    <d v="2014-11-13T01:29:53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x v="1210"/>
    <n v="67"/>
    <s v="publishing"/>
    <s v="art books"/>
    <d v="2013-10-08T01:00:03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x v="109"/>
    <s v="0"/>
    <s v="publishing"/>
    <s v="art books"/>
    <d v="2009-09-23T13:35:16"/>
    <d v="2009-12-02T00:50:00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x v="1211"/>
    <n v="42.5"/>
    <s v="publishing"/>
    <s v="art books"/>
    <d v="2014-01-13T17:49:11"/>
    <d v="2014-03-14T16:49:11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x v="370"/>
    <n v="10"/>
    <s v="publishing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x v="453"/>
    <n v="100"/>
    <s v="publishing"/>
    <s v="art books"/>
    <d v="2011-05-09T17:31:01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x v="1212"/>
    <n v="108.05084745762711"/>
    <s v="publishing"/>
    <s v="art books"/>
    <d v="2016-06-28T22:00:04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x v="1213"/>
    <n v="26.923076923076923"/>
    <s v="publishing"/>
    <s v="art books"/>
    <d v="2014-02-01T22:29:05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x v="1214"/>
    <n v="155"/>
    <s v="publishing"/>
    <s v="art books"/>
    <d v="2014-11-19T01:29:45"/>
    <d v="2014-12-24T01:29:45"/>
    <x v="4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x v="109"/>
    <s v="0"/>
    <s v="publishing"/>
    <s v="art books"/>
    <d v="2013-04-25T16:18:34"/>
    <d v="2013-05-25T16:18:34"/>
    <x v="0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x v="613"/>
    <n v="47.769230769230766"/>
    <s v="publishing"/>
    <s v="art books"/>
    <d v="2016-03-09T19:31:22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x v="1215"/>
    <n v="20"/>
    <s v="publishing"/>
    <s v="art books"/>
    <d v="2015-05-20T18:28:03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x v="152"/>
    <n v="41.666666666666664"/>
    <s v="publishing"/>
    <s v="art books"/>
    <d v="2016-02-04T00:47:39"/>
    <d v="2016-02-28T23:59:0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x v="1216"/>
    <n v="74.333333333333329"/>
    <s v="publishing"/>
    <s v="art books"/>
    <d v="2017-02-20T00:00:02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x v="1217"/>
    <n v="84.333333333333329"/>
    <s v="publishing"/>
    <s v="art books"/>
    <d v="2015-01-13T22:15:29"/>
    <d v="2015-02-17T22:15:2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x v="1218"/>
    <n v="65.457142857142856"/>
    <s v="publishing"/>
    <s v="art books"/>
    <d v="2014-06-09T12:34:56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x v="175"/>
    <n v="65"/>
    <s v="publishing"/>
    <s v="art books"/>
    <d v="2015-05-16T21:06:08"/>
    <d v="2015-06-30T21:06:08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x v="1219"/>
    <n v="27.5"/>
    <s v="publishing"/>
    <s v="art books"/>
    <d v="2012-05-25T20:20:48"/>
    <d v="2012-07-24T20:20:48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x v="1220"/>
    <n v="51.25"/>
    <s v="publishing"/>
    <s v="art books"/>
    <d v="2010-08-09T01:34:51"/>
    <d v="2010-09-02T02:00:00"/>
    <x v="5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x v="1221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x v="109"/>
    <s v="0"/>
    <s v="publishing"/>
    <s v="art books"/>
    <d v="2012-03-22T01:12:06"/>
    <d v="2012-05-21T01:12:06"/>
    <x v="7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x v="724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x v="1222"/>
    <n v="31"/>
    <s v="photography"/>
    <s v="places"/>
    <d v="2015-08-30T18:57:33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x v="1223"/>
    <n v="15"/>
    <s v="photography"/>
    <s v="places"/>
    <d v="2014-08-26T21:43:11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x v="109"/>
    <s v="0"/>
    <s v="photography"/>
    <s v="places"/>
    <d v="2014-05-20T15:35:01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x v="1224"/>
    <n v="131.66666666666666"/>
    <s v="photography"/>
    <s v="places"/>
    <d v="2016-12-03T21:29:28"/>
    <d v="2016-12-25T11:00:00"/>
    <x v="5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x v="109"/>
    <s v="0"/>
    <s v="photography"/>
    <s v="places"/>
    <d v="2015-03-06T02:30:22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x v="473"/>
    <n v="1"/>
    <s v="photography"/>
    <s v="places"/>
    <d v="2014-11-13T22:49:25"/>
    <d v="2014-12-13T22:49:25"/>
    <x v="0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x v="109"/>
    <s v="0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x v="109"/>
    <s v="0"/>
    <s v="photography"/>
    <s v="places"/>
    <d v="2015-09-09T23:38:06"/>
    <d v="2015-10-09T23:38:06"/>
    <x v="0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x v="617"/>
    <n v="510"/>
    <s v="photography"/>
    <s v="places"/>
    <d v="2015-08-24T20:34:2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x v="1225"/>
    <n v="44.478260869565219"/>
    <s v="photography"/>
    <s v="places"/>
    <d v="2016-03-04T17:25:41"/>
    <d v="2016-04-03T16:25:41"/>
    <x v="0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x v="109"/>
    <s v="0"/>
    <s v="photography"/>
    <s v="places"/>
    <d v="2015-02-11T01:44:45"/>
    <d v="2015-03-28T00:44:45"/>
    <x v="3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x v="1226"/>
    <n v="1"/>
    <s v="photography"/>
    <s v="places"/>
    <d v="2015-01-29T20:17:35"/>
    <d v="2015-02-28T20:17:35"/>
    <x v="0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x v="1227"/>
    <n v="20.5"/>
    <s v="photography"/>
    <s v="places"/>
    <d v="2016-03-16T17:06:22"/>
    <d v="2016-05-15T16:21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x v="1228"/>
    <n v="40"/>
    <s v="photography"/>
    <s v="places"/>
    <d v="2014-05-21T01:12:08"/>
    <d v="2014-06-18T20:13:00"/>
    <x v="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x v="1229"/>
    <n v="25"/>
    <s v="photography"/>
    <s v="places"/>
    <d v="2014-10-29T10:19:29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x v="109"/>
    <s v="0"/>
    <s v="photography"/>
    <s v="places"/>
    <d v="2016-08-21T08:29:5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x v="415"/>
    <n v="1"/>
    <s v="photography"/>
    <s v="places"/>
    <d v="2015-05-27T16:00:58"/>
    <d v="2015-07-26T16:00:58"/>
    <x v="7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x v="109"/>
    <s v="0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x v="1230"/>
    <n v="40.777777777777779"/>
    <s v="photography"/>
    <s v="places"/>
    <d v="2014-06-01T01:22:32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x v="1231"/>
    <n v="48.325535714285714"/>
    <s v="music"/>
    <s v="rock"/>
    <d v="2011-04-05T02:13:53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x v="325"/>
    <n v="46.953125"/>
    <s v="music"/>
    <s v="rock"/>
    <d v="2011-09-02T07:08:37"/>
    <d v="2011-10-14T23:00:00"/>
    <x v="3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x v="1232"/>
    <n v="66.688666666666663"/>
    <s v="music"/>
    <s v="rock"/>
    <d v="2011-11-29T04:04:19"/>
    <d v="2012-01-28T04:04:19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x v="1233"/>
    <n v="48.842857142857142"/>
    <s v="music"/>
    <s v="rock"/>
    <d v="2012-02-06T20:17:15"/>
    <d v="2012-03-17T19:17:15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x v="1234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x v="1235"/>
    <n v="87.829673913043479"/>
    <s v="music"/>
    <s v="rock"/>
    <d v="2010-12-24T02:40:38"/>
    <d v="2011-03-24T01:40:38"/>
    <x v="11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x v="1236"/>
    <n v="70.785365853658533"/>
    <s v="music"/>
    <s v="rock"/>
    <d v="2012-05-24T19:24:11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x v="982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x v="1237"/>
    <n v="443.75"/>
    <s v="music"/>
    <s v="rock"/>
    <d v="2011-09-10T00:01:4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x v="1238"/>
    <n v="48.544642857142854"/>
    <s v="music"/>
    <s v="rock"/>
    <d v="2012-11-15T22:11:50"/>
    <d v="2012-12-15T22:11:50"/>
    <x v="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x v="1239"/>
    <n v="37.074074074074076"/>
    <s v="music"/>
    <s v="rock"/>
    <d v="2013-05-15T00:00:32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x v="1007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x v="1240"/>
    <n v="39.03846153846154"/>
    <s v="music"/>
    <s v="rock"/>
    <d v="2012-06-22T01:40:02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x v="1241"/>
    <n v="66.688311688311686"/>
    <s v="music"/>
    <s v="rock"/>
    <d v="2014-06-04T23:32:49"/>
    <d v="2014-08-03T17:00:00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x v="1242"/>
    <n v="67.132352941176464"/>
    <s v="music"/>
    <s v="rock"/>
    <d v="2011-10-29T01:13:16"/>
    <d v="2011-12-13T02:13:16"/>
    <x v="3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x v="1243"/>
    <n v="66.369426751592357"/>
    <s v="music"/>
    <s v="rock"/>
    <d v="2012-10-12T17:10:21"/>
    <d v="2012-11-22T22:00:00"/>
    <x v="3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x v="1244"/>
    <n v="64.620253164556956"/>
    <s v="music"/>
    <s v="rock"/>
    <d v="2013-09-29T15:56:28"/>
    <d v="2013-11-01T19:00:00"/>
    <x v="4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x v="1245"/>
    <n v="58.370370370370374"/>
    <s v="music"/>
    <s v="rock"/>
    <d v="2013-01-27T15:42:15"/>
    <d v="2013-03-08T15:42:15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x v="25"/>
    <n v="86.956521739130437"/>
    <s v="music"/>
    <s v="rock"/>
    <d v="2014-08-25T04:28:06"/>
    <d v="2014-09-15T04:28:06"/>
    <x v="5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x v="1246"/>
    <n v="66.470588235294116"/>
    <s v="music"/>
    <s v="rock"/>
    <d v="2013-02-16T08:09:00"/>
    <d v="2013-02-23T08:09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x v="1247"/>
    <n v="163.78378378378378"/>
    <s v="music"/>
    <s v="rock"/>
    <d v="2012-04-04T14:33:35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x v="1248"/>
    <n v="107.98461538461538"/>
    <s v="music"/>
    <s v="rock"/>
    <d v="2014-11-07T07:04:34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x v="1249"/>
    <n v="42.111111111111114"/>
    <s v="music"/>
    <s v="rock"/>
    <d v="2013-06-28T16:31:29"/>
    <d v="2013-08-27T16:31:29"/>
    <x v="7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x v="1250"/>
    <n v="47.2"/>
    <s v="music"/>
    <s v="rock"/>
    <d v="2012-11-30T08:48:55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x v="1251"/>
    <n v="112.01923076923077"/>
    <s v="music"/>
    <s v="rock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x v="1252"/>
    <n v="74.953703703703709"/>
    <s v="music"/>
    <s v="rock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x v="96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x v="1253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x v="1078"/>
    <n v="75.853658536585371"/>
    <s v="music"/>
    <s v="rock"/>
    <d v="2014-01-06T20:48:53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x v="1254"/>
    <n v="84.206349206349202"/>
    <s v="music"/>
    <s v="rock"/>
    <d v="2012-01-31T20:06:15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x v="1255"/>
    <n v="117.22556390977444"/>
    <s v="music"/>
    <s v="rock"/>
    <d v="2012-09-12T20:37:4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x v="1256"/>
    <n v="86.489361702127653"/>
    <s v="music"/>
    <s v="rock"/>
    <d v="2011-07-26T08:10:54"/>
    <d v="2011-09-24T08:10:54"/>
    <x v="7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x v="31"/>
    <n v="172.41379310344828"/>
    <s v="music"/>
    <s v="rock"/>
    <d v="2011-12-19T21:12:36"/>
    <d v="2012-01-16T05:00:00"/>
    <x v="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x v="10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x v="1066"/>
    <n v="67.729729729729726"/>
    <s v="music"/>
    <s v="rock"/>
    <d v="2016-05-12T20:51:01"/>
    <d v="2016-07-11T20:51:01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x v="1257"/>
    <n v="53.5632183908046"/>
    <s v="music"/>
    <s v="rock"/>
    <d v="2011-04-30T02:04:48"/>
    <d v="2011-06-12T04:00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x v="965"/>
    <n v="34.6"/>
    <s v="music"/>
    <s v="rock"/>
    <d v="2009-11-05T18:02:20"/>
    <d v="2009-12-31T23:39:00"/>
    <x v="9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x v="2"/>
    <n v="38.888888888888886"/>
    <s v="music"/>
    <s v="rock"/>
    <d v="2013-01-14T16:29:28"/>
    <d v="2013-02-28T21:25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x v="31"/>
    <n v="94.736842105263165"/>
    <s v="music"/>
    <s v="rock"/>
    <d v="2012-02-02T15:39:25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x v="1258"/>
    <n v="39.967058823529413"/>
    <s v="music"/>
    <s v="rock"/>
    <d v="2010-07-20T05:32:35"/>
    <d v="2010-08-03T01:59:00"/>
    <x v="2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x v="578"/>
    <n v="97.5"/>
    <s v="music"/>
    <s v="pop"/>
    <d v="2014-11-19T14:19:04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x v="31"/>
    <n v="42.857142857142854"/>
    <s v="music"/>
    <s v="pop"/>
    <d v="2011-05-25T00:35:27"/>
    <d v="2011-06-14T00:35:27"/>
    <x v="5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x v="1259"/>
    <n v="168.51351351351352"/>
    <s v="music"/>
    <s v="pop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x v="1260"/>
    <n v="85.546875"/>
    <s v="music"/>
    <s v="pop"/>
    <d v="2012-09-23T01:26:00"/>
    <d v="2012-11-22T02:2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x v="1261"/>
    <n v="554"/>
    <s v="music"/>
    <s v="pop"/>
    <d v="2013-09-04T14:49:00"/>
    <d v="2013-09-18T14:49:00"/>
    <x v="2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x v="1097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x v="1262"/>
    <n v="113.82608695652173"/>
    <s v="music"/>
    <s v="pop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x v="1263"/>
    <n v="32.011111111111113"/>
    <s v="music"/>
    <s v="pop"/>
    <d v="2011-02-18T16:54:42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x v="1264"/>
    <n v="47.189259259259259"/>
    <s v="music"/>
    <s v="pop"/>
    <d v="2014-04-08T16:25:55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x v="1265"/>
    <n v="88.46875"/>
    <s v="music"/>
    <s v="pop"/>
    <d v="2013-09-09T10:27:17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x v="1266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x v="17"/>
    <n v="64.714285714285708"/>
    <s v="music"/>
    <s v="pop"/>
    <d v="2013-10-25T11:49:53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x v="1267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x v="1268"/>
    <n v="38.794117647058826"/>
    <s v="music"/>
    <s v="pop"/>
    <d v="2012-03-19T21:22:40"/>
    <d v="2012-04-18T21:22:40"/>
    <x v="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x v="1269"/>
    <n v="44.645833333333336"/>
    <s v="music"/>
    <s v="pop"/>
    <d v="2012-03-06T19:00:20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x v="1270"/>
    <n v="156.77333333333334"/>
    <s v="music"/>
    <s v="pop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x v="1271"/>
    <n v="118.70339366515837"/>
    <s v="music"/>
    <s v="pop"/>
    <d v="2012-04-24T18:46:08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x v="1272"/>
    <n v="74.149532710280369"/>
    <s v="music"/>
    <s v="pop"/>
    <d v="2012-11-10T05:19:27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x v="1273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x v="1274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x v="1275"/>
    <n v="80.178217821782184"/>
    <s v="music"/>
    <s v="pop"/>
    <d v="2015-12-05T23:57:11"/>
    <d v="2016-01-17T21:00:0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x v="1276"/>
    <n v="132.43548387096774"/>
    <s v="music"/>
    <s v="pop"/>
    <d v="2011-11-01T04:45:36"/>
    <d v="2011-12-31T05:45:36"/>
    <x v="7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x v="1277"/>
    <n v="33.75"/>
    <s v="music"/>
    <s v="pop"/>
    <d v="2015-01-02T00:31:47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x v="1278"/>
    <n v="34.384494382022467"/>
    <s v="music"/>
    <s v="pop"/>
    <d v="2012-01-31T18:16:58"/>
    <d v="2012-03-16T03:59:0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x v="1279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x v="1280"/>
    <n v="41.04081632653061"/>
    <s v="music"/>
    <s v="pop"/>
    <d v="2013-02-26T06:04:33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x v="1281"/>
    <n v="52.597560975609753"/>
    <s v="music"/>
    <s v="pop"/>
    <d v="2014-02-12T01:41:38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x v="1276"/>
    <n v="70.784482758620683"/>
    <s v="music"/>
    <s v="pop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x v="1282"/>
    <n v="53.75"/>
    <s v="music"/>
    <s v="pop"/>
    <d v="2016-04-01T21:14:36"/>
    <d v="2016-05-31T21:14:36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x v="946"/>
    <n v="44.608695652173914"/>
    <s v="music"/>
    <s v="pop"/>
    <d v="2010-05-15T22:19:59"/>
    <d v="2010-07-05T04:00:00"/>
    <x v="6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x v="1283"/>
    <n v="26.148961038961041"/>
    <s v="music"/>
    <s v="pop"/>
    <d v="2016-07-02T13:03:34"/>
    <d v="2016-08-01T13:03:34"/>
    <x v="0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x v="1284"/>
    <n v="39.183673469387756"/>
    <s v="music"/>
    <s v="pop"/>
    <d v="2012-05-05T15:45:30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x v="1285"/>
    <n v="45.593220338983052"/>
    <s v="music"/>
    <s v="pop"/>
    <d v="2015-02-04T21:04:5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x v="1286"/>
    <n v="89.247787610619469"/>
    <s v="music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x v="1287"/>
    <n v="40.416470588235299"/>
    <s v="music"/>
    <s v="pop"/>
    <d v="2011-09-16T17:35:40"/>
    <d v="2011-10-16T22:03:00"/>
    <x v="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x v="1288"/>
    <n v="82.38095238095238"/>
    <s v="music"/>
    <s v="pop"/>
    <d v="2012-03-05T17:25:47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x v="1067"/>
    <n v="159.52380952380952"/>
    <s v="music"/>
    <s v="pop"/>
    <d v="2016-02-16T09:46:16"/>
    <d v="2016-04-16T05:59:00"/>
    <x v="7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x v="1289"/>
    <n v="36.244897959183675"/>
    <s v="music"/>
    <s v="pop"/>
    <d v="2014-01-23T20:31:11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x v="1290"/>
    <n v="62.5"/>
    <s v="music"/>
    <s v="pop"/>
    <d v="2011-06-29T01:39:05"/>
    <d v="2011-07-22T01:39:05"/>
    <x v="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x v="1291"/>
    <n v="47"/>
    <s v="music"/>
    <s v="pop"/>
    <d v="2014-06-12T18:11:07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x v="1292"/>
    <n v="74.575090497737563"/>
    <s v="music"/>
    <s v="faith"/>
    <d v="2017-02-08T02:54:44"/>
    <d v="2017-03-29T02:00:00"/>
    <x v="6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x v="109"/>
    <s v="0"/>
    <s v="music"/>
    <s v="faith"/>
    <d v="2017-02-13T05:07:40"/>
    <d v="2017-04-14T04:07:40"/>
    <x v="7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x v="1293"/>
    <n v="76"/>
    <s v="music"/>
    <s v="faith"/>
    <d v="2017-03-14T18:45:38"/>
    <d v="2017-04-07T18:45:38"/>
    <x v="5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x v="1294"/>
    <n v="86.43564356435644"/>
    <s v="music"/>
    <s v="faith"/>
    <d v="2017-02-17T19:34:01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x v="82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x v="1295"/>
    <n v="18"/>
    <s v="music"/>
    <s v="faith"/>
    <d v="2017-02-26T20:15:19"/>
    <d v="2017-04-27T19:15:19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x v="1296"/>
    <n v="80.128205128205124"/>
    <s v="music"/>
    <s v="faith"/>
    <d v="2017-03-08T01:07:25"/>
    <d v="2017-04-10T20:15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x v="1297"/>
    <n v="253.14285714285714"/>
    <s v="music"/>
    <s v="faith"/>
    <d v="2017-03-10T12:49:54"/>
    <d v="2017-04-09T11:49:54"/>
    <x v="0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x v="31"/>
    <n v="171.42857142857142"/>
    <s v="music"/>
    <s v="faith"/>
    <d v="2017-02-14T22:37:10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x v="1298"/>
    <n v="57.727272727272727"/>
    <s v="music"/>
    <s v="faith"/>
    <d v="2017-03-07T10:20:42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x v="1299"/>
    <n v="264.26315789473682"/>
    <s v="music"/>
    <s v="faith"/>
    <d v="2017-03-01T16:50:08"/>
    <d v="2017-04-03T01:00:00"/>
    <x v="4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x v="1300"/>
    <n v="159.33333333333334"/>
    <s v="music"/>
    <s v="faith"/>
    <d v="2017-02-22T03:37:47"/>
    <d v="2017-03-26T23:59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x v="1301"/>
    <n v="35"/>
    <s v="music"/>
    <s v="faith"/>
    <d v="2017-03-09T22:05:12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x v="833"/>
    <n v="5"/>
    <s v="music"/>
    <s v="faith"/>
    <d v="2017-02-25T16:04:3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x v="1302"/>
    <n v="61.086956521739133"/>
    <s v="music"/>
    <s v="faith"/>
    <d v="2017-03-07T00:45:14"/>
    <d v="2017-04-10T01:00:0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x v="109"/>
    <s v="0"/>
    <s v="music"/>
    <s v="faith"/>
    <d v="2017-03-02T01:40:11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x v="1303"/>
    <n v="114.81818181818181"/>
    <s v="music"/>
    <s v="faith"/>
    <d v="2017-03-11T00:47:28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x v="109"/>
    <s v="0"/>
    <s v="music"/>
    <s v="faith"/>
    <d v="2017-03-02T04:59:20"/>
    <d v="2017-03-26T03:33:00"/>
    <x v="5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x v="1304"/>
    <n v="54"/>
    <s v="music"/>
    <s v="faith"/>
    <d v="2017-03-12T20:44:05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x v="1305"/>
    <n v="65.974683544303801"/>
    <s v="music"/>
    <s v="faith"/>
    <d v="2017-03-02T01:43:1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x v="1306"/>
    <n v="5"/>
    <s v="music"/>
    <s v="faith"/>
    <d v="2014-12-16T15:56:45"/>
    <d v="2015-01-15T15:56:45"/>
    <x v="0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x v="1307"/>
    <n v="1"/>
    <s v="music"/>
    <s v="faith"/>
    <d v="2015-02-28T20:52:30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x v="391"/>
    <n v="25.5"/>
    <s v="music"/>
    <s v="faith"/>
    <d v="2015-07-02T06:45:37"/>
    <d v="2015-08-31T06:45:37"/>
    <x v="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x v="1308"/>
    <n v="118.36363636363636"/>
    <s v="music"/>
    <s v="faith"/>
    <d v="2015-01-17T03:21:1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x v="109"/>
    <s v="0"/>
    <s v="music"/>
    <s v="faith"/>
    <d v="2015-08-29T00:24:06"/>
    <d v="2015-09-09T16:00:00"/>
    <x v="2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x v="109"/>
    <s v="0"/>
    <s v="music"/>
    <s v="faith"/>
    <d v="2015-06-24T07:21:12"/>
    <d v="2015-08-23T07:21:12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x v="1309"/>
    <n v="54.111111111111114"/>
    <s v="music"/>
    <s v="faith"/>
    <d v="2016-02-27T17:18:15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x v="109"/>
    <s v="0"/>
    <s v="music"/>
    <s v="faith"/>
    <d v="2016-03-22T20:48:26"/>
    <d v="2016-05-01T20:48:26"/>
    <x v="3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x v="1310"/>
    <n v="21.25"/>
    <s v="music"/>
    <s v="faith"/>
    <d v="2014-07-21T13:31:54"/>
    <d v="2014-08-31T19:39:00"/>
    <x v="3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x v="1311"/>
    <n v="34"/>
    <s v="music"/>
    <s v="faith"/>
    <d v="2015-12-03T14:11:28"/>
    <d v="2016-01-18T13:00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x v="1131"/>
    <n v="525"/>
    <s v="music"/>
    <s v="faith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x v="109"/>
    <s v="0"/>
    <s v="music"/>
    <s v="faith"/>
    <d v="2015-05-01T21:55:53"/>
    <d v="2015-06-30T21:55:53"/>
    <x v="7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x v="1312"/>
    <n v="50"/>
    <s v="music"/>
    <s v="faith"/>
    <d v="2014-09-05T19:13:32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x v="1313"/>
    <n v="115.70588235294117"/>
    <s v="music"/>
    <s v="faith"/>
    <d v="2015-04-01T22:02:41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x v="881"/>
    <n v="5.5"/>
    <s v="music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x v="847"/>
    <n v="50"/>
    <s v="music"/>
    <s v="faith"/>
    <d v="2016-10-30T13:51:39"/>
    <d v="2016-12-09T14:51:39"/>
    <x v="3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x v="1314"/>
    <n v="34.024390243902438"/>
    <s v="music"/>
    <s v="faith"/>
    <d v="2016-03-31T23:33:58"/>
    <d v="2016-04-21T04:00:00"/>
    <x v="5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x v="1315"/>
    <n v="37.5"/>
    <s v="music"/>
    <s v="faith"/>
    <d v="2016-03-31T14:39:09"/>
    <d v="2016-05-14T04:59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x v="1316"/>
    <n v="11.666666666666666"/>
    <s v="music"/>
    <s v="faith"/>
    <d v="2014-08-18T12:49:51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x v="1317"/>
    <n v="28.125"/>
    <s v="music"/>
    <s v="faith"/>
    <d v="2014-10-10T18:47:51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x v="109"/>
    <s v="0"/>
    <s v="music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x v="1318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x v="896"/>
    <n v="216.66666666666666"/>
    <s v="music"/>
    <s v="faith"/>
    <d v="2015-05-05T19:48:35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x v="1319"/>
    <n v="8.75"/>
    <s v="music"/>
    <s v="faith"/>
    <d v="2014-09-30T22:22:42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x v="1320"/>
    <n v="62.222222222222221"/>
    <s v="music"/>
    <s v="faith"/>
    <d v="2014-07-25T23:14:09"/>
    <d v="2014-08-24T23:14:09"/>
    <x v="0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x v="1321"/>
    <n v="137.25"/>
    <s v="music"/>
    <s v="faith"/>
    <d v="2014-05-29T22:04:24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x v="108"/>
    <n v="1"/>
    <s v="music"/>
    <s v="faith"/>
    <d v="2015-02-09T22:16:1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x v="1322"/>
    <n v="122.14285714285714"/>
    <s v="music"/>
    <s v="faith"/>
    <d v="2015-09-21T15:01:14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x v="109"/>
    <s v="0"/>
    <s v="music"/>
    <s v="faith"/>
    <d v="2016-04-11T01:15:06"/>
    <d v="2016-06-10T01:15:06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x v="109"/>
    <s v="0"/>
    <s v="music"/>
    <s v="faith"/>
    <d v="2015-09-25T02:06:23"/>
    <d v="2015-10-25T02:06:23"/>
    <x v="0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x v="109"/>
    <s v="0"/>
    <s v="music"/>
    <s v="faith"/>
    <d v="2015-05-28T21:45:52"/>
    <d v="2015-06-11T15:00:0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x v="109"/>
    <s v="0"/>
    <s v="music"/>
    <s v="faith"/>
    <d v="2015-11-17T16:24:41"/>
    <d v="2016-01-16T05:00:00"/>
    <x v="7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x v="109"/>
    <s v="0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x v="1323"/>
    <n v="1"/>
    <s v="music"/>
    <s v="faith"/>
    <d v="2015-04-08T00:52:36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x v="1324"/>
    <n v="55"/>
    <s v="music"/>
    <s v="faith"/>
    <d v="2016-07-08T19:32:25"/>
    <d v="2016-08-07T19:32:25"/>
    <x v="0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x v="1325"/>
    <n v="22"/>
    <s v="music"/>
    <s v="faith"/>
    <d v="2015-10-09T20:40:33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x v="1212"/>
    <n v="56.666666666666664"/>
    <s v="music"/>
    <s v="faith"/>
    <d v="2015-06-20T22:46:32"/>
    <d v="2015-07-20T22:46:32"/>
    <x v="0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x v="177"/>
    <n v="20"/>
    <s v="music"/>
    <s v="faith"/>
    <d v="2014-09-02T20:59:0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x v="370"/>
    <n v="1"/>
    <s v="music"/>
    <s v="faith"/>
    <d v="2016-03-06T20:58:52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x v="109"/>
    <s v="0"/>
    <s v="music"/>
    <s v="faith"/>
    <d v="2015-06-16T19:37:02"/>
    <d v="2015-07-16T19:37:02"/>
    <x v="0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x v="1326"/>
    <n v="25.576923076923077"/>
    <s v="photography"/>
    <s v="photobooks"/>
    <d v="2015-04-26T15:04:31"/>
    <d v="2015-06-10T15:04:3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x v="648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x v="1327"/>
    <n v="89.925373134328353"/>
    <s v="photography"/>
    <s v="photobooks"/>
    <d v="2016-08-04T22:12:55"/>
    <d v="2016-08-27T03:59:00"/>
    <x v="5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x v="1328"/>
    <n v="93.071428571428569"/>
    <s v="photography"/>
    <s v="photobooks"/>
    <d v="2015-01-22T14:31:17"/>
    <d v="2015-03-08T13:31:1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x v="1329"/>
    <n v="89.674157303370791"/>
    <s v="photography"/>
    <s v="photobooks"/>
    <d v="2016-11-16T06:13:58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x v="1330"/>
    <n v="207.61682242990653"/>
    <s v="photography"/>
    <s v="photobooks"/>
    <d v="2016-10-25T04:14:27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x v="1331"/>
    <n v="59.408805031446541"/>
    <s v="photography"/>
    <s v="photobooks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x v="1332"/>
    <n v="358.97237569060775"/>
    <s v="photography"/>
    <s v="photobooks"/>
    <d v="2015-08-03T22:49:03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x v="1333"/>
    <n v="94.736641221374043"/>
    <s v="photography"/>
    <s v="photobooks"/>
    <d v="2017-01-23T23:25:21"/>
    <d v="2017-03-01T19:00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x v="1334"/>
    <n v="80.647999999999996"/>
    <s v="photography"/>
    <s v="photobooks"/>
    <d v="2016-03-25T20:05:04"/>
    <d v="2016-04-19T20:05:04"/>
    <x v="0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x v="1335"/>
    <n v="168.68852459016392"/>
    <s v="photography"/>
    <s v="photobooks"/>
    <d v="2015-02-17T18:45:23"/>
    <d v="2015-03-19T17:45:23"/>
    <x v="0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x v="1336"/>
    <n v="34.68888888888889"/>
    <s v="photography"/>
    <s v="photobooks"/>
    <d v="2016-09-14T06:04:4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x v="1277"/>
    <n v="462.85714285714283"/>
    <s v="photography"/>
    <s v="photobooks"/>
    <d v="2016-02-20T17:59:28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x v="1337"/>
    <n v="104.38888888888889"/>
    <s v="photography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x v="43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x v="1338"/>
    <n v="47.13"/>
    <s v="photography"/>
    <s v="photobooks"/>
    <d v="2016-07-20T04:01:09"/>
    <d v="2016-08-29T04:01:09"/>
    <x v="3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x v="1339"/>
    <n v="414.28571428571428"/>
    <s v="photography"/>
    <s v="photobooks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x v="1340"/>
    <n v="42.481481481481481"/>
    <s v="photography"/>
    <s v="photobooks"/>
    <d v="2016-05-15T22:56:32"/>
    <d v="2016-07-14T22:56:32"/>
    <x v="7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x v="15"/>
    <n v="108.77551020408163"/>
    <s v="photography"/>
    <s v="photobooks"/>
    <d v="2015-03-05T19:53:49"/>
    <d v="2015-03-25T18:53:49"/>
    <x v="5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x v="1341"/>
    <n v="81.098039215686271"/>
    <s v="photography"/>
    <s v="photobooks"/>
    <d v="2016-02-05T16:08:33"/>
    <d v="2016-02-25T16:08:33"/>
    <x v="5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x v="1342"/>
    <n v="51.666666666666664"/>
    <s v="photography"/>
    <s v="photobooks"/>
    <d v="2015-07-24T13:37:40"/>
    <d v="2015-09-12T13:37:40"/>
    <x v="6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x v="1343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x v="1344"/>
    <n v="103.63559322033899"/>
    <s v="photography"/>
    <s v="photobooks"/>
    <d v="2016-09-23T20:50:40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x v="1345"/>
    <n v="55.282051282051285"/>
    <s v="photography"/>
    <s v="photobooks"/>
    <d v="2014-07-05T11:39:39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x v="1346"/>
    <n v="72.16970873786407"/>
    <s v="photography"/>
    <s v="photobooks"/>
    <d v="2014-07-14T23:31:52"/>
    <d v="2014-08-13T23:31:52"/>
    <x v="0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x v="109"/>
    <s v="0"/>
    <s v="photography"/>
    <s v="photobooks"/>
    <d v="2014-08-04T20:38:08"/>
    <d v="2014-08-25T20:38:08"/>
    <x v="5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x v="1347"/>
    <n v="58.615384615384613"/>
    <s v="photography"/>
    <s v="photobooks"/>
    <d v="2014-07-04T15:48:04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x v="1348"/>
    <n v="12.466666666666667"/>
    <s v="photography"/>
    <s v="photobooks"/>
    <d v="2014-07-29T13:27:24"/>
    <d v="2014-09-27T13:27:24"/>
    <x v="7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x v="1349"/>
    <n v="49.136363636363633"/>
    <s v="photography"/>
    <s v="photobooks"/>
    <d v="2014-12-14T19:39:1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x v="1350"/>
    <n v="150.5"/>
    <s v="photography"/>
    <s v="photobooks"/>
    <d v="2014-09-09T18:43:14"/>
    <d v="2014-10-14T18:43:14"/>
    <x v="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x v="1351"/>
    <n v="35.799999999999997"/>
    <s v="photography"/>
    <s v="photobooks"/>
    <d v="2014-09-23T23:30:40"/>
    <d v="2014-10-23T23:30:40"/>
    <x v="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x v="1352"/>
    <n v="45.157894736842103"/>
    <s v="photography"/>
    <s v="photobooks"/>
    <d v="2014-05-07T17:13:56"/>
    <d v="2014-07-06T17:13:56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x v="1353"/>
    <n v="98.78947368421052"/>
    <s v="photography"/>
    <s v="photobooks"/>
    <d v="2014-12-05T18:14:58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x v="768"/>
    <n v="88.307692307692307"/>
    <s v="photography"/>
    <s v="photobooks"/>
    <d v="2014-10-18T05:14:52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x v="1354"/>
    <n v="170.62903225806451"/>
    <s v="photography"/>
    <s v="photobooks"/>
    <d v="2014-09-09T23:26:00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x v="1355"/>
    <n v="83.75"/>
    <s v="photography"/>
    <s v="photobooks"/>
    <d v="2014-09-23T22:57:51"/>
    <d v="2014-10-29T22:57:51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x v="1356"/>
    <n v="65.099999999999994"/>
    <s v="photography"/>
    <s v="photobooks"/>
    <d v="2015-01-21T08:34:13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x v="1357"/>
    <n v="66.333333333333329"/>
    <s v="photography"/>
    <s v="photobooks"/>
    <d v="2015-02-10T20:43:15"/>
    <d v="2015-03-27T19:43:15"/>
    <x v="3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x v="1358"/>
    <n v="104.89473684210526"/>
    <s v="photography"/>
    <s v="photobooks"/>
    <d v="2016-08-03T16:36:20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x v="1359"/>
    <n v="78.440789473684205"/>
    <s v="photography"/>
    <s v="photobooks"/>
    <d v="2016-05-03T14:25:10"/>
    <d v="2016-07-02T14:25:1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x v="1360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x v="1361"/>
    <n v="71.34210526315789"/>
    <s v="photography"/>
    <s v="photobooks"/>
    <d v="2016-01-19T13:48:09"/>
    <d v="2016-02-21T13:48:09"/>
    <x v="4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x v="1362"/>
    <n v="51.227027027027027"/>
    <s v="photography"/>
    <s v="photobooks"/>
    <d v="2015-04-21T22:47:58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x v="1363"/>
    <n v="60.242424242424242"/>
    <s v="photography"/>
    <s v="photobooks"/>
    <d v="2014-12-30T15:44:00"/>
    <d v="2015-01-31T03:25:00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x v="1364"/>
    <n v="44.935185185185183"/>
    <s v="photography"/>
    <s v="photobooks"/>
    <d v="2014-09-15T03:14:1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x v="1365"/>
    <n v="31.206896551724139"/>
    <s v="photography"/>
    <s v="photobooks"/>
    <d v="2014-11-15T13:12:57"/>
    <d v="2014-12-15T13:12:57"/>
    <x v="0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x v="1366"/>
    <n v="63.875"/>
    <s v="photography"/>
    <s v="photobooks"/>
    <d v="2015-03-05T15:43:57"/>
    <d v="2015-04-04T14:43:57"/>
    <x v="0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x v="1367"/>
    <n v="19"/>
    <s v="photography"/>
    <s v="photobooks"/>
    <d v="2014-10-01T22:45:4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x v="724"/>
    <n v="10"/>
    <s v="photography"/>
    <s v="photobooks"/>
    <d v="2014-11-13T06:00:03"/>
    <d v="2015-01-12T06:00:03"/>
    <x v="7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x v="1368"/>
    <n v="109.06666666666666"/>
    <s v="photography"/>
    <s v="photobooks"/>
    <d v="2015-01-06T16:11:18"/>
    <d v="2015-02-05T16:11:18"/>
    <x v="0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x v="1369"/>
    <n v="26.75"/>
    <s v="photography"/>
    <s v="photobooks"/>
    <d v="2014-11-30T17:46:05"/>
    <d v="2015-01-29T17:46:05"/>
    <x v="7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x v="1370"/>
    <n v="109.93525179856115"/>
    <s v="photography"/>
    <s v="photobooks"/>
    <d v="2015-07-04T00:44:42"/>
    <d v="2015-08-10T06:59:0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x v="843"/>
    <n v="20"/>
    <s v="photography"/>
    <s v="photobooks"/>
    <d v="2014-10-28T21:24:00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x v="1371"/>
    <n v="55.388888888888886"/>
    <s v="photography"/>
    <s v="photobooks"/>
    <d v="2015-01-07T13:13:42"/>
    <d v="2015-02-11T13:13:42"/>
    <x v="4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x v="1372"/>
    <n v="133.90123456790124"/>
    <s v="photography"/>
    <s v="photobooks"/>
    <d v="2016-09-15T06:55:41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x v="1373"/>
    <n v="48.720930232558139"/>
    <s v="photography"/>
    <s v="photobooks"/>
    <d v="2016-05-25T10:32:46"/>
    <d v="2016-07-24T10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x v="697"/>
    <n v="48.25"/>
    <s v="photography"/>
    <s v="photobooks"/>
    <d v="2016-11-15T13:39:49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x v="1374"/>
    <n v="58.972972972972975"/>
    <s v="photography"/>
    <s v="photobooks"/>
    <d v="2015-12-06T07:50:33"/>
    <d v="2016-02-04T07:50:33"/>
    <x v="7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x v="1375"/>
    <n v="11.638333333333334"/>
    <s v="photography"/>
    <s v="photobooks"/>
    <d v="2014-10-22T20:13:28"/>
    <d v="2014-11-11T21:13:2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x v="1376"/>
    <n v="83.716814159292042"/>
    <s v="photography"/>
    <s v="photobooks"/>
    <d v="2016-09-10T14:32:5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x v="1377"/>
    <n v="63.648648648648646"/>
    <s v="photography"/>
    <s v="photobooks"/>
    <d v="2015-11-13T15:51:08"/>
    <d v="2015-12-15T12:10:00"/>
    <x v="4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x v="1378"/>
    <n v="94.277777777777771"/>
    <s v="photography"/>
    <s v="photobooks"/>
    <d v="2015-06-04T11:20:30"/>
    <d v="2015-06-27T21:59:00"/>
    <x v="5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x v="1379"/>
    <n v="71.86666666666666"/>
    <s v="photography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x v="1380"/>
    <n v="104.84615384615384"/>
    <s v="photography"/>
    <s v="photobooks"/>
    <d v="2015-10-05T16:16:44"/>
    <d v="2015-11-14T17:16:44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x v="1381"/>
    <n v="67.139344262295083"/>
    <s v="photography"/>
    <s v="photobooks"/>
    <d v="2015-08-31T19:17:38"/>
    <d v="2015-10-02T18:00:00"/>
    <x v="4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x v="1382"/>
    <n v="73.875"/>
    <s v="photography"/>
    <s v="photobooks"/>
    <d v="2014-08-26T15:19:09"/>
    <d v="2014-09-30T15:19:09"/>
    <x v="4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x v="1383"/>
    <n v="69.125"/>
    <s v="photography"/>
    <s v="photobooks"/>
    <d v="2014-08-29T01:38:33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x v="1384"/>
    <n v="120.77083333333333"/>
    <s v="photography"/>
    <s v="photobooks"/>
    <d v="2017-01-07T16:20:30"/>
    <d v="2017-02-11T16:20:30"/>
    <x v="4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x v="1385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x v="422"/>
    <n v="7.5"/>
    <s v="photography"/>
    <s v="photobooks"/>
    <d v="2014-08-09T21:50:26"/>
    <d v="2014-08-21T21:50:26"/>
    <x v="2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x v="1386"/>
    <n v="1.5384615384615385"/>
    <s v="photography"/>
    <s v="photobooks"/>
    <d v="2014-08-25T10:24:30"/>
    <d v="2014-10-24T04:00:0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x v="1387"/>
    <n v="37.608695652173914"/>
    <s v="photography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x v="109"/>
    <s v="0"/>
    <s v="photography"/>
    <s v="photobooks"/>
    <d v="2014-07-09T21:20:1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x v="1388"/>
    <n v="42.157142857142858"/>
    <s v="photography"/>
    <s v="photobooks"/>
    <d v="2015-01-29T07:32:16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x v="109"/>
    <s v="0"/>
    <s v="photography"/>
    <s v="photobooks"/>
    <d v="2015-06-17T21:45:37"/>
    <d v="2015-07-01T21:45:37"/>
    <x v="2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x v="1389"/>
    <n v="84.833333333333329"/>
    <s v="photography"/>
    <s v="photobooks"/>
    <d v="2016-06-27T21:01:43"/>
    <d v="2016-07-25T19:00:00"/>
    <x v="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x v="1390"/>
    <n v="94.19"/>
    <s v="photography"/>
    <s v="photobooks"/>
    <d v="2016-12-01T15:53:27"/>
    <d v="2017-01-30T06:59:00"/>
    <x v="7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x v="109"/>
    <s v="0"/>
    <s v="photography"/>
    <s v="photobooks"/>
    <d v="2015-03-04T05:37:3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x v="1391"/>
    <n v="6.25"/>
    <s v="photography"/>
    <s v="photobooks"/>
    <d v="2014-06-30T18:03:16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x v="1392"/>
    <n v="213.375"/>
    <s v="photography"/>
    <s v="photobooks"/>
    <d v="2015-03-02T02:01:3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x v="1393"/>
    <n v="59.162280701754383"/>
    <s v="music"/>
    <s v="rock"/>
    <d v="2012-01-18T07:39:27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x v="31"/>
    <n v="27.272727272727273"/>
    <s v="music"/>
    <s v="rock"/>
    <d v="2013-12-26T19:07:4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x v="1394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x v="1395"/>
    <n v="75.05"/>
    <s v="music"/>
    <s v="rock"/>
    <d v="2013-12-18T21:59:27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x v="1396"/>
    <n v="42.02"/>
    <s v="music"/>
    <s v="rock"/>
    <d v="2013-06-18T20:01:43"/>
    <d v="2013-07-11T20:01:43"/>
    <x v="5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x v="50"/>
    <n v="53.157894736842103"/>
    <s v="music"/>
    <s v="rock"/>
    <d v="2014-01-18T22:10:17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x v="1397"/>
    <n v="83.885416666666671"/>
    <s v="music"/>
    <s v="rock"/>
    <d v="2011-01-12T07:49:21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x v="1398"/>
    <n v="417.33333333333331"/>
    <s v="music"/>
    <s v="rock"/>
    <d v="2014-04-07T21:35:30"/>
    <d v="2014-05-09T22:00:0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x v="1399"/>
    <n v="75.765151515151516"/>
    <s v="music"/>
    <s v="rock"/>
    <d v="2010-12-04T02:06:11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x v="1400"/>
    <n v="67.389380530973455"/>
    <s v="music"/>
    <s v="rock"/>
    <d v="2014-01-25T16:25:07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x v="288"/>
    <n v="73.571428571428569"/>
    <s v="music"/>
    <s v="rock"/>
    <d v="2012-04-27T23:54:23"/>
    <d v="2012-05-12T23:54:23"/>
    <x v="2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x v="1401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x v="1402"/>
    <n v="42"/>
    <s v="music"/>
    <s v="rock"/>
    <d v="2013-01-29T01:03:23"/>
    <d v="2013-03-02T07:59:00"/>
    <x v="4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x v="1403"/>
    <n v="131.16666666666666"/>
    <s v="music"/>
    <s v="rock"/>
    <d v="2014-12-15T23:08:15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x v="87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x v="1404"/>
    <n v="182.12727272727273"/>
    <s v="music"/>
    <s v="rock"/>
    <d v="2013-01-31T19:25:29"/>
    <d v="2013-02-17T19:25:29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x v="1405"/>
    <n v="61.366666666666667"/>
    <s v="music"/>
    <s v="rock"/>
    <d v="2012-01-18T01:08:55"/>
    <d v="2012-03-18T00:08:55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x v="1406"/>
    <n v="35.767499999999998"/>
    <s v="music"/>
    <s v="rock"/>
    <d v="2011-09-02T18:52:37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x v="1407"/>
    <n v="45.62222222222222"/>
    <s v="music"/>
    <s v="rock"/>
    <d v="2016-09-01T17:19:42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x v="1408"/>
    <n v="75.384615384615387"/>
    <s v="music"/>
    <s v="rock"/>
    <d v="2013-04-18T02:18:30"/>
    <d v="2013-05-07T04:59:00"/>
    <x v="5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x v="1409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x v="1410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x v="1411"/>
    <n v="92.541865671641801"/>
    <s v="music"/>
    <s v="rock"/>
    <d v="2011-01-21T23:52:34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x v="578"/>
    <n v="76.05"/>
    <s v="music"/>
    <s v="rock"/>
    <d v="2011-05-03T23:21:54"/>
    <d v="2011-06-11T03:00:0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x v="31"/>
    <n v="52.631578947368418"/>
    <s v="music"/>
    <s v="rock"/>
    <d v="2016-06-02T07:59:58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x v="1412"/>
    <n v="98.990430622009569"/>
    <s v="music"/>
    <s v="rock"/>
    <d v="2012-11-15T15:36:17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x v="1413"/>
    <n v="79.526315789473685"/>
    <s v="music"/>
    <s v="rock"/>
    <d v="2015-03-31T05:40:32"/>
    <d v="2015-04-21T05:40:3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x v="1414"/>
    <n v="134.20833333333334"/>
    <s v="music"/>
    <s v="rock"/>
    <d v="2011-05-28T18:54:48"/>
    <d v="2011-07-31T06:59:00"/>
    <x v="7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x v="1415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x v="1416"/>
    <n v="51.044692737430168"/>
    <s v="music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x v="1417"/>
    <n v="50.03846153846154"/>
    <s v="music"/>
    <s v="rock"/>
    <d v="2014-07-07T21:45:38"/>
    <d v="2014-07-28T01:00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x v="1418"/>
    <n v="133.93129770992365"/>
    <s v="music"/>
    <s v="rock"/>
    <d v="2015-03-18T18:30:52"/>
    <d v="2015-04-25T00:00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x v="1419"/>
    <n v="58.214285714285715"/>
    <s v="music"/>
    <s v="rock"/>
    <d v="2012-09-25T01:26:57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x v="1420"/>
    <n v="88.037643678160919"/>
    <s v="music"/>
    <s v="rock"/>
    <d v="2013-04-24T00:30:37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x v="1421"/>
    <n v="70.576753926701571"/>
    <s v="music"/>
    <s v="rock"/>
    <d v="2013-11-22T12:55:40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x v="982"/>
    <n v="53.289473684210527"/>
    <s v="music"/>
    <s v="rock"/>
    <d v="2014-06-27T20:31:12"/>
    <d v="2014-07-18T20:31:12"/>
    <x v="5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x v="31"/>
    <n v="136.36363636363637"/>
    <s v="music"/>
    <s v="rock"/>
    <d v="2014-08-13T18:26:53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x v="1422"/>
    <n v="40.547315436241611"/>
    <s v="music"/>
    <s v="rock"/>
    <d v="2011-10-17T04:48:41"/>
    <d v="2011-12-16T05:48:41"/>
    <x v="7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x v="1423"/>
    <n v="70.625"/>
    <s v="music"/>
    <s v="rock"/>
    <d v="2011-08-23T18:28:4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x v="1424"/>
    <n v="52.684210526315788"/>
    <s v="music"/>
    <s v="rock"/>
    <d v="2014-01-16T17:01:24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x v="109"/>
    <s v="0"/>
    <s v="games"/>
    <s v="mobile games"/>
    <d v="2014-12-27T07:12:2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x v="1425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x v="177"/>
    <n v="5"/>
    <s v="games"/>
    <s v="mobile games"/>
    <d v="2014-05-13T19:08:05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x v="1426"/>
    <n v="58.083333333333336"/>
    <s v="games"/>
    <s v="mobile games"/>
    <d v="2014-04-04T17:11:40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x v="1427"/>
    <n v="2"/>
    <s v="games"/>
    <s v="mobile games"/>
    <d v="2016-10-02T08:49:07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x v="724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x v="833"/>
    <n v="10"/>
    <s v="games"/>
    <s v="mobile games"/>
    <d v="2016-10-06T22:11:52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x v="1428"/>
    <n v="71.588235294117652"/>
    <s v="games"/>
    <s v="mobile games"/>
    <d v="2015-11-20T18:42:05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x v="109"/>
    <s v="0"/>
    <s v="games"/>
    <s v="mobile games"/>
    <d v="2016-12-05T00:04:0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x v="1429"/>
    <n v="32.81818181818182"/>
    <s v="games"/>
    <s v="mobile games"/>
    <d v="2016-01-02T08:32:15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x v="1430"/>
    <n v="49.11578947368421"/>
    <s v="games"/>
    <s v="mobile games"/>
    <d v="2014-10-11T18:48:2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x v="550"/>
    <n v="16.307692307692307"/>
    <s v="games"/>
    <s v="mobile games"/>
    <d v="2015-05-31T03:06:4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x v="871"/>
    <n v="18"/>
    <s v="games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x v="1431"/>
    <n v="13"/>
    <s v="games"/>
    <s v="mobile games"/>
    <d v="2016-06-08T23:15:33"/>
    <d v="2016-06-28T23:15:33"/>
    <x v="5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x v="872"/>
    <n v="17"/>
    <s v="games"/>
    <s v="mobile games"/>
    <d v="2016-06-07T21:35:08"/>
    <d v="2016-08-06T21:35:08"/>
    <x v="7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x v="109"/>
    <s v="0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x v="109"/>
    <s v="0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x v="109"/>
    <s v="0"/>
    <s v="games"/>
    <s v="mobile games"/>
    <d v="2014-05-14T00:12:3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x v="154"/>
    <n v="3"/>
    <s v="games"/>
    <s v="mobile games"/>
    <d v="2016-02-13T15:35:29"/>
    <d v="2016-03-14T14:35:29"/>
    <x v="0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x v="1432"/>
    <n v="41.833333333333336"/>
    <s v="games"/>
    <s v="mobile games"/>
    <d v="2016-03-01T13:36:2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x v="1433"/>
    <n v="49.338428571428572"/>
    <s v="music"/>
    <s v="indie rock"/>
    <d v="2015-02-08T03:39:4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x v="1434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x v="1435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x v="1436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x v="1437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x v="1438"/>
    <n v="42.241379310344826"/>
    <s v="music"/>
    <s v="indie rock"/>
    <d v="2014-10-13T21:45:38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x v="1439"/>
    <n v="416.875"/>
    <s v="music"/>
    <s v="indie rock"/>
    <d v="2015-11-15T19:12:12"/>
    <d v="2015-12-03T21:3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x v="1440"/>
    <n v="46.651685393258425"/>
    <s v="music"/>
    <s v="indie rock"/>
    <d v="2010-05-01T05:45:32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x v="15"/>
    <n v="48.454545454545453"/>
    <s v="music"/>
    <s v="indie rock"/>
    <d v="2013-01-25T19:02:26"/>
    <d v="2013-03-11T18:02:2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x v="1441"/>
    <n v="70.5289837398374"/>
    <s v="music"/>
    <s v="indie rock"/>
    <d v="2012-11-15T18:52:08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x v="1442"/>
    <n v="87.958333333333329"/>
    <s v="music"/>
    <s v="indie rock"/>
    <d v="2010-06-06T19:09:14"/>
    <d v="2010-07-22T06:00:00"/>
    <x v="6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x v="1443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x v="87"/>
    <n v="57.777777777777779"/>
    <s v="music"/>
    <s v="indie rock"/>
    <d v="2011-03-30T22:36:25"/>
    <d v="2011-04-16T03:59:00"/>
    <x v="2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x v="1444"/>
    <n v="57.25"/>
    <s v="music"/>
    <s v="indie rock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x v="1445"/>
    <n v="196.34042553191489"/>
    <s v="music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x v="1446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x v="1447"/>
    <n v="35.551912568306008"/>
    <s v="music"/>
    <s v="indie rock"/>
    <d v="2014-02-10T14:00:06"/>
    <d v="2014-03-04T21:0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x v="1448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x v="25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x v="1449"/>
    <n v="50.631666666666668"/>
    <s v="music"/>
    <s v="indie rock"/>
    <d v="2012-09-08T20:55:31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x v="1450"/>
    <n v="106.8"/>
    <s v="technology"/>
    <s v="gadgets"/>
    <d v="2015-04-22T13:02:0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x v="444"/>
    <n v="4"/>
    <s v="technology"/>
    <s v="gadgets"/>
    <d v="2015-02-02T18:57:27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x v="1451"/>
    <n v="34.097560975609753"/>
    <s v="technology"/>
    <s v="gadgets"/>
    <d v="2016-11-28T18:29:51"/>
    <d v="2017-01-27T18:29:51"/>
    <x v="7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x v="370"/>
    <n v="25"/>
    <s v="technology"/>
    <s v="gadgets"/>
    <d v="2015-11-18T16:27:01"/>
    <d v="2016-01-02T16:27:0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x v="1452"/>
    <n v="10.5"/>
    <s v="technology"/>
    <s v="gadgets"/>
    <d v="2014-08-08T22:13:14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x v="1453"/>
    <n v="215.95959595959596"/>
    <s v="technology"/>
    <s v="gadgets"/>
    <d v="2016-05-24T16:06:23"/>
    <d v="2016-06-23T16:06:23"/>
    <x v="0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x v="1454"/>
    <n v="21.25"/>
    <s v="technology"/>
    <s v="gadgets"/>
    <d v="2014-05-08T14:05:25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x v="1455"/>
    <n v="108.25"/>
    <s v="technology"/>
    <s v="gadgets"/>
    <d v="2016-11-29T22:01:40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x v="1456"/>
    <n v="129.97368421052633"/>
    <s v="technology"/>
    <s v="gadgets"/>
    <d v="2014-09-23T10:17:5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x v="1457"/>
    <n v="117.49473684210527"/>
    <s v="technology"/>
    <s v="gadgets"/>
    <d v="2015-09-17T23:06:57"/>
    <d v="2015-10-31T22:45:00"/>
    <x v="3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x v="1458"/>
    <n v="10"/>
    <s v="technology"/>
    <s v="gadgets"/>
    <d v="2014-07-10T00:48:54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x v="1459"/>
    <n v="70.595238095238102"/>
    <s v="technology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x v="1460"/>
    <n v="24.5"/>
    <s v="technology"/>
    <s v="gadgets"/>
    <d v="2014-09-08T12:16:18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x v="1461"/>
    <n v="30"/>
    <s v="technology"/>
    <s v="gadgets"/>
    <d v="2014-10-17T04:11: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x v="1462"/>
    <n v="2"/>
    <s v="technology"/>
    <s v="gadgets"/>
    <d v="2014-08-13T01:10:22"/>
    <d v="2014-09-02T01:10:22"/>
    <x v="5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x v="872"/>
    <n v="17"/>
    <s v="technology"/>
    <s v="gadgets"/>
    <d v="2016-10-13T17:12:55"/>
    <d v="2016-11-07T18:12:55"/>
    <x v="0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x v="1463"/>
    <n v="2928.9285714285716"/>
    <s v="technology"/>
    <s v="gadgets"/>
    <d v="2017-01-11T06:28:53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x v="1464"/>
    <n v="28.888888888888889"/>
    <s v="technology"/>
    <s v="gadgets"/>
    <d v="2014-07-08T18:57:31"/>
    <d v="2014-08-12T18:57:3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x v="1465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x v="1466"/>
    <n v="40.980952380952381"/>
    <s v="technology"/>
    <s v="gadgets"/>
    <d v="2015-09-23T21:01:01"/>
    <d v="2015-10-21T23:00:00"/>
    <x v="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x v="346"/>
    <n v="54"/>
    <s v="music"/>
    <s v="indie rock"/>
    <d v="2012-06-14T05:19:03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x v="1467"/>
    <n v="36.109375"/>
    <s v="music"/>
    <s v="indie rock"/>
    <d v="2013-11-12T06:08:27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x v="1468"/>
    <n v="23.153846153846153"/>
    <s v="music"/>
    <s v="indie rock"/>
    <d v="2011-08-17T20:22:12"/>
    <d v="2011-09-27T04:59:00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x v="316"/>
    <n v="104"/>
    <s v="music"/>
    <s v="indie rock"/>
    <d v="2013-12-18T18:15:55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x v="1469"/>
    <n v="31.826923076923077"/>
    <s v="music"/>
    <s v="indie rock"/>
    <d v="2013-09-18T21:38:08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x v="1470"/>
    <n v="27.3896261682243"/>
    <s v="music"/>
    <s v="indie rock"/>
    <d v="2010-10-05T22:54:16"/>
    <d v="2010-11-02T00:26:00"/>
    <x v="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x v="101"/>
    <n v="56.363636363636367"/>
    <s v="music"/>
    <s v="indie rock"/>
    <d v="2012-02-21T20:40:39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x v="1471"/>
    <n v="77.352941176470594"/>
    <s v="music"/>
    <s v="indie rock"/>
    <d v="2013-04-07T15:33:14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x v="1472"/>
    <n v="42.8"/>
    <s v="music"/>
    <s v="indie rock"/>
    <d v="2011-05-24T00:31:06"/>
    <d v="2011-07-05T00:31:06"/>
    <x v="3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x v="74"/>
    <n v="48.846153846153847"/>
    <s v="music"/>
    <s v="indie rock"/>
    <d v="2013-05-08T13:24:42"/>
    <d v="2013-07-07T13:24:42"/>
    <x v="7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x v="1473"/>
    <n v="48.240400000000001"/>
    <s v="music"/>
    <s v="indie rock"/>
    <d v="2012-05-08T21:25:09"/>
    <d v="2012-05-22T03:30:0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x v="1474"/>
    <n v="70.212500000000006"/>
    <s v="music"/>
    <s v="indie rock"/>
    <d v="2012-01-03T19:26:13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x v="1475"/>
    <n v="94.054545454545448"/>
    <s v="music"/>
    <s v="indie rock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x v="1476"/>
    <n v="80.272727272727266"/>
    <s v="music"/>
    <s v="indie rock"/>
    <d v="2011-11-18T20:48:41"/>
    <d v="2011-12-25T05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x v="1477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x v="1478"/>
    <n v="60.26903448275862"/>
    <s v="music"/>
    <s v="indie rock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x v="1479"/>
    <n v="38.740344827586206"/>
    <s v="music"/>
    <s v="indie rock"/>
    <d v="2012-05-30T02:51:21"/>
    <d v="2012-06-15T03:59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x v="1480"/>
    <n v="152.54385964912279"/>
    <s v="music"/>
    <s v="indie rock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x v="1076"/>
    <n v="115.3125"/>
    <s v="music"/>
    <s v="indie rock"/>
    <d v="2013-02-08T23:38:28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x v="1481"/>
    <n v="35.838709677419352"/>
    <s v="music"/>
    <s v="indie rock"/>
    <d v="2011-05-07T12:10:33"/>
    <d v="2011-06-15T03:59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x v="1482"/>
    <n v="64.570118779438872"/>
    <s v="technology"/>
    <s v="hardware"/>
    <d v="2014-04-15T06:58:5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x v="1483"/>
    <n v="87.436000000000007"/>
    <s v="technology"/>
    <s v="hardware"/>
    <d v="2011-04-05T19:52:20"/>
    <d v="2011-07-04T19:52:2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x v="1484"/>
    <n v="68.815577078288939"/>
    <s v="technology"/>
    <s v="hardware"/>
    <d v="2016-06-27T06:28:36"/>
    <d v="2016-08-11T06:28:36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x v="1485"/>
    <n v="176.200223588597"/>
    <s v="technology"/>
    <s v="hardware"/>
    <d v="2014-04-01T14:01:30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x v="1486"/>
    <n v="511.79117647058825"/>
    <s v="technology"/>
    <s v="hardware"/>
    <d v="2015-06-02T06:02:38"/>
    <d v="2015-07-12T06:02:3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x v="1487"/>
    <n v="160.44285714285715"/>
    <s v="technology"/>
    <s v="hardware"/>
    <d v="2014-02-19T03:36:01"/>
    <d v="2014-04-20T02:36:0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x v="1488"/>
    <n v="35.003043478260871"/>
    <s v="technology"/>
    <s v="hardware"/>
    <d v="2009-10-16T22:02:00"/>
    <d v="2009-11-23T05:59:00"/>
    <x v="4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x v="1489"/>
    <n v="188.50671378091872"/>
    <s v="technology"/>
    <s v="hardware"/>
    <d v="2016-04-13T14:30:09"/>
    <d v="2016-06-06T17:02:00"/>
    <x v="9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x v="1490"/>
    <n v="56.204984093319197"/>
    <s v="technology"/>
    <s v="hardware"/>
    <d v="2014-06-10T10:09:11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x v="1491"/>
    <n v="51.3054157782516"/>
    <s v="technology"/>
    <s v="hardware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x v="1492"/>
    <n v="127.36450839328538"/>
    <s v="technology"/>
    <s v="hardware"/>
    <d v="2016-10-08T10:05:37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x v="1493"/>
    <n v="101.85532258064516"/>
    <s v="technology"/>
    <s v="hardware"/>
    <d v="2013-09-09T14:33:35"/>
    <d v="2013-10-16T14:33:35"/>
    <x v="4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x v="1494"/>
    <n v="230.55782312925169"/>
    <s v="technology"/>
    <s v="hardware"/>
    <d v="2012-02-02T04:47:45"/>
    <d v="2012-03-02T03:00:00"/>
    <x v="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x v="1495"/>
    <n v="842.10602409638557"/>
    <s v="technology"/>
    <s v="hardware"/>
    <d v="2016-01-25T13:56:16"/>
    <d v="2016-03-12T05:00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x v="1496"/>
    <n v="577.27593103448271"/>
    <s v="technology"/>
    <s v="hardware"/>
    <d v="2012-04-21T06:31:21"/>
    <d v="2012-05-23T19:00:00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x v="1497"/>
    <n v="483.34246575342468"/>
    <s v="technology"/>
    <s v="hardware"/>
    <d v="2015-03-04T22:10:05"/>
    <d v="2015-04-18T21:10:05"/>
    <x v="3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x v="1498"/>
    <n v="76.138500000000008"/>
    <s v="technology"/>
    <s v="hardware"/>
    <d v="2012-09-27T02:21:53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x v="1499"/>
    <n v="74.107684365781708"/>
    <s v="technology"/>
    <s v="hardware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x v="1500"/>
    <n v="36.965660377358489"/>
    <s v="technology"/>
    <s v="hardware"/>
    <d v="2014-08-20T20:17:40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x v="1501"/>
    <n v="2500.969696969697"/>
    <s v="technology"/>
    <s v="hardware"/>
    <d v="2014-11-21T08:42:21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x v="1502"/>
    <n v="67.690214329454989"/>
    <s v="technology"/>
    <s v="hardware"/>
    <d v="2012-08-27T04:40:17"/>
    <d v="2012-10-06T03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x v="1503"/>
    <n v="63.04738562091503"/>
    <s v="technology"/>
    <s v="hardware"/>
    <d v="2014-04-13T18:43:56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x v="1504"/>
    <n v="117.6"/>
    <s v="technology"/>
    <s v="hardware"/>
    <d v="2014-08-12T10:18:54"/>
    <d v="2014-09-16T10:18:54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x v="1505"/>
    <n v="180.75185011709601"/>
    <s v="technology"/>
    <s v="hardware"/>
    <d v="2016-03-23T06:32:52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x v="1506"/>
    <n v="127.32038834951456"/>
    <s v="technology"/>
    <s v="hardware"/>
    <d v="2011-12-21T02:08:30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x v="1507"/>
    <n v="136.6444745538665"/>
    <s v="technology"/>
    <s v="hardware"/>
    <d v="2014-07-15T12:58:18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x v="1508"/>
    <n v="182.78024691358024"/>
    <s v="technology"/>
    <s v="hardware"/>
    <d v="2014-04-01T15:55:29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x v="1509"/>
    <n v="279.37843137254902"/>
    <s v="technology"/>
    <s v="hardware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x v="1510"/>
    <n v="61.375728669846318"/>
    <s v="technology"/>
    <s v="hardware"/>
    <d v="2016-07-06T19:01:08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x v="1511"/>
    <n v="80.727532097004286"/>
    <s v="technology"/>
    <s v="hardware"/>
    <d v="2013-02-19T04:38:21"/>
    <d v="2013-04-20T03:38:2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x v="1512"/>
    <n v="272.35590732591254"/>
    <s v="technology"/>
    <s v="hardware"/>
    <d v="2013-10-14T12:01:0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x v="1513"/>
    <n v="70.848739495798313"/>
    <s v="technology"/>
    <s v="hardware"/>
    <d v="2012-10-19T00:17:24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x v="1514"/>
    <n v="247.94003412969283"/>
    <s v="technology"/>
    <s v="hardware"/>
    <d v="2016-06-28T17:21:04"/>
    <d v="2016-08-06T07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x v="1515"/>
    <n v="186.81393034825871"/>
    <s v="technology"/>
    <s v="hardware"/>
    <d v="2013-06-20T08:01:09"/>
    <d v="2013-08-19T08:01:09"/>
    <x v="7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x v="1516"/>
    <n v="131.98948616600788"/>
    <s v="technology"/>
    <s v="hardware"/>
    <d v="2013-02-08T18:07:31"/>
    <d v="2013-03-10T18:07:31"/>
    <x v="0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x v="1517"/>
    <n v="29.310782241014799"/>
    <s v="technology"/>
    <s v="hardware"/>
    <d v="2013-06-13T21:35:25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x v="1518"/>
    <n v="245.02436053593178"/>
    <s v="technology"/>
    <s v="hardware"/>
    <d v="2015-11-03T05:12:20"/>
    <d v="2015-12-19T07:59:00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x v="1519"/>
    <n v="1323.2540463917526"/>
    <s v="technology"/>
    <s v="hardware"/>
    <d v="2012-05-10T05:24:52"/>
    <d v="2012-06-12T07:00:00"/>
    <x v="4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x v="1520"/>
    <n v="282.65966789667897"/>
    <s v="technology"/>
    <s v="hardware"/>
    <d v="2015-10-13T11:02:26"/>
    <d v="2015-11-19T04:59:00"/>
    <x v="4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x v="1521"/>
    <n v="91.214401028277635"/>
    <s v="technology"/>
    <s v="hardware"/>
    <d v="2016-02-23T13:01:02"/>
    <d v="2016-04-03T12:01:02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x v="1522"/>
    <n v="31.75"/>
    <s v="photography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x v="109"/>
    <s v="0"/>
    <s v="photography"/>
    <s v="people"/>
    <d v="2016-11-04T14:04:47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x v="1523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x v="1524"/>
    <n v="453.14285714285717"/>
    <s v="photography"/>
    <s v="people"/>
    <d v="2014-10-01T18:58:01"/>
    <d v="2014-11-30T19:58:01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x v="1525"/>
    <n v="12.75"/>
    <s v="photography"/>
    <s v="people"/>
    <d v="2016-07-04T16:46:11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x v="833"/>
    <n v="1"/>
    <s v="photography"/>
    <s v="people"/>
    <d v="2016-02-13T10:24:43"/>
    <d v="2016-03-14T09:24:43"/>
    <x v="0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x v="1526"/>
    <n v="83.428571428571431"/>
    <s v="photography"/>
    <s v="people"/>
    <d v="2015-01-30T15:21:16"/>
    <d v="2015-03-01T15:21:16"/>
    <x v="0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x v="151"/>
    <n v="25"/>
    <s v="photography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x v="460"/>
    <n v="50"/>
    <s v="photography"/>
    <s v="people"/>
    <d v="2016-11-11T16:20:08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x v="1527"/>
    <n v="101.8"/>
    <s v="photography"/>
    <s v="people"/>
    <d v="2016-01-29T04:42:12"/>
    <d v="2016-02-13T04:42:12"/>
    <x v="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x v="1528"/>
    <n v="46.666666666666664"/>
    <s v="photography"/>
    <s v="people"/>
    <d v="2015-06-12T21:26:26"/>
    <d v="2015-07-03T21:26:26"/>
    <x v="5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x v="1529"/>
    <n v="1"/>
    <s v="photography"/>
    <s v="people"/>
    <d v="2015-01-19T03:26:3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x v="109"/>
    <s v="0"/>
    <s v="photography"/>
    <s v="people"/>
    <d v="2015-11-21T14:07:1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x v="109"/>
    <s v="0"/>
    <s v="photography"/>
    <s v="people"/>
    <d v="2016-10-08T00:09:02"/>
    <d v="2016-12-07T01:09:02"/>
    <x v="7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x v="1530"/>
    <n v="26"/>
    <s v="photography"/>
    <s v="people"/>
    <d v="2015-06-26T21:38:56"/>
    <d v="2015-07-16T21:38:56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x v="109"/>
    <s v="0"/>
    <s v="photography"/>
    <s v="people"/>
    <d v="2014-06-10T19:40:11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x v="109"/>
    <s v="0"/>
    <s v="photography"/>
    <s v="people"/>
    <d v="2014-07-27T22:20:12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x v="1531"/>
    <n v="218.33333333333334"/>
    <s v="photography"/>
    <s v="people"/>
    <d v="2014-06-17T02:50:38"/>
    <d v="2014-08-01T02:50:38"/>
    <x v="3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x v="1532"/>
    <n v="33.714285714285715"/>
    <s v="photography"/>
    <s v="people"/>
    <d v="2014-10-14T11:35:08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x v="856"/>
    <n v="25"/>
    <s v="photography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x v="1533"/>
    <n v="128.38790470372632"/>
    <s v="technology"/>
    <s v="hardware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x v="1534"/>
    <n v="78.834261818181815"/>
    <s v="technology"/>
    <s v="hardware"/>
    <d v="2016-12-24T17:05:43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x v="1535"/>
    <n v="91.764705882352942"/>
    <s v="technology"/>
    <s v="hardware"/>
    <d v="2010-06-18T03:00:52"/>
    <d v="2010-07-02T23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x v="1536"/>
    <n v="331.10237288135596"/>
    <s v="technology"/>
    <s v="hardware"/>
    <d v="2014-06-10T14:31:03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x v="1537"/>
    <n v="194.26193717277485"/>
    <s v="technology"/>
    <s v="hardware"/>
    <d v="2013-09-18T19:30:18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x v="1538"/>
    <n v="408.97689768976898"/>
    <s v="technology"/>
    <s v="hardware"/>
    <d v="2014-10-29T12:00:45"/>
    <d v="2014-12-03T13:00:45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x v="1539"/>
    <n v="84.459270072992695"/>
    <s v="technology"/>
    <s v="hardware"/>
    <d v="2010-06-18T20:06:26"/>
    <d v="2010-08-24T04:00:00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x v="1540"/>
    <n v="44.853658536585364"/>
    <s v="technology"/>
    <s v="hardware"/>
    <d v="2011-08-06T14:30:22"/>
    <d v="2011-09-19T14:30:22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x v="1541"/>
    <n v="383.3643216080402"/>
    <s v="technology"/>
    <s v="hardware"/>
    <d v="2016-10-18T07:45:43"/>
    <d v="2016-11-23T08:45:43"/>
    <x v="4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x v="1542"/>
    <n v="55.276856649395505"/>
    <s v="technology"/>
    <s v="hardware"/>
    <d v="2016-07-19T23:54:5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x v="1543"/>
    <n v="422.02059732234807"/>
    <s v="technology"/>
    <s v="hardware"/>
    <d v="2015-12-09T08:36:13"/>
    <d v="2016-01-11T23:00:0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x v="1544"/>
    <n v="64.180327868852459"/>
    <s v="technology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x v="1545"/>
    <n v="173.57781674704077"/>
    <s v="technology"/>
    <s v="hardware"/>
    <d v="2016-05-09T23:03:34"/>
    <d v="2016-07-08T23:03:34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x v="1546"/>
    <n v="88.601680840609291"/>
    <s v="technology"/>
    <s v="hardware"/>
    <d v="2013-02-19T05:08:59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x v="1547"/>
    <n v="50.222283950617282"/>
    <s v="technology"/>
    <s v="hardware"/>
    <d v="2011-08-10T21:02:43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x v="1548"/>
    <n v="192.38876826722338"/>
    <s v="technology"/>
    <s v="hardware"/>
    <d v="2013-02-07T21:08:19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x v="1549"/>
    <n v="73.416901408450698"/>
    <s v="technology"/>
    <s v="hardware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x v="1550"/>
    <n v="147.68495555555555"/>
    <s v="technology"/>
    <s v="hardware"/>
    <d v="2015-07-14T08:46:49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x v="1551"/>
    <n v="108.96848314606741"/>
    <s v="technology"/>
    <s v="hardware"/>
    <d v="2016-08-23T17:00:21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x v="1552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x v="1553"/>
    <n v="147.94736842105263"/>
    <s v="technology"/>
    <s v="hardware"/>
    <d v="2014-08-10T01:41:37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x v="1554"/>
    <n v="385.03692307692307"/>
    <s v="technology"/>
    <s v="hardware"/>
    <d v="2016-05-12T13:39:3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x v="1555"/>
    <n v="457.39093484419266"/>
    <s v="technology"/>
    <s v="hardware"/>
    <d v="2015-05-12T10:05:5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x v="1556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x v="1557"/>
    <n v="220.74074074074073"/>
    <s v="technology"/>
    <s v="hardware"/>
    <d v="2015-05-12T04:25:46"/>
    <d v="2015-06-11T04:25:46"/>
    <x v="0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x v="1558"/>
    <n v="73.503898678414089"/>
    <s v="technology"/>
    <s v="hardware"/>
    <d v="2014-03-06T17:39:45"/>
    <d v="2014-04-21T03:59:0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x v="1559"/>
    <n v="223.09647495361781"/>
    <s v="technology"/>
    <s v="hardware"/>
    <d v="2015-02-13T19:31:59"/>
    <d v="2015-03-30T18:31:59"/>
    <x v="3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x v="1560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x v="1561"/>
    <n v="96.063829787234042"/>
    <s v="technology"/>
    <s v="hardware"/>
    <d v="2014-07-28T00:31:21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x v="1562"/>
    <n v="118.6144"/>
    <s v="technology"/>
    <s v="hardware"/>
    <d v="2012-10-30T23:54:56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x v="1563"/>
    <n v="118.45472440944881"/>
    <s v="technology"/>
    <s v="hardware"/>
    <d v="2014-12-02T07:54:13"/>
    <d v="2015-01-09T01:00:00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x v="1564"/>
    <n v="143.21468926553672"/>
    <s v="technology"/>
    <s v="hardware"/>
    <d v="2016-11-15T13:34:34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x v="1565"/>
    <n v="282.71518987341773"/>
    <s v="technology"/>
    <s v="hardware"/>
    <d v="2014-03-27T01:58:38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x v="1566"/>
    <n v="593.93620078740162"/>
    <s v="technology"/>
    <s v="hardware"/>
    <d v="2015-03-13T03:07:13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x v="1567"/>
    <n v="262.15704968944101"/>
    <s v="technology"/>
    <s v="hardware"/>
    <d v="2015-11-03T15:00:07"/>
    <d v="2015-12-19T01:00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x v="1568"/>
    <n v="46.580778301886795"/>
    <s v="technology"/>
    <s v="hardware"/>
    <d v="2014-04-09T20:45:19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x v="1569"/>
    <n v="70.041118881118877"/>
    <s v="technology"/>
    <s v="hardware"/>
    <d v="2013-10-31T05:02:33"/>
    <d v="2013-12-30T06:02:33"/>
    <x v="7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x v="1570"/>
    <n v="164.90686274509804"/>
    <s v="technology"/>
    <s v="hardware"/>
    <d v="2013-05-30T06:30:21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x v="1571"/>
    <n v="449.26385224274406"/>
    <s v="technology"/>
    <s v="hardware"/>
    <d v="2016-11-01T10:32:05"/>
    <d v="2016-12-01T04:59:00"/>
    <x v="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x v="1572"/>
    <n v="27.472841328413285"/>
    <s v="technology"/>
    <s v="hardware"/>
    <d v="2013-10-31T22:15:03"/>
    <d v="2013-11-15T23:15:0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x v="1573"/>
    <n v="143.97499999999999"/>
    <s v="technology"/>
    <s v="hardware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x v="1574"/>
    <n v="88.23571428571428"/>
    <s v="technology"/>
    <s v="hardware"/>
    <d v="2015-11-23T16:59:34"/>
    <d v="2016-01-22T16:59:34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x v="1575"/>
    <n v="36.326424870466319"/>
    <s v="technology"/>
    <s v="hardware"/>
    <d v="2016-10-18T04:14:37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x v="1576"/>
    <n v="90.177777777777777"/>
    <s v="technology"/>
    <s v="hardware"/>
    <d v="2015-05-14T16:25:1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x v="1577"/>
    <n v="152.62361216730039"/>
    <s v="technology"/>
    <s v="hardware"/>
    <d v="2012-06-09T02:07:27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x v="1578"/>
    <n v="55.806451612903224"/>
    <s v="technology"/>
    <s v="hardware"/>
    <d v="2013-04-23T04:07:24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x v="1579"/>
    <n v="227.85327313769753"/>
    <s v="technology"/>
    <s v="hardware"/>
    <d v="2015-03-18T21:41: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x v="1580"/>
    <n v="91.82989803350327"/>
    <s v="technology"/>
    <s v="hardware"/>
    <d v="2013-04-23T15:38:11"/>
    <d v="2013-05-23T15:38:11"/>
    <x v="0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x v="1581"/>
    <n v="80.991037735849048"/>
    <s v="technology"/>
    <s v="hardware"/>
    <d v="2013-10-28T12:39:23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x v="1582"/>
    <n v="278.39411764705881"/>
    <s v="technology"/>
    <s v="hardware"/>
    <d v="2015-04-21T01:42:58"/>
    <d v="2015-05-31T01:42:58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x v="1583"/>
    <n v="43.095041322314053"/>
    <s v="technology"/>
    <s v="hardware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x v="1584"/>
    <n v="326.29205175600737"/>
    <s v="technology"/>
    <s v="hardware"/>
    <d v="2016-01-06T02:00:53"/>
    <d v="2016-02-20T02:00:5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x v="1585"/>
    <n v="41.743801652892564"/>
    <s v="technology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x v="1586"/>
    <n v="64.020933977455712"/>
    <s v="technology"/>
    <s v="hardware"/>
    <d v="2014-04-02T12:30:10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x v="1587"/>
    <n v="99.455445544554451"/>
    <s v="technology"/>
    <s v="hardware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x v="1588"/>
    <n v="138.49458483754512"/>
    <s v="technology"/>
    <s v="hardware"/>
    <d v="2013-03-18T18:15:42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x v="1589"/>
    <n v="45.547792792792798"/>
    <s v="technology"/>
    <s v="hardware"/>
    <d v="2016-01-27T11:52:12"/>
    <d v="2016-02-26T11:52:12"/>
    <x v="0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x v="1590"/>
    <n v="10.507317073170732"/>
    <s v="technology"/>
    <s v="hardware"/>
    <d v="2015-01-22T08:53:50"/>
    <d v="2015-03-02T20:00:0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x v="1591"/>
    <n v="114.76533333333333"/>
    <s v="technology"/>
    <s v="hardware"/>
    <d v="2015-12-23T14:27:34"/>
    <d v="2016-01-31T21:59:0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x v="1592"/>
    <n v="35.997067448680355"/>
    <s v="technology"/>
    <s v="hardware"/>
    <d v="2014-05-24T15:25:50"/>
    <d v="2014-07-23T15:25:50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x v="1593"/>
    <n v="154.17142857142858"/>
    <s v="technology"/>
    <s v="hardware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x v="1594"/>
    <n v="566.38916256157631"/>
    <s v="technology"/>
    <s v="hardware"/>
    <d v="2016-02-23T09:11:38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x v="1595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x v="1596"/>
    <n v="86.163845492085343"/>
    <s v="technology"/>
    <s v="hardware"/>
    <d v="2013-04-25T08:45:2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x v="1597"/>
    <n v="51.212114395886893"/>
    <s v="technology"/>
    <s v="hardware"/>
    <d v="2013-11-25T08:00:29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x v="1598"/>
    <n v="67.261538461538464"/>
    <s v="technology"/>
    <s v="hardware"/>
    <d v="2014-07-24T18:31:23"/>
    <d v="2014-08-23T18:31:23"/>
    <x v="0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x v="1599"/>
    <n v="62.8"/>
    <s v="technology"/>
    <s v="hardware"/>
    <d v="2015-04-21T20:29:36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x v="1600"/>
    <n v="346.13118421052633"/>
    <s v="technology"/>
    <s v="hardware"/>
    <d v="2016-09-20T20:11:55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x v="1601"/>
    <n v="244.11912547528519"/>
    <s v="technology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x v="1602"/>
    <n v="259.25424836601309"/>
    <s v="technology"/>
    <s v="hardware"/>
    <d v="2016-05-29T15:45:23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x v="1603"/>
    <n v="201.96402877697841"/>
    <s v="technology"/>
    <s v="hardware"/>
    <d v="2016-08-18T06:41:24"/>
    <d v="2016-10-02T06:41:2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x v="1604"/>
    <n v="226.20857142857142"/>
    <s v="technology"/>
    <s v="hardware"/>
    <d v="2016-04-07T13:57:1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x v="1605"/>
    <n v="324.69"/>
    <s v="technology"/>
    <s v="hardware"/>
    <d v="2015-03-24T16:01:58"/>
    <d v="2015-05-08T16:01:58"/>
    <x v="3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x v="78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x v="1606"/>
    <n v="20.465926829268295"/>
    <s v="technology"/>
    <s v="hardware"/>
    <d v="2013-06-25T16:21:28"/>
    <d v="2013-07-25T16:21:28"/>
    <x v="0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x v="1607"/>
    <n v="116.35303146309367"/>
    <s v="technology"/>
    <s v="hardware"/>
    <d v="2014-06-13T21:08:09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x v="1608"/>
    <n v="307.20212765957444"/>
    <s v="technology"/>
    <s v="hardware"/>
    <d v="2015-04-09T01:01:16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x v="1609"/>
    <n v="546.6875"/>
    <s v="technology"/>
    <s v="hardware"/>
    <d v="2016-11-18T18:30:57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x v="1610"/>
    <n v="47.474464579901152"/>
    <s v="technology"/>
    <s v="hardware"/>
    <d v="2015-05-26T17:03:13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x v="1611"/>
    <n v="101.56"/>
    <s v="technology"/>
    <s v="hardware"/>
    <d v="2015-10-12T22:58:2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x v="1612"/>
    <n v="72.909090909090907"/>
    <s v="music"/>
    <s v="indie rock"/>
    <d v="2012-04-05T03:45:55"/>
    <d v="2012-05-16T04:59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x v="1613"/>
    <n v="43.710526315789473"/>
    <s v="music"/>
    <s v="indie rock"/>
    <d v="2011-09-25T02:53:16"/>
    <d v="2011-11-24T03:53:16"/>
    <x v="7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x v="1614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x v="1002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x v="1615"/>
    <n v="89.301204819277103"/>
    <s v="music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x v="1616"/>
    <n v="115.08571428571429"/>
    <s v="music"/>
    <s v="indie rock"/>
    <d v="2011-11-13T16:05: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x v="1617"/>
    <n v="62.12"/>
    <s v="music"/>
    <s v="indie rock"/>
    <d v="2011-08-09T04:54:18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x v="1618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x v="1619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x v="1620"/>
    <n v="57.520187499999999"/>
    <s v="music"/>
    <s v="indie rock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x v="1621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x v="1622"/>
    <n v="110.49090909090908"/>
    <s v="music"/>
    <s v="indie rock"/>
    <d v="2011-08-08T16:58:52"/>
    <d v="2011-10-07T16:58:52"/>
    <x v="7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x v="95"/>
    <n v="66.826086956521735"/>
    <s v="music"/>
    <s v="indie rock"/>
    <d v="2012-10-23T20:30:32"/>
    <d v="2012-12-22T21:30:32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x v="1623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x v="31"/>
    <n v="113.63636363636364"/>
    <s v="music"/>
    <s v="indie rock"/>
    <d v="2011-08-03T17:36:13"/>
    <d v="2011-10-02T17:36:13"/>
    <x v="7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x v="658"/>
    <n v="43.571428571428569"/>
    <s v="music"/>
    <s v="indie rock"/>
    <d v="2012-10-10T18:12:15"/>
    <d v="2012-10-26T03:59:00"/>
    <x v="2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x v="31"/>
    <n v="78.94736842105263"/>
    <s v="music"/>
    <s v="indie rock"/>
    <d v="2011-10-02T14:02:15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x v="1415"/>
    <n v="188.125"/>
    <s v="music"/>
    <s v="indie rock"/>
    <d v="2012-02-07T02:43:55"/>
    <d v="2012-03-08T02:43:55"/>
    <x v="0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x v="1624"/>
    <n v="63.031746031746032"/>
    <s v="music"/>
    <s v="indie rock"/>
    <d v="2015-06-18T17:54:44"/>
    <d v="2015-07-02T03:4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x v="1625"/>
    <n v="30.37037037037037"/>
    <s v="music"/>
    <s v="indie rock"/>
    <d v="2012-06-14T20:02:21"/>
    <d v="2012-06-30T03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x v="1626"/>
    <n v="51.477272727272727"/>
    <s v="music"/>
    <s v="indie rock"/>
    <d v="2011-12-15T03:35:14"/>
    <d v="2012-02-13T03:35:14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x v="1627"/>
    <n v="35.789473684210527"/>
    <s v="music"/>
    <s v="indie rock"/>
    <d v="2011-04-05T20:50:48"/>
    <d v="2011-05-05T20:50:48"/>
    <x v="0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x v="1628"/>
    <n v="98.817391304347822"/>
    <s v="music"/>
    <s v="indie rock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x v="162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x v="1630"/>
    <n v="51.313131313131315"/>
    <s v="music"/>
    <s v="indie rock"/>
    <d v="2014-11-08T18:55:53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x v="1631"/>
    <n v="53.522727272727273"/>
    <s v="music"/>
    <s v="indie rock"/>
    <d v="2012-12-27T05:09:34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x v="1632"/>
    <n v="37.149310344827583"/>
    <s v="music"/>
    <s v="indie rock"/>
    <d v="2014-10-22T17:03:13"/>
    <d v="2014-11-12T18:03:1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x v="1633"/>
    <n v="89.895287958115176"/>
    <s v="music"/>
    <s v="indie rock"/>
    <d v="2012-08-14T04:13:00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x v="1634"/>
    <n v="106.52500000000001"/>
    <s v="music"/>
    <s v="indie rock"/>
    <d v="2015-06-05T17:00:17"/>
    <d v="2015-07-05T17:00:17"/>
    <x v="0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x v="28"/>
    <n v="52.815789473684212"/>
    <s v="music"/>
    <s v="indie rock"/>
    <d v="2014-04-30T16:06:0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x v="1635"/>
    <n v="54.615384615384613"/>
    <s v="music"/>
    <s v="indie rock"/>
    <d v="2011-06-09T04:43:45"/>
    <d v="2011-08-15T01:00:00"/>
    <x v="1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x v="31"/>
    <n v="27.272727272727273"/>
    <s v="music"/>
    <s v="indie rock"/>
    <d v="2013-04-01T22:16:33"/>
    <d v="2013-04-15T22:16:33"/>
    <x v="2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x v="1636"/>
    <n v="68.598130841121488"/>
    <s v="music"/>
    <s v="indie rock"/>
    <d v="2014-08-19T20:46:16"/>
    <d v="2014-09-23T20:46:16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x v="1637"/>
    <n v="35.612244897959187"/>
    <s v="music"/>
    <s v="indie rock"/>
    <d v="2010-10-07T19:34:30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x v="1638"/>
    <n v="94.027777777777771"/>
    <s v="music"/>
    <s v="indie rock"/>
    <d v="2011-01-21T01:56:41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x v="1639"/>
    <n v="526.45652173913038"/>
    <s v="music"/>
    <s v="indie rock"/>
    <d v="2012-08-15T18:40:03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x v="1640"/>
    <n v="50.657142857142858"/>
    <s v="music"/>
    <s v="indie rock"/>
    <d v="2015-10-13T01:25:49"/>
    <d v="2015-10-27T04:59:00"/>
    <x v="2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x v="1641"/>
    <n v="79.182941176470578"/>
    <s v="music"/>
    <s v="indie rock"/>
    <d v="2011-06-24T20:08:56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x v="1266"/>
    <n v="91.590909090909093"/>
    <s v="music"/>
    <s v="indie rock"/>
    <d v="2012-07-17T03:07:25"/>
    <d v="2012-08-16T03:07:25"/>
    <x v="0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x v="1642"/>
    <n v="116.96275362318841"/>
    <s v="music"/>
    <s v="indie rock"/>
    <d v="2013-11-13T23:08:56"/>
    <d v="2014-01-01T23:08:56"/>
    <x v="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x v="1643"/>
    <n v="28.4"/>
    <s v="games"/>
    <s v="video games"/>
    <d v="2016-12-12T17:49:08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x v="1644"/>
    <n v="103.33333333333333"/>
    <s v="games"/>
    <s v="video games"/>
    <d v="2016-12-08T07:12:49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x v="709"/>
    <n v="10"/>
    <s v="games"/>
    <s v="video games"/>
    <d v="2010-01-20T10:11:47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x v="1645"/>
    <n v="23"/>
    <s v="games"/>
    <s v="video games"/>
    <d v="2010-10-13T00:40:35"/>
    <d v="2010-11-30T05:00:00"/>
    <x v="6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x v="1646"/>
    <n v="31.555555555555557"/>
    <s v="games"/>
    <s v="video games"/>
    <d v="2015-07-06T00:33:53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x v="833"/>
    <n v="5"/>
    <s v="games"/>
    <s v="video games"/>
    <d v="2014-11-08T23:21:27"/>
    <d v="2014-12-08T23:21:27"/>
    <x v="0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x v="1647"/>
    <n v="34.220338983050844"/>
    <s v="games"/>
    <s v="video games"/>
    <d v="2015-02-10T12:07:43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x v="874"/>
    <n v="25"/>
    <s v="games"/>
    <s v="video games"/>
    <d v="2014-07-23T18:32:49"/>
    <d v="2014-09-21T18:32:49"/>
    <x v="7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x v="1648"/>
    <n v="19.666666666666668"/>
    <s v="games"/>
    <s v="video games"/>
    <d v="2016-02-09T00:35:00"/>
    <d v="2016-03-10T00:35:00"/>
    <x v="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x v="1649"/>
    <n v="21.25"/>
    <s v="games"/>
    <s v="video games"/>
    <d v="2014-07-12T02:04:23"/>
    <d v="2014-08-16T02:04:23"/>
    <x v="4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x v="152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x v="1650"/>
    <n v="21.34333333333333"/>
    <s v="games"/>
    <s v="video games"/>
    <d v="2014-01-04T11:41: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x v="146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x v="1651"/>
    <n v="34.666666666666664"/>
    <s v="games"/>
    <s v="video games"/>
    <d v="2013-03-28T21:16:31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x v="1652"/>
    <n v="21.727272727272727"/>
    <s v="games"/>
    <s v="video games"/>
    <d v="2012-09-04T23:07:13"/>
    <d v="2012-10-04T23:07:13"/>
    <x v="0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x v="1653"/>
    <n v="11.922499999999999"/>
    <s v="games"/>
    <s v="video games"/>
    <d v="2013-09-19T12:13:0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x v="1654"/>
    <n v="26.59737827715356"/>
    <s v="games"/>
    <s v="video games"/>
    <d v="2014-11-05T18:30:29"/>
    <d v="2014-12-05T18:30:29"/>
    <x v="0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x v="1655"/>
    <n v="10.666666666666666"/>
    <s v="games"/>
    <s v="video games"/>
    <d v="2013-10-10T00:18:59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x v="1656"/>
    <n v="29.035714285714285"/>
    <s v="games"/>
    <s v="video games"/>
    <d v="2016-10-04T18:00:08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x v="1657"/>
    <n v="50.909090909090907"/>
    <s v="games"/>
    <s v="video games"/>
    <d v="2012-12-12T20:00:24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x v="109"/>
    <s v="0"/>
    <s v="games"/>
    <s v="video games"/>
    <d v="2014-10-15T05:39:19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x v="1658"/>
    <n v="50.083333333333336"/>
    <s v="games"/>
    <s v="video games"/>
    <d v="2015-12-02T16:50:1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x v="1659"/>
    <n v="45"/>
    <s v="games"/>
    <s v="video games"/>
    <d v="2010-06-03T21:16:52"/>
    <d v="2010-07-21T19:00:00"/>
    <x v="6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x v="1660"/>
    <n v="25.291666666666668"/>
    <s v="games"/>
    <s v="video games"/>
    <d v="2013-08-13T13:07:20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x v="1661"/>
    <n v="51.292134831460672"/>
    <s v="games"/>
    <s v="video games"/>
    <d v="2013-10-28T05:41:54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x v="459"/>
    <n v="1"/>
    <s v="games"/>
    <s v="video games"/>
    <d v="2016-01-28T16:18:30"/>
    <d v="2016-02-11T16:18:30"/>
    <x v="2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x v="1662"/>
    <n v="49.381818181818183"/>
    <s v="games"/>
    <s v="video games"/>
    <d v="2014-10-15T07:05:48"/>
    <d v="2014-11-16T08:05:48"/>
    <x v="4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x v="17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x v="109"/>
    <s v="0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x v="1663"/>
    <n v="101.25"/>
    <s v="games"/>
    <s v="video games"/>
    <d v="2016-06-13T06:49:59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x v="1664"/>
    <n v="19.666666666666668"/>
    <s v="games"/>
    <s v="video games"/>
    <d v="2016-05-30T20:20:14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x v="874"/>
    <n v="12.5"/>
    <s v="games"/>
    <s v="video games"/>
    <d v="2014-02-13T19:58:29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x v="1665"/>
    <n v="8.5"/>
    <s v="games"/>
    <s v="video games"/>
    <d v="2014-12-01T21:51:58"/>
    <d v="2015-01-10T07:59:00"/>
    <x v="3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x v="417"/>
    <n v="1"/>
    <s v="games"/>
    <s v="video games"/>
    <d v="2014-01-08T15:10:27"/>
    <d v="2014-01-28T15:10:27"/>
    <x v="5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x v="1666"/>
    <n v="23"/>
    <s v="games"/>
    <s v="video games"/>
    <d v="2016-03-01T17:56:25"/>
    <d v="2016-03-31T16:56:25"/>
    <x v="0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x v="1667"/>
    <n v="17.987951807228917"/>
    <s v="games"/>
    <s v="video games"/>
    <d v="2013-08-02T20:30:06"/>
    <d v="2013-09-16T20:30:06"/>
    <x v="3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x v="1668"/>
    <n v="370.94736842105266"/>
    <s v="games"/>
    <s v="video games"/>
    <d v="2016-11-20T23:33:03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x v="1669"/>
    <n v="63.569485530546629"/>
    <s v="games"/>
    <s v="video games"/>
    <d v="2012-12-21T20:29:34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x v="1670"/>
    <n v="13"/>
    <s v="games"/>
    <s v="video games"/>
    <d v="2011-06-16T17:32:5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x v="1671"/>
    <n v="5.3125"/>
    <s v="games"/>
    <s v="video games"/>
    <d v="2012-04-19T17:05:05"/>
    <d v="2012-05-19T17:05:05"/>
    <x v="0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x v="1672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x v="1146"/>
    <n v="87.103448275862064"/>
    <s v="music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x v="1673"/>
    <n v="75.11363636363636"/>
    <s v="music"/>
    <s v="rock"/>
    <d v="2015-04-17T21:35:20"/>
    <d v="2015-06-08T03:50:00"/>
    <x v="6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x v="1674"/>
    <n v="68.01204819277109"/>
    <s v="music"/>
    <s v="rock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x v="1675"/>
    <n v="29.623931623931625"/>
    <s v="music"/>
    <s v="rock"/>
    <d v="2016-03-09T16:00:3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x v="1676"/>
    <n v="91.625"/>
    <s v="music"/>
    <s v="rock"/>
    <d v="2014-10-21T20:06:58"/>
    <d v="2014-12-05T21:06:58"/>
    <x v="3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x v="43"/>
    <n v="22.5"/>
    <s v="music"/>
    <s v="rock"/>
    <d v="2012-09-01T01:35:37"/>
    <d v="2012-09-15T01:35:37"/>
    <x v="2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x v="1677"/>
    <n v="64.366735294117646"/>
    <s v="music"/>
    <s v="rock"/>
    <d v="2017-01-10T14:24:2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x v="31"/>
    <n v="21.857142857142858"/>
    <s v="music"/>
    <s v="rock"/>
    <d v="2017-02-27T16:49:11"/>
    <d v="2017-03-02T16:49:11"/>
    <x v="13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x v="1678"/>
    <n v="33.315789473684212"/>
    <s v="music"/>
    <s v="rock"/>
    <d v="2015-07-13T18:00:22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x v="1679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x v="31"/>
    <n v="76.92307692307692"/>
    <s v="music"/>
    <s v="rock"/>
    <d v="2015-03-19T13:55:2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x v="1680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x v="1681"/>
    <n v="65.38095238095238"/>
    <s v="music"/>
    <s v="rock"/>
    <d v="2016-04-05T13:01:47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x v="1682"/>
    <n v="67.307692307692307"/>
    <s v="music"/>
    <s v="rock"/>
    <d v="2016-07-14T00:13:06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x v="1683"/>
    <n v="88.74647887323944"/>
    <s v="music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x v="1684"/>
    <n v="65.868421052631575"/>
    <s v="music"/>
    <s v="rock"/>
    <d v="2016-05-12T06:01:0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x v="1675"/>
    <n v="40.349243306169967"/>
    <s v="music"/>
    <s v="rock"/>
    <d v="2016-12-19T15:16:37"/>
    <d v="2017-01-18T15:16:37"/>
    <x v="0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x v="1685"/>
    <n v="76.857142857142861"/>
    <s v="music"/>
    <s v="rock"/>
    <d v="2015-03-12T04:06:32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x v="1686"/>
    <n v="68.707820512820518"/>
    <s v="music"/>
    <s v="rock"/>
    <d v="2015-10-02T16:04:28"/>
    <d v="2015-11-13T17:04:28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x v="1687"/>
    <n v="57.773584905660378"/>
    <s v="games"/>
    <s v="tabletop games"/>
    <d v="2017-02-07T00:07:33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x v="1688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x v="1689"/>
    <n v="31.566308243727597"/>
    <s v="games"/>
    <s v="tabletop games"/>
    <d v="2017-01-10T08:46:17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x v="1690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x v="1691"/>
    <n v="149.03451043338683"/>
    <s v="games"/>
    <s v="tabletop games"/>
    <d v="2013-02-14T08:23:59"/>
    <d v="2013-03-26T08:23:59"/>
    <x v="3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x v="1692"/>
    <n v="55.956632653061227"/>
    <s v="games"/>
    <s v="tabletop games"/>
    <d v="2016-08-01T14:45:43"/>
    <d v="2016-09-07T02:00:00"/>
    <x v="4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x v="1693"/>
    <n v="56.970381807973048"/>
    <s v="games"/>
    <s v="tabletop games"/>
    <d v="2015-03-05T05:01:0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x v="1694"/>
    <n v="44.056420233463037"/>
    <s v="games"/>
    <s v="tabletop games"/>
    <d v="2016-09-20T14:04:01"/>
    <d v="2016-10-25T17:00:00"/>
    <x v="4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x v="1695"/>
    <n v="68.625"/>
    <s v="games"/>
    <s v="tabletop games"/>
    <d v="2016-04-07T18:55:00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x v="1696"/>
    <n v="65.318435754189949"/>
    <s v="games"/>
    <s v="tabletop games"/>
    <d v="2016-02-17T15:00:04"/>
    <d v="2016-03-23T06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x v="1697"/>
    <n v="35.92"/>
    <s v="games"/>
    <s v="tabletop games"/>
    <d v="2017-02-02T20:00:27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x v="1698"/>
    <n v="40.070667078443485"/>
    <s v="games"/>
    <s v="tabletop games"/>
    <d v="2016-11-17T20:25:44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x v="1699"/>
    <n v="75.647714604236342"/>
    <s v="games"/>
    <s v="tabletop games"/>
    <d v="2016-10-21T09:44:32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x v="1700"/>
    <n v="61.203872437357631"/>
    <s v="games"/>
    <s v="tabletop games"/>
    <d v="2016-02-25T18:11:30"/>
    <d v="2016-03-26T17:11:30"/>
    <x v="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x v="1187"/>
    <n v="48.130434782608695"/>
    <s v="games"/>
    <s v="tabletop games"/>
    <d v="2015-07-12T18:31:40"/>
    <d v="2015-08-11T18:31:40"/>
    <x v="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x v="1701"/>
    <n v="68.106837606837601"/>
    <s v="games"/>
    <s v="tabletop games"/>
    <d v="2016-11-01T11:41:42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x v="1702"/>
    <n v="65.891300230946882"/>
    <s v="games"/>
    <s v="tabletop games"/>
    <d v="2015-01-29T14:00:5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x v="1703"/>
    <n v="81.654377880184327"/>
    <s v="games"/>
    <s v="tabletop games"/>
    <d v="2015-10-15T12:20:00"/>
    <d v="2015-11-14T13:20:00"/>
    <x v="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x v="1704"/>
    <n v="52.701195219123505"/>
    <s v="games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x v="1705"/>
    <n v="41.228136882129277"/>
    <s v="games"/>
    <s v="tabletop games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x v="1706"/>
    <n v="15.035357142857142"/>
    <s v="music"/>
    <s v="electronic music"/>
    <d v="2013-01-02T20:19:25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x v="1707"/>
    <n v="39.066920943134534"/>
    <s v="music"/>
    <s v="electronic music"/>
    <d v="2012-10-02T20:22:48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x v="1708"/>
    <n v="43.82"/>
    <s v="music"/>
    <s v="electronic music"/>
    <d v="2015-08-25T20:38: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x v="1709"/>
    <n v="27.301369863013697"/>
    <s v="music"/>
    <s v="electronic music"/>
    <d v="2013-02-07T07:28:39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x v="1710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x v="1711"/>
    <n v="33.235294117647058"/>
    <s v="music"/>
    <s v="electronic music"/>
    <d v="2012-03-29T06:10:24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x v="31"/>
    <n v="285.71428571428572"/>
    <s v="music"/>
    <s v="electronic music"/>
    <d v="2013-10-17T04:39:33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x v="264"/>
    <n v="42.333333333333336"/>
    <s v="music"/>
    <s v="electronic music"/>
    <d v="2012-02-07T21:10:26"/>
    <d v="2012-04-07T04:00:00"/>
    <x v="7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x v="1712"/>
    <n v="50.266666666666666"/>
    <s v="music"/>
    <s v="electronic music"/>
    <d v="2014-04-03T11:30:44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x v="1713"/>
    <n v="61.902777777777779"/>
    <s v="music"/>
    <s v="electronic music"/>
    <d v="2012-02-17T01:35: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x v="1714"/>
    <n v="40.75"/>
    <s v="music"/>
    <s v="electronic music"/>
    <d v="2014-03-18T18:50:25"/>
    <d v="2014-04-10T06:59:0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x v="1715"/>
    <n v="55.796747967479675"/>
    <s v="music"/>
    <s v="electronic music"/>
    <d v="2013-10-01T17:56:17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x v="1716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x v="1717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x v="1718"/>
    <n v="26.060606060606062"/>
    <s v="music"/>
    <s v="electronic music"/>
    <d v="2012-02-19T17:12:52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x v="1719"/>
    <n v="22.642857142857142"/>
    <s v="music"/>
    <s v="electronic music"/>
    <d v="2015-07-09T18:02:25"/>
    <d v="2015-07-23T18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x v="1720"/>
    <n v="47.222222222222221"/>
    <s v="music"/>
    <s v="electronic music"/>
    <d v="2015-10-22T18:38:33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x v="1721"/>
    <n v="32.324473684210524"/>
    <s v="music"/>
    <s v="electronic music"/>
    <d v="2012-08-06T19:29:43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x v="1240"/>
    <n v="53.421052631578945"/>
    <s v="music"/>
    <s v="electronic music"/>
    <d v="2015-07-20T17:15:1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x v="1722"/>
    <n v="51.304347826086953"/>
    <s v="music"/>
    <s v="electronic music"/>
    <d v="2013-06-27T01:27:16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x v="1723"/>
    <n v="37.197247706422019"/>
    <s v="games"/>
    <s v="tabletop games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x v="1724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x v="1725"/>
    <n v="206.31"/>
    <s v="games"/>
    <s v="tabletop games"/>
    <d v="2015-05-28T15:22:48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x v="1726"/>
    <n v="82.145270270270274"/>
    <s v="games"/>
    <s v="tabletop games"/>
    <d v="2016-10-01T16:01:1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x v="1727"/>
    <n v="164.79651993355483"/>
    <s v="games"/>
    <s v="tabletop games"/>
    <d v="2014-08-22T19:00:1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x v="1728"/>
    <n v="60.820280373831778"/>
    <s v="games"/>
    <s v="tabletop games"/>
    <d v="2016-01-12T19:10:22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x v="1729"/>
    <n v="67.970099667774093"/>
    <s v="games"/>
    <s v="tabletop games"/>
    <d v="2013-10-14T19:22:35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x v="1730"/>
    <n v="81.561805555555551"/>
    <s v="games"/>
    <s v="tabletop games"/>
    <d v="2015-07-17T06:40:3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x v="1731"/>
    <n v="25.42547309833024"/>
    <s v="games"/>
    <s v="tabletop games"/>
    <d v="2013-07-29T15:56:3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x v="1732"/>
    <n v="21.497991967871485"/>
    <s v="games"/>
    <s v="tabletop games"/>
    <d v="2014-03-26T21:08:47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x v="1733"/>
    <n v="27.226630727762803"/>
    <s v="games"/>
    <s v="tabletop games"/>
    <d v="2013-05-29T21:51:4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x v="1734"/>
    <n v="25.091093117408906"/>
    <s v="games"/>
    <s v="tabletop games"/>
    <d v="2014-06-16T19:03:28"/>
    <d v="2014-07-19T03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x v="1735"/>
    <n v="21.230179028132991"/>
    <s v="games"/>
    <s v="tabletop games"/>
    <d v="2015-11-23T09:05:39"/>
    <d v="2015-12-14T00:00:00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x v="1736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x v="1737"/>
    <n v="135.58503401360545"/>
    <s v="games"/>
    <s v="tabletop games"/>
    <d v="2015-02-27T00:31:51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x v="1738"/>
    <n v="22.116176470588236"/>
    <s v="games"/>
    <s v="tabletop games"/>
    <d v="2016-01-02T14:48:43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x v="1739"/>
    <n v="64.625635808748726"/>
    <s v="games"/>
    <s v="tabletop games"/>
    <d v="2014-10-03T00:04:43"/>
    <d v="2014-11-12T07:59:00"/>
    <x v="3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x v="1740"/>
    <n v="69.569620253164558"/>
    <s v="games"/>
    <s v="tabletop games"/>
    <d v="2017-02-08T14:55:16"/>
    <d v="2017-03-10T14:55:16"/>
    <x v="0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x v="1741"/>
    <n v="75.133028169014082"/>
    <s v="games"/>
    <s v="tabletop games"/>
    <d v="2013-10-25T23:00:14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x v="1742"/>
    <n v="140.97916666666666"/>
    <s v="games"/>
    <s v="tabletop games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x v="1743"/>
    <n v="49.472392638036808"/>
    <s v="games"/>
    <s v="tabletop games"/>
    <d v="2017-01-31T19:51:40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x v="1744"/>
    <n v="53.865251485148519"/>
    <s v="games"/>
    <s v="tabletop games"/>
    <d v="2013-10-22T13:48:5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x v="1745"/>
    <n v="4.5712530712530715"/>
    <s v="games"/>
    <s v="tabletop games"/>
    <d v="2017-03-06T18:01:30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x v="1746"/>
    <n v="65.00344827586207"/>
    <s v="games"/>
    <s v="tabletop games"/>
    <d v="2016-10-04T19:39:0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x v="1747"/>
    <n v="53.475252525252522"/>
    <s v="games"/>
    <s v="tabletop games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x v="1684"/>
    <n v="43.912280701754383"/>
    <s v="games"/>
    <s v="tabletop games"/>
    <d v="2015-08-05T19:00:10"/>
    <d v="2015-09-04T19:00:10"/>
    <x v="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x v="1748"/>
    <n v="50.852631578947367"/>
    <s v="games"/>
    <s v="tabletop games"/>
    <d v="2015-07-15T15:59:25"/>
    <d v="2015-07-29T15:59:25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x v="1749"/>
    <n v="58.6328125"/>
    <s v="games"/>
    <s v="tabletop games"/>
    <d v="2016-11-14T21:01:1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x v="1750"/>
    <n v="32.81666666666667"/>
    <s v="games"/>
    <s v="tabletop games"/>
    <d v="2013-03-03T16:52:45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x v="1751"/>
    <n v="426.93169877408059"/>
    <s v="games"/>
    <s v="tabletop games"/>
    <d v="2016-11-03T00:07:53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x v="1752"/>
    <n v="23.808729166666669"/>
    <s v="games"/>
    <s v="tabletop games"/>
    <d v="2014-07-26T08:17:57"/>
    <d v="2014-08-16T08:17:57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x v="1753"/>
    <n v="98.413654618473899"/>
    <s v="games"/>
    <s v="tabletop games"/>
    <d v="2016-07-22T07:52:18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x v="1754"/>
    <n v="107.32142857142857"/>
    <s v="games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x v="1755"/>
    <n v="11.67005076142132"/>
    <s v="games"/>
    <s v="tabletop games"/>
    <d v="2017-01-17T15:32:48"/>
    <d v="2017-01-24T15:32:48"/>
    <x v="1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x v="1756"/>
    <n v="41.782287822878232"/>
    <s v="games"/>
    <s v="tabletop games"/>
    <d v="2016-04-07T22:50:51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x v="1757"/>
    <n v="21.38"/>
    <s v="games"/>
    <s v="tabletop games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x v="1758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x v="1759"/>
    <n v="15.721951219512196"/>
    <s v="games"/>
    <s v="tabletop games"/>
    <d v="2015-05-12T18:01:2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x v="1760"/>
    <n v="90.635922330097088"/>
    <s v="games"/>
    <s v="tabletop games"/>
    <d v="2016-11-28T19:18:56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x v="1761"/>
    <n v="97.297619047619051"/>
    <s v="games"/>
    <s v="tabletop games"/>
    <d v="2014-02-25T00:24:1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x v="1762"/>
    <n v="37.11904761904762"/>
    <s v="games"/>
    <s v="tabletop games"/>
    <d v="2017-01-24T17:23:40"/>
    <d v="2017-02-14T17:23:40"/>
    <x v="5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x v="1763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x v="1764"/>
    <n v="144.43333333333334"/>
    <s v="games"/>
    <s v="tabletop games"/>
    <d v="2015-01-10T19:58:33"/>
    <d v="2015-01-31T19:58:33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x v="1765"/>
    <n v="24.274157303370785"/>
    <s v="games"/>
    <s v="tabletop games"/>
    <d v="2016-05-06T13:58:3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x v="1766"/>
    <n v="35.117647058823529"/>
    <s v="games"/>
    <s v="tabletop games"/>
    <d v="2016-11-15T20:28:27"/>
    <d v="2016-11-22T20:28:27"/>
    <x v="1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x v="1767"/>
    <n v="24.762886597938145"/>
    <s v="games"/>
    <s v="tabletop games"/>
    <d v="2016-04-09T20:59:52"/>
    <d v="2016-04-27T02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x v="1768"/>
    <n v="188.37871287128712"/>
    <s v="games"/>
    <s v="tabletop games"/>
    <d v="2014-11-25T19:54:5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x v="946"/>
    <n v="148.08247422680412"/>
    <s v="games"/>
    <s v="tabletop games"/>
    <d v="2017-02-10T01:58:35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x v="1769"/>
    <n v="49.934589800443462"/>
    <s v="games"/>
    <s v="tabletop games"/>
    <d v="2017-02-10T16:54:23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x v="1770"/>
    <n v="107.82155688622754"/>
    <s v="games"/>
    <s v="tabletop games"/>
    <d v="2016-12-21T20:51:53"/>
    <d v="2017-01-10T21:59:00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x v="1771"/>
    <n v="42.63403614457831"/>
    <s v="games"/>
    <s v="tabletop games"/>
    <d v="2016-11-10T00:00:04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x v="1772"/>
    <n v="14.370762711864407"/>
    <s v="games"/>
    <s v="tabletop games"/>
    <d v="2015-11-07T16:47:16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x v="1773"/>
    <n v="37.476190476190474"/>
    <s v="games"/>
    <s v="tabletop games"/>
    <d v="2017-02-15T13:10:42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x v="1774"/>
    <n v="30.202020202020201"/>
    <s v="games"/>
    <s v="tabletop games"/>
    <d v="2014-01-24T12:00:57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x v="1775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x v="1776"/>
    <n v="64.74666666666667"/>
    <s v="games"/>
    <s v="tabletop games"/>
    <d v="2013-12-06T15:38:09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x v="1777"/>
    <n v="57.932367149758456"/>
    <s v="games"/>
    <s v="tabletop games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x v="1778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x v="1779"/>
    <n v="48.0625"/>
    <s v="games"/>
    <s v="tabletop games"/>
    <d v="2015-01-16T19:21:39"/>
    <d v="2015-02-04T04:00:0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x v="1780"/>
    <n v="82.396874999999994"/>
    <s v="games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x v="1781"/>
    <n v="50.454545454545453"/>
    <s v="music"/>
    <s v="rock"/>
    <d v="2011-05-24T06:51:37"/>
    <d v="2011-07-25T06:50:00"/>
    <x v="7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x v="1782"/>
    <n v="115.83333333333333"/>
    <s v="music"/>
    <s v="rock"/>
    <d v="2015-11-15T04:11:26"/>
    <d v="2016-01-14T04:11:26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x v="1783"/>
    <n v="63.03458333333333"/>
    <s v="music"/>
    <s v="rock"/>
    <d v="2012-03-10T03:00:04"/>
    <d v="2012-05-09T02:00:04"/>
    <x v="7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x v="1784"/>
    <n v="108.02152542372882"/>
    <s v="music"/>
    <s v="rock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x v="1785"/>
    <n v="46.088607594936711"/>
    <s v="music"/>
    <s v="rock"/>
    <d v="2012-05-30T04:27:23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x v="1395"/>
    <n v="107.21428571428571"/>
    <s v="music"/>
    <s v="rock"/>
    <d v="2013-08-08T23:07:34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x v="1786"/>
    <n v="50.9338679245283"/>
    <s v="music"/>
    <s v="rock"/>
    <d v="2014-06-02T16:01:00"/>
    <d v="2014-06-23T16:01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x v="1787"/>
    <n v="40.04"/>
    <s v="music"/>
    <s v="rock"/>
    <d v="2012-06-07T19:51:2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x v="202"/>
    <n v="64.44"/>
    <s v="music"/>
    <s v="rock"/>
    <d v="2013-10-24T23:57:40"/>
    <d v="2013-12-06T23:22:0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x v="1788"/>
    <n v="53.827586206896555"/>
    <s v="music"/>
    <s v="rock"/>
    <d v="2009-09-14T06:05:3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x v="1789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x v="1790"/>
    <n v="46.630652173913049"/>
    <s v="music"/>
    <s v="rock"/>
    <d v="2012-03-19T16:44:36"/>
    <d v="2012-04-18T16:44:36"/>
    <x v="0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x v="1791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x v="1792"/>
    <n v="65.214642857142863"/>
    <s v="music"/>
    <s v="rock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x v="1410"/>
    <n v="44.205882352941174"/>
    <s v="music"/>
    <s v="rock"/>
    <d v="2012-12-27T22:54:16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x v="1793"/>
    <n v="71.965517241379317"/>
    <s v="music"/>
    <s v="rock"/>
    <d v="2012-01-19T17:33:46"/>
    <d v="2012-02-23T17:33:46"/>
    <x v="4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x v="1794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x v="1795"/>
    <n v="109.45138888888889"/>
    <s v="music"/>
    <s v="rock"/>
    <d v="2014-02-24T20:10:33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x v="1796"/>
    <n v="75.035714285714292"/>
    <s v="music"/>
    <s v="rock"/>
    <d v="2011-01-22T00:46:49"/>
    <d v="2011-02-06T00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x v="982"/>
    <n v="115.71428571428571"/>
    <s v="music"/>
    <s v="rock"/>
    <d v="2012-06-14T17:26:56"/>
    <d v="2012-06-28T17:26:56"/>
    <x v="2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x v="1797"/>
    <n v="31.659810426540286"/>
    <s v="music"/>
    <s v="indie rock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x v="179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x v="1799"/>
    <n v="68.481650485436887"/>
    <s v="music"/>
    <s v="indie rock"/>
    <d v="2011-11-03T02:39:56"/>
    <d v="2011-12-13T03:39:56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x v="1800"/>
    <n v="53.469203539823013"/>
    <s v="music"/>
    <s v="indie rock"/>
    <d v="2010-11-20T19:34:51"/>
    <d v="2011-01-01T04:59:0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x v="1801"/>
    <n v="109.10778443113773"/>
    <s v="music"/>
    <s v="indie rock"/>
    <d v="2014-07-14T16:41:12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x v="1802"/>
    <n v="51.185616438356163"/>
    <s v="music"/>
    <s v="indie rock"/>
    <d v="2012-02-09T04:02:09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x v="1803"/>
    <n v="27.936800000000002"/>
    <s v="music"/>
    <s v="indie rock"/>
    <d v="2012-04-05T19:15:33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x v="1804"/>
    <n v="82.496921824104234"/>
    <s v="music"/>
    <s v="indie rock"/>
    <d v="2014-07-31T23:06:36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x v="1805"/>
    <n v="59.817476635514019"/>
    <s v="music"/>
    <s v="indie rock"/>
    <d v="2013-02-02T23:42:1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x v="1806"/>
    <n v="64.816470588235291"/>
    <s v="music"/>
    <s v="indie rock"/>
    <d v="2013-02-19T19:03:35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x v="1807"/>
    <n v="90.09615384615384"/>
    <s v="music"/>
    <s v="indie rock"/>
    <d v="2014-04-07T00:06:29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x v="1808"/>
    <n v="40.962025316455694"/>
    <s v="music"/>
    <s v="indie rock"/>
    <d v="2014-03-18T15:11:18"/>
    <d v="2014-04-18T23:00:00"/>
    <x v="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x v="1809"/>
    <n v="56.000127388535034"/>
    <s v="music"/>
    <s v="indie rock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x v="1810"/>
    <n v="37.672800000000002"/>
    <s v="music"/>
    <s v="indie rock"/>
    <d v="2012-05-08T13:14:17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x v="946"/>
    <n v="40.078125"/>
    <s v="music"/>
    <s v="indie rock"/>
    <d v="2012-04-05T17:25:43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x v="1811"/>
    <n v="78.031999999999996"/>
    <s v="music"/>
    <s v="indie rock"/>
    <d v="2009-09-23T17:24:10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x v="87"/>
    <n v="18.90909090909091"/>
    <s v="music"/>
    <s v="indie rock"/>
    <d v="2010-01-14T13:00:49"/>
    <d v="2010-02-15T05:00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x v="1812"/>
    <n v="37.134969325153371"/>
    <s v="music"/>
    <s v="indie rock"/>
    <d v="2009-08-25T15:26:54"/>
    <d v="2009-09-26T03:59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x v="1813"/>
    <n v="41.961038961038959"/>
    <s v="music"/>
    <s v="indie rock"/>
    <d v="2013-11-15T01:58:05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x v="1814"/>
    <n v="61.044943820224717"/>
    <s v="music"/>
    <s v="indie rock"/>
    <d v="2014-02-26T19:36:40"/>
    <d v="2014-04-02T18:36:40"/>
    <x v="4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x v="1815"/>
    <n v="64.53125"/>
    <s v="food"/>
    <s v="small batch"/>
    <d v="2017-03-05T06:15:0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x v="1816"/>
    <n v="21.25"/>
    <s v="food"/>
    <s v="small batch"/>
    <d v="2017-03-10T21:29:29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x v="1817"/>
    <n v="30"/>
    <s v="food"/>
    <s v="small batch"/>
    <d v="2017-03-13T18:07:27"/>
    <d v="2017-03-20T18:07:27"/>
    <x v="1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x v="1818"/>
    <n v="25.491803278688526"/>
    <s v="food"/>
    <s v="small batch"/>
    <d v="2017-02-24T21:14:45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x v="1819"/>
    <n v="11.428571428571429"/>
    <s v="food"/>
    <s v="small batch"/>
    <d v="2017-02-28T00:32:11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x v="174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x v="1820"/>
    <n v="54.883162444113267"/>
    <s v="food"/>
    <s v="small batch"/>
    <d v="2014-07-22T22:00:40"/>
    <d v="2014-08-26T22:00:4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x v="1821"/>
    <n v="47.383612662942269"/>
    <s v="food"/>
    <s v="small batch"/>
    <d v="2015-05-15T18:45:3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x v="1822"/>
    <n v="211.84"/>
    <s v="food"/>
    <s v="small batch"/>
    <d v="2014-06-17T14:59:06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x v="1823"/>
    <n v="219.92638036809817"/>
    <s v="food"/>
    <s v="small batch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x v="1824"/>
    <n v="40.795406360424032"/>
    <s v="food"/>
    <s v="small batch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x v="1825"/>
    <n v="75.502840909090907"/>
    <s v="food"/>
    <s v="small batch"/>
    <d v="2015-01-07T15:04: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x v="1826"/>
    <n v="13.542553191489361"/>
    <s v="food"/>
    <s v="small batch"/>
    <d v="2014-05-08T15:36:30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x v="1827"/>
    <n v="60.865671641791046"/>
    <s v="food"/>
    <s v="small batch"/>
    <d v="2014-10-06T16:04:58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x v="1828"/>
    <n v="115.69230769230769"/>
    <s v="food"/>
    <s v="small batch"/>
    <d v="2014-05-12T13:44:03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x v="1829"/>
    <n v="48.104623556581984"/>
    <s v="food"/>
    <s v="small batch"/>
    <d v="2014-01-27T22:11:35"/>
    <d v="2014-03-08T22:11:35"/>
    <x v="3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x v="1830"/>
    <n v="74.184357541899445"/>
    <s v="food"/>
    <s v="small batch"/>
    <d v="2014-05-27T15:22:23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x v="1831"/>
    <n v="123.34552845528455"/>
    <s v="food"/>
    <s v="small batch"/>
    <d v="2014-05-30T21:31:24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x v="1832"/>
    <n v="66.623188405797094"/>
    <s v="food"/>
    <s v="small batch"/>
    <d v="2016-11-18T19:11:4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x v="1833"/>
    <n v="104.99007444168734"/>
    <s v="food"/>
    <s v="small batch"/>
    <d v="2016-09-30T15:25:38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x v="109"/>
    <s v="0"/>
    <s v="technology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x v="109"/>
    <s v="0"/>
    <s v="technology"/>
    <s v="web"/>
    <d v="2014-09-15T16:51:10"/>
    <d v="2014-10-06T05:00:0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x v="419"/>
    <n v="300"/>
    <s v="technology"/>
    <s v="web"/>
    <d v="2015-11-19T19:48:25"/>
    <d v="2016-01-08T19:47:0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x v="370"/>
    <n v="1"/>
    <s v="technology"/>
    <s v="web"/>
    <d v="2016-05-25T17:27:49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x v="109"/>
    <s v="0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x v="1834"/>
    <n v="13"/>
    <s v="technology"/>
    <s v="web"/>
    <d v="2016-09-02T19:10:31"/>
    <d v="2016-10-17T19:10:31"/>
    <x v="3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x v="1835"/>
    <n v="15"/>
    <s v="technology"/>
    <s v="web"/>
    <d v="2016-07-26T14:34:36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x v="1836"/>
    <n v="54"/>
    <s v="technology"/>
    <s v="web"/>
    <d v="2015-12-22T22:22:18"/>
    <d v="2016-02-20T22:22:18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x v="109"/>
    <s v="0"/>
    <s v="technology"/>
    <s v="web"/>
    <d v="2015-07-13T18:37:0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x v="109"/>
    <s v="0"/>
    <s v="technology"/>
    <s v="web"/>
    <d v="2016-12-04T20:12:50"/>
    <d v="2017-01-03T20:12:50"/>
    <x v="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x v="1837"/>
    <n v="15.428571428571429"/>
    <s v="technology"/>
    <s v="web"/>
    <d v="2015-03-31T02:25:3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x v="109"/>
    <s v="0"/>
    <s v="technology"/>
    <s v="web"/>
    <d v="2015-04-07T15:12:32"/>
    <d v="2015-06-06T15:12:3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x v="109"/>
    <s v="0"/>
    <s v="technology"/>
    <s v="web"/>
    <d v="2015-04-09T16:13:42"/>
    <d v="2015-04-21T16:13:42"/>
    <x v="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x v="1838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x v="1839"/>
    <n v="27.5"/>
    <s v="technology"/>
    <s v="web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x v="109"/>
    <s v="0"/>
    <s v="technology"/>
    <s v="web"/>
    <d v="2015-05-06T18:48:2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x v="109"/>
    <s v="0"/>
    <s v="technology"/>
    <s v="web"/>
    <d v="2015-09-17T14:52:58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x v="109"/>
    <s v="0"/>
    <s v="technology"/>
    <s v="web"/>
    <d v="2014-12-05T22:20:36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x v="1840"/>
    <n v="367"/>
    <s v="technology"/>
    <s v="web"/>
    <d v="2015-06-04T15:35:24"/>
    <d v="2015-08-03T15:35:24"/>
    <x v="7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x v="167"/>
    <n v="2"/>
    <s v="technology"/>
    <s v="web"/>
    <d v="2016-01-08T16:58:0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x v="109"/>
    <s v="0"/>
    <s v="technology"/>
    <s v="web"/>
    <d v="2016-04-06T20:36:48"/>
    <d v="2016-04-30T22:00:00"/>
    <x v="5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x v="1841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x v="109"/>
    <s v="0"/>
    <s v="technology"/>
    <s v="web"/>
    <d v="2015-11-14T00:16:40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x v="109"/>
    <s v="0"/>
    <s v="technology"/>
    <s v="web"/>
    <d v="2015-09-01T22:25:56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x v="109"/>
    <s v="0"/>
    <s v="technology"/>
    <s v="web"/>
    <d v="2015-12-08T17:40:25"/>
    <d v="2016-01-17T23:00:0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x v="1842"/>
    <n v="97.407407407407405"/>
    <s v="technology"/>
    <s v="web"/>
    <d v="2015-09-21T12:45:33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x v="1843"/>
    <n v="47.857142857142854"/>
    <s v="technology"/>
    <s v="web"/>
    <d v="2016-02-25T23:16:56"/>
    <d v="2016-04-25T22:16:5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x v="1161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x v="109"/>
    <s v="0"/>
    <s v="technology"/>
    <s v="web"/>
    <d v="2016-01-11T19:30:1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x v="1844"/>
    <n v="20.5"/>
    <s v="technology"/>
    <s v="web"/>
    <d v="2014-11-18T04:32:21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x v="109"/>
    <s v="0"/>
    <s v="technology"/>
    <s v="web"/>
    <d v="2015-05-26T18:39:56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x v="1845"/>
    <n v="30"/>
    <s v="technology"/>
    <s v="web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x v="1846"/>
    <n v="50"/>
    <s v="technology"/>
    <s v="web"/>
    <d v="2015-07-30T15:53:4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x v="1847"/>
    <n v="10"/>
    <s v="technology"/>
    <s v="web"/>
    <d v="2015-01-13T20:14:20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x v="109"/>
    <s v="0"/>
    <s v="technology"/>
    <s v="web"/>
    <d v="2016-08-10T20:03:57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x v="1848"/>
    <n v="81.582499999999996"/>
    <s v="technology"/>
    <s v="web"/>
    <d v="2015-11-10T22:12:4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x v="109"/>
    <s v="0"/>
    <s v="technology"/>
    <s v="web"/>
    <d v="2016-10-26T20:53:03"/>
    <d v="2016-11-25T21:53:03"/>
    <x v="0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x v="109"/>
    <s v="0"/>
    <s v="technology"/>
    <s v="web"/>
    <d v="2015-07-28T00:18:50"/>
    <d v="2015-08-26T00:18:50"/>
    <x v="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x v="109"/>
    <s v="0"/>
    <s v="technology"/>
    <s v="web"/>
    <d v="2015-08-21T00:23:36"/>
    <d v="2015-10-05T00:23:36"/>
    <x v="3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x v="456"/>
    <n v="18.333333333333332"/>
    <s v="technology"/>
    <s v="web"/>
    <d v="2015-09-01T19:02:22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x v="1849"/>
    <n v="224.42857142857142"/>
    <s v="technology"/>
    <s v="web"/>
    <d v="2015-03-11T22:27:28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x v="453"/>
    <n v="37.5"/>
    <s v="technology"/>
    <s v="web"/>
    <d v="2015-07-10T04:30:03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x v="1850"/>
    <n v="145"/>
    <s v="technology"/>
    <s v="web"/>
    <d v="2015-01-23T01:21:4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x v="417"/>
    <n v="1"/>
    <s v="technology"/>
    <s v="web"/>
    <d v="2014-10-15T01:37:23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x v="1851"/>
    <n v="112.57142857142857"/>
    <s v="technology"/>
    <s v="web"/>
    <d v="2015-07-06T16:50:32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x v="109"/>
    <s v="0"/>
    <s v="technology"/>
    <s v="web"/>
    <d v="2014-11-11T20:07:04"/>
    <d v="2015-01-10T20:07:04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x v="1852"/>
    <n v="342"/>
    <s v="technology"/>
    <s v="web"/>
    <d v="2016-06-07T15:02:20"/>
    <d v="2016-07-22T15:02:2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x v="1853"/>
    <n v="57.875"/>
    <s v="technology"/>
    <s v="web"/>
    <d v="2014-12-16T20:29:19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x v="1854"/>
    <n v="30"/>
    <s v="technology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x v="109"/>
    <s v="0"/>
    <s v="technology"/>
    <s v="web"/>
    <d v="2014-11-25T06:17:4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x v="415"/>
    <n v="25"/>
    <s v="technology"/>
    <s v="web"/>
    <d v="2015-03-01T19:04:0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x v="109"/>
    <s v="0"/>
    <s v="technology"/>
    <s v="web"/>
    <d v="2015-09-29T02:53:43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x v="833"/>
    <n v="50"/>
    <s v="technology"/>
    <s v="web"/>
    <d v="2015-07-09T15:33:3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x v="1855"/>
    <n v="1.5"/>
    <s v="technology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x v="109"/>
    <s v="0"/>
    <s v="technology"/>
    <s v="web"/>
    <d v="2016-12-13T02:54:47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x v="418"/>
    <n v="10"/>
    <s v="technology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x v="109"/>
    <s v="0"/>
    <s v="technology"/>
    <s v="web"/>
    <d v="2014-12-03T21:14:16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x v="109"/>
    <s v="0"/>
    <s v="technology"/>
    <s v="web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x v="109"/>
    <s v="0"/>
    <s v="technology"/>
    <s v="web"/>
    <d v="2014-11-13T20:28:26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x v="109"/>
    <s v="0"/>
    <s v="technology"/>
    <s v="web"/>
    <d v="2016-03-15T06:26:04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x v="1856"/>
    <n v="22.333333333333332"/>
    <s v="food"/>
    <s v="food trucks"/>
    <d v="2016-01-05T19:44:56"/>
    <d v="2016-03-05T19:44:56"/>
    <x v="7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x v="414"/>
    <n v="52"/>
    <s v="food"/>
    <s v="food trucks"/>
    <d v="2015-04-13T16:18:5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x v="1857"/>
    <n v="16.833333333333332"/>
    <s v="food"/>
    <s v="food trucks"/>
    <d v="2016-01-30T21:10:58"/>
    <d v="2016-03-30T20:10:58"/>
    <x v="7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x v="109"/>
    <s v="0"/>
    <s v="food"/>
    <s v="food trucks"/>
    <d v="2015-12-04T00:56:47"/>
    <d v="2016-01-03T00:56:47"/>
    <x v="0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x v="1858"/>
    <n v="56.3"/>
    <s v="food"/>
    <s v="food trucks"/>
    <d v="2016-08-13T14:02:55"/>
    <d v="2016-09-03T14:02:55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x v="1859"/>
    <n v="84.0625"/>
    <s v="food"/>
    <s v="food trucks"/>
    <d v="2014-12-10T02:39:5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x v="1860"/>
    <n v="168.39393939393941"/>
    <s v="food"/>
    <s v="food trucks"/>
    <d v="2015-03-19T13:48:48"/>
    <d v="2015-04-11T06:00:00"/>
    <x v="5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x v="418"/>
    <n v="15"/>
    <s v="food"/>
    <s v="food trucks"/>
    <d v="2014-10-07T03:22:37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x v="1861"/>
    <n v="76.666666666666671"/>
    <s v="food"/>
    <s v="food trucks"/>
    <d v="2015-07-19T21:01:15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x v="109"/>
    <s v="0"/>
    <s v="food"/>
    <s v="food trucks"/>
    <d v="2015-08-08T09:47:55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x v="1862"/>
    <n v="50.333333333333336"/>
    <s v="food"/>
    <s v="food trucks"/>
    <d v="2015-07-26T17:34:42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x v="109"/>
    <s v="0"/>
    <s v="food"/>
    <s v="food trucks"/>
    <d v="2016-10-12T17:41:13"/>
    <d v="2016-11-26T18:41:13"/>
    <x v="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x v="1863"/>
    <n v="8.3333333333333339"/>
    <s v="food"/>
    <s v="food trucks"/>
    <d v="2014-05-01T02:38: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x v="1864"/>
    <n v="35.384615384615387"/>
    <s v="food"/>
    <s v="food trucks"/>
    <d v="2015-07-13T16:41:00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x v="1865"/>
    <n v="55.833333333333336"/>
    <s v="food"/>
    <s v="food trucks"/>
    <d v="2016-06-15T20:42:2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x v="1866"/>
    <n v="5"/>
    <s v="food"/>
    <s v="food trucks"/>
    <d v="2015-01-15T17:42:23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x v="109"/>
    <s v="0"/>
    <s v="food"/>
    <s v="food trucks"/>
    <d v="2014-07-11T21:13:07"/>
    <d v="2014-08-10T21:13:07"/>
    <x v="0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x v="459"/>
    <n v="1"/>
    <s v="food"/>
    <s v="food trucks"/>
    <d v="2015-01-23T20:34:04"/>
    <d v="2015-03-24T19:34:04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x v="109"/>
    <s v="0"/>
    <s v="food"/>
    <s v="food trucks"/>
    <d v="2014-12-20T17:43:09"/>
    <d v="2015-02-18T17:43:0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x v="1867"/>
    <n v="69.472222222222229"/>
    <s v="food"/>
    <s v="food trucks"/>
    <d v="2014-09-11T00:41:35"/>
    <d v="2014-11-10T01:41:35"/>
    <x v="7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x v="374"/>
    <n v="1"/>
    <s v="food"/>
    <s v="food trucks"/>
    <d v="2015-01-22T16:29:56"/>
    <d v="2015-02-21T16:29:56"/>
    <x v="0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x v="418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x v="473"/>
    <n v="8"/>
    <s v="food"/>
    <s v="food trucks"/>
    <d v="2014-12-01T16:54:50"/>
    <d v="2014-12-31T16:54:50"/>
    <x v="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x v="1868"/>
    <n v="34.444444444444443"/>
    <s v="food"/>
    <s v="food trucks"/>
    <d v="2014-09-27T21:25:08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x v="1869"/>
    <n v="1"/>
    <s v="food"/>
    <s v="food trucks"/>
    <d v="2016-05-12T21:55:4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x v="109"/>
    <s v="0"/>
    <s v="food"/>
    <s v="food trucks"/>
    <d v="2015-06-09T04:04:52"/>
    <d v="2015-08-08T04:04:52"/>
    <x v="7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x v="133"/>
    <n v="1"/>
    <s v="food"/>
    <s v="food trucks"/>
    <d v="2016-02-12T07:38:53"/>
    <d v="2016-03-23T06:38:53"/>
    <x v="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x v="1870"/>
    <n v="1"/>
    <s v="food"/>
    <s v="food trucks"/>
    <d v="2015-02-10T18:49:1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x v="1871"/>
    <n v="501.25"/>
    <s v="food"/>
    <s v="food trucks"/>
    <d v="2016-12-30T21:06:06"/>
    <d v="2017-02-05T16:44:0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x v="449"/>
    <n v="10.5"/>
    <s v="food"/>
    <s v="food trucks"/>
    <d v="2016-01-13T03:08:24"/>
    <d v="2016-02-12T03:08:24"/>
    <x v="0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x v="133"/>
    <n v="1"/>
    <s v="food"/>
    <s v="food trucks"/>
    <d v="2016-04-29T02:23:33"/>
    <d v="2016-06-28T02:23:33"/>
    <x v="7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x v="107"/>
    <n v="1"/>
    <s v="food"/>
    <s v="food trucks"/>
    <d v="2015-02-06T05:14:57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x v="109"/>
    <s v="0"/>
    <s v="food"/>
    <s v="food trucks"/>
    <d v="2016-01-28T21:35:4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x v="1872"/>
    <n v="13"/>
    <s v="food"/>
    <s v="food trucks"/>
    <d v="2015-06-25T04:27:54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x v="1873"/>
    <n v="306"/>
    <s v="food"/>
    <s v="food trucks"/>
    <d v="2015-09-05T06:39:46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x v="1874"/>
    <n v="22.5"/>
    <s v="food"/>
    <s v="food trucks"/>
    <d v="2015-11-30T14:46:10"/>
    <d v="2016-01-29T14:46:10"/>
    <x v="7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x v="109"/>
    <s v="0"/>
    <s v="food"/>
    <s v="food trucks"/>
    <d v="2015-01-27T23:09:48"/>
    <d v="2015-03-17T18:00:00"/>
    <x v="6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x v="119"/>
    <n v="50"/>
    <s v="food"/>
    <s v="food trucks"/>
    <d v="2015-10-08T21:57:42"/>
    <d v="2015-12-07T22:57:42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x v="109"/>
    <s v="0"/>
    <s v="food"/>
    <s v="food trucks"/>
    <d v="2015-09-18T19:38:49"/>
    <d v="2015-10-18T19:38:49"/>
    <x v="0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x v="418"/>
    <n v="5"/>
    <s v="food"/>
    <s v="food trucks"/>
    <d v="2016-01-14T21:35:13"/>
    <d v="2016-02-13T21:35:13"/>
    <x v="0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x v="1875"/>
    <n v="74.22935779816514"/>
    <s v="food"/>
    <s v="small batch"/>
    <d v="2015-07-02T03:00:54"/>
    <d v="2015-07-23T04:59:00"/>
    <x v="5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x v="1876"/>
    <n v="81.252688172043008"/>
    <s v="food"/>
    <s v="small batch"/>
    <d v="2015-02-17T16:00:2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x v="1877"/>
    <n v="130.23469453376205"/>
    <s v="food"/>
    <s v="small batch"/>
    <d v="2014-07-16T15:00:2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x v="1878"/>
    <n v="53.409836065573771"/>
    <s v="food"/>
    <s v="small batch"/>
    <d v="2016-04-25T18:06:31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x v="1789"/>
    <n v="75.130434782608702"/>
    <s v="food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x v="1879"/>
    <n v="75.666666666666671"/>
    <s v="food"/>
    <s v="small batch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x v="1880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x v="1881"/>
    <n v="47.777777777777779"/>
    <s v="food"/>
    <s v="small batch"/>
    <d v="2016-08-25T07:35:13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x v="1277"/>
    <n v="90"/>
    <s v="food"/>
    <s v="small batch"/>
    <d v="2014-10-31T03:25:15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x v="1882"/>
    <n v="149.31401960784314"/>
    <s v="food"/>
    <s v="small batch"/>
    <d v="2014-09-20T01:44:16"/>
    <d v="2014-10-28T03:11:00"/>
    <x v="4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x v="1883"/>
    <n v="62.06989247311828"/>
    <s v="food"/>
    <s v="small batch"/>
    <d v="2017-02-13T21:48:10"/>
    <d v="2017-03-05T21:48:1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x v="1884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x v="1885"/>
    <n v="69.268656716417908"/>
    <s v="food"/>
    <s v="small batch"/>
    <d v="2017-01-03T16:36:49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x v="1886"/>
    <n v="271.50769230769231"/>
    <s v="food"/>
    <s v="small batch"/>
    <d v="2017-02-04T04:50:08"/>
    <d v="2017-03-11T04:50:08"/>
    <x v="4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x v="1887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x v="1888"/>
    <n v="40.492537313432834"/>
    <s v="food"/>
    <s v="small batch"/>
    <d v="2017-01-26T23:03:59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x v="1889"/>
    <n v="189.75806451612902"/>
    <s v="food"/>
    <s v="small batch"/>
    <d v="2016-02-23T14:27:36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x v="1890"/>
    <n v="68.862499999999997"/>
    <s v="food"/>
    <s v="small batch"/>
    <d v="2016-05-05T20:55:18"/>
    <d v="2016-06-09T19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x v="1891"/>
    <n v="108.77659574468085"/>
    <s v="food"/>
    <s v="small batch"/>
    <d v="2016-02-07T15:18:05"/>
    <d v="2016-03-23T14:18:05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x v="1892"/>
    <n v="125.98529411764706"/>
    <s v="food"/>
    <s v="small batch"/>
    <d v="2016-11-30T04:29:27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x v="965"/>
    <n v="90.523255813953483"/>
    <s v="music"/>
    <s v="indie rock"/>
    <d v="2011-08-29T00:18:17"/>
    <d v="2011-10-01T03:00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x v="1893"/>
    <n v="28.880434782608695"/>
    <s v="music"/>
    <s v="indie rock"/>
    <d v="2012-06-29T04:28:16"/>
    <d v="2012-07-19T04:28:16"/>
    <x v="5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x v="63"/>
    <n v="31"/>
    <s v="music"/>
    <s v="indie rock"/>
    <d v="2013-03-08T02:40:25"/>
    <d v="2013-04-16T19:00:00"/>
    <x v="3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x v="206"/>
    <n v="51.674418604651166"/>
    <s v="music"/>
    <s v="indie rock"/>
    <d v="2015-09-01T21:36:3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x v="189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x v="31"/>
    <n v="48.07692307692308"/>
    <s v="music"/>
    <s v="indie rock"/>
    <d v="2013-04-09T02:27:33"/>
    <d v="2013-05-09T02:27:33"/>
    <x v="0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x v="23"/>
    <n v="27.558139534883722"/>
    <s v="music"/>
    <s v="indie rock"/>
    <d v="2012-04-26T20:58:51"/>
    <d v="2012-05-10T17:00:00"/>
    <x v="2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x v="1895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x v="981"/>
    <n v="29.021276595744681"/>
    <s v="music"/>
    <s v="indie rock"/>
    <d v="2011-01-14T10:18:4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x v="1896"/>
    <n v="28.65666666666667"/>
    <s v="music"/>
    <s v="indie rock"/>
    <d v="2012-04-24T01:47:35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x v="602"/>
    <n v="37.647058823529413"/>
    <s v="music"/>
    <s v="indie rock"/>
    <d v="2011-12-16T23:49:52"/>
    <d v="2012-01-25T23:49:5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x v="1897"/>
    <n v="97.904038461538462"/>
    <s v="music"/>
    <s v="indie rock"/>
    <d v="2010-06-25T02:46:20"/>
    <d v="2010-09-04T01:03:00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x v="31"/>
    <n v="42.553191489361701"/>
    <s v="music"/>
    <s v="indie rock"/>
    <d v="2012-10-11T17:57:49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x v="1898"/>
    <n v="131.58368421052631"/>
    <s v="music"/>
    <s v="indie rock"/>
    <d v="2010-08-27T00:16:16"/>
    <d v="2010-10-11T00:16:16"/>
    <x v="3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x v="1262"/>
    <n v="32.320987654320987"/>
    <s v="music"/>
    <s v="indie rock"/>
    <d v="2010-05-12T06:54:1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x v="1899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x v="1900"/>
    <n v="31.341463414634145"/>
    <s v="music"/>
    <s v="indie rock"/>
    <d v="2012-06-28T16:35:45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x v="1901"/>
    <n v="129.1139240506329"/>
    <s v="music"/>
    <s v="indie rock"/>
    <d v="2012-12-14T22:48:33"/>
    <d v="2013-01-13T22:48:33"/>
    <x v="0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x v="1902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x v="31"/>
    <n v="250"/>
    <s v="music"/>
    <s v="indie rock"/>
    <d v="2015-08-11T22:28:04"/>
    <d v="2015-10-10T22:28:04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x v="1903"/>
    <n v="47.541473684210523"/>
    <s v="music"/>
    <s v="indie rock"/>
    <d v="2012-03-31T15:30:08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x v="1787"/>
    <n v="40.04"/>
    <s v="music"/>
    <s v="indie rock"/>
    <d v="2011-06-17T18:46:23"/>
    <d v="2011-08-01T18:46:23"/>
    <x v="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x v="1904"/>
    <n v="65.84210526315789"/>
    <s v="music"/>
    <s v="indie rock"/>
    <d v="2012-03-02T18:00:03"/>
    <d v="2012-05-01T17:00:0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x v="1905"/>
    <n v="46.401222222222216"/>
    <s v="music"/>
    <s v="indie rock"/>
    <d v="2011-08-16T22:00:03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x v="1906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x v="190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x v="1908"/>
    <n v="39.493684210526318"/>
    <s v="music"/>
    <s v="indie rock"/>
    <d v="2012-04-27T01:59:5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x v="1909"/>
    <n v="49.246153846153845"/>
    <s v="music"/>
    <s v="indie rock"/>
    <d v="2011-10-17T15:11:4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x v="1910"/>
    <n v="62.38"/>
    <s v="music"/>
    <s v="indie rock"/>
    <d v="2013-04-09T16:33:5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x v="1911"/>
    <n v="37.9375"/>
    <s v="music"/>
    <s v="indie rock"/>
    <d v="2012-04-24T05:27:56"/>
    <d v="2012-06-23T05:27:5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x v="1912"/>
    <n v="51.6"/>
    <s v="music"/>
    <s v="indie rock"/>
    <d v="2010-12-30T20:08:34"/>
    <d v="2011-01-16T01:51:00"/>
    <x v="2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x v="1054"/>
    <n v="27.777777777777779"/>
    <s v="music"/>
    <s v="indie rock"/>
    <d v="2012-04-25T23:39:48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x v="1913"/>
    <n v="99.382239382239376"/>
    <s v="music"/>
    <s v="indie rock"/>
    <d v="2013-03-15T04:02:20"/>
    <d v="2013-04-29T04:02:2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x v="1914"/>
    <n v="38.848205128205123"/>
    <s v="music"/>
    <s v="indie rock"/>
    <d v="2012-04-23T15:29:0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x v="1915"/>
    <n v="45.548809523809524"/>
    <s v="music"/>
    <s v="indie rock"/>
    <d v="2012-05-07T22:42:5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x v="31"/>
    <n v="600"/>
    <s v="music"/>
    <s v="indie rock"/>
    <d v="2013-02-22T23:54:5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x v="1916"/>
    <n v="80.551071428571419"/>
    <s v="music"/>
    <s v="indie rock"/>
    <d v="2011-07-06T21:05:38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x v="1917"/>
    <n v="52.8"/>
    <s v="music"/>
    <s v="indie rock"/>
    <d v="2015-01-13T23:13:07"/>
    <d v="2015-01-27T23:13:07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x v="1918"/>
    <n v="47.676470588235297"/>
    <s v="music"/>
    <s v="indie rock"/>
    <d v="2012-11-13T15:33:57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x v="1614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x v="1919"/>
    <n v="40.142857142857146"/>
    <s v="food"/>
    <s v="restaurants"/>
    <d v="2015-08-28T18:38:24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x v="1920"/>
    <n v="17.2"/>
    <s v="food"/>
    <s v="restaurants"/>
    <d v="2014-08-07T19:48:38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x v="109"/>
    <s v="0"/>
    <s v="food"/>
    <s v="restaurants"/>
    <d v="2016-05-08T21:35:08"/>
    <d v="2016-06-07T21:06:00"/>
    <x v="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x v="109"/>
    <s v="0"/>
    <s v="food"/>
    <s v="restaurants"/>
    <d v="2014-10-16T00:22:1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x v="109"/>
    <s v="0"/>
    <s v="food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x v="722"/>
    <n v="15"/>
    <s v="food"/>
    <s v="restaurants"/>
    <d v="2015-09-11T07:07:49"/>
    <d v="2015-10-03T21:00:00"/>
    <x v="5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x v="109"/>
    <s v="0"/>
    <s v="food"/>
    <s v="restaurants"/>
    <d v="2015-04-11T01:45: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x v="109"/>
    <s v="0"/>
    <s v="food"/>
    <s v="restaurants"/>
    <d v="2014-07-15T22:50:34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x v="1921"/>
    <n v="35.714285714285715"/>
    <s v="food"/>
    <s v="restaurants"/>
    <d v="2015-02-23T19:25:4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x v="840"/>
    <n v="37.5"/>
    <s v="food"/>
    <s v="restaurants"/>
    <d v="2015-03-15T23:56:12"/>
    <d v="2015-05-14T23:56:12"/>
    <x v="7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x v="109"/>
    <s v="0"/>
    <s v="food"/>
    <s v="restaurants"/>
    <d v="2016-01-02T10:43:33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x v="109"/>
    <s v="0"/>
    <s v="food"/>
    <s v="restaurants"/>
    <d v="2014-11-28T21:02:41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x v="109"/>
    <s v="0"/>
    <s v="food"/>
    <s v="restaurants"/>
    <d v="2016-12-28T00:09:49"/>
    <d v="2017-02-26T00:09:49"/>
    <x v="7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x v="192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x v="1923"/>
    <n v="77.5"/>
    <s v="food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x v="109"/>
    <s v="0"/>
    <s v="food"/>
    <s v="restaurants"/>
    <d v="2014-10-30T15:40:52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x v="1924"/>
    <n v="53.545454545454547"/>
    <s v="food"/>
    <s v="restaurants"/>
    <d v="2015-02-17T19:15:30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x v="109"/>
    <s v="0"/>
    <s v="food"/>
    <s v="restaurants"/>
    <d v="2014-10-14T16:20:28"/>
    <d v="2014-11-13T17:20:28"/>
    <x v="0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x v="1925"/>
    <n v="16.25"/>
    <s v="food"/>
    <s v="restaurants"/>
    <d v="2014-06-19T03:43:24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x v="109"/>
    <s v="0"/>
    <s v="food"/>
    <s v="restaurants"/>
    <d v="2016-08-30T14:24:45"/>
    <d v="2016-10-15T19:21:0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x v="1926"/>
    <n v="103.68174242424243"/>
    <s v="music"/>
    <s v="classical music"/>
    <d v="2015-09-22T23:13:41"/>
    <d v="2015-10-13T23:13:41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x v="31"/>
    <n v="185.18518518518519"/>
    <s v="music"/>
    <s v="classical music"/>
    <d v="2016-03-31T13:46:00"/>
    <d v="2016-04-22T14:52:00"/>
    <x v="5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x v="1927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x v="264"/>
    <n v="177.2093023255814"/>
    <s v="music"/>
    <s v="classical music"/>
    <d v="2014-11-18T19:22:37"/>
    <d v="2014-12-21T04:30:00"/>
    <x v="4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x v="1928"/>
    <n v="100.325"/>
    <s v="music"/>
    <s v="classical music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x v="1929"/>
    <n v="136.90909090909091"/>
    <s v="music"/>
    <s v="classical music"/>
    <d v="2014-11-10T02:11:14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x v="1930"/>
    <n v="57.535211267605632"/>
    <s v="music"/>
    <s v="classical music"/>
    <d v="2013-09-29T18:01:31"/>
    <d v="2013-10-18T03:59:00"/>
    <x v="5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x v="1931"/>
    <n v="52.962839506172834"/>
    <s v="music"/>
    <s v="classical music"/>
    <d v="2015-08-01T20:01:43"/>
    <d v="2015-08-20T11:00:00"/>
    <x v="5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x v="1932"/>
    <n v="82.328947368421055"/>
    <s v="music"/>
    <s v="classical music"/>
    <d v="2012-02-09T01:56:15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x v="31"/>
    <n v="135.41666666666666"/>
    <s v="music"/>
    <s v="classical music"/>
    <d v="2015-03-18T20:45:05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x v="84"/>
    <n v="74.06557377049181"/>
    <s v="music"/>
    <s v="classical music"/>
    <d v="2015-07-23T16:19:14"/>
    <d v="2015-08-15T03:59:00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x v="1933"/>
    <n v="84.083333333333329"/>
    <s v="music"/>
    <s v="classical music"/>
    <d v="2012-07-17T20:22:46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x v="1934"/>
    <n v="61.029411764705884"/>
    <s v="music"/>
    <s v="classical music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x v="2"/>
    <n v="150"/>
    <s v="music"/>
    <s v="classical music"/>
    <d v="2009-11-10T16:48:32"/>
    <d v="2010-01-01T06:00:00"/>
    <x v="6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x v="640"/>
    <n v="266.08974358974359"/>
    <s v="music"/>
    <s v="classical music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x v="1339"/>
    <n v="7.25"/>
    <s v="music"/>
    <s v="classical music"/>
    <d v="2013-07-09T02:32:4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x v="1007"/>
    <n v="100"/>
    <s v="music"/>
    <s v="classical music"/>
    <d v="2011-06-02T15:34:15"/>
    <d v="2011-08-01T15:34:15"/>
    <x v="7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x v="1935"/>
    <n v="109.96308108108107"/>
    <s v="music"/>
    <s v="classical music"/>
    <d v="2013-01-24T12:14:21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x v="598"/>
    <n v="169.91525423728814"/>
    <s v="music"/>
    <s v="classical music"/>
    <d v="2014-12-04T21:39:12"/>
    <d v="2015-02-02T21:39:12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x v="1936"/>
    <n v="95.740740740740748"/>
    <s v="music"/>
    <s v="classical music"/>
    <d v="2011-08-30T16:12:01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x v="1937"/>
    <n v="59.460317460317462"/>
    <s v="music"/>
    <s v="classical music"/>
    <d v="2013-07-28T10:46:58"/>
    <d v="2013-09-26T10:46:58"/>
    <x v="7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x v="1938"/>
    <n v="55.769230769230766"/>
    <s v="music"/>
    <s v="classical music"/>
    <d v="2013-08-23T10:14:17"/>
    <d v="2013-10-01T03:59:0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x v="1939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x v="1940"/>
    <n v="88.438596491228068"/>
    <s v="music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x v="194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x v="1942"/>
    <n v="60.153846153846153"/>
    <s v="music"/>
    <s v="classical music"/>
    <d v="2013-09-07T20:36:19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x v="1943"/>
    <n v="49.194029850746269"/>
    <s v="music"/>
    <s v="classical music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x v="1944"/>
    <n v="165.16216216216216"/>
    <s v="music"/>
    <s v="classical music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x v="1945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x v="1946"/>
    <n v="43.7"/>
    <s v="music"/>
    <s v="classical music"/>
    <d v="2015-08-12T15:13:26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x v="1947"/>
    <n v="67.419642857142861"/>
    <s v="music"/>
    <s v="classical music"/>
    <d v="2012-02-22T06:03:05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x v="1635"/>
    <n v="177.5"/>
    <s v="music"/>
    <s v="classical music"/>
    <d v="2017-02-03T19:26:21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x v="1948"/>
    <n v="38.883333333333333"/>
    <s v="music"/>
    <s v="classical music"/>
    <d v="2012-07-23T04:46:47"/>
    <d v="2012-09-21T04:46:47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x v="1949"/>
    <n v="54.985074626865675"/>
    <s v="music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x v="1950"/>
    <n v="61.342857142857142"/>
    <s v="music"/>
    <s v="classical music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x v="1951"/>
    <n v="23.117647058823529"/>
    <s v="music"/>
    <s v="classical music"/>
    <d v="2012-11-09T23:47:37"/>
    <d v="2012-12-24T23:47:37"/>
    <x v="3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x v="1952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x v="1953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x v="1954"/>
    <n v="35.6"/>
    <s v="music"/>
    <s v="classical music"/>
    <d v="2011-10-13T20:58:04"/>
    <d v="2011-11-15T19:37:0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x v="1787"/>
    <n v="143"/>
    <s v="music"/>
    <s v="classical music"/>
    <d v="2015-02-04T22:49: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x v="109"/>
    <s v="0"/>
    <s v="food"/>
    <s v="food trucks"/>
    <d v="2015-09-13T12:41:2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x v="571"/>
    <n v="25"/>
    <s v="food"/>
    <s v="food trucks"/>
    <d v="2016-08-12T12:35:39"/>
    <d v="2016-10-11T12:35:39"/>
    <x v="7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x v="109"/>
    <s v="0"/>
    <s v="food"/>
    <s v="food trucks"/>
    <d v="2015-05-31T03:20:51"/>
    <d v="2015-07-30T03:20:51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x v="109"/>
    <s v="0"/>
    <s v="food"/>
    <s v="food trucks"/>
    <d v="2014-07-02T00:58:19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x v="460"/>
    <n v="100"/>
    <s v="food"/>
    <s v="food trucks"/>
    <d v="2016-03-11T15:36:29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x v="109"/>
    <s v="0"/>
    <s v="food"/>
    <s v="food trucks"/>
    <d v="2014-07-22T23:32:28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x v="480"/>
    <n v="60"/>
    <s v="food"/>
    <s v="food trucks"/>
    <d v="2015-03-24T21:05:38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x v="724"/>
    <n v="50"/>
    <s v="food"/>
    <s v="food trucks"/>
    <d v="2016-08-02T15:59:54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x v="1955"/>
    <n v="72.5"/>
    <s v="food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x v="1956"/>
    <n v="29.5"/>
    <s v="food"/>
    <s v="food trucks"/>
    <d v="2017-01-09T21:40:35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x v="1161"/>
    <n v="62.5"/>
    <s v="food"/>
    <s v="food trucks"/>
    <d v="2016-03-20T08:12:01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x v="109"/>
    <s v="0"/>
    <s v="food"/>
    <s v="food trucks"/>
    <d v="2015-03-14T02:51:5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x v="109"/>
    <s v="0"/>
    <s v="food"/>
    <s v="food trucks"/>
    <d v="2014-07-09T14:12:29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x v="109"/>
    <s v="0"/>
    <s v="food"/>
    <s v="food trucks"/>
    <d v="2016-04-27T19:49:05"/>
    <d v="2016-05-18T19:49:05"/>
    <x v="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x v="109"/>
    <s v="0"/>
    <s v="food"/>
    <s v="food trucks"/>
    <d v="2014-12-13T02:36:34"/>
    <d v="2015-01-12T02:36:34"/>
    <x v="0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x v="109"/>
    <s v="0"/>
    <s v="food"/>
    <s v="food trucks"/>
    <d v="2015-02-25T00:14:07"/>
    <d v="2015-04-10T23:14:07"/>
    <x v="3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x v="109"/>
    <s v="0"/>
    <s v="food"/>
    <s v="food trucks"/>
    <d v="2014-07-10T19:41:3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x v="109"/>
    <s v="0"/>
    <s v="food"/>
    <s v="food trucks"/>
    <d v="2015-08-22T00:32:59"/>
    <d v="2015-10-09T17:00:0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x v="1957"/>
    <n v="23.083333333333332"/>
    <s v="food"/>
    <s v="food trucks"/>
    <d v="2014-07-17T19:55:03"/>
    <d v="2014-09-15T19:55:0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x v="722"/>
    <n v="25.5"/>
    <s v="food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x v="1958"/>
    <n v="48.18181818181818"/>
    <s v="food"/>
    <s v="food trucks"/>
    <d v="2015-10-17T15:04:58"/>
    <d v="2015-11-16T16:04:58"/>
    <x v="0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x v="1959"/>
    <n v="1"/>
    <s v="food"/>
    <s v="food trucks"/>
    <d v="2016-09-29T23:43:54"/>
    <d v="2016-10-29T23:43:54"/>
    <x v="0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x v="724"/>
    <n v="1"/>
    <s v="food"/>
    <s v="food trucks"/>
    <d v="2015-01-15T18:28:00"/>
    <d v="2015-03-16T17:28:00"/>
    <x v="7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x v="109"/>
    <s v="0"/>
    <s v="food"/>
    <s v="food trucks"/>
    <d v="2015-05-16T04:09:2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x v="874"/>
    <n v="50"/>
    <s v="food"/>
    <s v="food trucks"/>
    <d v="2014-06-05T23:07:12"/>
    <d v="2014-07-05T23:07:12"/>
    <x v="0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x v="874"/>
    <n v="5"/>
    <s v="food"/>
    <s v="food trucks"/>
    <d v="2015-11-25T07:55:3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x v="1960"/>
    <n v="202.83333333333334"/>
    <s v="food"/>
    <s v="food trucks"/>
    <d v="2015-11-30T16:12:33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x v="1961"/>
    <n v="29.125"/>
    <s v="food"/>
    <s v="food trucks"/>
    <d v="2015-02-07T16:13:46"/>
    <d v="2015-03-31T13:14:0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x v="134"/>
    <n v="5"/>
    <s v="food"/>
    <s v="food trucks"/>
    <d v="2016-02-22T12:52:07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x v="109"/>
    <s v="0"/>
    <s v="food"/>
    <s v="food trucks"/>
    <d v="2016-01-19T14:08:17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x v="1651"/>
    <n v="13"/>
    <s v="food"/>
    <s v="food trucks"/>
    <d v="2016-01-13T21:45:24"/>
    <d v="2016-03-13T20:45:24"/>
    <x v="7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x v="874"/>
    <n v="50"/>
    <s v="food"/>
    <s v="food trucks"/>
    <d v="2014-09-05T19:13:4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x v="109"/>
    <s v="0"/>
    <s v="food"/>
    <s v="food trucks"/>
    <d v="2015-03-26T20:17: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x v="466"/>
    <n v="1"/>
    <s v="food"/>
    <s v="food trucks"/>
    <d v="2014-07-08T23:13:48"/>
    <d v="2014-08-07T23:13:48"/>
    <x v="0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x v="1962"/>
    <n v="96.05263157894737"/>
    <s v="food"/>
    <s v="food trucks"/>
    <d v="2017-01-25T05:51:40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x v="1963"/>
    <n v="305.77777777777777"/>
    <s v="food"/>
    <s v="food trucks"/>
    <d v="2014-07-08T15:56:49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x v="905"/>
    <n v="12.142857142857142"/>
    <s v="food"/>
    <s v="food trucks"/>
    <d v="2016-05-20T08:11:5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x v="1964"/>
    <n v="83.571428571428569"/>
    <s v="food"/>
    <s v="food trucks"/>
    <d v="2015-08-24T20:10:01"/>
    <d v="2015-09-23T20:10:01"/>
    <x v="0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x v="1965"/>
    <n v="18"/>
    <s v="food"/>
    <s v="food trucks"/>
    <d v="2014-06-19T18:05:47"/>
    <d v="2014-08-03T18:05:47"/>
    <x v="3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x v="1966"/>
    <n v="115.53333333333333"/>
    <s v="food"/>
    <s v="food trucks"/>
    <d v="2016-01-25T21:36:40"/>
    <d v="2016-03-25T20:36:40"/>
    <x v="7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x v="1967"/>
    <n v="21.900662251655628"/>
    <s v="technology"/>
    <s v="space exploration"/>
    <d v="2012-08-29T21:39:09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x v="1968"/>
    <n v="80.022494887525568"/>
    <s v="technology"/>
    <s v="space exploration"/>
    <d v="2014-10-03T17:56:08"/>
    <d v="2014-11-12T21:20:00"/>
    <x v="3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x v="1969"/>
    <n v="35.520000000000003"/>
    <s v="technology"/>
    <s v="space exploration"/>
    <d v="2013-12-09T21:54:14"/>
    <d v="2013-12-23T21:54:14"/>
    <x v="2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x v="1970"/>
    <n v="64.933333333333323"/>
    <s v="technology"/>
    <s v="space exploration"/>
    <d v="2012-03-30T01:13:43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x v="1971"/>
    <n v="60.965703745743475"/>
    <s v="technology"/>
    <s v="space exploration"/>
    <d v="2016-05-18T12:59:50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x v="1972"/>
    <n v="31.444155844155844"/>
    <s v="technology"/>
    <s v="space exploration"/>
    <d v="2014-03-28T17:06:22"/>
    <d v="2014-04-29T17:06:22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x v="1973"/>
    <n v="81.949748743718587"/>
    <s v="technology"/>
    <s v="space exploration"/>
    <d v="2015-06-29T20:59:32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x v="1974"/>
    <n v="58.92763157894737"/>
    <s v="technology"/>
    <s v="space exploration"/>
    <d v="2017-02-01T19:14:28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x v="1975"/>
    <n v="157.29347633136095"/>
    <s v="technology"/>
    <s v="space exploration"/>
    <d v="2012-06-15T05:42:31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x v="1976"/>
    <n v="55.758509532062391"/>
    <s v="technology"/>
    <s v="space exploration"/>
    <d v="2016-07-13T21:08:45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x v="1977"/>
    <n v="83.802893802893806"/>
    <s v="technology"/>
    <s v="space exploration"/>
    <d v="2016-11-30T08:03:34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x v="1978"/>
    <n v="58.422210884353746"/>
    <s v="technology"/>
    <s v="space exploration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x v="1979"/>
    <n v="270.57142857142856"/>
    <s v="technology"/>
    <s v="space exploration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x v="607"/>
    <n v="107.1"/>
    <s v="technology"/>
    <s v="space exploration"/>
    <d v="2014-04-01T17:00:12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x v="1980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x v="1981"/>
    <n v="120.30882352941177"/>
    <s v="technology"/>
    <s v="space exploration"/>
    <d v="2015-07-26T23:52:09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x v="1982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x v="1983"/>
    <n v="205.2987012987013"/>
    <s v="technology"/>
    <s v="space exploration"/>
    <d v="2015-10-02T19:01:01"/>
    <d v="2015-12-01T20:01:0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x v="1984"/>
    <n v="35.547169811320757"/>
    <s v="technology"/>
    <s v="space exploration"/>
    <d v="2015-09-26T21:13:24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x v="1985"/>
    <n v="74.639488409272587"/>
    <s v="technology"/>
    <s v="space exploration"/>
    <d v="2015-09-04T04:00:42"/>
    <d v="2015-10-11T01:00:0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x v="1986"/>
    <n v="47.058064516129029"/>
    <s v="technology"/>
    <s v="space exploration"/>
    <d v="2015-04-21T17:56:2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x v="1987"/>
    <n v="26.591351351351353"/>
    <s v="technology"/>
    <s v="space exploration"/>
    <d v="2016-11-15T17:50:16"/>
    <d v="2016-12-30T17:50:16"/>
    <x v="3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x v="430"/>
    <n v="36.774193548387096"/>
    <s v="technology"/>
    <s v="space exploration"/>
    <d v="2016-11-18T06:09:26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x v="1988"/>
    <n v="31.820544982698959"/>
    <s v="technology"/>
    <s v="space exploration"/>
    <d v="2012-08-23T10:07:02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x v="1989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x v="1990"/>
    <n v="56"/>
    <s v="technology"/>
    <s v="space exploration"/>
    <d v="2015-05-04T15:04:2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x v="1991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x v="1992"/>
    <n v="44.095238095238095"/>
    <s v="technology"/>
    <s v="space exploration"/>
    <d v="2014-11-10T23:11:07"/>
    <d v="2014-11-30T23:11:07"/>
    <x v="5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x v="1993"/>
    <n v="63.87"/>
    <s v="technology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x v="1994"/>
    <n v="38.987654320987652"/>
    <s v="technology"/>
    <s v="space exploration"/>
    <d v="2016-06-03T02:31:52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x v="1995"/>
    <n v="80.185489510489504"/>
    <s v="technology"/>
    <s v="space exploration"/>
    <d v="2015-08-02T04:03: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x v="1996"/>
    <n v="34.904761904761905"/>
    <s v="technology"/>
    <s v="space exploration"/>
    <d v="2016-05-04T01:28:59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x v="1997"/>
    <n v="89.100502512562812"/>
    <s v="technology"/>
    <s v="space exploration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x v="1998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x v="31"/>
    <n v="136.9047619047619"/>
    <s v="technology"/>
    <s v="space exploration"/>
    <d v="2015-02-02T22:49:21"/>
    <d v="2015-03-09T21:49:2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x v="1999"/>
    <n v="37.46"/>
    <s v="technology"/>
    <s v="space exploration"/>
    <d v="2016-09-23T14:45:14"/>
    <d v="2016-10-16T01:00:00"/>
    <x v="5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x v="2000"/>
    <n v="31.96153846153846"/>
    <s v="technology"/>
    <s v="space exploration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x v="2001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x v="2002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x v="1719"/>
    <n v="45.94202898550725"/>
    <s v="technology"/>
    <s v="space exploration"/>
    <d v="2015-04-09T03:51:14"/>
    <d v="2015-06-08T03:51:14"/>
    <x v="7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x v="460"/>
    <n v="15"/>
    <s v="technology"/>
    <s v="space exploration"/>
    <d v="2014-08-29T19:51:03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x v="109"/>
    <s v="0"/>
    <s v="technology"/>
    <s v="space exploration"/>
    <d v="2016-06-15T05:55:08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x v="2003"/>
    <n v="223.58248500999335"/>
    <s v="technology"/>
    <s v="space exploration"/>
    <d v="2016-11-15T13:58:35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x v="2004"/>
    <n v="39.480769230769234"/>
    <s v="technology"/>
    <s v="space exploration"/>
    <d v="2017-02-08T19:00:35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x v="1131"/>
    <n v="91.304347826086953"/>
    <s v="technology"/>
    <s v="space exploration"/>
    <d v="2014-10-09T20:13:23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x v="2005"/>
    <n v="78.666205607476627"/>
    <s v="technology"/>
    <s v="space exploration"/>
    <d v="2015-08-10T07:31:09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x v="2006"/>
    <n v="12"/>
    <s v="technology"/>
    <s v="space exploration"/>
    <d v="2015-07-15T06:16:59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x v="2007"/>
    <n v="17.666666666666668"/>
    <s v="technology"/>
    <s v="space exploration"/>
    <d v="2016-02-08T17:09:20"/>
    <d v="2016-03-09T17:09:20"/>
    <x v="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x v="2008"/>
    <n v="41.333333333333336"/>
    <s v="technology"/>
    <s v="space exploration"/>
    <d v="2015-12-03T23:55:41"/>
    <d v="2016-02-01T23:55:41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x v="2009"/>
    <n v="71.599999999999994"/>
    <s v="technology"/>
    <s v="space exploration"/>
    <d v="2016-11-21T14:59:03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x v="2010"/>
    <n v="307.8235294117647"/>
    <s v="technology"/>
    <s v="space exploration"/>
    <d v="2015-11-19T19:20:09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x v="2011"/>
    <n v="80.454545454545453"/>
    <s v="technology"/>
    <s v="space exploration"/>
    <d v="2014-11-10T03:48:45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x v="2012"/>
    <n v="83.942857142857136"/>
    <s v="technology"/>
    <s v="space exploration"/>
    <d v="2014-05-12T15:38:47"/>
    <d v="2014-06-13T04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x v="2013"/>
    <n v="8.5"/>
    <s v="technology"/>
    <s v="space exploration"/>
    <d v="2015-02-20T14:25:26"/>
    <d v="2015-04-21T13:25:26"/>
    <x v="7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x v="2014"/>
    <n v="73.372093023255815"/>
    <s v="technology"/>
    <s v="space exploration"/>
    <d v="2016-01-12T20:47:27"/>
    <d v="2016-02-09T20:00:00"/>
    <x v="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x v="2015"/>
    <n v="112.86184210526316"/>
    <s v="technology"/>
    <s v="space exploration"/>
    <d v="2017-02-01T16:31:28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x v="2016"/>
    <n v="95.277627118644077"/>
    <s v="technology"/>
    <s v="space exploration"/>
    <d v="2016-06-30T22:17:33"/>
    <d v="2016-08-03T01:3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x v="2017"/>
    <n v="22.75"/>
    <s v="technology"/>
    <s v="space exploration"/>
    <d v="2016-06-30T21:13:14"/>
    <d v="2016-07-30T21:13:14"/>
    <x v="0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x v="2018"/>
    <n v="133.30000000000001"/>
    <s v="technology"/>
    <s v="space exploration"/>
    <d v="2015-03-19T01:40:1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x v="2019"/>
    <n v="3.8"/>
    <s v="technology"/>
    <s v="space exploration"/>
    <d v="2015-09-25T17:06:58"/>
    <d v="2015-11-24T18:06:58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x v="1335"/>
    <n v="85.75"/>
    <s v="technology"/>
    <s v="makerspaces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x v="2020"/>
    <n v="267"/>
    <s v="technology"/>
    <s v="makerspaces"/>
    <d v="2015-07-22T17:55:13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x v="2021"/>
    <n v="373.55803571428572"/>
    <s v="technology"/>
    <s v="makerspaces"/>
    <d v="2015-08-06T14:56:4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x v="2022"/>
    <n v="174.03846153846155"/>
    <s v="technology"/>
    <s v="makerspaces"/>
    <d v="2015-11-05T00:36:37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x v="2023"/>
    <n v="93.695652173913047"/>
    <s v="technology"/>
    <s v="makerspaces"/>
    <d v="2015-03-20T21:29:34"/>
    <d v="2015-05-04T21:29:34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x v="2024"/>
    <n v="77.327718446601949"/>
    <s v="technology"/>
    <s v="makerspaces"/>
    <d v="2015-08-19T18:20:39"/>
    <d v="2015-09-25T21:00:0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x v="1934"/>
    <n v="92.222222222222229"/>
    <s v="technology"/>
    <s v="makerspaces"/>
    <d v="2016-01-11T22:13:36"/>
    <d v="2016-02-10T22:13:36"/>
    <x v="0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x v="2025"/>
    <n v="60.964285714285715"/>
    <s v="technology"/>
    <s v="makerspaces"/>
    <d v="2015-09-28T14:07:45"/>
    <d v="2015-11-09T14:32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x v="1239"/>
    <n v="91"/>
    <s v="technology"/>
    <s v="makerspaces"/>
    <d v="2015-11-11T00:51:36"/>
    <d v="2016-01-10T00:51:36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x v="2026"/>
    <n v="41.583333333333336"/>
    <s v="technology"/>
    <s v="makerspaces"/>
    <d v="2014-07-01T00:29:4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x v="2027"/>
    <n v="33.761904761904759"/>
    <s v="technology"/>
    <s v="makerspaces"/>
    <d v="2014-11-19T17:58:36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x v="2028"/>
    <n v="70.61702127659575"/>
    <s v="technology"/>
    <s v="makerspaces"/>
    <d v="2015-12-06T21:13:10"/>
    <d v="2015-12-28T06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x v="2029"/>
    <n v="167.15151515151516"/>
    <s v="technology"/>
    <s v="makerspaces"/>
    <d v="2014-09-30T12:59:59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x v="2030"/>
    <n v="128.61988304093566"/>
    <s v="technology"/>
    <s v="makerspaces"/>
    <d v="2016-06-08T15:11:10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x v="2031"/>
    <n v="65.41379310344827"/>
    <s v="technology"/>
    <s v="makerspaces"/>
    <d v="2014-10-11T20:34:49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x v="2032"/>
    <n v="117.55555555555556"/>
    <s v="technology"/>
    <s v="makerspaces"/>
    <d v="2016-04-22T14:59:34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x v="2033"/>
    <n v="126.48148148148148"/>
    <s v="technology"/>
    <s v="makerspaces"/>
    <d v="2014-06-03T00:42:23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x v="2034"/>
    <n v="550"/>
    <s v="technology"/>
    <s v="makerspaces"/>
    <d v="2015-08-25T19:09:25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x v="2035"/>
    <n v="44"/>
    <s v="technology"/>
    <s v="makerspaces"/>
    <d v="2015-01-29T00:01:34"/>
    <d v="2015-02-28T00:01:34"/>
    <x v="0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x v="2036"/>
    <n v="69"/>
    <s v="technology"/>
    <s v="makerspaces"/>
    <d v="2016-03-07T05:04:51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x v="1839"/>
    <n v="27.5"/>
    <s v="food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x v="2037"/>
    <n v="84.9"/>
    <s v="food"/>
    <s v="food trucks"/>
    <d v="2014-10-20T20:55:40"/>
    <d v="2014-11-22T05:59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x v="1156"/>
    <n v="12"/>
    <s v="food"/>
    <s v="food trucks"/>
    <d v="2015-01-30T18:07:20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x v="736"/>
    <n v="200"/>
    <s v="food"/>
    <s v="food trucks"/>
    <d v="2014-06-30T21:57:0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x v="459"/>
    <n v="10"/>
    <s v="food"/>
    <s v="food trucks"/>
    <d v="2015-02-26T16:42:10"/>
    <d v="2015-04-27T15:42: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x v="109"/>
    <s v="0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x v="109"/>
    <s v="0"/>
    <s v="food"/>
    <s v="food trucks"/>
    <d v="2015-05-30T15:21:58"/>
    <d v="2015-06-29T15:21:58"/>
    <x v="0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x v="2038"/>
    <n v="5.2857142857142856"/>
    <s v="food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x v="1870"/>
    <n v="1"/>
    <s v="food"/>
    <s v="food trucks"/>
    <d v="2016-06-30T23:04:50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x v="2039"/>
    <n v="72.762711864406782"/>
    <s v="food"/>
    <s v="food trucks"/>
    <d v="2015-04-19T02:31:16"/>
    <d v="2015-06-03T02:31:16"/>
    <x v="3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x v="2040"/>
    <n v="17.5"/>
    <s v="food"/>
    <s v="food trucks"/>
    <d v="2015-03-26T17:22:37"/>
    <d v="2015-05-10T17:22:3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x v="1154"/>
    <n v="25"/>
    <s v="food"/>
    <s v="food trucks"/>
    <d v="2015-02-23T08:01:00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x v="417"/>
    <n v="13.333333333333334"/>
    <s v="food"/>
    <s v="food trucks"/>
    <d v="2014-07-14T03:19:2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x v="372"/>
    <n v="1"/>
    <s v="food"/>
    <s v="food trucks"/>
    <d v="2014-08-27T03:22:19"/>
    <d v="2014-09-26T03:22:19"/>
    <x v="0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x v="2041"/>
    <n v="23.666666666666668"/>
    <s v="food"/>
    <s v="food trucks"/>
    <d v="2015-02-13T04:21:58"/>
    <d v="2015-04-14T03:21:58"/>
    <x v="7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x v="2042"/>
    <n v="89.21052631578948"/>
    <s v="food"/>
    <s v="food trucks"/>
    <d v="2014-11-21T20:16:00"/>
    <d v="2014-12-25T20:16:0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x v="2043"/>
    <n v="116.55769230769231"/>
    <s v="food"/>
    <s v="food trucks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x v="2044"/>
    <n v="13.005000000000001"/>
    <s v="food"/>
    <s v="food trucks"/>
    <d v="2014-05-28T21:33:28"/>
    <d v="2014-06-27T21:33:28"/>
    <x v="0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x v="109"/>
    <s v="0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x v="2045"/>
    <n v="17.5"/>
    <s v="food"/>
    <s v="food trucks"/>
    <d v="2014-08-19T20:59:32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x v="2046"/>
    <n v="34.130434782608695"/>
    <s v="theater"/>
    <s v="spaces"/>
    <d v="2017-03-07T18:35:34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x v="2047"/>
    <n v="132.34615384615384"/>
    <s v="theater"/>
    <s v="spaces"/>
    <d v="2017-03-06T19:14:37"/>
    <d v="2017-04-05T18:14:37"/>
    <x v="0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x v="603"/>
    <n v="922.22222222222217"/>
    <s v="theater"/>
    <s v="spaces"/>
    <d v="2017-01-21T16:33:50"/>
    <d v="2017-03-22T15:33:50"/>
    <x v="7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x v="2048"/>
    <n v="163.57142857142858"/>
    <s v="theater"/>
    <s v="spaces"/>
    <d v="2017-02-21T20:41:54"/>
    <d v="2017-04-05T19:41:54"/>
    <x v="3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x v="2049"/>
    <n v="217.375"/>
    <s v="theater"/>
    <s v="spaces"/>
    <d v="2017-02-07T21:59:18"/>
    <d v="2017-03-24T20:59:18"/>
    <x v="3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x v="2050"/>
    <n v="149.44486692015209"/>
    <s v="theater"/>
    <s v="spaces"/>
    <d v="2014-09-17T07:04:43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x v="2051"/>
    <n v="71.237487309644663"/>
    <s v="theater"/>
    <s v="spaces"/>
    <d v="2013-04-27T18:47:23"/>
    <d v="2013-05-27T06:59:00"/>
    <x v="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x v="2052"/>
    <n v="44.464318398474738"/>
    <s v="theater"/>
    <s v="spaces"/>
    <d v="2016-05-22T16:45:26"/>
    <d v="2016-07-21T16:45:26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x v="2053"/>
    <n v="164.94480519480518"/>
    <s v="theater"/>
    <s v="spaces"/>
    <d v="2016-08-30T03:35:41"/>
    <d v="2016-10-04T03:59:00"/>
    <x v="4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x v="2054"/>
    <n v="84.871516544117654"/>
    <s v="theater"/>
    <s v="spaces"/>
    <d v="2014-07-08T05:30:28"/>
    <d v="2014-08-09T02:00:00"/>
    <x v="4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x v="2055"/>
    <n v="53.945205479452056"/>
    <s v="theater"/>
    <s v="spaces"/>
    <d v="2014-05-21T17:53:1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x v="2056"/>
    <n v="50.531468531468533"/>
    <s v="theater"/>
    <s v="spaces"/>
    <d v="2013-06-07T01:29:20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x v="2057"/>
    <n v="108.00140845070422"/>
    <s v="theater"/>
    <s v="spaces"/>
    <d v="2015-11-14T15:41:24"/>
    <d v="2015-12-24T15:41:24"/>
    <x v="3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x v="2058"/>
    <n v="95.373770491803285"/>
    <s v="theater"/>
    <s v="spaces"/>
    <d v="2016-09-16T15:43:16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x v="2059"/>
    <n v="57.631016333938291"/>
    <s v="theater"/>
    <s v="spaces"/>
    <d v="2016-01-18T09:33:48"/>
    <d v="2016-02-21T09:33:48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x v="2060"/>
    <n v="64.160481283422456"/>
    <s v="theater"/>
    <s v="spaces"/>
    <d v="2015-09-08T07:59:53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x v="2061"/>
    <n v="92.387692307692305"/>
    <s v="theater"/>
    <s v="spaces"/>
    <d v="2014-10-22T21:57:29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x v="2062"/>
    <n v="125.97972972972973"/>
    <s v="theater"/>
    <s v="spaces"/>
    <d v="2016-04-05T14:19:05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x v="2063"/>
    <n v="94.637681159420296"/>
    <s v="theater"/>
    <s v="spaces"/>
    <d v="2016-02-18T00:44:54"/>
    <d v="2016-04-17T23:44:54"/>
    <x v="9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x v="2064"/>
    <n v="170.69942196531792"/>
    <s v="theater"/>
    <s v="spaces"/>
    <d v="2016-10-12T11:10:53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x v="2065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x v="2066"/>
    <n v="68.254054054054052"/>
    <s v="technology"/>
    <s v="hardware"/>
    <d v="2016-11-30T20:34:13"/>
    <d v="2017-01-29T20:34:13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x v="2067"/>
    <n v="95.48863636363636"/>
    <s v="technology"/>
    <s v="hardware"/>
    <d v="2014-11-01T20:08:08"/>
    <d v="2014-12-31T21:08:08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x v="2068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x v="2069"/>
    <n v="511.65486725663715"/>
    <s v="technology"/>
    <s v="hardware"/>
    <d v="2017-01-10T17:52:15"/>
    <d v="2017-03-01T17:52:15"/>
    <x v="6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x v="2070"/>
    <n v="261.74504950495049"/>
    <s v="technology"/>
    <s v="hardware"/>
    <d v="2016-03-23T13:55:11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x v="2071"/>
    <n v="69.760961810466767"/>
    <s v="technology"/>
    <s v="hardware"/>
    <d v="2015-07-13T16:14:23"/>
    <d v="2015-08-07T16:14:23"/>
    <x v="0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x v="2072"/>
    <n v="77.229591836734699"/>
    <s v="technology"/>
    <s v="hardware"/>
    <d v="2015-11-25T14:23:54"/>
    <d v="2015-12-30T14:23:54"/>
    <x v="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x v="970"/>
    <n v="340.56521739130437"/>
    <s v="technology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x v="2073"/>
    <n v="67.417903225806455"/>
    <s v="technology"/>
    <s v="hardware"/>
    <d v="2013-03-18T12:59:35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x v="2074"/>
    <n v="845.70270270270271"/>
    <s v="technology"/>
    <s v="hardware"/>
    <d v="2014-08-21T12:37:02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x v="2075"/>
    <n v="97.191780821917803"/>
    <s v="technology"/>
    <s v="hardware"/>
    <d v="2013-04-25T19:23:48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x v="2076"/>
    <n v="451.84033613445376"/>
    <s v="technology"/>
    <s v="hardware"/>
    <d v="2015-02-09T06:32:54"/>
    <d v="2015-04-10T05:32:54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x v="2077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x v="2078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x v="2079"/>
    <n v="169.51724137931035"/>
    <s v="technology"/>
    <s v="hardware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x v="2080"/>
    <n v="161.88210526315791"/>
    <s v="technology"/>
    <s v="hardware"/>
    <d v="2013-12-03T22:01:2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x v="2081"/>
    <n v="493.13333333333333"/>
    <s v="technology"/>
    <s v="hardware"/>
    <d v="2016-09-07T03:26:44"/>
    <d v="2016-11-06T03:26:44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x v="2082"/>
    <n v="22.120418848167539"/>
    <s v="technology"/>
    <s v="hardware"/>
    <d v="2014-03-21T21:18:37"/>
    <d v="2014-05-05T21:18:37"/>
    <x v="3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x v="101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x v="2083"/>
    <n v="8.75"/>
    <s v="publishing"/>
    <s v="children's books"/>
    <d v="2014-09-29T15:46:42"/>
    <d v="2014-10-20T02:07:00"/>
    <x v="5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x v="2084"/>
    <n v="40.611111111111114"/>
    <s v="publishing"/>
    <s v="children's books"/>
    <d v="2012-05-01T17:16:27"/>
    <d v="2012-05-15T17:16:27"/>
    <x v="2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x v="109"/>
    <s v="0"/>
    <s v="publishing"/>
    <s v="children's books"/>
    <d v="2016-09-19T07:53:27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x v="2085"/>
    <n v="37.954545454545453"/>
    <s v="publishing"/>
    <s v="children's books"/>
    <d v="2012-01-30T01:29:58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x v="2086"/>
    <n v="35.734693877551024"/>
    <s v="publishing"/>
    <s v="children's books"/>
    <d v="2012-05-15T23:42:48"/>
    <d v="2012-07-14T23:42:48"/>
    <x v="7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x v="2087"/>
    <n v="42.157894736842103"/>
    <s v="publishing"/>
    <s v="children's books"/>
    <d v="2014-07-30T18:45:11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x v="2088"/>
    <n v="35"/>
    <s v="publishing"/>
    <s v="children's books"/>
    <d v="2012-05-15T15:33:17"/>
    <d v="2012-06-16T03:10:00"/>
    <x v="4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x v="550"/>
    <n v="13.25"/>
    <s v="publishing"/>
    <s v="children's books"/>
    <d v="2016-08-03T17:03:22"/>
    <d v="2016-09-02T17:03:22"/>
    <x v="0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x v="2089"/>
    <n v="55"/>
    <s v="publishing"/>
    <s v="children's books"/>
    <d v="2015-03-05T19:10:37"/>
    <d v="2015-04-04T18:10:37"/>
    <x v="0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x v="109"/>
    <s v="0"/>
    <s v="publishing"/>
    <s v="children's books"/>
    <d v="2012-06-18T21:35:45"/>
    <d v="2012-06-30T20:00:0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x v="109"/>
    <s v="0"/>
    <s v="publishing"/>
    <s v="children's books"/>
    <d v="2014-04-18T21:17:22"/>
    <d v="2014-06-17T21:17:22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x v="2090"/>
    <n v="39.285714285714285"/>
    <s v="publishing"/>
    <s v="children's books"/>
    <d v="2011-11-08T18:21:44"/>
    <d v="2011-12-18T18:21:44"/>
    <x v="3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x v="2091"/>
    <n v="47.5"/>
    <s v="publishing"/>
    <s v="children's books"/>
    <d v="2012-07-27T21:37:0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x v="109"/>
    <s v="0"/>
    <s v="publishing"/>
    <s v="children's books"/>
    <d v="2014-08-12T15:15:51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x v="209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x v="156"/>
    <n v="31.757575757575758"/>
    <s v="publishing"/>
    <s v="children's books"/>
    <d v="2013-12-12T21:36:41"/>
    <d v="2014-01-11T21:36:41"/>
    <x v="0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x v="886"/>
    <n v="5"/>
    <s v="publishing"/>
    <s v="children's books"/>
    <d v="2016-07-22T15:45:32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x v="2093"/>
    <n v="39"/>
    <s v="publishing"/>
    <s v="children's books"/>
    <d v="2016-09-26T10:36:23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x v="1131"/>
    <n v="52.5"/>
    <s v="publishing"/>
    <s v="children's books"/>
    <d v="2016-06-03T08:47:46"/>
    <d v="2016-07-16T08:47:46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x v="109"/>
    <s v="0"/>
    <s v="publishing"/>
    <s v="children's books"/>
    <d v="2013-05-21T11:04:18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x v="174"/>
    <n v="9"/>
    <s v="publishing"/>
    <s v="children's books"/>
    <d v="2012-12-04T01:31:33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x v="2094"/>
    <n v="25"/>
    <s v="publishing"/>
    <s v="children's books"/>
    <d v="2012-01-19T00:53:15"/>
    <d v="2012-03-18T23:53:15"/>
    <x v="9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x v="2095"/>
    <n v="30"/>
    <s v="publishing"/>
    <s v="children's books"/>
    <d v="2013-04-09T13:54:44"/>
    <d v="2013-05-24T13:54:44"/>
    <x v="3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x v="2096"/>
    <n v="11.25"/>
    <s v="publishing"/>
    <s v="children's books"/>
    <d v="2012-05-01T07:00:31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x v="109"/>
    <s v="0"/>
    <s v="publishing"/>
    <s v="children's books"/>
    <d v="2012-10-12T13:53:48"/>
    <d v="2012-10-28T13:53:48"/>
    <x v="2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x v="172"/>
    <n v="25"/>
    <s v="publishing"/>
    <s v="children's books"/>
    <d v="2011-07-12T16:01:58"/>
    <d v="2011-08-11T16:01:58"/>
    <x v="0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x v="1671"/>
    <n v="11.333333333333334"/>
    <s v="publishing"/>
    <s v="children's books"/>
    <d v="2015-06-17T23:00:50"/>
    <d v="2015-08-16T23:00:50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x v="2097"/>
    <n v="29.470588235294116"/>
    <s v="publishing"/>
    <s v="children's books"/>
    <d v="2012-02-28T14:45:23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x v="1161"/>
    <n v="1"/>
    <s v="publishing"/>
    <s v="children's books"/>
    <d v="2014-04-16T19:49:50"/>
    <d v="2014-06-05T19:49:50"/>
    <x v="6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x v="2098"/>
    <n v="63.098484848484851"/>
    <s v="publishing"/>
    <s v="children's books"/>
    <d v="2014-02-16T16:55:3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x v="109"/>
    <s v="0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x v="109"/>
    <s v="0"/>
    <s v="publishing"/>
    <s v="children's books"/>
    <d v="2013-09-20T20:51:34"/>
    <d v="2013-10-05T20:51:34"/>
    <x v="2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x v="2099"/>
    <n v="1"/>
    <s v="publishing"/>
    <s v="children's books"/>
    <d v="2016-04-14T20:45:21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x v="2100"/>
    <n v="43.846153846153847"/>
    <s v="publishing"/>
    <s v="children's books"/>
    <d v="2013-02-06T03:02:08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x v="419"/>
    <n v="75"/>
    <s v="publishing"/>
    <s v="children's books"/>
    <d v="2011-11-16T00:19:1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x v="2101"/>
    <n v="45.972222222222221"/>
    <s v="publishing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x v="119"/>
    <n v="10"/>
    <s v="publishing"/>
    <s v="children's books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x v="2102"/>
    <n v="93.666666666666671"/>
    <s v="publishing"/>
    <s v="children's books"/>
    <d v="2014-07-26T23:28:26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x v="2103"/>
    <n v="53"/>
    <s v="publishing"/>
    <s v="children's books"/>
    <d v="2015-10-23T14:03:41"/>
    <d v="2015-11-22T15:03:41"/>
    <x v="0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x v="109"/>
    <s v="0"/>
    <s v="publishing"/>
    <s v="children's books"/>
    <d v="2017-02-08T10:44:48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x v="2104"/>
    <n v="47"/>
    <s v="theater"/>
    <s v="plays"/>
    <d v="2015-01-14T22:35:54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x v="43"/>
    <n v="66.666666666666671"/>
    <s v="theater"/>
    <s v="plays"/>
    <d v="2015-01-22T22:11:5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x v="1444"/>
    <n v="18.770491803278688"/>
    <s v="theater"/>
    <s v="plays"/>
    <d v="2015-04-09T12:50:46"/>
    <d v="2015-04-23T12:50:46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x v="984"/>
    <n v="66.111111111111114"/>
    <s v="theater"/>
    <s v="plays"/>
    <d v="2014-10-08T18:54:03"/>
    <d v="2014-10-29T18:54:03"/>
    <x v="5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x v="212"/>
    <n v="36.859154929577464"/>
    <s v="theater"/>
    <s v="plays"/>
    <d v="2016-07-07T04:32:47"/>
    <d v="2016-08-05T21:00:00"/>
    <x v="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x v="2105"/>
    <n v="39.810810810810814"/>
    <s v="theater"/>
    <s v="plays"/>
    <d v="2014-06-25T13:39:40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x v="2106"/>
    <n v="31.5"/>
    <s v="theater"/>
    <s v="plays"/>
    <d v="2014-06-18T04:45:52"/>
    <d v="2014-07-18T04:45:52"/>
    <x v="0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x v="78"/>
    <n v="102.5"/>
    <s v="theater"/>
    <s v="plays"/>
    <d v="2016-06-29T16:50:43"/>
    <d v="2016-07-29T16:50:43"/>
    <x v="0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x v="2107"/>
    <n v="126.45833333333333"/>
    <s v="theater"/>
    <s v="plays"/>
    <d v="2015-02-21T00:18:54"/>
    <d v="2015-03-12T04:00:0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x v="2108"/>
    <n v="47.878787878787875"/>
    <s v="theater"/>
    <s v="plays"/>
    <d v="2015-01-12T22:31:43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x v="78"/>
    <n v="73.214285714285708"/>
    <s v="theater"/>
    <s v="plays"/>
    <d v="2016-08-09T21:35:5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x v="2109"/>
    <n v="89.666666666666671"/>
    <s v="theater"/>
    <s v="plays"/>
    <d v="2015-06-28T05:32:39"/>
    <d v="2015-08-12T05:32:39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x v="2110"/>
    <n v="151.4623287671233"/>
    <s v="theater"/>
    <s v="plays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x v="2111"/>
    <n v="25"/>
    <s v="theater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x v="2112"/>
    <n v="36.5"/>
    <s v="theater"/>
    <s v="plays"/>
    <d v="2014-05-21T12:37:21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x v="2113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x v="2114"/>
    <n v="87.357553191489373"/>
    <s v="theater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x v="578"/>
    <n v="36.474820143884891"/>
    <s v="theater"/>
    <s v="plays"/>
    <d v="2015-07-16T16:12:01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x v="2115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x v="2116"/>
    <n v="42.903225806451616"/>
    <s v="theater"/>
    <s v="plays"/>
    <d v="2014-11-05T13:16:06"/>
    <d v="2015-01-04T13:16:06"/>
    <x v="7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x v="2117"/>
    <n v="51.230769230769234"/>
    <s v="theater"/>
    <s v="plays"/>
    <d v="2014-09-18T05:50:09"/>
    <d v="2014-10-10T11:00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x v="2118"/>
    <n v="33.944444444444443"/>
    <s v="theater"/>
    <s v="plays"/>
    <d v="2015-07-07T15:31:47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x v="2119"/>
    <n v="90.744680851063833"/>
    <s v="theater"/>
    <s v="plays"/>
    <d v="2015-06-03T01:34:36"/>
    <d v="2015-07-16T00:00:00"/>
    <x v="3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x v="935"/>
    <n v="50"/>
    <s v="theater"/>
    <s v="plays"/>
    <d v="2014-08-30T10:53:10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x v="1007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x v="2120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x v="582"/>
    <n v="67.741935483870961"/>
    <s v="theater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x v="2121"/>
    <n v="65.376811594202906"/>
    <s v="theater"/>
    <s v="plays"/>
    <d v="2015-07-23T20:18:55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x v="2122"/>
    <n v="121.9047619047619"/>
    <s v="theater"/>
    <s v="plays"/>
    <d v="2016-03-22T11:55:25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x v="2123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x v="2124"/>
    <n v="92.842592592592595"/>
    <s v="theater"/>
    <s v="plays"/>
    <d v="2015-01-24T11:55:03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x v="2125"/>
    <n v="68.253012048192772"/>
    <s v="theater"/>
    <s v="plays"/>
    <d v="2015-02-19T17:51:38"/>
    <d v="2015-04-06T04:00:0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x v="2126"/>
    <n v="37.209583333333335"/>
    <s v="theater"/>
    <s v="plays"/>
    <d v="2016-11-19T17:49:21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x v="2127"/>
    <n v="25.25"/>
    <s v="theater"/>
    <s v="plays"/>
    <d v="2015-04-09T09:35:15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x v="1003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x v="2128"/>
    <n v="25.130177514792898"/>
    <s v="theater"/>
    <s v="plays"/>
    <d v="2015-07-03T11:13:12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x v="2129"/>
    <n v="23.636363636363637"/>
    <s v="theater"/>
    <s v="plays"/>
    <d v="2015-01-19T15:14:22"/>
    <d v="2015-02-28T15:14:22"/>
    <x v="3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x v="2130"/>
    <n v="103.95098039215686"/>
    <s v="theater"/>
    <s v="plays"/>
    <d v="2015-09-03T14:21:26"/>
    <d v="2015-09-23T14:21:2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x v="2131"/>
    <n v="50.384615384615387"/>
    <s v="theater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x v="1627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x v="31"/>
    <n v="28.571428571428573"/>
    <s v="theater"/>
    <s v="plays"/>
    <d v="2014-08-24T22:08:55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x v="31"/>
    <n v="63.829787234042556"/>
    <s v="theater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x v="101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x v="2132"/>
    <n v="50.666666666666664"/>
    <s v="theater"/>
    <s v="plays"/>
    <d v="2015-05-12T06:29:56"/>
    <d v="2015-06-13T01:43:00"/>
    <x v="4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x v="101"/>
    <n v="60.784313725490193"/>
    <s v="theater"/>
    <s v="plays"/>
    <d v="2015-11-04T19:01:26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x v="2133"/>
    <n v="113.42105263157895"/>
    <s v="theater"/>
    <s v="plays"/>
    <d v="2015-06-16T00:50:12"/>
    <d v="2015-07-10T07:00:00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x v="966"/>
    <n v="104.56521739130434"/>
    <s v="theater"/>
    <s v="plays"/>
    <d v="2016-05-04T16:24:26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x v="2134"/>
    <n v="98.30927835051547"/>
    <s v="theater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x v="2135"/>
    <n v="35.039473684210527"/>
    <s v="theater"/>
    <s v="plays"/>
    <d v="2016-05-05T10:25:18"/>
    <d v="2016-06-02T10:25:18"/>
    <x v="0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x v="31"/>
    <n v="272.72727272727275"/>
    <s v="theater"/>
    <s v="plays"/>
    <d v="2014-04-29T20:09:08"/>
    <d v="2014-05-12T03:59:00"/>
    <x v="2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x v="1934"/>
    <n v="63.846153846153847"/>
    <s v="theater"/>
    <s v="plays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x v="2136"/>
    <n v="30.189368421052631"/>
    <s v="theater"/>
    <s v="plays"/>
    <d v="2014-10-26T17:01:34"/>
    <d v="2014-11-23T22:00:00"/>
    <x v="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x v="2137"/>
    <n v="83.51428571428572"/>
    <s v="theater"/>
    <s v="plays"/>
    <d v="2015-09-21T03:03:53"/>
    <d v="2015-10-11T02:00:00"/>
    <x v="5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x v="2138"/>
    <n v="64.761904761904759"/>
    <s v="theater"/>
    <s v="plays"/>
    <d v="2015-01-15T23:02:10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x v="2139"/>
    <n v="20.118172043010752"/>
    <s v="theater"/>
    <s v="plays"/>
    <d v="2015-11-05T16:53:37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x v="919"/>
    <n v="44.090909090909093"/>
    <s v="theater"/>
    <s v="plays"/>
    <d v="2017-01-11T06:16:58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x v="31"/>
    <n v="40.476190476190474"/>
    <s v="theater"/>
    <s v="plays"/>
    <d v="2015-10-30T21:48:04"/>
    <d v="2015-12-09T22:48:04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x v="966"/>
    <n v="44.537037037037038"/>
    <s v="theater"/>
    <s v="plays"/>
    <d v="2014-07-22T14:34:56"/>
    <d v="2014-08-13T22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x v="2140"/>
    <n v="125.80645161290323"/>
    <s v="theater"/>
    <s v="plays"/>
    <d v="2014-08-02T05:45:54"/>
    <d v="2014-08-25T04:59:0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x v="87"/>
    <n v="19.696969696969695"/>
    <s v="theater"/>
    <s v="plays"/>
    <d v="2015-02-25T00:51:19"/>
    <d v="2015-03-18T17:00:00"/>
    <x v="5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x v="460"/>
    <n v="10"/>
    <s v="theater"/>
    <s v="plays"/>
    <d v="2015-10-14T17:44:57"/>
    <d v="2015-12-13T18:44:57"/>
    <x v="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x v="109"/>
    <s v="0"/>
    <s v="theater"/>
    <s v="plays"/>
    <d v="2014-05-25T22:51:35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x v="109"/>
    <s v="0"/>
    <s v="theater"/>
    <s v="plays"/>
    <d v="2016-05-02T17:42:30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x v="2141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x v="2142"/>
    <n v="60.666666666666664"/>
    <s v="theater"/>
    <s v="plays"/>
    <d v="2015-04-09T00:23:53"/>
    <d v="2015-06-08T00:23:53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x v="109"/>
    <s v="0"/>
    <s v="theater"/>
    <s v="plays"/>
    <d v="2015-04-14T16:36:34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x v="109"/>
    <s v="0"/>
    <s v="theater"/>
    <s v="plays"/>
    <d v="2016-03-24T19:21:05"/>
    <d v="2016-05-23T19:21:0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x v="418"/>
    <n v="23.333333333333332"/>
    <s v="theater"/>
    <s v="plays"/>
    <d v="2015-04-29T15:34:1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x v="460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x v="2143"/>
    <n v="23.923076923076923"/>
    <s v="theater"/>
    <s v="plays"/>
    <d v="2014-08-07T00:10:11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x v="109"/>
    <s v="0"/>
    <s v="theater"/>
    <s v="plays"/>
    <d v="2016-01-21T00:03:49"/>
    <d v="2016-01-29T23:17:00"/>
    <x v="1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x v="1160"/>
    <n v="15.833333333333334"/>
    <s v="theater"/>
    <s v="plays"/>
    <d v="2014-05-22T01:05:03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x v="109"/>
    <s v="0"/>
    <s v="theater"/>
    <s v="plays"/>
    <d v="2014-07-16T04:34:57"/>
    <d v="2014-09-14T04:34:57"/>
    <x v="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x v="2144"/>
    <n v="29.785714285714285"/>
    <s v="theater"/>
    <s v="plays"/>
    <d v="2015-04-17T17:11:59"/>
    <d v="2015-05-07T17:11:59"/>
    <x v="5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x v="214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x v="2146"/>
    <n v="24.333333333333332"/>
    <s v="theater"/>
    <s v="plays"/>
    <d v="2015-06-10T00:54:07"/>
    <d v="2015-08-08T21:34:00"/>
    <x v="9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x v="2147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x v="109"/>
    <s v="0"/>
    <s v="theater"/>
    <s v="plays"/>
    <d v="2014-11-11T13:04:55"/>
    <d v="2014-12-05T11:28:00"/>
    <x v="5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x v="1922"/>
    <n v="35"/>
    <s v="theater"/>
    <s v="plays"/>
    <d v="2015-08-17T08:41:44"/>
    <d v="2015-10-16T08:41:44"/>
    <x v="7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x v="2148"/>
    <n v="29.555555555555557"/>
    <s v="theater"/>
    <s v="plays"/>
    <d v="2016-04-20T19:12:56"/>
    <d v="2016-06-19T19:12:56"/>
    <x v="7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x v="2149"/>
    <n v="26.666666666666668"/>
    <s v="theater"/>
    <s v="plays"/>
    <d v="2015-09-10T14:10:48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x v="2150"/>
    <n v="18.333333333333332"/>
    <s v="theater"/>
    <s v="plays"/>
    <d v="2014-05-25T18:57:09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x v="167"/>
    <n v="20"/>
    <s v="theater"/>
    <s v="plays"/>
    <d v="2014-07-11T16:12:03"/>
    <d v="2014-09-09T16:12:03"/>
    <x v="7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x v="1462"/>
    <n v="13.333333333333334"/>
    <s v="theater"/>
    <s v="plays"/>
    <d v="2015-06-17T14:43:27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x v="109"/>
    <s v="0"/>
    <s v="theater"/>
    <s v="plays"/>
    <d v="2014-11-07T02:44:19"/>
    <d v="2015-01-06T02:44:19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x v="2151"/>
    <n v="22.5"/>
    <s v="theater"/>
    <s v="plays"/>
    <d v="2016-09-14T22:55:21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x v="2152"/>
    <n v="50.4"/>
    <s v="theater"/>
    <s v="plays"/>
    <d v="2016-06-10T04:41:12"/>
    <d v="2016-07-04T04:00:00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x v="2153"/>
    <n v="105.02933333333334"/>
    <s v="theater"/>
    <s v="plays"/>
    <d v="2016-09-05T19:50:54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x v="2011"/>
    <n v="35.4"/>
    <s v="theater"/>
    <s v="plays"/>
    <d v="2016-06-19T14:14:41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x v="2154"/>
    <n v="83.333333333333329"/>
    <s v="theater"/>
    <s v="plays"/>
    <d v="2014-04-17T04:32:45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x v="2155"/>
    <n v="35.92307692307692"/>
    <s v="theater"/>
    <s v="plays"/>
    <d v="2014-12-01T17:43:33"/>
    <d v="2014-12-21T17:43:33"/>
    <x v="5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x v="109"/>
    <s v="0"/>
    <s v="theater"/>
    <s v="plays"/>
    <d v="2015-04-21T02:47:18"/>
    <d v="2015-06-20T02:47:18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x v="2156"/>
    <n v="119.125"/>
    <s v="theater"/>
    <s v="plays"/>
    <d v="2014-12-29T19:37:11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x v="1656"/>
    <n v="90.333333333333329"/>
    <s v="theater"/>
    <s v="plays"/>
    <d v="2016-12-18T20:16:26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x v="2157"/>
    <n v="2.3333333333333335"/>
    <s v="theater"/>
    <s v="plays"/>
    <d v="2016-04-05T03:04:53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x v="109"/>
    <s v="0"/>
    <s v="theater"/>
    <s v="plays"/>
    <d v="2015-06-16T17:51:19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x v="2158"/>
    <n v="108.33333333333333"/>
    <s v="theater"/>
    <s v="plays"/>
    <d v="2016-10-29T22:55:24"/>
    <d v="2016-11-30T17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x v="1153"/>
    <n v="15.75"/>
    <s v="theater"/>
    <s v="plays"/>
    <d v="2015-05-04T14:46:35"/>
    <d v="2015-07-03T14:46:35"/>
    <x v="7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x v="2159"/>
    <n v="29"/>
    <s v="theater"/>
    <s v="plays"/>
    <d v="2015-12-21T17:24:21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x v="2160"/>
    <n v="96.551724137931032"/>
    <s v="theater"/>
    <s v="plays"/>
    <d v="2015-07-07T21:44:12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x v="109"/>
    <s v="0"/>
    <s v="theater"/>
    <s v="plays"/>
    <d v="2014-10-04T14:20:36"/>
    <d v="2014-12-03T15:20:36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x v="2161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x v="2162"/>
    <n v="381.6"/>
    <s v="theater"/>
    <s v="plays"/>
    <d v="2016-01-01T21:40:37"/>
    <d v="2016-02-06T04:59:00"/>
    <x v="4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x v="2163"/>
    <n v="46.25"/>
    <s v="theater"/>
    <s v="plays"/>
    <d v="2014-11-05T17:27:15"/>
    <d v="2014-12-05T17:27:15"/>
    <x v="0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x v="2164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x v="152"/>
    <n v="10"/>
    <s v="theater"/>
    <s v="plays"/>
    <d v="2015-09-14T15:11:24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x v="874"/>
    <n v="5"/>
    <s v="theater"/>
    <s v="plays"/>
    <d v="2014-12-12T10:15:24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x v="109"/>
    <s v="0"/>
    <s v="theater"/>
    <s v="plays"/>
    <d v="2014-10-10T12:50:40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x v="2165"/>
    <n v="81.571428571428569"/>
    <s v="theater"/>
    <s v="plays"/>
    <d v="2014-07-30T20:43:05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x v="857"/>
    <n v="7"/>
    <s v="theater"/>
    <s v="plays"/>
    <d v="2014-07-11T17:49:52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x v="2166"/>
    <n v="27.3"/>
    <s v="theater"/>
    <s v="plays"/>
    <d v="2016-02-15T21:12:08"/>
    <d v="2016-04-15T20:12:08"/>
    <x v="7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x v="2167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x v="724"/>
    <n v="12.5"/>
    <s v="theater"/>
    <s v="plays"/>
    <d v="2014-11-10T18:33:15"/>
    <d v="2015-01-09T02:00:00"/>
    <x v="7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x v="109"/>
    <s v="0"/>
    <s v="theater"/>
    <s v="plays"/>
    <d v="2015-02-02T23:40:15"/>
    <d v="2015-04-03T22:40:15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x v="2168"/>
    <n v="5.75"/>
    <s v="theater"/>
    <s v="plays"/>
    <d v="2014-06-21T13:19:52"/>
    <d v="2014-06-22T21:00:0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x v="2169"/>
    <n v="52.083333333333336"/>
    <s v="theater"/>
    <s v="plays"/>
    <d v="2016-11-27T21:48:41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x v="2170"/>
    <n v="183.33333333333334"/>
    <s v="theater"/>
    <s v="plays"/>
    <d v="2015-09-11T15:30:5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x v="2171"/>
    <n v="26.333333333333332"/>
    <s v="theater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x v="109"/>
    <s v="0"/>
    <s v="theater"/>
    <s v="plays"/>
    <d v="2016-05-25T01:52:38"/>
    <d v="2016-07-24T01:52:38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x v="2172"/>
    <n v="486.42857142857144"/>
    <s v="theater"/>
    <s v="plays"/>
    <d v="2014-07-10T05:37:12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x v="417"/>
    <n v="3"/>
    <s v="theater"/>
    <s v="plays"/>
    <d v="2014-12-09T21:42:19"/>
    <d v="2015-02-07T21:42:19"/>
    <x v="7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x v="374"/>
    <n v="25"/>
    <s v="theater"/>
    <s v="plays"/>
    <d v="2015-07-25T10:33:16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x v="2173"/>
    <n v="9.75"/>
    <s v="theater"/>
    <s v="plays"/>
    <d v="2015-07-11T04:00:18"/>
    <d v="2015-09-09T04:00:18"/>
    <x v="7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x v="152"/>
    <n v="18.75"/>
    <s v="theater"/>
    <s v="plays"/>
    <d v="2014-10-28T23:13:51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x v="2174"/>
    <n v="36.588235294117645"/>
    <s v="theater"/>
    <s v="plays"/>
    <d v="2016-08-24T01:21:53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x v="2175"/>
    <n v="80.714285714285708"/>
    <s v="theater"/>
    <s v="plays"/>
    <d v="2015-07-14T15:34:26"/>
    <d v="2015-08-01T01:00:00"/>
    <x v="5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x v="123"/>
    <n v="1"/>
    <s v="theater"/>
    <s v="plays"/>
    <d v="2016-03-15T21:03:57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x v="178"/>
    <n v="52.8"/>
    <s v="theater"/>
    <s v="plays"/>
    <d v="2016-05-09T17:33:39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x v="469"/>
    <n v="20"/>
    <s v="theater"/>
    <s v="plays"/>
    <d v="2014-10-17T06:23:21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x v="372"/>
    <n v="1"/>
    <s v="theater"/>
    <s v="plays"/>
    <d v="2015-04-13T20:11:27"/>
    <d v="2015-06-12T20:11:27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x v="2176"/>
    <n v="46.928571428571431"/>
    <s v="theater"/>
    <s v="plays"/>
    <d v="2015-05-18T18:27:06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x v="2177"/>
    <n v="78.07692307692308"/>
    <s v="theater"/>
    <s v="plays"/>
    <d v="2015-12-16T03:09:34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x v="459"/>
    <n v="1"/>
    <s v="theater"/>
    <s v="plays"/>
    <d v="2014-07-08T22:08:59"/>
    <d v="2014-09-06T22:08:59"/>
    <x v="7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x v="524"/>
    <n v="1"/>
    <s v="theater"/>
    <s v="plays"/>
    <d v="2015-01-13T21:46:34"/>
    <d v="2015-03-14T20:46:34"/>
    <x v="7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x v="2178"/>
    <n v="203.66666666666666"/>
    <s v="theater"/>
    <s v="plays"/>
    <d v="2016-02-15T09:33:10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x v="2179"/>
    <n v="20.714285714285715"/>
    <s v="theater"/>
    <s v="plays"/>
    <d v="2014-04-26T11:26:29"/>
    <d v="2014-05-19T11:26:29"/>
    <x v="5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x v="2180"/>
    <n v="48.555555555555557"/>
    <s v="theater"/>
    <s v="plays"/>
    <d v="2015-08-29T05:37:27"/>
    <d v="2015-09-16T05:37:27"/>
    <x v="5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x v="2181"/>
    <n v="68.099999999999994"/>
    <s v="theater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x v="218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x v="2183"/>
    <n v="51.615384615384613"/>
    <s v="theater"/>
    <s v="plays"/>
    <d v="2015-02-23T19:01:1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x v="2184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x v="31"/>
    <n v="83.333333333333329"/>
    <s v="theater"/>
    <s v="musical"/>
    <d v="2015-04-03T20:58:47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x v="31"/>
    <n v="30"/>
    <s v="theater"/>
    <s v="musical"/>
    <d v="2015-01-09T03:39:39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x v="1912"/>
    <n v="175.51020408163265"/>
    <s v="theater"/>
    <s v="musical"/>
    <d v="2015-04-09T13:21:5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x v="2185"/>
    <n v="231.66175879396985"/>
    <s v="theater"/>
    <s v="musical"/>
    <d v="2014-08-12T14:01:08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x v="1054"/>
    <n v="75"/>
    <s v="theater"/>
    <s v="musical"/>
    <d v="2015-02-09T18:22:59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x v="2186"/>
    <n v="112.14285714285714"/>
    <s v="theater"/>
    <s v="musical"/>
    <d v="2014-06-16T16:03:49"/>
    <d v="2014-07-15T05:00:00"/>
    <x v="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x v="31"/>
    <n v="41.666666666666664"/>
    <s v="theater"/>
    <s v="musical"/>
    <d v="2016-02-03T23:57:26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x v="2187"/>
    <n v="255.17343750000001"/>
    <s v="theater"/>
    <s v="musical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x v="2188"/>
    <n v="162.7741935483871"/>
    <s v="theater"/>
    <s v="musical"/>
    <d v="2015-04-07T14:01:04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x v="938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x v="2189"/>
    <n v="85.736842105263165"/>
    <s v="theater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x v="2190"/>
    <n v="47.574074074074076"/>
    <s v="theater"/>
    <s v="musical"/>
    <d v="2016-05-05T22:57: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x v="1277"/>
    <n v="72.972972972972968"/>
    <s v="theater"/>
    <s v="musical"/>
    <d v="2014-05-16T15:16:0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x v="2191"/>
    <n v="90.538461538461533"/>
    <s v="theater"/>
    <s v="musical"/>
    <d v="2016-07-02T14:00:08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x v="602"/>
    <n v="37.647058823529413"/>
    <s v="theater"/>
    <s v="musical"/>
    <d v="2014-09-30T15:37:03"/>
    <d v="2014-10-13T04:59:00"/>
    <x v="2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x v="25"/>
    <n v="36.363636363636367"/>
    <s v="theater"/>
    <s v="musical"/>
    <d v="2014-06-13T10:58:33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x v="300"/>
    <n v="126.71875"/>
    <s v="theater"/>
    <s v="musical"/>
    <d v="2014-12-31T16:53:34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x v="2192"/>
    <n v="329.2"/>
    <s v="theater"/>
    <s v="musical"/>
    <d v="2014-07-25T19:25:12"/>
    <d v="2014-08-28T01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x v="2193"/>
    <n v="81.242424242424249"/>
    <s v="theater"/>
    <s v="musical"/>
    <d v="2014-12-09T18:33:38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x v="524"/>
    <n v="1"/>
    <s v="theater"/>
    <s v="spaces"/>
    <d v="2015-01-30T23:02:35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x v="2194"/>
    <n v="202.22772277227722"/>
    <s v="theater"/>
    <s v="spaces"/>
    <d v="2015-11-26T19:17:39"/>
    <d v="2015-12-16T20:18:00"/>
    <x v="5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x v="109"/>
    <s v="0"/>
    <s v="theater"/>
    <s v="spaces"/>
    <d v="2015-03-14T03:06:20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x v="460"/>
    <n v="100"/>
    <s v="theater"/>
    <s v="spaces"/>
    <d v="2015-05-08T21:56:38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x v="109"/>
    <s v="0"/>
    <s v="theater"/>
    <s v="spaces"/>
    <d v="2015-04-24T03:21:00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x v="370"/>
    <n v="1"/>
    <s v="theater"/>
    <s v="spaces"/>
    <d v="2016-07-16T12:44:52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x v="2195"/>
    <n v="82.461538461538467"/>
    <s v="theater"/>
    <s v="spaces"/>
    <d v="2016-10-06T13:29:27"/>
    <d v="2016-11-24T17:11:00"/>
    <x v="6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x v="2196"/>
    <n v="2.6666666666666665"/>
    <s v="theater"/>
    <s v="spaces"/>
    <d v="2015-04-03T15:34:53"/>
    <d v="2015-06-02T15:34:53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x v="453"/>
    <n v="12.5"/>
    <s v="theater"/>
    <s v="spaces"/>
    <d v="2015-10-20T19:45:17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x v="109"/>
    <s v="0"/>
    <s v="theater"/>
    <s v="spaces"/>
    <d v="2015-12-24T08:45:52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x v="2197"/>
    <n v="18.896551724137932"/>
    <s v="theater"/>
    <s v="spaces"/>
    <d v="2014-08-21T19:16:13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x v="2198"/>
    <n v="200.625"/>
    <s v="theater"/>
    <s v="spaces"/>
    <d v="2016-09-15T16:33:59"/>
    <d v="2016-10-17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x v="2199"/>
    <n v="201.66666666666666"/>
    <s v="theater"/>
    <s v="spaces"/>
    <d v="2015-09-08T19:00:21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x v="109"/>
    <s v="0"/>
    <s v="theater"/>
    <s v="spaces"/>
    <d v="2017-02-24T14:00:03"/>
    <d v="2017-03-16T13:00:03"/>
    <x v="5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x v="2200"/>
    <n v="65"/>
    <s v="theater"/>
    <s v="spaces"/>
    <d v="2015-05-17T17:47:29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x v="2201"/>
    <n v="66.099999999999994"/>
    <s v="theater"/>
    <s v="spaces"/>
    <d v="2016-04-04T23:00:50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x v="2202"/>
    <n v="93.333333333333329"/>
    <s v="theater"/>
    <s v="spaces"/>
    <d v="2015-01-27T00:16:12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x v="109"/>
    <s v="0"/>
    <s v="theater"/>
    <s v="spaces"/>
    <d v="2016-03-09T18:41:57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x v="109"/>
    <s v="0"/>
    <s v="theater"/>
    <s v="spaces"/>
    <d v="2016-05-08T00:12:0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x v="109"/>
    <s v="0"/>
    <s v="theater"/>
    <s v="spaces"/>
    <d v="2014-08-12T18:10:23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x v="2203"/>
    <n v="50.75"/>
    <s v="theater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x v="662"/>
    <n v="60.9"/>
    <s v="theater"/>
    <s v="plays"/>
    <d v="2015-02-01T05:51:46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x v="2204"/>
    <n v="109.03061224489795"/>
    <s v="theater"/>
    <s v="plays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x v="2205"/>
    <n v="25.692295918367346"/>
    <s v="theater"/>
    <s v="plays"/>
    <d v="2014-07-07T21:50:19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x v="2206"/>
    <n v="41.92307692307692"/>
    <s v="theater"/>
    <s v="plays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x v="2207"/>
    <n v="88.7734375"/>
    <s v="theater"/>
    <s v="plays"/>
    <d v="2015-08-17T17:43:32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x v="2208"/>
    <n v="80.225352112676063"/>
    <s v="theater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x v="938"/>
    <n v="78.936170212765958"/>
    <s v="theater"/>
    <s v="plays"/>
    <d v="2016-08-03T12:34:20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x v="2209"/>
    <n v="95.588235294117652"/>
    <s v="theater"/>
    <s v="plays"/>
    <d v="2015-04-03T18:52:33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x v="938"/>
    <n v="69.890109890109883"/>
    <s v="theater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x v="2210"/>
    <n v="74.534883720930239"/>
    <s v="theater"/>
    <s v="plays"/>
    <d v="2014-08-01T15:47:58"/>
    <d v="2014-08-31T15:47:58"/>
    <x v="0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x v="2211"/>
    <n v="123.94117647058823"/>
    <s v="theater"/>
    <s v="plays"/>
    <d v="2016-11-20T02:38:40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x v="2212"/>
    <n v="264.84848484848487"/>
    <s v="theater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x v="607"/>
    <n v="58.620689655172413"/>
    <s v="theater"/>
    <s v="plays"/>
    <d v="2014-08-29T01:27:51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x v="2213"/>
    <n v="70.884955752212392"/>
    <s v="theater"/>
    <s v="plays"/>
    <d v="2014-10-29T16:24:46"/>
    <d v="2014-11-27T03:00:00"/>
    <x v="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x v="2214"/>
    <n v="8.5714285714285712"/>
    <s v="theater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x v="2215"/>
    <n v="113.56666666666666"/>
    <s v="theater"/>
    <s v="plays"/>
    <d v="2015-01-22T21:08:54"/>
    <d v="2015-03-23T02:14:00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x v="2216"/>
    <n v="60.6875"/>
    <s v="theater"/>
    <s v="plays"/>
    <d v="2014-10-10T15:22:27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x v="578"/>
    <n v="110.21739130434783"/>
    <s v="theater"/>
    <s v="plays"/>
    <d v="2014-12-20T19:47:03"/>
    <d v="2015-01-06T06:00:00"/>
    <x v="2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x v="2217"/>
    <n v="136.45833333333334"/>
    <s v="theater"/>
    <s v="plays"/>
    <d v="2015-08-03T21:58:50"/>
    <d v="2015-08-24T02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x v="2218"/>
    <n v="53.164948453608247"/>
    <s v="theater"/>
    <s v="spaces"/>
    <d v="2015-08-09T13:25:56"/>
    <d v="2015-09-23T13:25:56"/>
    <x v="3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x v="2219"/>
    <n v="86.491525423728817"/>
    <s v="theater"/>
    <s v="spaces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x v="2220"/>
    <n v="155.23827397260274"/>
    <s v="theater"/>
    <s v="spaces"/>
    <d v="2014-09-12T15:10:36"/>
    <d v="2014-11-11T16:10:36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x v="2221"/>
    <n v="115.08256880733946"/>
    <s v="theater"/>
    <s v="spaces"/>
    <d v="2016-07-25T06:41:21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x v="2222"/>
    <n v="109.5945945945946"/>
    <s v="theater"/>
    <s v="spaces"/>
    <d v="2016-10-11T23:22:08"/>
    <d v="2016-10-31T04:00:00"/>
    <x v="5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x v="269"/>
    <n v="45.214285714285715"/>
    <s v="theater"/>
    <s v="spaces"/>
    <d v="2016-03-02T12:00:06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x v="2223"/>
    <n v="104.15169811320754"/>
    <s v="theater"/>
    <s v="spaces"/>
    <d v="2016-09-14T07:22:31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x v="31"/>
    <n v="35.714285714285715"/>
    <s v="theater"/>
    <s v="spaces"/>
    <d v="2016-05-21T08:41:21"/>
    <d v="2016-06-20T08:41:21"/>
    <x v="0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x v="2224"/>
    <n v="96.997252747252745"/>
    <s v="theater"/>
    <s v="spaces"/>
    <d v="2015-11-29T00:29:22"/>
    <d v="2015-12-21T04:59:00"/>
    <x v="5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x v="31"/>
    <n v="370.37037037037038"/>
    <s v="theater"/>
    <s v="spaces"/>
    <d v="2015-12-03T13:47:00"/>
    <d v="2016-01-07T13:47:0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x v="2225"/>
    <n v="94.408602150537632"/>
    <s v="theater"/>
    <s v="spaces"/>
    <d v="2017-01-05T20:05:30"/>
    <d v="2017-01-27T20:05:30"/>
    <x v="5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x v="2226"/>
    <n v="48.984375"/>
    <s v="theater"/>
    <s v="spaces"/>
    <d v="2016-09-09T18:25:10"/>
    <d v="2016-10-09T18:25:10"/>
    <x v="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x v="2227"/>
    <n v="45.590909090909093"/>
    <s v="theater"/>
    <s v="spaces"/>
    <d v="2016-01-21T20:07:47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x v="2228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x v="2229"/>
    <n v="63.2289156626506"/>
    <s v="theater"/>
    <s v="spaces"/>
    <d v="2016-12-20T15:57:51"/>
    <d v="2017-01-19T15:57:51"/>
    <x v="0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x v="2230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x v="2231"/>
    <n v="90.2"/>
    <s v="theater"/>
    <s v="spaces"/>
    <d v="2017-02-09T17:36:33"/>
    <d v="2017-02-27T04:59:0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x v="2232"/>
    <n v="118.97113163972287"/>
    <s v="theater"/>
    <s v="spaces"/>
    <d v="2014-05-19T04:38:49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x v="2233"/>
    <n v="80.25"/>
    <s v="theater"/>
    <s v="spaces"/>
    <d v="2017-02-14T17:46:00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x v="31"/>
    <n v="62.5"/>
    <s v="theater"/>
    <s v="spaces"/>
    <d v="2017-01-17T19:51:1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x v="2234"/>
    <n v="131.37719999999999"/>
    <s v="theater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x v="2235"/>
    <n v="73.032980769230775"/>
    <s v="theater"/>
    <s v="spaces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x v="210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x v="2236"/>
    <n v="162.90974729241879"/>
    <s v="theater"/>
    <s v="spaces"/>
    <d v="2014-10-16T21:08:4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x v="2237"/>
    <n v="108.24237288135593"/>
    <s v="theater"/>
    <s v="spaces"/>
    <d v="2014-09-06T16:11:45"/>
    <d v="2014-10-06T16:11:45"/>
    <x v="0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x v="2133"/>
    <n v="88.865979381443296"/>
    <s v="theater"/>
    <s v="spaces"/>
    <d v="2014-11-14T18:09:51"/>
    <d v="2014-12-14T18:09:51"/>
    <x v="0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x v="2238"/>
    <n v="54"/>
    <s v="theater"/>
    <s v="spaces"/>
    <d v="2015-04-04T05:11:23"/>
    <d v="2015-04-25T05:11:23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x v="2107"/>
    <n v="116.73076923076923"/>
    <s v="theater"/>
    <s v="spaces"/>
    <d v="2015-12-22T05:05:19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x v="2239"/>
    <n v="233.8984375"/>
    <s v="theater"/>
    <s v="spaces"/>
    <d v="2014-10-27T13:40:40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x v="2240"/>
    <n v="158"/>
    <s v="theater"/>
    <s v="spaces"/>
    <d v="2014-12-23T19:58:39"/>
    <d v="2015-02-21T19:58:39"/>
    <x v="7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x v="2241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x v="2242"/>
    <n v="85.181818181818187"/>
    <s v="theater"/>
    <s v="spaces"/>
    <d v="2015-01-20T16:52:10"/>
    <d v="2015-02-10T16:52:1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x v="2243"/>
    <n v="146.69158878504672"/>
    <s v="theater"/>
    <s v="spaces"/>
    <d v="2015-05-22T20:04:0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x v="2244"/>
    <n v="50.764811490125673"/>
    <s v="theater"/>
    <s v="spaces"/>
    <d v="2014-10-08T02:58:00"/>
    <d v="2014-11-05T05:00:00"/>
    <x v="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x v="2245"/>
    <n v="87.7"/>
    <s v="theater"/>
    <s v="spaces"/>
    <d v="2014-05-26T17:27:18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x v="2246"/>
    <n v="242.27777777777777"/>
    <s v="theater"/>
    <s v="spaces"/>
    <d v="2014-05-19T13:09:12"/>
    <d v="2014-07-18T13:09:12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x v="2247"/>
    <n v="146.44654088050314"/>
    <s v="theater"/>
    <s v="spaces"/>
    <d v="2014-07-21T20:24:03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x v="2248"/>
    <n v="103.17073170731707"/>
    <s v="theater"/>
    <s v="spaces"/>
    <d v="2015-06-08T07:09:36"/>
    <d v="2015-07-20T22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x v="2249"/>
    <n v="80.464601769911511"/>
    <s v="theater"/>
    <s v="spaces"/>
    <d v="2014-04-29T20:00:20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x v="2250"/>
    <n v="234.66666666666666"/>
    <s v="theater"/>
    <s v="spaces"/>
    <d v="2015-06-15T20:18:53"/>
    <d v="2015-08-14T20:18:5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x v="2251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x v="2252"/>
    <n v="162.70967741935485"/>
    <s v="theater"/>
    <s v="spaces"/>
    <d v="2016-07-13T22:53:29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x v="288"/>
    <n v="120.16666666666667"/>
    <s v="theater"/>
    <s v="spaces"/>
    <d v="2015-04-27T16:13:06"/>
    <d v="2015-06-11T16:13:06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x v="2253"/>
    <n v="67.697802197802204"/>
    <s v="theater"/>
    <s v="spaces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x v="2254"/>
    <n v="52.103448275862071"/>
    <s v="theater"/>
    <s v="spaces"/>
    <d v="2014-05-02T12:13:33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x v="2255"/>
    <n v="51.6"/>
    <s v="theater"/>
    <s v="spaces"/>
    <d v="2017-02-17T11:01:32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x v="2256"/>
    <n v="164.3"/>
    <s v="theater"/>
    <s v="spaces"/>
    <d v="2015-02-18T16:54:11"/>
    <d v="2015-03-20T15:54:11"/>
    <x v="0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x v="2257"/>
    <n v="84.858585858585855"/>
    <s v="theater"/>
    <s v="spaces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x v="2258"/>
    <n v="94.548850574712645"/>
    <s v="theater"/>
    <s v="spaces"/>
    <d v="2014-10-20T17:00:47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x v="2259"/>
    <n v="45.536585365853661"/>
    <s v="theater"/>
    <s v="spaces"/>
    <d v="2015-08-17T17:56:11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x v="31"/>
    <n v="51.724137931034484"/>
    <s v="theater"/>
    <s v="spaces"/>
    <d v="2016-08-15T21:10:47"/>
    <d v="2016-10-14T21:10:47"/>
    <x v="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x v="66"/>
    <n v="50.88"/>
    <s v="theater"/>
    <s v="spaces"/>
    <d v="2015-08-12T01:04:19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x v="2260"/>
    <n v="191.13043478260869"/>
    <s v="theater"/>
    <s v="spaces"/>
    <d v="2016-07-19T02:38:45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x v="2261"/>
    <n v="89.314285714285717"/>
    <s v="theater"/>
    <s v="spaces"/>
    <d v="2016-10-01T12:50:55"/>
    <d v="2016-11-01T03:59:00"/>
    <x v="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x v="2262"/>
    <n v="88.588631921824103"/>
    <s v="theater"/>
    <s v="spaces"/>
    <d v="2013-04-04T13:26:49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x v="2263"/>
    <n v="96.300911854103347"/>
    <s v="theater"/>
    <s v="spaces"/>
    <d v="2013-07-11T18:50:44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x v="2264"/>
    <n v="33.3125"/>
    <s v="theater"/>
    <s v="spaces"/>
    <d v="2010-07-19T21:26:13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x v="10"/>
    <n v="37.222222222222221"/>
    <s v="theater"/>
    <s v="spaces"/>
    <d v="2016-01-04T06:03:17"/>
    <d v="2016-03-04T06:03:17"/>
    <x v="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x v="2265"/>
    <n v="92.130423728813554"/>
    <s v="theater"/>
    <s v="spaces"/>
    <d v="2013-12-02T19:03:58"/>
    <d v="2013-12-29T07:59:00"/>
    <x v="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x v="1881"/>
    <n v="76.785714285714292"/>
    <s v="theater"/>
    <s v="spaces"/>
    <d v="2015-06-22T19:00:21"/>
    <d v="2015-06-26T23:00:00"/>
    <x v="1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x v="2266"/>
    <n v="96.526315789473685"/>
    <s v="theater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x v="602"/>
    <n v="51.891891891891895"/>
    <s v="theater"/>
    <s v="spaces"/>
    <d v="2015-09-06T16:30:47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x v="2267"/>
    <n v="128.9140625"/>
    <s v="theater"/>
    <s v="spaces"/>
    <d v="2015-03-20T01:41:3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x v="2268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x v="2269"/>
    <n v="82.941562500000003"/>
    <s v="theater"/>
    <s v="spaces"/>
    <d v="2014-07-23T03:44:1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x v="2270"/>
    <n v="259.94827586206895"/>
    <s v="theater"/>
    <s v="spaces"/>
    <d v="2014-08-11T19:16:2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x v="2271"/>
    <n v="37.25"/>
    <s v="theater"/>
    <s v="spaces"/>
    <d v="2016-03-14T23:44:14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x v="2272"/>
    <n v="177.02127659574469"/>
    <s v="theater"/>
    <s v="spaces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x v="313"/>
    <n v="74.074074074074076"/>
    <s v="theater"/>
    <s v="spaces"/>
    <d v="2015-05-15T00:20:55"/>
    <d v="2015-06-14T00:20:55"/>
    <x v="0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x v="938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x v="2273"/>
    <n v="23.62857142857143"/>
    <s v="theater"/>
    <s v="spaces"/>
    <d v="2017-01-09T09:59:05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x v="840"/>
    <n v="37.5"/>
    <s v="theater"/>
    <s v="spaces"/>
    <d v="2015-04-28T16:04:54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x v="177"/>
    <n v="13.333333333333334"/>
    <s v="theater"/>
    <s v="spaces"/>
    <d v="2014-08-11T18:16:53"/>
    <d v="2014-10-02T03:59:0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x v="109"/>
    <s v="0"/>
    <s v="theater"/>
    <s v="spaces"/>
    <d v="2015-01-23T19:59:14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x v="2274"/>
    <n v="1"/>
    <s v="theater"/>
    <s v="spaces"/>
    <d v="2014-11-10T22:59:50"/>
    <d v="2015-01-09T22:59:50"/>
    <x v="7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x v="109"/>
    <s v="0"/>
    <s v="theater"/>
    <s v="spaces"/>
    <d v="2014-07-31T15:16:24"/>
    <d v="2014-09-29T15:16:24"/>
    <x v="7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x v="109"/>
    <s v="0"/>
    <s v="theater"/>
    <s v="spaces"/>
    <d v="2016-03-04T15:36:51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x v="37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x v="2275"/>
    <n v="41"/>
    <s v="theater"/>
    <s v="spaces"/>
    <d v="2014-07-09T22:27:26"/>
    <d v="2014-08-08T22:27:26"/>
    <x v="0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x v="2276"/>
    <n v="55.833333333333336"/>
    <s v="theater"/>
    <s v="spaces"/>
    <d v="2015-08-29T06:35:34"/>
    <d v="2015-09-28T06:35:34"/>
    <x v="0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x v="109"/>
    <s v="0"/>
    <s v="theater"/>
    <s v="spaces"/>
    <d v="2014-07-14T18:49:08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x v="2277"/>
    <n v="99.761194029850742"/>
    <s v="theater"/>
    <s v="spaces"/>
    <d v="2015-09-01T12:51:32"/>
    <d v="2015-09-30T18:00:00"/>
    <x v="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x v="2278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x v="2279"/>
    <n v="117.65277777777777"/>
    <s v="theater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x v="167"/>
    <n v="5"/>
    <s v="theater"/>
    <s v="spaces"/>
    <d v="2014-07-05T01:19:32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x v="2280"/>
    <n v="2796.6666666666665"/>
    <s v="theater"/>
    <s v="spaces"/>
    <d v="2016-06-10T05:28:57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x v="453"/>
    <n v="200"/>
    <s v="theater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x v="2281"/>
    <n v="87.5"/>
    <s v="theater"/>
    <s v="spaces"/>
    <d v="2015-09-16T16:35:52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x v="2282"/>
    <n v="20.142857142857142"/>
    <s v="theater"/>
    <s v="spaces"/>
    <d v="2014-11-14T20:00:34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x v="2283"/>
    <n v="20.875"/>
    <s v="theater"/>
    <s v="spaces"/>
    <d v="2016-11-16T17:36:09"/>
    <d v="2016-12-07T17:36:09"/>
    <x v="5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x v="2284"/>
    <n v="61.307692307692307"/>
    <s v="theater"/>
    <s v="spaces"/>
    <d v="2015-04-03T17:34:41"/>
    <d v="2015-04-21T05:59:00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x v="37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x v="2285"/>
    <n v="92.142857142857139"/>
    <s v="theater"/>
    <s v="spaces"/>
    <d v="2015-04-17T16:25:00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x v="2286"/>
    <n v="7.333333333333333"/>
    <s v="theater"/>
    <s v="spaces"/>
    <d v="2016-02-09T13:42:39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x v="2287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x v="2288"/>
    <n v="30.12"/>
    <s v="theater"/>
    <s v="spaces"/>
    <d v="2015-08-10T15:38:43"/>
    <d v="2015-10-09T15:38:4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x v="2289"/>
    <n v="52.5"/>
    <s v="theater"/>
    <s v="spaces"/>
    <d v="2017-01-31T22:57:58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x v="2290"/>
    <n v="23.666666666666668"/>
    <s v="theater"/>
    <s v="spaces"/>
    <d v="2015-01-27T03:19:55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x v="2291"/>
    <n v="415.77777777777777"/>
    <s v="theater"/>
    <s v="spaces"/>
    <d v="2015-02-20T17:07:1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x v="2292"/>
    <n v="53.714285714285715"/>
    <s v="theater"/>
    <s v="spaces"/>
    <d v="2014-10-28T00:40:44"/>
    <d v="2014-12-27T01:40:44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x v="2293"/>
    <n v="420.6"/>
    <s v="theater"/>
    <s v="spaces"/>
    <d v="2015-08-21T04:21:3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x v="109"/>
    <s v="0"/>
    <s v="theater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x v="1228"/>
    <n v="18.666666666666668"/>
    <s v="theater"/>
    <s v="spaces"/>
    <d v="2014-08-02T13:31:18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x v="2294"/>
    <n v="78.333333333333329"/>
    <s v="theater"/>
    <s v="spaces"/>
    <d v="2015-04-06T17:22:11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x v="2295"/>
    <n v="67.777777777777771"/>
    <s v="theater"/>
    <s v="spaces"/>
    <d v="2015-08-30T21:12:39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x v="1161"/>
    <n v="16.666666666666668"/>
    <s v="theater"/>
    <s v="spaces"/>
    <d v="2015-06-18T16:05:59"/>
    <d v="2015-08-17T16:05:59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x v="895"/>
    <n v="62.5"/>
    <s v="theater"/>
    <s v="spaces"/>
    <d v="2016-10-22T03:36:30"/>
    <d v="2016-12-21T04:36:30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x v="2296"/>
    <n v="42"/>
    <s v="theater"/>
    <s v="spaces"/>
    <d v="2014-12-08T13:44:0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x v="2297"/>
    <n v="130.0888888888889"/>
    <s v="theater"/>
    <s v="spaces"/>
    <d v="2016-06-07T13:01:23"/>
    <d v="2016-07-09T01:59:00"/>
    <x v="4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x v="2298"/>
    <n v="1270.2222222222222"/>
    <s v="theater"/>
    <s v="spaces"/>
    <d v="2015-03-02T19:39:05"/>
    <d v="2015-05-01T18:39:05"/>
    <x v="7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x v="2299"/>
    <n v="88.444444444444443"/>
    <s v="theater"/>
    <s v="spaces"/>
    <d v="2016-07-15T22:45:4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x v="2300"/>
    <n v="56.342380952380957"/>
    <s v="theater"/>
    <s v="spaces"/>
    <d v="2015-09-08T14:51:52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x v="2301"/>
    <n v="53.529411764705884"/>
    <s v="theater"/>
    <s v="spaces"/>
    <d v="2014-05-01T21:49:01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x v="1866"/>
    <n v="25"/>
    <s v="theater"/>
    <s v="spaces"/>
    <d v="2015-07-22T19:05:56"/>
    <d v="2015-09-20T19:05:56"/>
    <x v="7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x v="2302"/>
    <n v="50"/>
    <s v="theater"/>
    <s v="spaces"/>
    <d v="2016-06-02T00:36:20"/>
    <d v="2016-08-01T00:36:20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x v="2303"/>
    <n v="56.785714285714285"/>
    <s v="theater"/>
    <s v="spaces"/>
    <d v="2015-04-20T19:48:4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x v="2304"/>
    <n v="40.833333333333336"/>
    <s v="theater"/>
    <s v="spaces"/>
    <d v="2016-09-16T12:05:01"/>
    <d v="2016-10-07T14:00:00"/>
    <x v="5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x v="2305"/>
    <n v="65.111111111111114"/>
    <s v="theater"/>
    <s v="spaces"/>
    <d v="2015-12-21T19:00:49"/>
    <d v="2016-02-08T00:17:00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x v="2306"/>
    <n v="55.6"/>
    <s v="theater"/>
    <s v="spaces"/>
    <d v="2016-01-13T04:33:11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x v="2307"/>
    <n v="140.53846153846155"/>
    <s v="theater"/>
    <s v="spaces"/>
    <d v="2014-09-20T14:56:15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x v="746"/>
    <n v="25"/>
    <s v="theater"/>
    <s v="spaces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x v="2308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x v="2309"/>
    <n v="5.5"/>
    <s v="theater"/>
    <s v="spaces"/>
    <d v="2015-04-13T03:45:06"/>
    <d v="2015-06-12T03:45:06"/>
    <x v="7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x v="2310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x v="2311"/>
    <n v="79.870967741935488"/>
    <s v="theater"/>
    <s v="spaces"/>
    <d v="2014-08-25T17:15:16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x v="2312"/>
    <n v="10.25"/>
    <s v="theater"/>
    <s v="spaces"/>
    <d v="2015-08-25T10:17:56"/>
    <d v="2015-09-16T22:00:00"/>
    <x v="5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x v="2313"/>
    <n v="272.58620689655174"/>
    <s v="theater"/>
    <s v="spaces"/>
    <d v="2015-05-04T19:32:31"/>
    <d v="2015-05-11T19:32:31"/>
    <x v="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x v="2314"/>
    <n v="13"/>
    <s v="theater"/>
    <s v="spaces"/>
    <d v="2015-02-27T16:19:54"/>
    <d v="2015-04-28T15:19:54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x v="2315"/>
    <n v="58.184210526315788"/>
    <s v="theater"/>
    <s v="spaces"/>
    <d v="2014-07-24T03:00:10"/>
    <d v="2014-08-28T03:00:10"/>
    <x v="4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x v="167"/>
    <n v="10"/>
    <s v="theater"/>
    <s v="spaces"/>
    <d v="2017-01-10T00:45:19"/>
    <d v="2017-02-19T00:45:19"/>
    <x v="3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x v="2316"/>
    <n v="70.10526315789474"/>
    <s v="theater"/>
    <s v="spaces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x v="2317"/>
    <n v="57.888888888888886"/>
    <s v="theater"/>
    <s v="spaces"/>
    <d v="2016-09-02T02:55:34"/>
    <d v="2016-11-01T02:55:34"/>
    <x v="7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x v="2318"/>
    <n v="125.27027027027027"/>
    <s v="theater"/>
    <s v="spaces"/>
    <d v="2015-03-18T17:33:0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x v="109"/>
    <s v="0"/>
    <s v="theater"/>
    <s v="spaces"/>
    <d v="2014-07-23T15:10:50"/>
    <d v="2014-09-21T15:10:50"/>
    <x v="7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x v="419"/>
    <n v="300"/>
    <s v="theater"/>
    <s v="spaces"/>
    <d v="2016-05-06T10:43:47"/>
    <d v="2016-06-05T10:43:47"/>
    <x v="0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x v="2319"/>
    <n v="43"/>
    <s v="theater"/>
    <s v="spaces"/>
    <d v="2015-03-18T12:22:05"/>
    <d v="2015-04-01T12:22:05"/>
    <x v="2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x v="370"/>
    <n v="1"/>
    <s v="theater"/>
    <s v="spaces"/>
    <d v="2016-05-19T08:59:20"/>
    <d v="2016-05-27T13:12:00"/>
    <x v="1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x v="691"/>
    <n v="775"/>
    <s v="theater"/>
    <s v="spaces"/>
    <d v="2016-06-13T15:35:23"/>
    <d v="2016-07-02T15:35:23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x v="833"/>
    <n v="5"/>
    <s v="theater"/>
    <s v="spaces"/>
    <d v="2015-02-25T01:05:32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x v="2320"/>
    <n v="12.8"/>
    <s v="theater"/>
    <s v="spaces"/>
    <d v="2016-03-06T22:36:36"/>
    <d v="2016-05-05T21:36:36"/>
    <x v="7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x v="886"/>
    <n v="10"/>
    <s v="theater"/>
    <s v="spaces"/>
    <d v="2014-07-28T16:18:55"/>
    <d v="2014-09-26T16:18:55"/>
    <x v="7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x v="2321"/>
    <n v="58"/>
    <s v="theater"/>
    <s v="spaces"/>
    <d v="2016-11-04T22:22:1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x v="2322"/>
    <n v="244.80459770114942"/>
    <s v="theater"/>
    <s v="spaces"/>
    <d v="2016-06-09T23:49:58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x v="2323"/>
    <n v="6.5"/>
    <s v="theater"/>
    <s v="spaces"/>
    <d v="2014-12-04T18:43:21"/>
    <d v="2015-02-02T18:43:21"/>
    <x v="7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x v="109"/>
    <s v="0"/>
    <s v="theater"/>
    <s v="spaces"/>
    <d v="2015-12-08T04:57:52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x v="2324"/>
    <n v="61.176470588235297"/>
    <s v="theater"/>
    <s v="spaces"/>
    <d v="2016-02-27T00:26:02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x v="109"/>
    <s v="0"/>
    <s v="theater"/>
    <s v="spaces"/>
    <d v="2015-01-30T20:33:49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x v="2325"/>
    <n v="139.23931623931625"/>
    <s v="theater"/>
    <s v="plays"/>
    <d v="2017-02-14T19:49:01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x v="417"/>
    <n v="10"/>
    <s v="theater"/>
    <s v="plays"/>
    <d v="2017-03-09T20:13:39"/>
    <d v="2017-04-18T19:13:39"/>
    <x v="3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x v="2326"/>
    <n v="93.75"/>
    <s v="theater"/>
    <s v="plays"/>
    <d v="2017-03-14T15:21:56"/>
    <d v="2017-04-14T04:59:00"/>
    <x v="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x v="2327"/>
    <n v="53.75"/>
    <s v="theater"/>
    <s v="plays"/>
    <d v="2017-03-09T13:54:05"/>
    <d v="2017-04-08T12:54:05"/>
    <x v="0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x v="108"/>
    <n v="10"/>
    <s v="theater"/>
    <s v="plays"/>
    <d v="2017-02-20T08:24:20"/>
    <d v="2017-04-21T07:24:20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x v="1277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x v="2328"/>
    <n v="18.75"/>
    <s v="theater"/>
    <s v="plays"/>
    <d v="2017-03-06T17:16:59"/>
    <d v="2017-03-27T16:16:59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x v="2329"/>
    <n v="23.142857142857142"/>
    <s v="theater"/>
    <s v="plays"/>
    <d v="2017-03-13T03:38:41"/>
    <d v="2017-04-04T03:38:41"/>
    <x v="5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x v="2330"/>
    <n v="29.045454545454547"/>
    <s v="theater"/>
    <s v="plays"/>
    <d v="2017-02-23T11:05:54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x v="422"/>
    <n v="50"/>
    <s v="theater"/>
    <s v="plays"/>
    <d v="2017-03-13T21:14:29"/>
    <d v="2017-05-03T19:12:00"/>
    <x v="6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x v="109"/>
    <s v="0"/>
    <s v="theater"/>
    <s v="plays"/>
    <d v="2017-03-15T15:30:07"/>
    <d v="2017-04-03T15:30:07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x v="2331"/>
    <n v="450"/>
    <s v="theater"/>
    <s v="plays"/>
    <d v="2017-02-19T06:29:20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x v="2332"/>
    <n v="24"/>
    <s v="theater"/>
    <s v="plays"/>
    <d v="2017-03-08T17:15:03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x v="2333"/>
    <n v="32.25"/>
    <s v="theater"/>
    <s v="plays"/>
    <d v="2017-03-06T18:04:48"/>
    <d v="2017-04-16T20:00:00"/>
    <x v="3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x v="2334"/>
    <n v="15"/>
    <s v="theater"/>
    <s v="plays"/>
    <d v="2017-02-17T12:18:59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x v="109"/>
    <s v="0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x v="2335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x v="109"/>
    <s v="0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x v="1131"/>
    <n v="437.5"/>
    <s v="theater"/>
    <s v="plays"/>
    <d v="2017-03-02T16:22:46"/>
    <d v="2017-04-16T15:22:4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x v="2336"/>
    <n v="110.35211267605634"/>
    <s v="theater"/>
    <s v="plays"/>
    <d v="2014-09-27T23:15:55"/>
    <d v="2014-11-07T00:15:55"/>
    <x v="3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x v="2337"/>
    <n v="41.421052631578945"/>
    <s v="theater"/>
    <s v="plays"/>
    <d v="2014-09-09T15:58:04"/>
    <d v="2014-10-01T04:00:00"/>
    <x v="5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x v="87"/>
    <n v="52"/>
    <s v="theater"/>
    <s v="plays"/>
    <d v="2012-11-13T00:25:00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x v="50"/>
    <n v="33.990384615384613"/>
    <s v="theater"/>
    <s v="plays"/>
    <d v="2010-10-27T06:20:03"/>
    <d v="2011-01-25T04:00:00"/>
    <x v="11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x v="84"/>
    <n v="103.35294117647059"/>
    <s v="theater"/>
    <s v="plays"/>
    <d v="2014-08-11T20:09:34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x v="2338"/>
    <n v="34.791044776119406"/>
    <s v="theater"/>
    <s v="plays"/>
    <d v="2013-10-03T20:49:27"/>
    <d v="2013-11-02T20:49:27"/>
    <x v="0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x v="2339"/>
    <n v="41.773858921161825"/>
    <s v="theater"/>
    <s v="plays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x v="2340"/>
    <n v="64.268292682926827"/>
    <s v="theater"/>
    <s v="plays"/>
    <d v="2012-03-02T21:00:58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x v="2341"/>
    <n v="31.209370860927152"/>
    <s v="theater"/>
    <s v="plays"/>
    <d v="2012-11-20T11:58:4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x v="2342"/>
    <n v="62.921348314606739"/>
    <s v="theater"/>
    <s v="plays"/>
    <d v="2012-04-27T22:52:24"/>
    <d v="2012-06-01T22:52:24"/>
    <x v="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x v="50"/>
    <n v="98.536585365853654"/>
    <s v="theater"/>
    <s v="plays"/>
    <d v="2014-07-09T18:55:05"/>
    <d v="2014-07-19T05:00:00"/>
    <x v="1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x v="430"/>
    <n v="82.608695652173907"/>
    <s v="theater"/>
    <s v="plays"/>
    <d v="2013-06-22T20:09:12"/>
    <d v="2013-07-22T20:09:12"/>
    <x v="0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x v="2343"/>
    <n v="38.504230769230773"/>
    <s v="theater"/>
    <s v="plays"/>
    <d v="2011-12-07T01:36:01"/>
    <d v="2012-01-18T23:00:00"/>
    <x v="3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x v="1400"/>
    <n v="80.15789473684211"/>
    <s v="theater"/>
    <s v="plays"/>
    <d v="2014-07-21T06:21:27"/>
    <d v="2014-08-13T04:59:00"/>
    <x v="5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x v="2344"/>
    <n v="28.405405405405407"/>
    <s v="theater"/>
    <s v="plays"/>
    <d v="2014-09-15T12:52:02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x v="2345"/>
    <n v="80.730158730158735"/>
    <s v="theater"/>
    <s v="plays"/>
    <d v="2014-06-09T16:27:4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x v="2346"/>
    <n v="200.69444444444446"/>
    <s v="theater"/>
    <s v="plays"/>
    <d v="2014-05-16T18:05:25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x v="2347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x v="2348"/>
    <n v="58.095238095238095"/>
    <s v="theater"/>
    <s v="plays"/>
    <d v="2011-04-11T03:49:20"/>
    <d v="2011-05-03T03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x v="2349"/>
    <n v="60.300892473118282"/>
    <s v="theater"/>
    <s v="plays"/>
    <d v="2014-10-28T16:35:53"/>
    <d v="2014-11-26T07:59:00"/>
    <x v="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x v="2350"/>
    <n v="63.363636363636367"/>
    <s v="theater"/>
    <s v="plays"/>
    <d v="2014-07-19T04:13:01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x v="2351"/>
    <n v="50.901639344262293"/>
    <s v="theater"/>
    <s v="plays"/>
    <d v="2014-05-13T02:32:33"/>
    <d v="2014-06-13T22:00:00"/>
    <x v="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x v="2352"/>
    <n v="100.5"/>
    <s v="theater"/>
    <s v="plays"/>
    <d v="2013-11-13T17:42:41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x v="2353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x v="2354"/>
    <n v="65.102564102564102"/>
    <s v="theater"/>
    <s v="plays"/>
    <d v="2016-04-06T14:35:58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x v="935"/>
    <n v="79.310344827586206"/>
    <s v="theater"/>
    <s v="plays"/>
    <d v="2012-01-15T17:31:08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x v="288"/>
    <n v="139.18918918918919"/>
    <s v="theater"/>
    <s v="plays"/>
    <d v="2014-08-27T21:04:52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x v="2355"/>
    <n v="131.91304347826087"/>
    <s v="theater"/>
    <s v="plays"/>
    <d v="2014-08-11T20:45:08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x v="2356"/>
    <n v="91.3"/>
    <s v="theater"/>
    <s v="plays"/>
    <d v="2010-12-19T21:17:07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x v="2357"/>
    <n v="39.672727272727272"/>
    <s v="theater"/>
    <s v="plays"/>
    <d v="2013-07-22T22:20:31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x v="2358"/>
    <n v="57.549019607843135"/>
    <s v="theater"/>
    <s v="plays"/>
    <d v="2014-05-22T16:00:09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x v="2359"/>
    <n v="33.025641025641029"/>
    <s v="theater"/>
    <s v="plays"/>
    <d v="2014-06-16T14:31:15"/>
    <d v="2014-07-16T14:31:15"/>
    <x v="0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x v="2360"/>
    <n v="77.335806451612896"/>
    <s v="theater"/>
    <s v="plays"/>
    <d v="2013-04-11T16:51:11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x v="2361"/>
    <n v="31.933333333333334"/>
    <s v="theater"/>
    <s v="plays"/>
    <d v="2014-05-21T09:54:09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x v="2206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x v="2191"/>
    <n v="46.768211920529801"/>
    <s v="theater"/>
    <s v="plays"/>
    <d v="2011-12-06T22:47:01"/>
    <d v="2012-01-31T17:00:00"/>
    <x v="9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x v="2206"/>
    <n v="40.073529411764703"/>
    <s v="theater"/>
    <s v="plays"/>
    <d v="2013-08-05T19:04:29"/>
    <d v="2013-08-23T19:04:29"/>
    <x v="5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x v="2362"/>
    <n v="100.21739130434783"/>
    <s v="theater"/>
    <s v="plays"/>
    <d v="2014-06-01T23:50:31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x v="31"/>
    <n v="41.666666666666664"/>
    <s v="theater"/>
    <s v="plays"/>
    <d v="2014-07-09T23:27:21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x v="2363"/>
    <n v="46.714285714285715"/>
    <s v="theater"/>
    <s v="plays"/>
    <d v="2014-08-17T22:10:38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x v="2364"/>
    <n v="71.491803278688522"/>
    <s v="theater"/>
    <s v="plays"/>
    <d v="2014-07-15T15:59:33"/>
    <d v="2014-08-04T15:59:33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x v="2365"/>
    <n v="14.444444444444445"/>
    <s v="theater"/>
    <s v="musical"/>
    <d v="2015-05-20T09:58:22"/>
    <d v="2015-06-10T09:58:2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x v="2366"/>
    <n v="356.84210526315792"/>
    <s v="theater"/>
    <s v="musical"/>
    <d v="2015-04-24T08:18:52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x v="109"/>
    <s v="0"/>
    <s v="theater"/>
    <s v="musical"/>
    <d v="2016-11-09T03:37:55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x v="2367"/>
    <n v="37.75"/>
    <s v="theater"/>
    <s v="musical"/>
    <d v="2016-06-17T18:07:49"/>
    <d v="2016-08-16T18:07:49"/>
    <x v="7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x v="391"/>
    <n v="12.75"/>
    <s v="theater"/>
    <s v="musical"/>
    <d v="2015-01-14T22:34:19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x v="2368"/>
    <n v="24.458333333333332"/>
    <s v="theater"/>
    <s v="musical"/>
    <d v="2015-01-06T23:14:16"/>
    <d v="2015-02-20T23:14:1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x v="109"/>
    <s v="0"/>
    <s v="theater"/>
    <s v="musical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x v="2369"/>
    <n v="53.07692307692308"/>
    <s v="theater"/>
    <s v="musical"/>
    <d v="2015-01-13T14:15:42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x v="1855"/>
    <n v="300"/>
    <s v="theater"/>
    <s v="musical"/>
    <d v="2015-06-02T14:21:15"/>
    <d v="2015-08-01T14:00:00"/>
    <x v="7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x v="2370"/>
    <n v="286.25"/>
    <s v="theater"/>
    <s v="musical"/>
    <d v="2015-01-05T11:50:18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x v="456"/>
    <n v="36.666666666666664"/>
    <s v="theater"/>
    <s v="musical"/>
    <d v="2015-01-09T10:11:17"/>
    <d v="2015-02-16T10:11:1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x v="2371"/>
    <n v="49.20754716981132"/>
    <s v="theater"/>
    <s v="musical"/>
    <d v="2014-08-07T18:16:5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x v="133"/>
    <n v="1"/>
    <s v="theater"/>
    <s v="musical"/>
    <d v="2016-03-31T07:41:41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x v="2372"/>
    <n v="12.5"/>
    <s v="theater"/>
    <s v="musical"/>
    <d v="2014-08-10T18:24:37"/>
    <d v="2014-08-31T18:24:37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x v="2373"/>
    <n v="109.04"/>
    <s v="theater"/>
    <s v="musical"/>
    <d v="2015-10-16T20:29:06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x v="180"/>
    <n v="41.666666666666664"/>
    <s v="theater"/>
    <s v="musical"/>
    <d v="2015-08-26T23:43:4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x v="109"/>
    <s v="0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x v="2374"/>
    <n v="22.75"/>
    <s v="theater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x v="109"/>
    <s v="0"/>
    <s v="theater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x v="2375"/>
    <n v="70.833333333333329"/>
    <s v="theater"/>
    <s v="musical"/>
    <d v="2015-02-22T06:40:07"/>
    <d v="2015-04-23T05:40:07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x v="991"/>
    <n v="63.109756097560975"/>
    <s v="theater"/>
    <s v="plays"/>
    <d v="2014-07-07T14:31:17"/>
    <d v="2014-07-28T14:31:17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x v="2376"/>
    <n v="50.157964601769912"/>
    <s v="theater"/>
    <s v="plays"/>
    <d v="2014-05-19T15:17:38"/>
    <d v="2014-06-20T23:00:0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x v="2377"/>
    <n v="62.883333333333333"/>
    <s v="theater"/>
    <s v="plays"/>
    <d v="2012-04-14T22:28:39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x v="2378"/>
    <n v="85.531055900621112"/>
    <s v="theater"/>
    <s v="plays"/>
    <d v="2014-07-14T14:04:40"/>
    <d v="2014-08-15T02:00:00"/>
    <x v="4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x v="2379"/>
    <n v="53.723404255319146"/>
    <s v="theater"/>
    <s v="plays"/>
    <d v="2014-07-09T19:05:51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x v="2380"/>
    <n v="127.80851063829788"/>
    <s v="theater"/>
    <s v="plays"/>
    <d v="2015-06-16T18:19:19"/>
    <d v="2015-07-26T18:19:1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x v="2381"/>
    <n v="106.57391304347826"/>
    <s v="theater"/>
    <s v="plays"/>
    <d v="2015-11-29T19:01:13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x v="2382"/>
    <n v="262.11194029850748"/>
    <s v="theater"/>
    <s v="plays"/>
    <d v="2015-08-03T15:57:51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x v="2383"/>
    <n v="57.171428571428571"/>
    <s v="theater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x v="2251"/>
    <n v="50.20192307692308"/>
    <s v="theater"/>
    <s v="plays"/>
    <d v="2016-10-05T13:06:24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x v="426"/>
    <n v="66.586956521739125"/>
    <s v="theater"/>
    <s v="plays"/>
    <d v="2014-11-28T00:03:06"/>
    <d v="2014-12-31T00:00:00"/>
    <x v="4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x v="2384"/>
    <n v="168.25210084033614"/>
    <s v="theater"/>
    <s v="plays"/>
    <d v="2015-02-15T23:35:47"/>
    <d v="2015-03-22T22:35:47"/>
    <x v="4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x v="2385"/>
    <n v="256.37288135593218"/>
    <s v="theater"/>
    <s v="plays"/>
    <d v="2017-02-06T20:00:04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x v="2386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x v="2387"/>
    <n v="37.142857142857146"/>
    <s v="theater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x v="2388"/>
    <n v="45.878378378378379"/>
    <s v="theater"/>
    <s v="plays"/>
    <d v="2015-07-21T20:02:5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x v="2389"/>
    <n v="141.71296296296296"/>
    <s v="theater"/>
    <s v="plays"/>
    <d v="2016-11-23T20:25:13"/>
    <d v="2017-01-10T05:00:0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x v="1099"/>
    <n v="52.487179487179489"/>
    <s v="theater"/>
    <s v="plays"/>
    <d v="2016-05-13T13:25:38"/>
    <d v="2016-06-03T21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x v="44"/>
    <n v="59.523809523809526"/>
    <s v="theater"/>
    <s v="plays"/>
    <d v="2015-09-30T14:00:1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x v="1054"/>
    <n v="50"/>
    <s v="theater"/>
    <s v="plays"/>
    <d v="2016-12-18T21:10:36"/>
    <d v="2017-01-17T21:10:36"/>
    <x v="0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x v="2390"/>
    <n v="193.62162162162161"/>
    <s v="theater"/>
    <s v="plays"/>
    <d v="2015-11-15T17:01:24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x v="2391"/>
    <n v="106.79702970297029"/>
    <s v="theater"/>
    <s v="plays"/>
    <d v="2014-10-21T06:59:58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x v="2392"/>
    <n v="77.21621621621621"/>
    <s v="theater"/>
    <s v="plays"/>
    <d v="2014-09-16T04:02:06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x v="2393"/>
    <n v="57.5"/>
    <s v="theater"/>
    <s v="plays"/>
    <d v="2016-03-17T22:39:0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x v="2394"/>
    <n v="50.46153846153846"/>
    <s v="theater"/>
    <s v="plays"/>
    <d v="2016-04-03T19:31:57"/>
    <d v="2016-05-04T03:59:00"/>
    <x v="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x v="2395"/>
    <n v="97.377049180327873"/>
    <s v="theater"/>
    <s v="plays"/>
    <d v="2017-01-31T19:19:15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x v="2396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x v="2397"/>
    <n v="85.530386740331494"/>
    <s v="theater"/>
    <s v="plays"/>
    <d v="2016-06-01T08:20:51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x v="1794"/>
    <n v="182.90909090909091"/>
    <s v="theater"/>
    <s v="plays"/>
    <d v="2016-11-28T22:00:33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x v="2398"/>
    <n v="131.13620817843866"/>
    <s v="theater"/>
    <s v="plays"/>
    <d v="2015-09-05T11:23:04"/>
    <d v="2015-09-29T03:59:0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x v="2399"/>
    <n v="39.810126582278478"/>
    <s v="theater"/>
    <s v="plays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x v="2400"/>
    <n v="59.701730769230764"/>
    <s v="theater"/>
    <s v="plays"/>
    <d v="2015-10-01T02:08:13"/>
    <d v="2015-10-25T2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x v="518"/>
    <n v="88.735294117647058"/>
    <s v="theater"/>
    <s v="plays"/>
    <d v="2017-01-19T16:39:08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x v="2401"/>
    <n v="58.688622754491021"/>
    <s v="theater"/>
    <s v="plays"/>
    <d v="2014-09-11T07:47:50"/>
    <d v="2014-10-14T06:59:00"/>
    <x v="4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x v="2402"/>
    <n v="69.56513661202186"/>
    <s v="theater"/>
    <s v="plays"/>
    <d v="2014-08-20T18:08:1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x v="2403"/>
    <n v="115.87323943661971"/>
    <s v="theater"/>
    <s v="plays"/>
    <d v="2015-09-15T02:19:22"/>
    <d v="2015-10-09T00:00:00"/>
    <x v="5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x v="2404"/>
    <n v="23.869565217391305"/>
    <s v="theater"/>
    <s v="plays"/>
    <d v="2016-11-01T16:39:42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x v="2405"/>
    <n v="81.125925925925927"/>
    <s v="theater"/>
    <s v="plays"/>
    <d v="2015-05-11T14:24:18"/>
    <d v="2015-06-12T02:00:00"/>
    <x v="4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x v="2406"/>
    <n v="57.626943005181346"/>
    <s v="theater"/>
    <s v="plays"/>
    <d v="2015-08-14T11:20:0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x v="2407"/>
    <n v="46.429824561403507"/>
    <s v="theater"/>
    <s v="plays"/>
    <d v="2015-06-12T10:25:12"/>
    <d v="2015-07-12T10:25:12"/>
    <x v="0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x v="2408"/>
    <n v="60.475000000000001"/>
    <s v="theater"/>
    <s v="plays"/>
    <d v="2015-03-05T21:19:1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x v="2409"/>
    <n v="65.579545454545453"/>
    <s v="theater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x v="2410"/>
    <n v="119.1924882629108"/>
    <s v="theater"/>
    <s v="plays"/>
    <d v="2014-10-06T17:48:44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x v="1613"/>
    <n v="83.05"/>
    <s v="theater"/>
    <s v="plays"/>
    <d v="2015-05-22T17:32:46"/>
    <d v="2015-06-21T17:32:46"/>
    <x v="0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x v="2411"/>
    <n v="57.52"/>
    <s v="theater"/>
    <s v="plays"/>
    <d v="2016-08-08T11:20:40"/>
    <d v="2016-09-07T11:20:40"/>
    <x v="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x v="2412"/>
    <n v="177.08695652173913"/>
    <s v="theater"/>
    <s v="plays"/>
    <d v="2016-08-20T13:50:28"/>
    <d v="2016-09-08T03:45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x v="2413"/>
    <n v="70.771505376344081"/>
    <s v="theater"/>
    <s v="plays"/>
    <d v="2015-02-24T02:03:29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x v="1290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x v="2414"/>
    <n v="72.76136363636364"/>
    <s v="theater"/>
    <s v="plays"/>
    <d v="2015-05-20T13:46:17"/>
    <d v="2015-06-11T03:59:0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x v="2415"/>
    <n v="51.853414634146333"/>
    <s v="theater"/>
    <s v="plays"/>
    <d v="2017-01-23T13:25:52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x v="2416"/>
    <n v="98.2"/>
    <s v="theater"/>
    <s v="plays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x v="2417"/>
    <n v="251.7381443298969"/>
    <s v="theater"/>
    <s v="plays"/>
    <d v="2016-09-01T18:15:45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x v="2418"/>
    <n v="74.821917808219183"/>
    <s v="theater"/>
    <s v="plays"/>
    <d v="2015-10-26T16:08:38"/>
    <d v="2015-11-30T17:08:38"/>
    <x v="4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x v="2419"/>
    <n v="67.65306122448979"/>
    <s v="theater"/>
    <s v="plays"/>
    <d v="2015-06-16T17:24:36"/>
    <d v="2015-07-16T17:24:36"/>
    <x v="0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x v="2420"/>
    <n v="93.81343283582089"/>
    <s v="theater"/>
    <s v="plays"/>
    <d v="2014-11-21T07:34:2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x v="2421"/>
    <n v="41.237647058823526"/>
    <s v="theater"/>
    <s v="plays"/>
    <d v="2015-10-07T12:23:08"/>
    <d v="2015-10-30T21:00:00"/>
    <x v="5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x v="288"/>
    <n v="52.551020408163268"/>
    <s v="theater"/>
    <s v="plays"/>
    <d v="2015-01-12T19:12:18"/>
    <d v="2015-01-28T2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x v="2002"/>
    <n v="70.285714285714292"/>
    <s v="theater"/>
    <s v="plays"/>
    <d v="2015-11-03T17:05:15"/>
    <d v="2015-12-03T17:00:00"/>
    <x v="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x v="2422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x v="426"/>
    <n v="53.177083333333336"/>
    <s v="theater"/>
    <s v="plays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x v="602"/>
    <n v="60.952380952380949"/>
    <s v="theater"/>
    <s v="plays"/>
    <d v="2016-08-08T21:42:0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x v="1240"/>
    <n v="116"/>
    <s v="theater"/>
    <s v="plays"/>
    <d v="2015-05-13T09:29:57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x v="658"/>
    <n v="61"/>
    <s v="theater"/>
    <s v="plays"/>
    <d v="2015-06-12T12:47:45"/>
    <d v="2015-07-12T12:47:45"/>
    <x v="0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x v="2129"/>
    <n v="38.235294117647058"/>
    <s v="theater"/>
    <s v="plays"/>
    <d v="2014-10-03T10:29:35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x v="2423"/>
    <n v="106.50344827586207"/>
    <s v="theater"/>
    <s v="plays"/>
    <d v="2015-10-07T12:00:09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x v="202"/>
    <n v="204.57142857142858"/>
    <s v="theater"/>
    <s v="plays"/>
    <d v="2016-08-29T19:14:0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x v="2424"/>
    <n v="54.912587412587413"/>
    <s v="theater"/>
    <s v="plays"/>
    <d v="2016-01-31T16:54:32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x v="2425"/>
    <n v="150.41666666666666"/>
    <s v="theater"/>
    <s v="plays"/>
    <d v="2015-01-13T21:07:51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x v="2426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x v="1878"/>
    <n v="54.3"/>
    <s v="theater"/>
    <s v="plays"/>
    <d v="2014-10-19T16:23:2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x v="1936"/>
    <n v="76.029411764705884"/>
    <s v="theater"/>
    <s v="plays"/>
    <d v="2015-04-30T20:21:4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x v="2427"/>
    <n v="105.2063492063492"/>
    <s v="theater"/>
    <s v="plays"/>
    <d v="2016-03-02T02:27:3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x v="288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x v="2428"/>
    <n v="129.36170212765958"/>
    <s v="theater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x v="2429"/>
    <n v="134.26371308016877"/>
    <s v="theater"/>
    <s v="plays"/>
    <d v="2016-03-16T04:39:48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x v="2430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x v="264"/>
    <n v="203.2"/>
    <s v="theater"/>
    <s v="plays"/>
    <d v="2016-01-11T21:14:13"/>
    <d v="2016-01-29T05:59:00"/>
    <x v="5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x v="2431"/>
    <n v="69.18518518518519"/>
    <s v="theater"/>
    <s v="plays"/>
    <d v="2017-01-27T22:37:06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x v="2432"/>
    <n v="125.12295081967213"/>
    <s v="theater"/>
    <s v="plays"/>
    <d v="2016-07-16T20:09:42"/>
    <d v="2016-08-15T20:09:42"/>
    <x v="0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x v="31"/>
    <n v="73.529411764705884"/>
    <s v="theater"/>
    <s v="plays"/>
    <d v="2015-11-03T18:00:28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x v="2433"/>
    <n v="48.437149758454105"/>
    <s v="theater"/>
    <s v="plays"/>
    <d v="2016-05-15T18:35:15"/>
    <d v="2016-06-20T23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x v="2434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x v="1247"/>
    <n v="33.666666666666664"/>
    <s v="theater"/>
    <s v="plays"/>
    <d v="2017-02-09T12:21:31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x v="430"/>
    <n v="40.714285714285715"/>
    <s v="theater"/>
    <s v="plays"/>
    <d v="2015-08-16T16:51:40"/>
    <d v="2015-09-17T03:59:00"/>
    <x v="4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x v="2435"/>
    <n v="19.266666666666666"/>
    <s v="theater"/>
    <s v="plays"/>
    <d v="2015-10-05T18:29:08"/>
    <d v="2015-12-04T19:29:08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x v="2436"/>
    <n v="84.285714285714292"/>
    <s v="theater"/>
    <s v="plays"/>
    <d v="2017-02-02T10:12:32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x v="1237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x v="2437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x v="2438"/>
    <n v="45.978723404255319"/>
    <s v="theater"/>
    <s v="plays"/>
    <d v="2015-11-01T18:09:32"/>
    <d v="2015-11-22T22:00:00"/>
    <x v="5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x v="2439"/>
    <n v="125.09090909090909"/>
    <s v="theater"/>
    <s v="plays"/>
    <d v="2015-07-08T18:30:56"/>
    <d v="2015-07-27T22:59:00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x v="2440"/>
    <n v="141.29166666666666"/>
    <s v="theater"/>
    <s v="plays"/>
    <d v="2015-08-23T22:59:28"/>
    <d v="2015-09-13T00:00:00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x v="2441"/>
    <n v="55.333333333333336"/>
    <s v="theater"/>
    <s v="plays"/>
    <d v="2015-09-14T22:01: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x v="2442"/>
    <n v="46.420454545454547"/>
    <s v="theater"/>
    <s v="plays"/>
    <d v="2015-04-08T17:51:02"/>
    <d v="2015-04-29T17:51:0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x v="1424"/>
    <n v="57.2"/>
    <s v="theater"/>
    <s v="plays"/>
    <d v="2016-06-17T17:39:36"/>
    <d v="2016-08-01T06:59:00"/>
    <x v="3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x v="2443"/>
    <n v="173.7"/>
    <s v="theater"/>
    <s v="plays"/>
    <d v="2016-11-07T08:26:16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x v="2444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x v="2445"/>
    <n v="89.585714285714289"/>
    <s v="theater"/>
    <s v="plays"/>
    <d v="2016-11-22T14:59:12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x v="2446"/>
    <n v="204.05"/>
    <s v="theater"/>
    <s v="plays"/>
    <d v="2015-07-01T20:32:2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x v="2447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x v="2448"/>
    <n v="53.339999999999996"/>
    <s v="theater"/>
    <s v="plays"/>
    <d v="2016-04-15T01:22:19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x v="2449"/>
    <n v="75.087719298245617"/>
    <s v="theater"/>
    <s v="plays"/>
    <d v="2016-03-23T21:02:45"/>
    <d v="2016-04-13T21:02:45"/>
    <x v="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x v="2450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x v="1417"/>
    <n v="209.83870967741936"/>
    <s v="theater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x v="2451"/>
    <n v="61.022222222222226"/>
    <s v="theater"/>
    <s v="plays"/>
    <d v="2015-09-17T07:00: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x v="2452"/>
    <n v="61"/>
    <s v="theater"/>
    <s v="plays"/>
    <d v="2016-10-21T19:25:46"/>
    <d v="2016-11-11T22:00:00"/>
    <x v="5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x v="2453"/>
    <n v="80.034482758620683"/>
    <s v="theater"/>
    <s v="plays"/>
    <d v="2016-01-13T05:51:5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x v="2454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x v="1007"/>
    <n v="49.438202247191015"/>
    <s v="theater"/>
    <s v="plays"/>
    <d v="2016-04-06T07:17:21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x v="2455"/>
    <n v="93.977440000000001"/>
    <s v="theater"/>
    <s v="plays"/>
    <d v="2014-07-06T20:54:35"/>
    <d v="2014-08-08T13:54:00"/>
    <x v="4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x v="2456"/>
    <n v="61.944444444444443"/>
    <s v="theater"/>
    <s v="plays"/>
    <d v="2016-05-09T00:57:04"/>
    <d v="2016-06-08T00:57:04"/>
    <x v="0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x v="2457"/>
    <n v="78.5"/>
    <s v="theater"/>
    <s v="plays"/>
    <d v="2016-03-02T07:14:53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x v="1277"/>
    <n v="33.75"/>
    <s v="theater"/>
    <s v="plays"/>
    <d v="2014-12-17T14:03:06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x v="50"/>
    <n v="66.44736842105263"/>
    <s v="theater"/>
    <s v="plays"/>
    <d v="2016-05-23T01:05:57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x v="202"/>
    <n v="35.799999999999997"/>
    <s v="theater"/>
    <s v="plays"/>
    <d v="2014-10-02T02:24:25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x v="2458"/>
    <n v="145.65217391304347"/>
    <s v="theater"/>
    <s v="plays"/>
    <d v="2016-05-31T00:14:56"/>
    <d v="2016-06-22T03:55:00"/>
    <x v="5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x v="2459"/>
    <n v="25.693877551020407"/>
    <s v="theater"/>
    <s v="plays"/>
    <d v="2016-08-26T08:46:48"/>
    <d v="2016-09-25T08:46:48"/>
    <x v="0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x v="658"/>
    <n v="152.5"/>
    <s v="theater"/>
    <s v="plays"/>
    <d v="2016-05-22T13:59:50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x v="2460"/>
    <n v="30"/>
    <s v="theater"/>
    <s v="plays"/>
    <d v="2015-03-01T18:51:17"/>
    <d v="2015-04-05T17:51:17"/>
    <x v="4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x v="300"/>
    <n v="142.28070175438597"/>
    <s v="theater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x v="982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x v="2461"/>
    <n v="292.77777777777777"/>
    <s v="theater"/>
    <s v="plays"/>
    <d v="2014-07-02T13:48:03"/>
    <d v="2014-07-05T01:00:00"/>
    <x v="13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x v="2462"/>
    <n v="44.92307692307692"/>
    <s v="theater"/>
    <s v="plays"/>
    <d v="2014-07-17T07:45:08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x v="2463"/>
    <n v="23.10144927536232"/>
    <s v="theater"/>
    <s v="plays"/>
    <d v="2015-03-02T21:17:48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x v="2464"/>
    <n v="80.400000000000006"/>
    <s v="theater"/>
    <s v="plays"/>
    <d v="2015-09-01T16:44:46"/>
    <d v="2015-10-06T16:44:46"/>
    <x v="4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x v="31"/>
    <n v="72.289156626506028"/>
    <s v="theater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x v="2465"/>
    <n v="32.972972972972975"/>
    <s v="theater"/>
    <s v="plays"/>
    <d v="2015-05-24T16:14:40"/>
    <d v="2015-06-15T16:14:40"/>
    <x v="5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x v="2466"/>
    <n v="116.65217391304348"/>
    <s v="theater"/>
    <s v="plays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x v="2467"/>
    <n v="79.61904761904762"/>
    <s v="theater"/>
    <s v="plays"/>
    <d v="2014-07-07T16:10:46"/>
    <d v="2014-08-03T23:00:00"/>
    <x v="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x v="3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x v="1097"/>
    <n v="81.029411764705884"/>
    <s v="theater"/>
    <s v="plays"/>
    <d v="2014-09-19T06:46:07"/>
    <d v="2014-10-10T21:00:00"/>
    <x v="5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x v="2468"/>
    <n v="136.84821428571428"/>
    <s v="theater"/>
    <s v="plays"/>
    <d v="2017-02-03T13:48:00"/>
    <d v="2017-02-24T13:48:00"/>
    <x v="5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x v="2469"/>
    <n v="177.61702127659575"/>
    <s v="theater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x v="2470"/>
    <n v="109.07894736842105"/>
    <s v="theater"/>
    <s v="plays"/>
    <d v="2016-11-11T23:22:34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x v="31"/>
    <n v="119.64285714285714"/>
    <s v="theater"/>
    <s v="plays"/>
    <d v="2016-05-20T19:10:21"/>
    <d v="2016-06-12T17:00:00"/>
    <x v="5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x v="658"/>
    <n v="78.205128205128204"/>
    <s v="theater"/>
    <s v="plays"/>
    <d v="2015-02-27T07:06:50"/>
    <d v="2015-04-01T04:59:00"/>
    <x v="4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x v="2214"/>
    <n v="52.173913043478258"/>
    <s v="theater"/>
    <s v="plays"/>
    <d v="2016-03-23T21:59:44"/>
    <d v="2016-04-13T13:18:00"/>
    <x v="5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x v="2471"/>
    <n v="114.125"/>
    <s v="theater"/>
    <s v="plays"/>
    <d v="2014-07-31T04:48:13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x v="2129"/>
    <n v="50"/>
    <s v="theater"/>
    <s v="plays"/>
    <d v="2015-02-18T02:32:48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x v="1007"/>
    <n v="91.666666666666671"/>
    <s v="theater"/>
    <s v="plays"/>
    <d v="2015-02-19T00:35:10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x v="2472"/>
    <n v="108.59090909090909"/>
    <s v="theater"/>
    <s v="plays"/>
    <d v="2016-04-24T13:14:14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x v="2473"/>
    <n v="69.822784810126578"/>
    <s v="theater"/>
    <s v="plays"/>
    <d v="2016-04-06T13:24:40"/>
    <d v="2016-04-30T03:59:00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x v="2474"/>
    <n v="109.57142857142857"/>
    <s v="theater"/>
    <s v="plays"/>
    <d v="2016-05-23T02:39:32"/>
    <d v="2016-06-13T17:00:00"/>
    <x v="5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x v="2475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x v="940"/>
    <n v="93.611111111111114"/>
    <s v="theater"/>
    <s v="plays"/>
    <d v="2014-06-16T09:29:25"/>
    <d v="2014-07-23T11:00:00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x v="2476"/>
    <n v="76.8"/>
    <s v="theater"/>
    <s v="plays"/>
    <d v="2016-05-05T23:49:38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x v="2477"/>
    <n v="35.795454545454547"/>
    <s v="theater"/>
    <s v="plays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x v="2478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x v="2479"/>
    <n v="147.33333333333334"/>
    <s v="theater"/>
    <s v="plays"/>
    <d v="2016-04-29T14:52:0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x v="578"/>
    <n v="56.333333333333336"/>
    <s v="theater"/>
    <s v="plays"/>
    <d v="2016-06-15T19:34:32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x v="50"/>
    <n v="96.19047619047619"/>
    <s v="theater"/>
    <s v="plays"/>
    <d v="2014-07-02T10:01:50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x v="2480"/>
    <n v="63.574074074074076"/>
    <s v="theater"/>
    <s v="plays"/>
    <d v="2014-10-20T07:27:59"/>
    <d v="2014-11-19T08:27:59"/>
    <x v="0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x v="90"/>
    <n v="184.78260869565219"/>
    <s v="theater"/>
    <s v="plays"/>
    <d v="2017-01-11T01:22:14"/>
    <d v="2017-02-25T01:22:14"/>
    <x v="3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x v="2481"/>
    <n v="126.72222222222223"/>
    <s v="theater"/>
    <s v="plays"/>
    <d v="2016-11-23T01:59:03"/>
    <d v="2016-12-14T15:59:00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x v="2482"/>
    <n v="83.42647058823529"/>
    <s v="theater"/>
    <s v="plays"/>
    <d v="2014-08-15T00:36:30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x v="678"/>
    <n v="54.5"/>
    <s v="theater"/>
    <s v="plays"/>
    <d v="2015-02-21T02:11:57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x v="2483"/>
    <n v="302.30769230769232"/>
    <s v="theater"/>
    <s v="plays"/>
    <d v="2014-07-31T18:30:45"/>
    <d v="2014-08-19T16:00:00"/>
    <x v="5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x v="2484"/>
    <n v="44.138888888888886"/>
    <s v="theater"/>
    <s v="plays"/>
    <d v="2016-02-22T23:27:29"/>
    <d v="2016-03-15T21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x v="87"/>
    <n v="866.66666666666663"/>
    <s v="theater"/>
    <s v="plays"/>
    <d v="2015-11-13T02:26:32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x v="2485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x v="2486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x v="81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x v="3"/>
    <n v="96.203703703703709"/>
    <s v="theater"/>
    <s v="plays"/>
    <d v="2016-11-16T00:59:40"/>
    <d v="2017-01-15T00:59:40"/>
    <x v="7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x v="2487"/>
    <n v="67.92307692307692"/>
    <s v="theater"/>
    <s v="plays"/>
    <d v="2016-11-16T08:01:25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x v="2488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x v="991"/>
    <n v="38.333333333333336"/>
    <s v="theater"/>
    <s v="plays"/>
    <d v="2014-08-04T13:09:16"/>
    <d v="2014-08-25T04:59:00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x v="598"/>
    <n v="66.833333333333329"/>
    <s v="theater"/>
    <s v="plays"/>
    <d v="2015-06-24T20:30:40"/>
    <d v="2015-07-18T16:00:00"/>
    <x v="5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x v="2489"/>
    <n v="71.730769230769226"/>
    <s v="theater"/>
    <s v="plays"/>
    <d v="2015-09-28T17:33:36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x v="31"/>
    <n v="176.47058823529412"/>
    <s v="theater"/>
    <s v="plays"/>
    <d v="2014-05-06T14:39:33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x v="77"/>
    <n v="421.10526315789474"/>
    <s v="theater"/>
    <s v="plays"/>
    <d v="2015-02-24T16:49:54"/>
    <d v="2015-04-25T15:49:54"/>
    <x v="7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x v="348"/>
    <n v="104.98701298701299"/>
    <s v="theater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x v="2490"/>
    <n v="28.19047619047619"/>
    <s v="theater"/>
    <s v="plays"/>
    <d v="2014-08-07T08:31:46"/>
    <d v="2014-08-31T13:08:00"/>
    <x v="5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x v="2491"/>
    <n v="54.55263157894737"/>
    <s v="theater"/>
    <s v="plays"/>
    <d v="2015-08-09T12:20:00"/>
    <d v="2015-08-26T23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x v="2492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x v="1891"/>
    <n v="85.208333333333329"/>
    <s v="theater"/>
    <s v="plays"/>
    <d v="2015-02-09T04:26:23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x v="2493"/>
    <n v="76.652173913043484"/>
    <s v="theater"/>
    <s v="plays"/>
    <d v="2016-07-08T10:20:56"/>
    <d v="2016-08-01T22:59:0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x v="1942"/>
    <n v="65.166666666666671"/>
    <s v="theater"/>
    <s v="plays"/>
    <d v="2016-06-03T18:47:00"/>
    <d v="2016-06-23T18:47:00"/>
    <x v="5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x v="2494"/>
    <n v="93.760312499999998"/>
    <s v="theater"/>
    <s v="plays"/>
    <d v="2015-10-15T02:06:08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x v="31"/>
    <n v="133.33333333333334"/>
    <s v="theater"/>
    <s v="plays"/>
    <d v="2014-11-10T20:49:12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x v="2"/>
    <n v="51.219512195121951"/>
    <s v="theater"/>
    <s v="plays"/>
    <d v="2014-11-03T15:28:2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x v="2495"/>
    <n v="100.17142857142858"/>
    <s v="theater"/>
    <s v="plays"/>
    <d v="2014-11-04T18:18:08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x v="965"/>
    <n v="34.6"/>
    <s v="theater"/>
    <s v="plays"/>
    <d v="2015-05-19T11:04:01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x v="1444"/>
    <n v="184.67741935483872"/>
    <s v="theater"/>
    <s v="plays"/>
    <d v="2016-05-04T13:31:22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x v="2122"/>
    <n v="69.818181818181813"/>
    <s v="theater"/>
    <s v="plays"/>
    <d v="2014-06-25T18:35:45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x v="2496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x v="31"/>
    <n v="41.666666666666664"/>
    <s v="theater"/>
    <s v="plays"/>
    <d v="2016-03-17T20:17:35"/>
    <d v="2016-05-06T20:17:35"/>
    <x v="6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x v="1725"/>
    <n v="36.06818181818182"/>
    <s v="theater"/>
    <s v="plays"/>
    <d v="2014-10-11T22:07:10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x v="2497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x v="2498"/>
    <n v="24.210526315789473"/>
    <s v="theater"/>
    <s v="plays"/>
    <d v="2015-05-16T17:05:44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x v="2499"/>
    <n v="55.892857142857146"/>
    <s v="theater"/>
    <s v="plays"/>
    <d v="2014-05-05T10:43:09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x v="1990"/>
    <n v="11.666666666666666"/>
    <s v="theater"/>
    <s v="plays"/>
    <d v="2016-01-09T11:28:49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x v="2500"/>
    <n v="68.353846153846149"/>
    <s v="theater"/>
    <s v="plays"/>
    <d v="2014-10-29T18:02:56"/>
    <d v="2014-11-21T17:00:00"/>
    <x v="5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x v="603"/>
    <n v="27.065217391304348"/>
    <s v="theater"/>
    <s v="plays"/>
    <d v="2015-01-22T22:05:25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x v="2501"/>
    <n v="118.12941176470588"/>
    <s v="theater"/>
    <s v="plays"/>
    <d v="2014-07-14T22:53:3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x v="2502"/>
    <n v="44.757575757575758"/>
    <s v="theater"/>
    <s v="plays"/>
    <d v="2015-07-08T17:22:2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x v="2503"/>
    <n v="99.787878787878782"/>
    <s v="theater"/>
    <s v="plays"/>
    <d v="2015-10-13T14:50:43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x v="31"/>
    <n v="117.64705882352941"/>
    <s v="theater"/>
    <s v="plays"/>
    <d v="2015-05-26T11:05:24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x v="1009"/>
    <n v="203.33333333333334"/>
    <s v="theater"/>
    <s v="plays"/>
    <d v="2015-05-28T12:05:02"/>
    <d v="2015-06-17T12:05:0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x v="2504"/>
    <n v="28.323529411764707"/>
    <s v="theater"/>
    <s v="plays"/>
    <d v="2016-02-10T00:24:46"/>
    <d v="2016-03-01T23:59:00"/>
    <x v="5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x v="2505"/>
    <n v="110.23076923076923"/>
    <s v="theater"/>
    <s v="plays"/>
    <d v="2014-06-01T11:49:3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x v="1088"/>
    <n v="31.970149253731343"/>
    <s v="theater"/>
    <s v="plays"/>
    <d v="2014-06-06T10:08:09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x v="2506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x v="2507"/>
    <n v="29.428571428571427"/>
    <s v="theater"/>
    <s v="plays"/>
    <d v="2016-06-23T19:32:38"/>
    <d v="2016-07-31T20:58:00"/>
    <x v="4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x v="2508"/>
    <n v="81.375"/>
    <s v="theater"/>
    <s v="plays"/>
    <d v="2016-05-10T00:59:5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x v="2509"/>
    <n v="199.16666666666666"/>
    <s v="theater"/>
    <s v="plays"/>
    <d v="2015-09-18T00:32:52"/>
    <d v="2015-10-08T00:32:52"/>
    <x v="5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x v="31"/>
    <n v="115.38461538461539"/>
    <s v="theater"/>
    <s v="plays"/>
    <d v="2014-08-28T23:01:0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x v="2129"/>
    <n v="46.428571428571431"/>
    <s v="theater"/>
    <s v="plays"/>
    <d v="2015-02-18T17:35:38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x v="991"/>
    <n v="70.568181818181813"/>
    <s v="theater"/>
    <s v="plays"/>
    <d v="2016-11-01T19:58:45"/>
    <d v="2016-12-01T07:59:00"/>
    <x v="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x v="31"/>
    <n v="22.222222222222221"/>
    <s v="theater"/>
    <s v="plays"/>
    <d v="2016-04-07T03:27:36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x v="1774"/>
    <n v="159.46666666666667"/>
    <s v="theater"/>
    <s v="plays"/>
    <d v="2015-03-26T09:54:0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x v="2510"/>
    <n v="37.777999999999999"/>
    <s v="theater"/>
    <s v="plays"/>
    <d v="2014-09-12T21:55:4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x v="2511"/>
    <n v="72.053571428571431"/>
    <s v="theater"/>
    <s v="plays"/>
    <d v="2014-04-23T20:01:47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x v="2512"/>
    <n v="63.695652173913047"/>
    <s v="theater"/>
    <s v="plays"/>
    <d v="2016-03-19T19:43:05"/>
    <d v="2016-04-06T21:30:00"/>
    <x v="5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x v="2513"/>
    <n v="28.411764705882351"/>
    <s v="theater"/>
    <s v="plays"/>
    <d v="2016-02-05T02:10:02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x v="2514"/>
    <n v="103.21428571428571"/>
    <s v="theater"/>
    <s v="plays"/>
    <d v="2015-02-02T18:59:23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x v="1071"/>
    <n v="71.152173913043484"/>
    <s v="theater"/>
    <s v="plays"/>
    <d v="2015-11-15T13:29:3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x v="2515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x v="2062"/>
    <n v="81.776315789473685"/>
    <s v="theater"/>
    <s v="plays"/>
    <d v="2015-01-14T16:14:44"/>
    <d v="2015-02-05T06:59:00"/>
    <x v="5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x v="2516"/>
    <n v="297.02980769230766"/>
    <s v="theater"/>
    <s v="plays"/>
    <d v="2014-09-02T14:48:56"/>
    <d v="2014-10-04T14:48:56"/>
    <x v="4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x v="2517"/>
    <n v="46.609195402298852"/>
    <s v="theater"/>
    <s v="plays"/>
    <d v="2014-09-02T01:21:43"/>
    <d v="2014-09-21T02:00:00"/>
    <x v="5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x v="31"/>
    <n v="51.724137931034484"/>
    <s v="theater"/>
    <s v="plays"/>
    <d v="2014-06-02T15:29:12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x v="1015"/>
    <n v="40.294117647058826"/>
    <s v="theater"/>
    <s v="plays"/>
    <d v="2015-02-03T17:17: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x v="2129"/>
    <n v="16.25"/>
    <s v="theater"/>
    <s v="plays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x v="2518"/>
    <n v="30.152638888888887"/>
    <s v="theater"/>
    <s v="plays"/>
    <d v="2014-06-30T22:41:41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x v="31"/>
    <n v="95.238095238095241"/>
    <s v="theater"/>
    <s v="plays"/>
    <d v="2014-07-19T17:32:33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x v="2519"/>
    <n v="52.214285714285715"/>
    <s v="theater"/>
    <s v="plays"/>
    <d v="2016-01-11T13:56:54"/>
    <d v="2016-02-05T22:00:00"/>
    <x v="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x v="2520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x v="1442"/>
    <n v="62.827380952380949"/>
    <s v="theater"/>
    <s v="plays"/>
    <d v="2014-06-10T09:07:49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x v="1990"/>
    <n v="58.94736842105263"/>
    <s v="theater"/>
    <s v="plays"/>
    <d v="2016-07-21T14:48:13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x v="2521"/>
    <n v="143.1081081081081"/>
    <s v="theater"/>
    <s v="plays"/>
    <d v="2014-07-31T12:59:53"/>
    <d v="2014-08-21T16:28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x v="50"/>
    <n v="84.166666666666671"/>
    <s v="theater"/>
    <s v="plays"/>
    <d v="2015-07-20T17:03:40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x v="1243"/>
    <n v="186.07142857142858"/>
    <s v="theater"/>
    <s v="plays"/>
    <d v="2015-04-06T22:16:0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x v="2522"/>
    <n v="89.785555555555561"/>
    <s v="theater"/>
    <s v="plays"/>
    <d v="2016-01-05T21:52:10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x v="2523"/>
    <n v="64.157560975609755"/>
    <s v="theater"/>
    <s v="plays"/>
    <d v="2014-06-19T02:57:08"/>
    <d v="2014-07-11T16:15:0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x v="946"/>
    <n v="59.651162790697676"/>
    <s v="theater"/>
    <s v="plays"/>
    <d v="2015-10-17T10:18: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x v="3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x v="2524"/>
    <n v="41.222222222222221"/>
    <s v="theater"/>
    <s v="plays"/>
    <d v="2014-08-10T12:35:46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x v="2525"/>
    <n v="43.35"/>
    <s v="theater"/>
    <s v="plays"/>
    <d v="2016-05-31T06:59:46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x v="31"/>
    <n v="64.516129032258064"/>
    <s v="theater"/>
    <s v="plays"/>
    <d v="2015-09-25T12:43:5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x v="2123"/>
    <n v="43.28"/>
    <s v="theater"/>
    <s v="plays"/>
    <d v="2015-01-12T19:58:45"/>
    <d v="2015-02-05T12:20:00"/>
    <x v="5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x v="2526"/>
    <n v="77"/>
    <s v="theater"/>
    <s v="plays"/>
    <d v="2016-02-02T21:20:12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x v="2527"/>
    <n v="51.222222222222221"/>
    <s v="theater"/>
    <s v="plays"/>
    <d v="2014-11-17T02:51:29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x v="2528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x v="1710"/>
    <n v="19.487179487179485"/>
    <s v="theater"/>
    <s v="plays"/>
    <d v="2015-02-01T16:54:31"/>
    <d v="2015-04-02T15:54:31"/>
    <x v="7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x v="2529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x v="2530"/>
    <n v="41.405405405405403"/>
    <s v="theater"/>
    <s v="plays"/>
    <d v="2014-06-30T15:20:26"/>
    <d v="2014-07-23T03:59:00"/>
    <x v="5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x v="2531"/>
    <n v="27.5"/>
    <s v="theater"/>
    <s v="plays"/>
    <d v="2016-06-14T23:29:16"/>
    <d v="2016-08-13T23:29:16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x v="2248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x v="2532"/>
    <n v="145.86956521739131"/>
    <s v="theater"/>
    <s v="plays"/>
    <d v="2016-09-13T18:00:27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x v="2533"/>
    <n v="358.6875"/>
    <s v="theater"/>
    <s v="plays"/>
    <d v="2014-07-01T04:56:07"/>
    <d v="2014-08-01T06:59:00"/>
    <x v="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x v="2534"/>
    <n v="50.981818181818184"/>
    <s v="theater"/>
    <s v="plays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x v="2535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x v="2536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x v="2537"/>
    <n v="50"/>
    <s v="theater"/>
    <s v="plays"/>
    <d v="2014-08-01T12:39:12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x v="2538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x v="2539"/>
    <n v="29.705882352941178"/>
    <s v="theater"/>
    <s v="plays"/>
    <d v="2015-06-24T21:33:48"/>
    <d v="2015-07-10T18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x v="2540"/>
    <n v="90.684210526315795"/>
    <s v="theater"/>
    <s v="plays"/>
    <d v="2016-08-30T22:03:05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x v="2541"/>
    <n v="55.012688172043013"/>
    <s v="theater"/>
    <s v="plays"/>
    <d v="2016-07-24T03:07:1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x v="288"/>
    <n v="57.222222222222221"/>
    <s v="theater"/>
    <s v="plays"/>
    <d v="2015-07-15T15:01:12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x v="2542"/>
    <n v="72.950819672131146"/>
    <s v="theater"/>
    <s v="plays"/>
    <d v="2016-02-20T00:27:30"/>
    <d v="2016-04-19T23:27:30"/>
    <x v="9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x v="50"/>
    <n v="64.468085106382972"/>
    <s v="theater"/>
    <s v="plays"/>
    <d v="2015-02-18T16:07:12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x v="2543"/>
    <n v="716.35294117647061"/>
    <s v="theater"/>
    <s v="plays"/>
    <d v="2016-08-23T18:22:09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x v="2544"/>
    <n v="50.396825396825399"/>
    <s v="theater"/>
    <s v="plays"/>
    <d v="2016-03-29T15:24:05"/>
    <d v="2016-04-28T15:24:05"/>
    <x v="0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x v="2111"/>
    <n v="41.666666666666664"/>
    <s v="theater"/>
    <s v="plays"/>
    <d v="2016-06-08T00:31:42"/>
    <d v="2016-07-15T21:38:00"/>
    <x v="4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x v="2545"/>
    <n v="35.766666666666666"/>
    <s v="theater"/>
    <s v="plays"/>
    <d v="2014-07-21T19:41:3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x v="2546"/>
    <n v="88.739130434782609"/>
    <s v="theater"/>
    <s v="plays"/>
    <d v="2014-10-16T04:05:31"/>
    <d v="2014-11-06T05:59:00"/>
    <x v="5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x v="31"/>
    <n v="148.4848484848485"/>
    <s v="theater"/>
    <s v="plays"/>
    <d v="2015-02-27T20:01:36"/>
    <d v="2015-03-20T20:27:00"/>
    <x v="5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x v="50"/>
    <n v="51.794871794871796"/>
    <s v="theater"/>
    <s v="plays"/>
    <d v="2016-06-20T12:02:11"/>
    <d v="2016-07-20T12:02:11"/>
    <x v="0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x v="1614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x v="87"/>
    <n v="52"/>
    <s v="theater"/>
    <s v="plays"/>
    <d v="2014-10-09T06:43:10"/>
    <d v="2014-10-27T03:00:00"/>
    <x v="5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x v="1288"/>
    <n v="53.230769230769234"/>
    <s v="theater"/>
    <s v="plays"/>
    <d v="2015-05-04T17:40:43"/>
    <d v="2015-05-17T03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x v="2547"/>
    <n v="39.596491228070178"/>
    <s v="theater"/>
    <s v="plays"/>
    <d v="2015-02-18T22:00:22"/>
    <d v="2015-03-16T21:00:00"/>
    <x v="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x v="2548"/>
    <n v="34.25"/>
    <s v="theater"/>
    <s v="plays"/>
    <d v="2014-05-22T20:31:20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x v="2549"/>
    <n v="164.61538461538461"/>
    <s v="theater"/>
    <s v="plays"/>
    <d v="2015-06-16T07:37:07"/>
    <d v="2015-07-10T21:00:00"/>
    <x v="5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x v="2395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x v="2550"/>
    <n v="51.875"/>
    <s v="theater"/>
    <s v="plays"/>
    <d v="2014-06-06T18:31:06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x v="2551"/>
    <n v="40.285714285714285"/>
    <s v="theater"/>
    <s v="plays"/>
    <d v="2014-06-03T16:03:01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x v="2552"/>
    <n v="64.909090909090907"/>
    <s v="theater"/>
    <s v="plays"/>
    <d v="2016-05-16T18:14:59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x v="2553"/>
    <n v="55.333333333333336"/>
    <s v="theater"/>
    <s v="plays"/>
    <d v="2016-01-03T16:38:00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x v="26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x v="92"/>
    <n v="38.712121212121211"/>
    <s v="theater"/>
    <s v="plays"/>
    <d v="2015-05-25T22:34:1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x v="1247"/>
    <n v="125.37931034482759"/>
    <s v="theater"/>
    <s v="plays"/>
    <d v="2015-03-24T18:26:00"/>
    <d v="2015-04-17T16:00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x v="2554"/>
    <n v="78.263888888888886"/>
    <s v="theater"/>
    <s v="plays"/>
    <d v="2014-04-24T15:15:3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x v="1901"/>
    <n v="47.222222222222221"/>
    <s v="theater"/>
    <s v="plays"/>
    <d v="2016-03-14T19:15:24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x v="2555"/>
    <n v="79.099999999999994"/>
    <s v="theater"/>
    <s v="plays"/>
    <d v="2015-04-27T05:59:44"/>
    <d v="2015-05-18T05:59:44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x v="2556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x v="31"/>
    <n v="51.724137931034484"/>
    <s v="theater"/>
    <s v="plays"/>
    <d v="2014-07-28T20:47:16"/>
    <d v="2014-08-17T05:11:00"/>
    <x v="5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x v="31"/>
    <n v="30.76923076923077"/>
    <s v="theater"/>
    <s v="plays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x v="2557"/>
    <n v="74.208333333333329"/>
    <s v="theater"/>
    <s v="plays"/>
    <d v="2014-10-03T18:18:29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x v="2558"/>
    <n v="47.846153846153847"/>
    <s v="theater"/>
    <s v="plays"/>
    <d v="2016-08-02T20:19:26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x v="2559"/>
    <n v="34.408163265306122"/>
    <s v="theater"/>
    <s v="plays"/>
    <d v="2016-05-21T17:48:24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x v="2560"/>
    <n v="40.238095238095241"/>
    <s v="theater"/>
    <s v="plays"/>
    <d v="2016-03-30T03:48:24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x v="269"/>
    <n v="60.285714285714285"/>
    <s v="theater"/>
    <s v="plays"/>
    <d v="2015-05-08T00:52:05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x v="2561"/>
    <n v="25.30952380952381"/>
    <s v="theater"/>
    <s v="plays"/>
    <d v="2016-02-19T22:03:58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x v="17"/>
    <n v="35.952380952380949"/>
    <s v="theater"/>
    <s v="plays"/>
    <d v="2015-08-17T18:19:5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x v="2562"/>
    <n v="136"/>
    <s v="theater"/>
    <s v="plays"/>
    <d v="2016-03-01T20:08:44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x v="2563"/>
    <n v="70.763157894736835"/>
    <s v="theater"/>
    <s v="plays"/>
    <d v="2016-06-24T11:28:48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x v="31"/>
    <n v="125"/>
    <s v="theater"/>
    <s v="plays"/>
    <d v="2015-10-20T17:58:11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x v="2564"/>
    <n v="66.512820512820511"/>
    <s v="theater"/>
    <s v="plays"/>
    <d v="2014-05-01T22:27:2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x v="1240"/>
    <n v="105"/>
    <s v="theater"/>
    <s v="plays"/>
    <d v="2014-07-09T17:37:2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x v="2565"/>
    <n v="145"/>
    <s v="theater"/>
    <s v="plays"/>
    <d v="2016-05-01T22:08:5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x v="2238"/>
    <n v="12"/>
    <s v="theater"/>
    <s v="plays"/>
    <d v="2016-04-17T17:30:53"/>
    <d v="2016-05-10T21:0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x v="2566"/>
    <n v="96.666666666666671"/>
    <s v="theater"/>
    <s v="plays"/>
    <d v="2014-11-07T20:37:46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x v="2567"/>
    <n v="60.333333333333336"/>
    <s v="theater"/>
    <s v="plays"/>
    <d v="2014-06-12T14:54:06"/>
    <d v="2014-07-02T14:54:06"/>
    <x v="5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x v="2568"/>
    <n v="79.89473684210526"/>
    <s v="theater"/>
    <s v="plays"/>
    <d v="2014-10-15T20:58:15"/>
    <d v="2014-11-07T18:30:00"/>
    <x v="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x v="31"/>
    <n v="58.823529411764703"/>
    <s v="theater"/>
    <s v="plays"/>
    <d v="2015-02-22T12:53:12"/>
    <d v="2015-04-23T11:53:1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x v="2569"/>
    <n v="75.340909090909093"/>
    <s v="theater"/>
    <s v="plays"/>
    <d v="2014-05-22T02:18:32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x v="1007"/>
    <n v="55"/>
    <s v="theater"/>
    <s v="plays"/>
    <d v="2015-01-16T20:19:12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x v="2570"/>
    <n v="66.956521739130437"/>
    <s v="theater"/>
    <s v="plays"/>
    <d v="2015-05-01T18:32:51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x v="3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x v="31"/>
    <n v="307.69230769230768"/>
    <s v="theater"/>
    <s v="plays"/>
    <d v="2014-06-04T19:37:14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x v="2571"/>
    <n v="50.020909090909093"/>
    <s v="theater"/>
    <s v="plays"/>
    <d v="2014-09-11T18:48:19"/>
    <d v="2014-10-02T14:21:00"/>
    <x v="5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x v="40"/>
    <n v="72.392857142857139"/>
    <s v="theater"/>
    <s v="plays"/>
    <d v="2015-02-02T14:22:30"/>
    <d v="2015-03-04T14:22:30"/>
    <x v="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x v="1266"/>
    <n v="95.952380952380949"/>
    <s v="theater"/>
    <s v="plays"/>
    <d v="2015-08-11T19:46:52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x v="2572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x v="31"/>
    <n v="41.029411764705884"/>
    <s v="theater"/>
    <s v="plays"/>
    <d v="2015-08-18T18:57: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x v="2573"/>
    <n v="56.825000000000003"/>
    <s v="theater"/>
    <s v="plays"/>
    <d v="2016-07-30T09:32:28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x v="2574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x v="938"/>
    <n v="75.714285714285708"/>
    <s v="theater"/>
    <s v="plays"/>
    <d v="2015-07-29T16:41:46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x v="607"/>
    <n v="99"/>
    <s v="theater"/>
    <s v="plays"/>
    <d v="2016-03-31T08:02:51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x v="2575"/>
    <n v="81.569767441860463"/>
    <s v="theater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x v="2576"/>
    <n v="45.108108108108105"/>
    <s v="theater"/>
    <s v="plays"/>
    <d v="2016-12-29T12:01:58"/>
    <d v="2017-01-18T12:01:58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x v="2577"/>
    <n v="36.666666666666664"/>
    <s v="theater"/>
    <s v="plays"/>
    <d v="2015-06-22T18:16:58"/>
    <d v="2015-07-13T01:00:00"/>
    <x v="5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x v="31"/>
    <n v="125"/>
    <s v="theater"/>
    <s v="plays"/>
    <d v="2016-03-13T14:57:37"/>
    <d v="2016-04-10T20:00:00"/>
    <x v="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x v="602"/>
    <n v="49.230769230769234"/>
    <s v="theater"/>
    <s v="plays"/>
    <d v="2016-05-31T15:42:14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x v="2578"/>
    <n v="42.296296296296298"/>
    <s v="theater"/>
    <s v="plays"/>
    <d v="2014-09-02T14:23:47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x v="2536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x v="2579"/>
    <n v="38.284313725490193"/>
    <s v="theater"/>
    <s v="plays"/>
    <d v="2015-08-27T15:00:23"/>
    <d v="2015-10-01T15:00:23"/>
    <x v="4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x v="2580"/>
    <n v="44.847826086956523"/>
    <s v="theater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x v="71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x v="2581"/>
    <n v="43.5"/>
    <s v="theater"/>
    <s v="plays"/>
    <d v="2014-10-11T08:30:16"/>
    <d v="2014-11-17T07:59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x v="2582"/>
    <n v="30.951807228915662"/>
    <s v="theater"/>
    <s v="plays"/>
    <d v="2016-07-20T10:05:40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x v="2583"/>
    <n v="55.230769230769234"/>
    <s v="theater"/>
    <s v="plays"/>
    <d v="2016-08-18T18:08:42"/>
    <d v="2016-09-08T18:08:42"/>
    <x v="5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x v="2584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x v="2"/>
    <n v="39.375"/>
    <s v="theater"/>
    <s v="plays"/>
    <d v="2015-08-06T17:31:1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x v="2585"/>
    <n v="66.152941176470591"/>
    <s v="theater"/>
    <s v="plays"/>
    <d v="2014-07-09T14:23:42"/>
    <d v="2014-09-07T14:23:4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x v="436"/>
    <n v="54.137931034482762"/>
    <s v="theater"/>
    <s v="plays"/>
    <d v="2015-05-26T18:07:39"/>
    <d v="2015-06-25T18:07:39"/>
    <x v="0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x v="31"/>
    <n v="104.16666666666667"/>
    <s v="theater"/>
    <s v="plays"/>
    <d v="2015-02-05T19:57:3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x v="8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x v="2586"/>
    <n v="59.210526315789473"/>
    <s v="theater"/>
    <s v="plays"/>
    <d v="2015-03-10T15:51:24"/>
    <d v="2015-04-01T03:59:00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x v="2587"/>
    <n v="119.17633928571429"/>
    <s v="theater"/>
    <s v="plays"/>
    <d v="2016-04-20T01:53:21"/>
    <d v="2016-05-14T03:59:00"/>
    <x v="5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x v="2588"/>
    <n v="164.61538461538461"/>
    <s v="theater"/>
    <s v="plays"/>
    <d v="2016-02-11T22:36:54"/>
    <d v="2016-03-05T01:00:00"/>
    <x v="5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x v="607"/>
    <n v="24.285714285714285"/>
    <s v="theater"/>
    <s v="plays"/>
    <d v="2015-08-07T09:27: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x v="2131"/>
    <n v="40.9375"/>
    <s v="theater"/>
    <s v="plays"/>
    <d v="2016-04-02T21:26:38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x v="2118"/>
    <n v="61.1"/>
    <s v="theater"/>
    <s v="plays"/>
    <d v="2014-04-24T12:22:50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x v="3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x v="2589"/>
    <n v="56.20192307692308"/>
    <s v="theater"/>
    <s v="plays"/>
    <d v="2015-07-11T00:41:20"/>
    <d v="2015-08-12T00:00:00"/>
    <x v="4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x v="2590"/>
    <n v="107.00207547169811"/>
    <s v="theater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x v="31"/>
    <n v="171.42857142857142"/>
    <s v="theater"/>
    <s v="plays"/>
    <d v="2016-10-18T10:36:34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x v="2419"/>
    <n v="110.5"/>
    <s v="theater"/>
    <s v="plays"/>
    <d v="2014-06-18T15:35:24"/>
    <d v="2014-08-17T15:35:24"/>
    <x v="7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x v="2591"/>
    <n v="179.27598566308242"/>
    <s v="theater"/>
    <s v="plays"/>
    <d v="2014-04-01T06:38:31"/>
    <d v="2014-05-05T06:38:31"/>
    <x v="4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x v="2592"/>
    <n v="22.90909090909091"/>
    <s v="theater"/>
    <s v="plays"/>
    <d v="2015-05-15T19:36:15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x v="991"/>
    <n v="43.125"/>
    <s v="theater"/>
    <s v="plays"/>
    <d v="2015-07-09T02:18:28"/>
    <d v="2015-07-31T08:58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x v="2593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x v="2122"/>
    <n v="47.407407407407405"/>
    <s v="theater"/>
    <s v="plays"/>
    <d v="2015-07-18T16:19:38"/>
    <d v="2015-08-05T18:36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x v="2594"/>
    <n v="15.129032258064516"/>
    <s v="theater"/>
    <s v="plays"/>
    <d v="2016-03-04T18:17:07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x v="2595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x v="10"/>
    <n v="59.117647058823529"/>
    <s v="theater"/>
    <s v="plays"/>
    <d v="2015-08-20T14:57:29"/>
    <d v="2015-10-05T16:00:0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x v="259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x v="2430"/>
    <n v="55.131578947368418"/>
    <s v="theater"/>
    <s v="plays"/>
    <d v="2014-12-24T12:11:23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x v="2597"/>
    <n v="26.536585365853657"/>
    <s v="theater"/>
    <s v="plays"/>
    <d v="2015-05-11T19:27:24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x v="2598"/>
    <n v="58.421052631578945"/>
    <s v="theater"/>
    <s v="plays"/>
    <d v="2014-08-18T17:46:34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x v="2599"/>
    <n v="122.53658536585365"/>
    <s v="theater"/>
    <s v="plays"/>
    <d v="2014-12-09T16:31:36"/>
    <d v="2015-01-08T16:31:36"/>
    <x v="0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x v="2600"/>
    <n v="87.961538461538467"/>
    <s v="theater"/>
    <s v="plays"/>
    <d v="2014-12-03T07:58:03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x v="2601"/>
    <n v="73.239999999999995"/>
    <s v="theater"/>
    <s v="plays"/>
    <d v="2014-09-30T20:36:53"/>
    <d v="2014-10-30T20:36:53"/>
    <x v="0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x v="3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x v="2602"/>
    <n v="39.53846153846154"/>
    <s v="theater"/>
    <s v="plays"/>
    <d v="2014-10-09T09:00:46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x v="2603"/>
    <n v="136.77777777777777"/>
    <s v="theater"/>
    <s v="plays"/>
    <d v="2014-10-14T22:37:28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x v="2604"/>
    <n v="99.343137254901961"/>
    <s v="theater"/>
    <s v="plays"/>
    <d v="2016-07-10T18:48:47"/>
    <d v="2016-08-11T03:59:00"/>
    <x v="4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x v="31"/>
    <n v="20"/>
    <s v="theater"/>
    <s v="plays"/>
    <d v="2016-10-06T13:10:54"/>
    <d v="2016-12-05T14:10:54"/>
    <x v="7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x v="2129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x v="2605"/>
    <n v="40.545945945945945"/>
    <s v="theater"/>
    <s v="plays"/>
    <d v="2016-03-31T17:36:17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x v="3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x v="2606"/>
    <n v="37.962962962962962"/>
    <s v="theater"/>
    <s v="plays"/>
    <d v="2015-01-22T04:13:42"/>
    <d v="2015-03-01T04:59:0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x v="31"/>
    <n v="33.333333333333336"/>
    <s v="theater"/>
    <s v="plays"/>
    <d v="2014-07-16T11:18:30"/>
    <d v="2014-07-30T11:18:30"/>
    <x v="2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x v="2607"/>
    <n v="58.571428571428569"/>
    <s v="theater"/>
    <s v="plays"/>
    <d v="2016-03-22T02:18:0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x v="2508"/>
    <n v="135.625"/>
    <s v="theater"/>
    <s v="plays"/>
    <d v="2016-02-18T10:13:25"/>
    <d v="2016-04-18T09:13:25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x v="2113"/>
    <n v="30.9375"/>
    <s v="theater"/>
    <s v="plays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x v="2608"/>
    <n v="176.08695652173913"/>
    <s v="theater"/>
    <s v="plays"/>
    <d v="2014-11-21T17:11:30"/>
    <d v="2014-12-21T17:11:30"/>
    <x v="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x v="2609"/>
    <n v="151.9814814814815"/>
    <s v="theater"/>
    <s v="plays"/>
    <d v="2016-07-25T16:44:30"/>
    <d v="2016-09-23T16:44:30"/>
    <x v="7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x v="2610"/>
    <n v="22.607142857142858"/>
    <s v="theater"/>
    <s v="plays"/>
    <d v="2016-05-13T12:57:34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x v="10"/>
    <n v="18.272727272727273"/>
    <s v="theater"/>
    <s v="plays"/>
    <d v="2015-04-07T19:53:30"/>
    <d v="2015-04-29T23:00:0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x v="1901"/>
    <n v="82.258064516129039"/>
    <s v="theater"/>
    <s v="plays"/>
    <d v="2015-05-01T15:32:27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x v="2611"/>
    <n v="68.534246575342465"/>
    <s v="theater"/>
    <s v="plays"/>
    <d v="2014-09-20T08:00:34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x v="1290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x v="2612"/>
    <n v="72.714285714285708"/>
    <s v="theater"/>
    <s v="plays"/>
    <d v="2014-12-15T19:55:07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x v="2613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x v="2614"/>
    <n v="55.972222222222221"/>
    <s v="theater"/>
    <s v="plays"/>
    <d v="2016-08-10T01:36:22"/>
    <d v="2016-09-04T01:36:22"/>
    <x v="0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x v="23"/>
    <n v="49.693548387096776"/>
    <s v="theater"/>
    <s v="plays"/>
    <d v="2015-02-15T00:12:03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x v="2615"/>
    <n v="79"/>
    <s v="theater"/>
    <s v="plays"/>
    <d v="2014-08-05T17:09:42"/>
    <d v="2014-08-26T17:09:42"/>
    <x v="5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x v="946"/>
    <n v="77.727272727272734"/>
    <s v="theater"/>
    <s v="plays"/>
    <d v="2016-02-17T14:03:10"/>
    <d v="2016-03-03T05:59:00"/>
    <x v="2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x v="2616"/>
    <n v="40.777777777777779"/>
    <s v="theater"/>
    <s v="plays"/>
    <d v="2014-08-15T19:10:22"/>
    <d v="2014-09-03T04:59:00"/>
    <x v="5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x v="2539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x v="2129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x v="2469"/>
    <n v="39.377358490566039"/>
    <s v="theater"/>
    <s v="plays"/>
    <d v="2014-12-17T23:58:02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x v="2383"/>
    <n v="81.673469387755105"/>
    <s v="theater"/>
    <s v="plays"/>
    <d v="2016-03-18T21:27:59"/>
    <d v="2016-05-17T21:27:59"/>
    <x v="7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x v="2617"/>
    <n v="44.912280701754383"/>
    <s v="theater"/>
    <s v="plays"/>
    <d v="2015-10-06T20:44:40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x v="2618"/>
    <n v="49.05797101449275"/>
    <s v="theater"/>
    <s v="plays"/>
    <d v="2016-04-23T00:22:36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x v="2498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x v="2619"/>
    <n v="61.0625"/>
    <s v="theater"/>
    <s v="plays"/>
    <d v="2016-07-15T14:30:57"/>
    <d v="2016-08-14T14:30:57"/>
    <x v="0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x v="2620"/>
    <n v="29"/>
    <s v="theater"/>
    <s v="plays"/>
    <d v="2015-11-30T23:08:02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x v="31"/>
    <n v="29.62962962962963"/>
    <s v="theater"/>
    <s v="plays"/>
    <d v="2016-05-16T17:01:30"/>
    <d v="2016-06-17T14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x v="2621"/>
    <n v="143.0952380952381"/>
    <s v="theater"/>
    <s v="plays"/>
    <d v="2016-02-29T23:48:05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x v="2622"/>
    <n v="52.354838709677416"/>
    <s v="theater"/>
    <s v="plays"/>
    <d v="2015-07-18T10:22:16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x v="1627"/>
    <n v="66.666666666666671"/>
    <s v="theater"/>
    <s v="plays"/>
    <d v="2015-03-09T08:53:2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x v="2623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x v="31"/>
    <n v="62.5"/>
    <s v="theater"/>
    <s v="plays"/>
    <d v="2014-05-29T14:09:34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x v="2624"/>
    <n v="35.492957746478872"/>
    <s v="theater"/>
    <s v="plays"/>
    <d v="2015-05-20T01:00:16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x v="2020"/>
    <n v="37.083333333333336"/>
    <s v="theater"/>
    <s v="plays"/>
    <d v="2015-11-10T14:14:5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x v="2387"/>
    <n v="69.333333333333329"/>
    <s v="theater"/>
    <s v="plays"/>
    <d v="2015-02-17T22:47:44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x v="2625"/>
    <n v="17.254901960784313"/>
    <s v="theater"/>
    <s v="plays"/>
    <d v="2017-02-13T14:38:49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x v="50"/>
    <n v="36.071428571428569"/>
    <s v="theater"/>
    <s v="plays"/>
    <d v="2015-05-04T15:04:10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x v="1246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x v="2626"/>
    <n v="56.065989847715734"/>
    <s v="theater"/>
    <s v="plays"/>
    <d v="2015-02-02T22:31:01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x v="2627"/>
    <n v="47.028571428571432"/>
    <s v="theater"/>
    <s v="plays"/>
    <d v="2016-09-06T22:27:24"/>
    <d v="2016-09-30T21:00:00"/>
    <x v="5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x v="2628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x v="43"/>
    <n v="88.235294117647058"/>
    <s v="theater"/>
    <s v="plays"/>
    <d v="2014-07-08T17:41:10"/>
    <d v="2014-07-26T07:00:0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x v="2629"/>
    <n v="80.717948717948715"/>
    <s v="theater"/>
    <s v="plays"/>
    <d v="2016-06-24T18:34:50"/>
    <d v="2016-08-23T18:34:50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x v="2570"/>
    <n v="39.487179487179489"/>
    <s v="theater"/>
    <s v="plays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x v="2412"/>
    <n v="84.854166666666671"/>
    <s v="theater"/>
    <s v="plays"/>
    <d v="2014-07-26T16:00:57"/>
    <d v="2014-08-16T16:00:57"/>
    <x v="5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x v="31"/>
    <n v="68.965517241379317"/>
    <s v="theater"/>
    <s v="plays"/>
    <d v="2016-03-31T17:48:07"/>
    <d v="2016-05-21T03:59:0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x v="109"/>
    <s v="0"/>
    <s v="theater"/>
    <s v="musical"/>
    <d v="2015-10-14T19:59:56"/>
    <d v="2015-12-13T20:59:56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x v="2630"/>
    <n v="1"/>
    <s v="theater"/>
    <s v="musical"/>
    <d v="2016-03-08T02:16:04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x v="108"/>
    <n v="1"/>
    <s v="theater"/>
    <s v="musical"/>
    <d v="2014-10-30T20:19:5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x v="2631"/>
    <n v="147.88135593220338"/>
    <s v="theater"/>
    <s v="musical"/>
    <d v="2014-08-29T18:04:57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x v="143"/>
    <n v="100"/>
    <s v="theater"/>
    <s v="musical"/>
    <d v="2014-11-03T22:29:09"/>
    <d v="2014-11-23T22:29:09"/>
    <x v="5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x v="2632"/>
    <n v="56.838709677419352"/>
    <s v="theater"/>
    <s v="musical"/>
    <d v="2016-10-06T14:57:47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x v="2633"/>
    <n v="176.94444444444446"/>
    <s v="theater"/>
    <s v="musical"/>
    <d v="2016-11-27T03:59:34"/>
    <d v="2017-01-14T03:59:00"/>
    <x v="6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x v="2634"/>
    <n v="127.6"/>
    <s v="theater"/>
    <s v="musical"/>
    <d v="2016-03-21T21:11:16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x v="109"/>
    <s v="0"/>
    <s v="theater"/>
    <s v="musical"/>
    <d v="2015-08-10T16:40:29"/>
    <d v="2015-09-14T16:40:29"/>
    <x v="4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x v="2635"/>
    <n v="66.142857142857139"/>
    <s v="theater"/>
    <s v="musical"/>
    <d v="2014-12-02T16:48:55"/>
    <d v="2015-01-01T16:48:55"/>
    <x v="0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x v="2636"/>
    <n v="108"/>
    <s v="theater"/>
    <s v="musical"/>
    <d v="2015-02-18T16:08:52"/>
    <d v="2015-04-19T15:08:52"/>
    <x v="7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x v="524"/>
    <n v="1"/>
    <s v="theater"/>
    <s v="musical"/>
    <d v="2016-08-08T16:15:06"/>
    <d v="2016-10-07T15:11:00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x v="148"/>
    <n v="18.333333333333332"/>
    <s v="theater"/>
    <s v="musical"/>
    <d v="2015-04-10T18:45:3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x v="109"/>
    <s v="0"/>
    <s v="theater"/>
    <s v="musical"/>
    <d v="2014-09-17T15:02:59"/>
    <d v="2014-10-05T05:00:00"/>
    <x v="5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x v="2637"/>
    <n v="7.5"/>
    <s v="theater"/>
    <s v="musical"/>
    <d v="2015-10-20T19:35:27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x v="109"/>
    <s v="0"/>
    <s v="theater"/>
    <s v="musical"/>
    <d v="2015-10-08T03:27:19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x v="2638"/>
    <n v="68.416666666666671"/>
    <s v="theater"/>
    <s v="musical"/>
    <d v="2016-02-09T05:48:07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x v="370"/>
    <n v="1"/>
    <s v="theater"/>
    <s v="musical"/>
    <d v="2016-10-22T23:17:18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x v="2639"/>
    <n v="60.125"/>
    <s v="theater"/>
    <s v="musical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x v="733"/>
    <n v="15"/>
    <s v="theater"/>
    <s v="musical"/>
    <d v="2016-08-16T17:58:47"/>
    <d v="2016-09-30T17:58:47"/>
    <x v="3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x v="2640"/>
    <n v="550.04109589041093"/>
    <s v="theater"/>
    <s v="plays"/>
    <d v="2014-09-05T07:00:45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x v="87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x v="31"/>
    <n v="29.411764705882351"/>
    <s v="theater"/>
    <s v="plays"/>
    <d v="2016-01-12T11:29:44"/>
    <d v="2016-02-02T11:29:4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x v="87"/>
    <n v="57.777777777777779"/>
    <s v="theater"/>
    <s v="plays"/>
    <d v="2014-07-08T15:30:42"/>
    <d v="2014-08-10T15:59:00"/>
    <x v="4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x v="2641"/>
    <n v="44.235294117647058"/>
    <s v="theater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x v="10"/>
    <n v="60.909090909090907"/>
    <s v="theater"/>
    <s v="plays"/>
    <d v="2015-07-06T08:43:2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x v="2642"/>
    <n v="68.84210526315789"/>
    <s v="theater"/>
    <s v="plays"/>
    <d v="2016-03-11T09:59:46"/>
    <d v="2016-04-03T17:00:00"/>
    <x v="5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x v="2643"/>
    <n v="73.582278481012665"/>
    <s v="theater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x v="2644"/>
    <n v="115.02173913043478"/>
    <s v="theater"/>
    <s v="plays"/>
    <d v="2017-01-02T21:50:3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x v="2645"/>
    <n v="110.75"/>
    <s v="theater"/>
    <s v="plays"/>
    <d v="2016-05-09T15:06:59"/>
    <d v="2016-06-01T21:42:00"/>
    <x v="5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x v="17"/>
    <n v="75.5"/>
    <s v="theater"/>
    <s v="plays"/>
    <d v="2014-05-16T20:36:20"/>
    <d v="2014-07-02T03:59:00"/>
    <x v="6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x v="2389"/>
    <n v="235.46153846153845"/>
    <s v="theater"/>
    <s v="plays"/>
    <d v="2015-02-20T06:39:10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x v="3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x v="2598"/>
    <n v="92.5"/>
    <s v="theater"/>
    <s v="plays"/>
    <d v="2016-03-18T21:31:12"/>
    <d v="2016-04-10T04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x v="2646"/>
    <n v="202.85"/>
    <s v="theater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x v="87"/>
    <n v="26"/>
    <s v="theater"/>
    <s v="plays"/>
    <d v="2016-10-22T10:50:30"/>
    <d v="2016-12-21T11:50:30"/>
    <x v="7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x v="2647"/>
    <n v="46.05263157894737"/>
    <s v="theater"/>
    <s v="plays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x v="2648"/>
    <n v="51"/>
    <s v="theater"/>
    <s v="plays"/>
    <d v="2015-10-17T19:23:42"/>
    <d v="2015-10-28T19:54:00"/>
    <x v="2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x v="31"/>
    <n v="31.578947368421051"/>
    <s v="theater"/>
    <s v="plays"/>
    <d v="2014-07-02T21:43:02"/>
    <d v="2014-07-24T07:00:0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x v="2649"/>
    <n v="53.363965517241382"/>
    <s v="theater"/>
    <s v="plays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x v="991"/>
    <n v="36.964285714285715"/>
    <s v="theater"/>
    <s v="plays"/>
    <d v="2015-06-30T13:20:52"/>
    <d v="2015-07-23T18:33:00"/>
    <x v="5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x v="2650"/>
    <n v="81.294117647058826"/>
    <s v="theater"/>
    <s v="plays"/>
    <d v="2015-05-12T16:12:1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x v="2651"/>
    <n v="20.083333333333332"/>
    <s v="theater"/>
    <s v="plays"/>
    <d v="2015-05-18T12:20:11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x v="2652"/>
    <n v="88.25"/>
    <s v="theater"/>
    <s v="plays"/>
    <d v="2014-06-30T15:04:27"/>
    <d v="2014-07-21T03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x v="1400"/>
    <n v="53.438596491228068"/>
    <s v="theater"/>
    <s v="plays"/>
    <d v="2014-08-27T22:43:04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x v="2653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x v="31"/>
    <n v="145.16129032258064"/>
    <s v="theater"/>
    <s v="plays"/>
    <d v="2016-07-05T20:57:09"/>
    <d v="2016-09-03T20:57:09"/>
    <x v="7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x v="2515"/>
    <n v="23.333333333333332"/>
    <s v="theater"/>
    <s v="plays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x v="2654"/>
    <n v="64.375"/>
    <s v="theater"/>
    <s v="plays"/>
    <d v="2014-08-25T19:34:44"/>
    <d v="2014-09-12T19:34:44"/>
    <x v="5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x v="2655"/>
    <n v="62.052763819095475"/>
    <s v="theater"/>
    <s v="plays"/>
    <d v="2014-06-12T13:46:58"/>
    <d v="2014-07-03T03:59:00"/>
    <x v="5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x v="78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x v="2616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x v="2656"/>
    <n v="99.5"/>
    <s v="theater"/>
    <s v="plays"/>
    <d v="2016-09-14T10:53:54"/>
    <d v="2016-10-05T10:53:54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x v="2657"/>
    <n v="62.166666666666664"/>
    <s v="theater"/>
    <s v="plays"/>
    <d v="2016-01-05T15:38:10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x v="2658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x v="2659"/>
    <n v="58.787878787878789"/>
    <s v="theater"/>
    <s v="plays"/>
    <d v="2016-09-20T02:48:16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x v="2660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x v="2661"/>
    <n v="41.944444444444443"/>
    <s v="theater"/>
    <s v="plays"/>
    <d v="2014-04-24T14:14:19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x v="2662"/>
    <n v="59.166666666666664"/>
    <s v="theater"/>
    <s v="plays"/>
    <d v="2015-08-14T15:54:20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x v="2663"/>
    <n v="200.49"/>
    <s v="theater"/>
    <s v="plays"/>
    <d v="2014-05-28T05:14:15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x v="2217"/>
    <n v="83.974358974358978"/>
    <s v="theater"/>
    <s v="plays"/>
    <d v="2014-07-09T18:53:24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x v="1237"/>
    <n v="57.258064516129032"/>
    <s v="theater"/>
    <s v="plays"/>
    <d v="2015-05-23T19:50: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x v="43"/>
    <n v="58.064516129032256"/>
    <s v="theater"/>
    <s v="plays"/>
    <d v="2014-10-28T14:21:23"/>
    <d v="2014-11-27T15:21:23"/>
    <x v="0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x v="2664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x v="582"/>
    <n v="74.117647058823536"/>
    <s v="theater"/>
    <s v="plays"/>
    <d v="2014-09-09T23:09:39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x v="2665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x v="2666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x v="2213"/>
    <n v="121.36363636363636"/>
    <s v="theater"/>
    <s v="plays"/>
    <d v="2014-12-22T20:53:30"/>
    <d v="2015-01-11T20:53:3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x v="1342"/>
    <n v="39.743589743589745"/>
    <s v="theater"/>
    <s v="plays"/>
    <d v="2014-12-15T14:48:36"/>
    <d v="2015-02-13T14:48:36"/>
    <x v="7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x v="1277"/>
    <n v="72"/>
    <s v="theater"/>
    <s v="plays"/>
    <d v="2016-04-19T11:10:48"/>
    <d v="2016-05-10T11:10:48"/>
    <x v="5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x v="2667"/>
    <n v="40.632352941176471"/>
    <s v="theater"/>
    <s v="plays"/>
    <d v="2016-02-01T19:21:27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x v="2624"/>
    <n v="63"/>
    <s v="theater"/>
    <s v="plays"/>
    <d v="2014-09-15T14:26:56"/>
    <d v="2014-10-15T14:26:56"/>
    <x v="0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x v="1247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x v="1415"/>
    <n v="38.589743589743591"/>
    <s v="theater"/>
    <s v="plays"/>
    <d v="2015-05-05T12:59:53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x v="2217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x v="2668"/>
    <n v="43.2"/>
    <s v="theater"/>
    <s v="plays"/>
    <d v="2016-07-05T12:06:28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x v="2669"/>
    <n v="15.148518518518518"/>
    <s v="theater"/>
    <s v="plays"/>
    <d v="2016-04-01T16:33:14"/>
    <d v="2016-05-31T16:33:14"/>
    <x v="7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x v="2670"/>
    <n v="83.571428571428569"/>
    <s v="theater"/>
    <s v="plays"/>
    <d v="2014-06-02T13:01:54"/>
    <d v="2014-06-23T18:00:00"/>
    <x v="5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x v="2671"/>
    <n v="140"/>
    <s v="theater"/>
    <s v="plays"/>
    <d v="2014-08-28T21:55:49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x v="2672"/>
    <n v="80.869565217391298"/>
    <s v="theater"/>
    <s v="plays"/>
    <d v="2016-07-01T01:09:38"/>
    <d v="2016-07-22T05:26:00"/>
    <x v="5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x v="2673"/>
    <n v="53.846153846153847"/>
    <s v="theater"/>
    <s v="plays"/>
    <d v="2014-06-20T03:24:46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x v="2674"/>
    <n v="30.928571428571427"/>
    <s v="theater"/>
    <s v="plays"/>
    <d v="2014-05-26T16:59:06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x v="2675"/>
    <n v="67.962962962962962"/>
    <s v="theater"/>
    <s v="plays"/>
    <d v="2015-03-09T13:49:48"/>
    <d v="2015-04-03T13:49:48"/>
    <x v="0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x v="430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x v="2676"/>
    <n v="110.86538461538461"/>
    <s v="theater"/>
    <s v="plays"/>
    <d v="2015-05-10T04:07:47"/>
    <d v="2015-05-31T06:59:0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x v="1240"/>
    <n v="106.84210526315789"/>
    <s v="theater"/>
    <s v="plays"/>
    <d v="2016-05-15T17:42:46"/>
    <d v="2016-06-04T17:42:46"/>
    <x v="5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x v="1099"/>
    <n v="105.51546391752578"/>
    <s v="theater"/>
    <s v="plays"/>
    <d v="2015-04-24T13:21:07"/>
    <d v="2015-05-26T03:59:00"/>
    <x v="4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x v="2677"/>
    <n v="132.96296296296296"/>
    <s v="theater"/>
    <s v="plays"/>
    <d v="2015-02-01T23:53:39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x v="2678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x v="1266"/>
    <n v="310"/>
    <s v="theater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x v="2679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x v="2680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x v="2681"/>
    <n v="86.224999999999994"/>
    <s v="theater"/>
    <s v="plays"/>
    <d v="2015-06-10T23:50:06"/>
    <d v="2015-07-02T23:50:06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x v="2624"/>
    <n v="114.54545454545455"/>
    <s v="theater"/>
    <s v="plays"/>
    <d v="2014-10-15T22:28:04"/>
    <d v="2014-11-05T23:28:04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x v="2682"/>
    <n v="47.657142857142858"/>
    <s v="theater"/>
    <s v="plays"/>
    <d v="2016-01-12T16:07:27"/>
    <d v="2016-02-11T22:59:00"/>
    <x v="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x v="2683"/>
    <n v="72.888888888888886"/>
    <s v="theater"/>
    <s v="plays"/>
    <d v="2014-10-31T18:04:22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x v="2684"/>
    <n v="49.545505617977533"/>
    <s v="theater"/>
    <s v="plays"/>
    <d v="2016-04-05T11:47:40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x v="74"/>
    <n v="25.4"/>
    <s v="theater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x v="2685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x v="1266"/>
    <n v="61.060606060606062"/>
    <s v="theater"/>
    <s v="plays"/>
    <d v="2016-09-19T08:21:34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x v="2686"/>
    <n v="60.064516129032256"/>
    <s v="theater"/>
    <s v="plays"/>
    <d v="2015-07-20T04:06:16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x v="2687"/>
    <n v="72.400000000000006"/>
    <s v="theater"/>
    <s v="plays"/>
    <d v="2015-02-06T04:55:12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x v="709"/>
    <n v="100"/>
    <s v="theater"/>
    <s v="plays"/>
    <d v="2015-07-18T16:15:5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x v="2688"/>
    <n v="51.666666666666664"/>
    <s v="theater"/>
    <s v="plays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x v="2689"/>
    <n v="32.75"/>
    <s v="theater"/>
    <s v="plays"/>
    <d v="2014-11-25T16:15:33"/>
    <d v="2015-01-24T12:00:00"/>
    <x v="7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x v="109"/>
    <s v="0"/>
    <s v="theater"/>
    <s v="plays"/>
    <d v="2015-04-09T00:35:08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x v="2690"/>
    <n v="61"/>
    <s v="theater"/>
    <s v="plays"/>
    <d v="2015-03-26T21:38:16"/>
    <d v="2015-05-25T21:38:16"/>
    <x v="7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x v="2691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x v="886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x v="2692"/>
    <n v="37.5"/>
    <s v="theater"/>
    <s v="plays"/>
    <d v="2015-10-20T16:35:03"/>
    <d v="2015-11-12T06:59:00"/>
    <x v="5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x v="2693"/>
    <n v="45"/>
    <s v="theater"/>
    <s v="plays"/>
    <d v="2014-06-23T22:31:45"/>
    <d v="2014-07-15T22:00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x v="2694"/>
    <n v="100.625"/>
    <s v="theater"/>
    <s v="plays"/>
    <d v="2016-06-27T10:47:48"/>
    <d v="2016-07-17T10:47:48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x v="2695"/>
    <n v="25.571428571428573"/>
    <s v="theater"/>
    <s v="plays"/>
    <d v="2014-07-13T02:09:15"/>
    <d v="2014-08-12T01:53:58"/>
    <x v="0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x v="109"/>
    <s v="0"/>
    <s v="theater"/>
    <s v="plays"/>
    <d v="2015-11-17T22:05:5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x v="172"/>
    <n v="25"/>
    <s v="theater"/>
    <s v="plays"/>
    <d v="2014-08-07T05:09:04"/>
    <d v="2014-09-06T05:09:04"/>
    <x v="0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x v="109"/>
    <s v="0"/>
    <s v="theater"/>
    <s v="plays"/>
    <d v="2014-06-03T17:02:44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x v="109"/>
    <s v="0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x v="709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x v="2696"/>
    <n v="202"/>
    <s v="theater"/>
    <s v="plays"/>
    <d v="2016-09-08T09:20:39"/>
    <d v="2016-10-08T09:20:39"/>
    <x v="0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x v="460"/>
    <n v="25"/>
    <s v="theater"/>
    <s v="plays"/>
    <d v="2015-06-09T07:11: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x v="2697"/>
    <n v="99.538461538461533"/>
    <s v="theater"/>
    <s v="musical"/>
    <d v="2016-01-26T16:57:16"/>
    <d v="2016-02-16T05:59:00"/>
    <x v="5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x v="2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x v="1004"/>
    <n v="215.25"/>
    <s v="theater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x v="2698"/>
    <n v="120.54545454545455"/>
    <s v="theater"/>
    <s v="musical"/>
    <d v="2016-02-03T00:51:13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x v="1246"/>
    <n v="37.666666666666664"/>
    <s v="theater"/>
    <s v="musical"/>
    <d v="2016-09-06T19:15:35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x v="2699"/>
    <n v="172.23333333333332"/>
    <s v="theater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x v="43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x v="2700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x v="2701"/>
    <n v="267.64705882352939"/>
    <s v="theater"/>
    <s v="musical"/>
    <d v="2014-05-12T19:33:18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x v="2702"/>
    <n v="75.959999999999994"/>
    <s v="theater"/>
    <s v="musical"/>
    <d v="2014-11-11T20:25:15"/>
    <d v="2014-12-01T20:25:15"/>
    <x v="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x v="2703"/>
    <n v="59.03846153846154"/>
    <s v="theater"/>
    <s v="musical"/>
    <d v="2014-04-18T11:18:58"/>
    <d v="2014-05-19T05:00:00"/>
    <x v="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x v="2704"/>
    <n v="50.111022727272733"/>
    <s v="theater"/>
    <s v="musical"/>
    <d v="2015-06-27T02:35:53"/>
    <d v="2015-08-26T02:35:53"/>
    <x v="7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x v="2705"/>
    <n v="55.502967032967035"/>
    <s v="theater"/>
    <s v="musical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x v="31"/>
    <n v="166.66666666666666"/>
    <s v="theater"/>
    <s v="musical"/>
    <d v="2015-06-18T11:12:17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x v="2706"/>
    <n v="47.428571428571431"/>
    <s v="theater"/>
    <s v="musical"/>
    <d v="2015-07-08T19:31:29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x v="31"/>
    <n v="64.935064935064929"/>
    <s v="theater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x v="31"/>
    <n v="55.555555555555557"/>
    <s v="theater"/>
    <s v="musical"/>
    <d v="2016-05-09T20:13:52"/>
    <d v="2016-05-29T00:36:00"/>
    <x v="5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x v="2707"/>
    <n v="74.224299065420567"/>
    <s v="theater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x v="2708"/>
    <n v="106.9271875"/>
    <s v="theater"/>
    <s v="musical"/>
    <d v="2014-05-29T04:00:45"/>
    <d v="2014-07-03T04:00:45"/>
    <x v="4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x v="2709"/>
    <n v="41.696428571428569"/>
    <s v="theater"/>
    <s v="musical"/>
    <d v="2015-02-15T00:28:1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x v="2710"/>
    <n v="74.243275862068955"/>
    <s v="theater"/>
    <s v="musical"/>
    <d v="2014-05-13T17:28:10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x v="31"/>
    <n v="73.333333333333329"/>
    <s v="theater"/>
    <s v="musical"/>
    <d v="2016-03-16T14:21:1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x v="31"/>
    <n v="100"/>
    <s v="theater"/>
    <s v="musical"/>
    <d v="2015-05-14T22:20:10"/>
    <d v="2015-06-13T22:20:10"/>
    <x v="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x v="2711"/>
    <n v="38.421052631578945"/>
    <s v="theater"/>
    <s v="musical"/>
    <d v="2016-05-03T20:34:12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x v="1097"/>
    <n v="166.96969696969697"/>
    <s v="theater"/>
    <s v="musical"/>
    <d v="2016-11-08T14:48:26"/>
    <d v="2016-11-29T06:00:00"/>
    <x v="5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x v="2123"/>
    <n v="94.912280701754383"/>
    <s v="theater"/>
    <s v="musical"/>
    <d v="2016-10-13T00:07:27"/>
    <d v="2016-11-15T02:08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x v="31"/>
    <n v="100"/>
    <s v="theater"/>
    <s v="musical"/>
    <d v="2015-03-24T19:00:55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x v="598"/>
    <n v="143.21428571428572"/>
    <s v="theater"/>
    <s v="musical"/>
    <d v="2015-03-12T22:37:23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x v="2712"/>
    <n v="90.819148936170208"/>
    <s v="theater"/>
    <s v="musical"/>
    <d v="2014-06-24T08:49:38"/>
    <d v="2014-08-01T0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x v="2713"/>
    <n v="48.542372881355931"/>
    <s v="theater"/>
    <s v="musical"/>
    <d v="2014-09-05T02:40:21"/>
    <d v="2014-09-27T04:00:00"/>
    <x v="5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x v="2714"/>
    <n v="70.027777777777771"/>
    <s v="theater"/>
    <s v="musical"/>
    <d v="2014-12-16T19:39:40"/>
    <d v="2015-02-14T19:39:40"/>
    <x v="7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x v="2715"/>
    <n v="135.62608695652173"/>
    <s v="theater"/>
    <s v="musical"/>
    <d v="2016-02-25T17:39:00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x v="43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x v="2716"/>
    <n v="94.90384615384616"/>
    <s v="theater"/>
    <s v="musical"/>
    <d v="2014-08-14T21:11:25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x v="1409"/>
    <n v="75.370370370370367"/>
    <s v="theater"/>
    <s v="musical"/>
    <d v="2016-06-25T20:41:37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x v="2717"/>
    <n v="64.458333333333329"/>
    <s v="theater"/>
    <s v="musical"/>
    <d v="2016-02-20T03:22:00"/>
    <d v="2016-03-15T16:00:00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x v="935"/>
    <n v="115"/>
    <s v="theater"/>
    <s v="musical"/>
    <d v="2016-06-10T23:32:12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x v="2718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x v="2719"/>
    <n v="93.774647887323937"/>
    <s v="theater"/>
    <s v="musical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x v="2720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x v="886"/>
    <n v="500"/>
    <s v="theater"/>
    <s v="musical"/>
    <d v="2015-11-25T16:41:59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x v="2721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x v="109"/>
    <s v="0"/>
    <s v="theater"/>
    <s v="musical"/>
    <d v="2016-10-23T16:00:23"/>
    <d v="2016-11-22T17:00:23"/>
    <x v="0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x v="109"/>
    <s v="0"/>
    <s v="theater"/>
    <s v="musical"/>
    <d v="2014-05-07T16:36:32"/>
    <d v="2014-07-06T16:36:32"/>
    <x v="7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x v="1228"/>
    <n v="17.5"/>
    <s v="theater"/>
    <s v="musical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x v="2722"/>
    <n v="174"/>
    <s v="theater"/>
    <s v="musical"/>
    <d v="2014-11-25T22:32:09"/>
    <d v="2014-12-16T22:32:0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x v="460"/>
    <n v="50"/>
    <s v="theater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x v="1312"/>
    <n v="5"/>
    <s v="theater"/>
    <s v="musical"/>
    <d v="2015-07-16T10:28:10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x v="2723"/>
    <n v="1"/>
    <s v="theater"/>
    <s v="musical"/>
    <d v="2016-11-15T00:42:36"/>
    <d v="2017-01-14T00:42:36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x v="2724"/>
    <n v="145.40540540540542"/>
    <s v="theater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x v="2725"/>
    <n v="205"/>
    <s v="theater"/>
    <s v="musical"/>
    <d v="2014-07-11T17:20:48"/>
    <d v="2014-08-10T17:20:48"/>
    <x v="0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x v="2726"/>
    <n v="100.5"/>
    <s v="theater"/>
    <s v="musical"/>
    <d v="2016-02-10T22:20:43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x v="2727"/>
    <n v="55.0625"/>
    <s v="theater"/>
    <s v="musical"/>
    <d v="2014-12-09T17:41:23"/>
    <d v="2015-01-11T04:59:00"/>
    <x v="4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x v="2728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x v="109"/>
    <s v="0"/>
    <s v="theater"/>
    <s v="musical"/>
    <d v="2015-09-22T03:01:46"/>
    <d v="2015-10-22T03:01:46"/>
    <x v="0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x v="2729"/>
    <n v="58.95"/>
    <s v="theater"/>
    <s v="musical"/>
    <d v="2016-02-03T23:19:28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x v="109"/>
    <s v="0"/>
    <s v="theater"/>
    <s v="musical"/>
    <d v="2016-06-06T00:13:4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x v="133"/>
    <n v="1.5"/>
    <s v="theater"/>
    <s v="musical"/>
    <d v="2014-07-29T21:17:20"/>
    <d v="2014-09-27T21:17:20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x v="2730"/>
    <n v="5"/>
    <s v="theater"/>
    <s v="musical"/>
    <d v="2014-06-09T06:13:01"/>
    <d v="2014-06-29T06:13:01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x v="2731"/>
    <n v="50.555555555555557"/>
    <s v="theater"/>
    <s v="musical"/>
    <d v="2015-03-27T21:48:59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x v="31"/>
    <n v="41.666666666666664"/>
    <s v="theater"/>
    <s v="plays"/>
    <d v="2015-02-24T10:53:39"/>
    <d v="2015-04-25T09:53:3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x v="982"/>
    <n v="53.289473684210527"/>
    <s v="theater"/>
    <s v="plays"/>
    <d v="2014-06-10T12:38:27"/>
    <d v="2014-07-30T23:00:00"/>
    <x v="6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x v="2732"/>
    <n v="70.230769230769226"/>
    <s v="theater"/>
    <s v="plays"/>
    <d v="2015-02-19T20:22:38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x v="2733"/>
    <n v="43.421052631578945"/>
    <s v="theater"/>
    <s v="plays"/>
    <d v="2016-04-27T15:02:53"/>
    <d v="2016-05-31T11:00:0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x v="1708"/>
    <n v="199.18181818181819"/>
    <s v="theater"/>
    <s v="plays"/>
    <d v="2015-04-15T18:01:48"/>
    <d v="2015-06-01T03:59:00"/>
    <x v="6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x v="273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x v="2735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x v="2736"/>
    <n v="50.000500000000002"/>
    <s v="theater"/>
    <s v="plays"/>
    <d v="2015-07-22T06:14:17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x v="2737"/>
    <n v="48.339729729729726"/>
    <s v="theater"/>
    <s v="plays"/>
    <d v="2014-06-17T16:33:43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x v="75"/>
    <n v="107.25"/>
    <s v="theater"/>
    <s v="plays"/>
    <d v="2015-10-07T16:43:36"/>
    <d v="2015-10-24T03:59:00"/>
    <x v="2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x v="273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x v="201"/>
    <n v="40.92307692307692"/>
    <s v="theater"/>
    <s v="plays"/>
    <d v="2015-06-29T05:01:44"/>
    <d v="2015-07-17T21:02:00"/>
    <x v="5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x v="2255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x v="2739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x v="2740"/>
    <n v="72.381578947368425"/>
    <s v="theater"/>
    <s v="plays"/>
    <d v="2015-11-21T20:06:57"/>
    <d v="2016-01-19T22:59:00"/>
    <x v="9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x v="938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x v="1277"/>
    <n v="38.571428571428569"/>
    <s v="theater"/>
    <s v="plays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x v="2741"/>
    <n v="107.57142857142857"/>
    <s v="theater"/>
    <s v="plays"/>
    <d v="2015-05-27T01:40:14"/>
    <d v="2015-06-17T01:40:14"/>
    <x v="5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x v="650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x v="2742"/>
    <n v="70.461538461538467"/>
    <s v="theater"/>
    <s v="plays"/>
    <d v="2015-01-30T22:16:41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x v="31"/>
    <n v="178.57142857142858"/>
    <s v="theater"/>
    <s v="plays"/>
    <d v="2014-11-01T12:39:47"/>
    <d v="2014-12-31T13:39:47"/>
    <x v="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x v="20"/>
    <n v="62.625"/>
    <s v="theater"/>
    <s v="plays"/>
    <d v="2016-08-11T20:46:11"/>
    <d v="2016-08-31T20:46:11"/>
    <x v="5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x v="2743"/>
    <n v="75"/>
    <s v="theater"/>
    <s v="plays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x v="2744"/>
    <n v="58.901111111111113"/>
    <s v="theater"/>
    <s v="plays"/>
    <d v="2014-10-15T20:22:25"/>
    <d v="2014-11-05T21:22:25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x v="436"/>
    <n v="139.55555555555554"/>
    <s v="theater"/>
    <s v="plays"/>
    <d v="2016-01-06T02:45:35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x v="988"/>
    <n v="70"/>
    <s v="theater"/>
    <s v="plays"/>
    <d v="2014-11-20T20:56:12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x v="2745"/>
    <n v="57.385964912280699"/>
    <s v="theater"/>
    <s v="plays"/>
    <d v="2015-05-19T10:41:0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x v="583"/>
    <n v="40"/>
    <s v="theater"/>
    <s v="plays"/>
    <d v="2016-03-31T22:36:48"/>
    <d v="2016-04-21T22:36:48"/>
    <x v="5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x v="2460"/>
    <n v="64.285714285714292"/>
    <s v="theater"/>
    <s v="plays"/>
    <d v="2016-07-02T22:14:12"/>
    <d v="2016-08-03T04:09:00"/>
    <x v="4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x v="426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x v="2746"/>
    <n v="1008.24"/>
    <s v="theater"/>
    <s v="plays"/>
    <d v="2015-04-22T17:03:2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x v="982"/>
    <n v="63.28125"/>
    <s v="theater"/>
    <s v="plays"/>
    <d v="2015-05-31T03:25:24"/>
    <d v="2015-07-30T03:25:24"/>
    <x v="7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x v="2747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x v="2748"/>
    <n v="25.647058823529413"/>
    <s v="theater"/>
    <s v="plays"/>
    <d v="2014-05-21T18:51:27"/>
    <d v="2014-07-20T18:51:27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x v="2749"/>
    <n v="47.695652173913047"/>
    <s v="theater"/>
    <s v="plays"/>
    <d v="2014-04-11T11:50:5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x v="2750"/>
    <n v="56.05263157894737"/>
    <s v="theater"/>
    <s v="plays"/>
    <d v="2014-05-07T01:44:24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x v="2751"/>
    <n v="81.319999999999993"/>
    <s v="theater"/>
    <s v="plays"/>
    <d v="2014-05-07T14:48:5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x v="2752"/>
    <n v="70.166666666666671"/>
    <s v="theater"/>
    <s v="plays"/>
    <d v="2015-09-01T15:02:5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x v="837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x v="2753"/>
    <n v="188.55555555555554"/>
    <s v="theater"/>
    <s v="plays"/>
    <d v="2015-06-04T05:23:11"/>
    <d v="2015-07-19T05:23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x v="2754"/>
    <n v="49.511627906976742"/>
    <s v="theater"/>
    <s v="plays"/>
    <d v="2015-09-18T19:36:2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x v="2755"/>
    <n v="75.464285714285708"/>
    <s v="theater"/>
    <s v="plays"/>
    <d v="2015-05-12T18:24:44"/>
    <d v="2015-06-11T18:24:44"/>
    <x v="0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x v="2756"/>
    <n v="9.5"/>
    <s v="theater"/>
    <s v="plays"/>
    <d v="2014-12-02T02:59:03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x v="2757"/>
    <n v="35.5"/>
    <s v="theater"/>
    <s v="plays"/>
    <d v="2015-06-17T10:32:59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x v="418"/>
    <n v="10"/>
    <s v="theater"/>
    <s v="plays"/>
    <d v="2015-03-02T04:34:36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x v="2758"/>
    <n v="13"/>
    <s v="theater"/>
    <s v="plays"/>
    <d v="2014-07-28T20:09:38"/>
    <d v="2014-09-01T20:09:38"/>
    <x v="4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x v="2759"/>
    <n v="89.4"/>
    <s v="theater"/>
    <s v="plays"/>
    <d v="2015-04-09T21:14:18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x v="453"/>
    <n v="25"/>
    <s v="theater"/>
    <s v="plays"/>
    <d v="2015-02-24T23:17:51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x v="459"/>
    <n v="1"/>
    <s v="theater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x v="2760"/>
    <n v="65"/>
    <s v="theater"/>
    <s v="plays"/>
    <d v="2014-07-09T17:41:30"/>
    <d v="2014-08-01T17:12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x v="172"/>
    <n v="10"/>
    <s v="theater"/>
    <s v="plays"/>
    <d v="2015-05-04T10:20:44"/>
    <d v="2015-05-22T21:00:00"/>
    <x v="5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x v="167"/>
    <n v="1"/>
    <s v="theater"/>
    <s v="plays"/>
    <d v="2014-05-30T21:26:47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x v="2761"/>
    <n v="81.538461538461533"/>
    <s v="theater"/>
    <s v="plays"/>
    <d v="2014-07-13T15:51:50"/>
    <d v="2014-08-12T15:51:50"/>
    <x v="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x v="152"/>
    <n v="100"/>
    <s v="theater"/>
    <s v="plays"/>
    <d v="2014-10-02T14:09:37"/>
    <d v="2014-11-12T21:47:00"/>
    <x v="3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x v="473"/>
    <n v="1"/>
    <s v="theater"/>
    <s v="plays"/>
    <d v="2016-08-29T06:15:56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x v="109"/>
    <s v="0"/>
    <s v="theater"/>
    <s v="plays"/>
    <d v="2015-09-06T15:11:45"/>
    <d v="2015-11-05T16:11:45"/>
    <x v="7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x v="444"/>
    <n v="20"/>
    <s v="theater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x v="2762"/>
    <n v="46.428571428571431"/>
    <s v="theater"/>
    <s v="plays"/>
    <d v="2014-07-21T15:38:18"/>
    <d v="2014-08-30T05:30:00"/>
    <x v="3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x v="1219"/>
    <n v="5.5"/>
    <s v="theater"/>
    <s v="plays"/>
    <d v="2016-02-02T22:43:41"/>
    <d v="2016-03-23T03:29:00"/>
    <x v="6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x v="2763"/>
    <n v="50.2"/>
    <s v="theater"/>
    <s v="plays"/>
    <d v="2016-05-19T19:32:19"/>
    <d v="2016-06-18T19:32:19"/>
    <x v="0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x v="418"/>
    <n v="10"/>
    <s v="theater"/>
    <s v="musical"/>
    <d v="2014-08-14T15:50:05"/>
    <d v="2014-09-08T15:50:05"/>
    <x v="0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x v="2764"/>
    <n v="30.133333333333333"/>
    <s v="theater"/>
    <s v="musical"/>
    <d v="2015-02-12T17:23:1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x v="2154"/>
    <n v="150"/>
    <s v="theater"/>
    <s v="musical"/>
    <d v="2014-06-03T04:07:58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x v="129"/>
    <n v="13.333333333333334"/>
    <s v="theater"/>
    <s v="musical"/>
    <d v="2017-01-28T18:44:10"/>
    <d v="2017-03-29T17:44:10"/>
    <x v="7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x v="109"/>
    <s v="0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x v="109"/>
    <s v="0"/>
    <s v="theater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x v="109"/>
    <s v="0"/>
    <s v="theater"/>
    <s v="musical"/>
    <d v="2015-01-03T00:23:42"/>
    <d v="2015-01-24T01:00:0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x v="109"/>
    <s v="0"/>
    <s v="theater"/>
    <s v="musical"/>
    <d v="2016-09-02T08:19:25"/>
    <d v="2016-09-03T10:00:00"/>
    <x v="1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x v="2765"/>
    <n v="44.760869565217391"/>
    <s v="theater"/>
    <s v="musical"/>
    <d v="2016-01-03T14:58:48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x v="2766"/>
    <n v="88.642857142857139"/>
    <s v="theater"/>
    <s v="musical"/>
    <d v="2016-11-08T16:15:52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x v="2767"/>
    <n v="10"/>
    <s v="theater"/>
    <s v="musical"/>
    <d v="2015-05-30T19:39:0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x v="109"/>
    <s v="0"/>
    <s v="theater"/>
    <s v="musical"/>
    <d v="2014-12-26T20:39:56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x v="2768"/>
    <n v="57.647058823529413"/>
    <s v="theater"/>
    <s v="musical"/>
    <d v="2014-06-25T19:33:40"/>
    <d v="2014-07-30T23:00:00"/>
    <x v="4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x v="152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x v="109"/>
    <s v="0"/>
    <s v="theater"/>
    <s v="musical"/>
    <d v="2016-01-04T23:36:10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x v="109"/>
    <s v="0"/>
    <s v="theater"/>
    <s v="musical"/>
    <d v="2014-08-03T14:27:49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x v="109"/>
    <s v="0"/>
    <s v="theater"/>
    <s v="musical"/>
    <d v="2015-03-02T18:59:52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x v="109"/>
    <s v="0"/>
    <s v="theater"/>
    <s v="musical"/>
    <d v="2016-04-09T22:49:51"/>
    <d v="2016-05-09T22:49:51"/>
    <x v="0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x v="109"/>
    <s v="0"/>
    <s v="theater"/>
    <s v="musical"/>
    <d v="2014-11-11T05:28:22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x v="1922"/>
    <n v="17.5"/>
    <s v="theater"/>
    <s v="musical"/>
    <d v="2015-03-16T20:35:29"/>
    <d v="2015-05-01T22:00:00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x v="2769"/>
    <n v="38.714285714285715"/>
    <s v="theater"/>
    <s v="plays"/>
    <d v="2017-01-27T13:05:5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x v="2770"/>
    <n v="13.111111111111111"/>
    <s v="theater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x v="2771"/>
    <n v="315.5"/>
    <s v="theater"/>
    <s v="plays"/>
    <d v="2015-06-16T18:12:24"/>
    <d v="2015-08-15T18:12:24"/>
    <x v="7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x v="2164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x v="109"/>
    <s v="0"/>
    <s v="theater"/>
    <s v="plays"/>
    <d v="2014-08-16T15:39:17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x v="2772"/>
    <n v="128.27380952380952"/>
    <s v="theater"/>
    <s v="plays"/>
    <d v="2014-05-20T15:47:20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x v="2773"/>
    <n v="47.272727272727273"/>
    <s v="theater"/>
    <s v="plays"/>
    <d v="2016-11-05T23:00:12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x v="152"/>
    <n v="50"/>
    <s v="theater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x v="2774"/>
    <n v="42.5"/>
    <s v="theater"/>
    <s v="plays"/>
    <d v="2014-06-03T04:36:18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x v="2775"/>
    <n v="44"/>
    <s v="theater"/>
    <s v="plays"/>
    <d v="2014-12-09T20:58:03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x v="397"/>
    <n v="50.875"/>
    <s v="theater"/>
    <s v="plays"/>
    <d v="2015-07-08T11:34:30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x v="2372"/>
    <n v="62.5"/>
    <s v="theater"/>
    <s v="plays"/>
    <d v="2014-07-23T18:36:01"/>
    <d v="2014-08-12T18:36:01"/>
    <x v="5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x v="2331"/>
    <n v="27"/>
    <s v="theater"/>
    <s v="plays"/>
    <d v="2015-05-12T02:13:1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x v="1863"/>
    <n v="25"/>
    <s v="theater"/>
    <s v="plays"/>
    <d v="2015-11-09T19:49:59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x v="2776"/>
    <n v="47.258064516129032"/>
    <s v="theater"/>
    <s v="plays"/>
    <d v="2016-10-20T11:14: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x v="109"/>
    <s v="0"/>
    <s v="theater"/>
    <s v="plays"/>
    <d v="2015-07-01T00:16:05"/>
    <d v="2015-08-14T19:38:00"/>
    <x v="3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x v="479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x v="2777"/>
    <n v="24.714285714285715"/>
    <s v="theater"/>
    <s v="plays"/>
    <d v="2015-04-30T14:58:23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x v="2778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x v="2779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x v="2780"/>
    <n v="16.25"/>
    <s v="theater"/>
    <s v="plays"/>
    <d v="2014-07-14T03:14:56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x v="2781"/>
    <n v="33.75"/>
    <s v="theater"/>
    <s v="plays"/>
    <d v="2014-08-12T08:37:22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x v="2782"/>
    <n v="61.666666666666664"/>
    <s v="theater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x v="2783"/>
    <n v="83.138888888888886"/>
    <s v="theater"/>
    <s v="plays"/>
    <d v="2014-10-27T19:29:37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x v="440"/>
    <n v="1"/>
    <s v="theater"/>
    <s v="plays"/>
    <d v="2015-02-24T06:28:50"/>
    <d v="2015-04-25T04:35:00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x v="709"/>
    <n v="142.85714285714286"/>
    <s v="theater"/>
    <s v="plays"/>
    <d v="2015-10-31T05:04:09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x v="2784"/>
    <n v="33.666666666666664"/>
    <s v="theater"/>
    <s v="plays"/>
    <d v="2015-04-20T19:39:16"/>
    <d v="2015-05-10T22:59:00"/>
    <x v="5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x v="119"/>
    <n v="5"/>
    <s v="theater"/>
    <s v="plays"/>
    <d v="2016-05-02T23:38:29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x v="109"/>
    <s v="0"/>
    <s v="theater"/>
    <s v="plays"/>
    <d v="2016-05-04T11:19:12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x v="2785"/>
    <n v="10"/>
    <s v="theater"/>
    <s v="plays"/>
    <d v="2014-08-12T12:39:21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x v="418"/>
    <n v="40"/>
    <s v="theater"/>
    <s v="plays"/>
    <d v="2014-07-23T15:57:03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x v="2786"/>
    <n v="30"/>
    <s v="theater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x v="2331"/>
    <n v="45"/>
    <s v="theater"/>
    <s v="plays"/>
    <d v="2016-10-14T09:17:4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x v="109"/>
    <s v="0"/>
    <s v="theater"/>
    <s v="plays"/>
    <d v="2014-10-14T13:00:55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x v="2787"/>
    <n v="10.166666666666666"/>
    <s v="theater"/>
    <s v="plays"/>
    <d v="2015-01-16T18:26:50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x v="2788"/>
    <n v="81.411764705882348"/>
    <s v="theater"/>
    <s v="plays"/>
    <d v="2015-03-12T23:31:11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x v="2789"/>
    <n v="57.25"/>
    <s v="theater"/>
    <s v="plays"/>
    <d v="2014-05-27T23:02:02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x v="709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x v="715"/>
    <n v="15"/>
    <s v="theater"/>
    <s v="plays"/>
    <d v="2014-11-27T02:02:28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x v="460"/>
    <n v="12.5"/>
    <s v="theater"/>
    <s v="plays"/>
    <d v="2014-07-10T06:25:04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x v="2790"/>
    <n v="93"/>
    <s v="theater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x v="2791"/>
    <n v="32.357142857142854"/>
    <s v="theater"/>
    <s v="plays"/>
    <d v="2016-08-19T19:51:05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x v="109"/>
    <s v="0"/>
    <s v="theater"/>
    <s v="plays"/>
    <d v="2016-03-04T08:07:48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x v="109"/>
    <s v="0"/>
    <s v="theater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x v="2792"/>
    <n v="1"/>
    <s v="theater"/>
    <s v="plays"/>
    <d v="2016-02-15T04:02:44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x v="2793"/>
    <n v="91.833333333333329"/>
    <s v="theater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x v="1324"/>
    <n v="45.833333333333336"/>
    <s v="theater"/>
    <s v="plays"/>
    <d v="2015-08-17T16:07:19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x v="2794"/>
    <n v="57.173913043478258"/>
    <s v="theater"/>
    <s v="plays"/>
    <d v="2015-08-05T15:45:46"/>
    <d v="2015-10-04T15:45:46"/>
    <x v="7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x v="109"/>
    <s v="0"/>
    <s v="theater"/>
    <s v="plays"/>
    <d v="2016-11-01T06:18:40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x v="2795"/>
    <n v="248.5"/>
    <s v="theater"/>
    <s v="plays"/>
    <d v="2016-06-13T15:09:20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x v="2796"/>
    <n v="79.400000000000006"/>
    <s v="theater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x v="370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x v="881"/>
    <n v="5.5"/>
    <s v="theater"/>
    <s v="plays"/>
    <d v="2014-11-18T11:49:1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x v="957"/>
    <n v="25"/>
    <s v="theater"/>
    <s v="plays"/>
    <d v="2014-10-28T14:05:37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x v="109"/>
    <s v="0"/>
    <s v="theater"/>
    <s v="plays"/>
    <d v="2015-04-17T21:41:54"/>
    <d v="2015-06-16T21:41: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x v="2797"/>
    <n v="137.07692307692307"/>
    <s v="theater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x v="109"/>
    <s v="0"/>
    <s v="theater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x v="1161"/>
    <n v="5"/>
    <s v="theater"/>
    <s v="plays"/>
    <d v="2015-04-15T19:14:28"/>
    <d v="2015-05-15T19:14:28"/>
    <x v="0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x v="140"/>
    <n v="39"/>
    <s v="theater"/>
    <s v="plays"/>
    <d v="2015-01-27T20:00:22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x v="2798"/>
    <n v="50.5"/>
    <s v="theater"/>
    <s v="plays"/>
    <d v="2016-09-02T03:25:44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x v="109"/>
    <s v="0"/>
    <s v="theater"/>
    <s v="plays"/>
    <d v="2014-07-09T07:48:43"/>
    <d v="2014-09-07T07:48:4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x v="2799"/>
    <n v="49.28125"/>
    <s v="theater"/>
    <s v="plays"/>
    <d v="2015-01-12T02:53:41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x v="895"/>
    <n v="25"/>
    <s v="theater"/>
    <s v="plays"/>
    <d v="2016-03-10T16:51:2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x v="2800"/>
    <n v="1"/>
    <s v="theater"/>
    <s v="plays"/>
    <d v="2016-03-04T19:49:02"/>
    <d v="2016-05-03T18:49:0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x v="2801"/>
    <n v="25"/>
    <s v="theater"/>
    <s v="plays"/>
    <d v="2015-08-27T18:58:10"/>
    <d v="2015-10-26T18:58:10"/>
    <x v="7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x v="109"/>
    <s v="0"/>
    <s v="theater"/>
    <s v="plays"/>
    <d v="2016-06-29T01:09:46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x v="109"/>
    <s v="0"/>
    <s v="theater"/>
    <s v="plays"/>
    <d v="2014-05-15T15:37:44"/>
    <d v="2014-07-14T15:37:44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x v="2802"/>
    <n v="53.125"/>
    <s v="theater"/>
    <s v="plays"/>
    <d v="2015-10-29T20:22:21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x v="109"/>
    <s v="0"/>
    <s v="theater"/>
    <s v="plays"/>
    <d v="2016-03-28T22:22:07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x v="1866"/>
    <n v="7"/>
    <s v="theater"/>
    <s v="plays"/>
    <d v="2016-05-23T23:25:54"/>
    <d v="2016-07-08T23:25:54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x v="2803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x v="695"/>
    <n v="24.333333333333332"/>
    <s v="theater"/>
    <s v="plays"/>
    <d v="2014-08-29T18:55:56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x v="1835"/>
    <n v="11.25"/>
    <s v="theater"/>
    <s v="plays"/>
    <d v="2015-12-04T20:17:36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x v="714"/>
    <n v="10.5"/>
    <s v="theater"/>
    <s v="plays"/>
    <d v="2014-04-16T21:23:30"/>
    <d v="2014-05-08T21:23:3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x v="2804"/>
    <n v="15"/>
    <s v="theater"/>
    <s v="plays"/>
    <d v="2015-11-03T14:54:54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x v="109"/>
    <s v="0"/>
    <s v="theater"/>
    <s v="plays"/>
    <d v="2015-10-19T03:41:57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x v="2805"/>
    <n v="42"/>
    <s v="theater"/>
    <s v="plays"/>
    <d v="2015-02-18T17:19:46"/>
    <d v="2015-04-19T16:19:46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x v="2100"/>
    <n v="71.25"/>
    <s v="theater"/>
    <s v="plays"/>
    <d v="2016-02-14T05:39:40"/>
    <d v="2016-04-14T04:39:40"/>
    <x v="7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x v="722"/>
    <n v="22.5"/>
    <s v="theater"/>
    <s v="plays"/>
    <d v="2014-06-11T17:04:38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x v="2806"/>
    <n v="41"/>
    <s v="theater"/>
    <s v="plays"/>
    <d v="2017-02-04T06:58:2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x v="2807"/>
    <n v="47.909090909090907"/>
    <s v="theater"/>
    <s v="plays"/>
    <d v="2016-03-23T19:34:33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x v="2808"/>
    <n v="35.166666666666664"/>
    <s v="theater"/>
    <s v="plays"/>
    <d v="2016-08-19T20:30:46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x v="2809"/>
    <n v="5.5"/>
    <s v="theater"/>
    <s v="plays"/>
    <d v="2016-03-18T20:43:31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x v="2810"/>
    <n v="22.666666666666668"/>
    <s v="theater"/>
    <s v="plays"/>
    <d v="2014-06-21T12:52:06"/>
    <d v="2014-07-21T12:52:06"/>
    <x v="0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x v="2811"/>
    <n v="26.375"/>
    <s v="theater"/>
    <s v="plays"/>
    <d v="2014-12-08T01:37:14"/>
    <d v="2015-02-06T01:37:14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x v="2812"/>
    <n v="105.54054054054055"/>
    <s v="theater"/>
    <s v="plays"/>
    <d v="2016-04-09T16:25:10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x v="2149"/>
    <n v="29.09090909090909"/>
    <s v="theater"/>
    <s v="plays"/>
    <d v="2016-05-03T13:07:28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x v="109"/>
    <s v="0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x v="2813"/>
    <n v="62"/>
    <s v="theater"/>
    <s v="plays"/>
    <d v="2014-07-10T20:36:01"/>
    <d v="2014-08-01T07:00:00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x v="2814"/>
    <n v="217.5"/>
    <s v="theater"/>
    <s v="plays"/>
    <d v="2016-06-22T18:55:32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x v="2815"/>
    <n v="26.75"/>
    <s v="theater"/>
    <s v="plays"/>
    <d v="2014-12-02T15:25:53"/>
    <d v="2015-01-31T15:25:53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x v="2816"/>
    <n v="18.333333333333332"/>
    <s v="theater"/>
    <s v="plays"/>
    <d v="2015-03-06T21:40:57"/>
    <d v="2015-03-29T20:00:00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x v="2693"/>
    <n v="64.285714285714292"/>
    <s v="theater"/>
    <s v="plays"/>
    <d v="2014-06-05T14:22:27"/>
    <d v="2014-07-05T14:22:27"/>
    <x v="0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x v="2817"/>
    <n v="175"/>
    <s v="theater"/>
    <s v="plays"/>
    <d v="2016-05-18T04:19:09"/>
    <d v="2016-07-17T04:19:09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x v="143"/>
    <n v="34"/>
    <s v="theater"/>
    <s v="plays"/>
    <d v="2015-05-08T19:26:20"/>
    <d v="2015-07-07T19:26:20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x v="2818"/>
    <n v="84.282608695652172"/>
    <s v="theater"/>
    <s v="plays"/>
    <d v="2014-04-18T20:52:36"/>
    <d v="2014-05-20T06:59:00"/>
    <x v="4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x v="2819"/>
    <n v="9.5"/>
    <s v="theater"/>
    <s v="plays"/>
    <d v="2014-10-08T23:07:2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x v="2803"/>
    <n v="33.736842105263158"/>
    <s v="theater"/>
    <s v="plays"/>
    <d v="2016-01-30T16:58:40"/>
    <d v="2016-02-20T21:05:00"/>
    <x v="5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x v="2820"/>
    <n v="37.53846153846154"/>
    <s v="theater"/>
    <s v="plays"/>
    <d v="2016-04-07T13:09:54"/>
    <d v="2016-05-06T13:04:00"/>
    <x v="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x v="2821"/>
    <n v="11.615384615384615"/>
    <s v="theater"/>
    <s v="plays"/>
    <d v="2014-05-06T22:11:30"/>
    <d v="2014-05-16T22:11:30"/>
    <x v="1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x v="2822"/>
    <n v="8"/>
    <s v="theater"/>
    <s v="plays"/>
    <d v="2015-08-14T01:56:53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x v="109"/>
    <s v="0"/>
    <s v="theater"/>
    <s v="plays"/>
    <d v="2015-10-09T17:59:41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x v="2823"/>
    <n v="23"/>
    <s v="theater"/>
    <s v="plays"/>
    <d v="2016-02-01T16:08:13"/>
    <d v="2016-03-02T16:08:13"/>
    <x v="0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x v="143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x v="2824"/>
    <n v="60.111111111111114"/>
    <s v="theater"/>
    <s v="plays"/>
    <d v="2015-10-12T22:34:19"/>
    <d v="2015-12-11T23:34:19"/>
    <x v="7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x v="130"/>
    <n v="3"/>
    <s v="theater"/>
    <s v="plays"/>
    <d v="2015-04-13T20:45:12"/>
    <d v="2015-05-13T20:45:12"/>
    <x v="0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x v="1161"/>
    <n v="5"/>
    <s v="theater"/>
    <s v="plays"/>
    <d v="2014-06-19T09:21:30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x v="282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x v="2826"/>
    <n v="29.235294117647058"/>
    <s v="theater"/>
    <s v="plays"/>
    <d v="2014-11-07T06:24:24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x v="109"/>
    <s v="0"/>
    <s v="theater"/>
    <s v="plays"/>
    <d v="2015-03-06T09:23:41"/>
    <d v="2015-04-05T08:23:41"/>
    <x v="0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x v="2827"/>
    <n v="59.583333333333336"/>
    <s v="theater"/>
    <s v="plays"/>
    <d v="2015-02-26T23:07:06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x v="2828"/>
    <n v="82.571428571428569"/>
    <s v="theater"/>
    <s v="plays"/>
    <d v="2014-07-22T19:53:18"/>
    <d v="2014-08-31T19:51:49"/>
    <x v="3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x v="415"/>
    <n v="10"/>
    <s v="theater"/>
    <s v="plays"/>
    <d v="2016-03-08T15:29:18"/>
    <d v="2016-05-07T14:29:18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x v="2821"/>
    <n v="32.357142857142854"/>
    <s v="theater"/>
    <s v="plays"/>
    <d v="2017-02-09T23:08:28"/>
    <d v="2017-03-01T19:00:00"/>
    <x v="5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x v="1861"/>
    <n v="5.75"/>
    <s v="theater"/>
    <s v="plays"/>
    <d v="2014-08-28T01:02:41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x v="2829"/>
    <n v="100.5"/>
    <s v="theater"/>
    <s v="plays"/>
    <d v="2015-01-16T14:05:47"/>
    <d v="2015-02-15T14:05:47"/>
    <x v="0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x v="418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x v="843"/>
    <n v="20"/>
    <s v="theater"/>
    <s v="plays"/>
    <d v="2014-08-21T19:23:05"/>
    <d v="2014-10-20T19:23:05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x v="440"/>
    <n v="2"/>
    <s v="theater"/>
    <s v="plays"/>
    <d v="2016-01-22T18:33:07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x v="1161"/>
    <n v="5"/>
    <s v="theater"/>
    <s v="plays"/>
    <d v="2014-07-28T18:33:01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x v="733"/>
    <n v="15"/>
    <s v="theater"/>
    <s v="plays"/>
    <d v="2015-06-22T23:08:2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x v="2830"/>
    <n v="25"/>
    <s v="theater"/>
    <s v="plays"/>
    <d v="2014-07-31T16:49:2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x v="2831"/>
    <n v="45.842105263157897"/>
    <s v="theater"/>
    <s v="plays"/>
    <d v="2014-10-09T18:29:26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x v="283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x v="109"/>
    <s v="0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x v="698"/>
    <n v="13"/>
    <s v="theater"/>
    <s v="plays"/>
    <d v="2015-01-17T07:13:4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x v="109"/>
    <s v="0"/>
    <s v="theater"/>
    <s v="plays"/>
    <d v="2016-02-19T05:54:2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x v="107"/>
    <n v="1"/>
    <s v="theater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x v="11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x v="857"/>
    <n v="52.5"/>
    <s v="theater"/>
    <s v="plays"/>
    <d v="2014-08-05T16:07:54"/>
    <d v="2014-09-04T16:07:54"/>
    <x v="0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x v="2780"/>
    <n v="32.5"/>
    <s v="theater"/>
    <s v="plays"/>
    <d v="2016-09-07T21:51:4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x v="2833"/>
    <n v="7.25"/>
    <s v="theater"/>
    <s v="plays"/>
    <d v="2016-02-17T16:13:16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x v="2834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x v="1863"/>
    <n v="62.5"/>
    <s v="theater"/>
    <s v="plays"/>
    <d v="2014-08-27T21:52:38"/>
    <d v="2014-10-26T21:52:38"/>
    <x v="7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x v="2835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x v="109"/>
    <s v="0"/>
    <s v="theater"/>
    <s v="plays"/>
    <d v="2016-02-08T23:59: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x v="237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x v="152"/>
    <n v="62.5"/>
    <s v="theater"/>
    <s v="plays"/>
    <d v="2015-05-27T05:42:16"/>
    <d v="2015-07-26T05:42:16"/>
    <x v="7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x v="109"/>
    <s v="0"/>
    <s v="theater"/>
    <s v="plays"/>
    <d v="2015-10-05T15:43:59"/>
    <d v="2015-12-04T16:43:59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x v="2836"/>
    <n v="30.714285714285715"/>
    <s v="theater"/>
    <s v="plays"/>
    <d v="2017-02-02T23:18:01"/>
    <d v="2017-02-23T01:00:0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x v="2837"/>
    <n v="51"/>
    <s v="theater"/>
    <s v="plays"/>
    <d v="2014-05-06T22:31:40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x v="109"/>
    <s v="0"/>
    <s v="theater"/>
    <s v="plays"/>
    <d v="2015-11-14T00:36:1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x v="149"/>
    <n v="66.666666666666671"/>
    <s v="theater"/>
    <s v="plays"/>
    <d v="2016-01-05T15:43:19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x v="109"/>
    <s v="0"/>
    <s v="theater"/>
    <s v="plays"/>
    <d v="2014-10-29T14:02:44"/>
    <d v="2014-12-18T15:02:44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x v="2838"/>
    <n v="59"/>
    <s v="theater"/>
    <s v="plays"/>
    <d v="2015-10-16T19:25:16"/>
    <d v="2015-12-15T20:25:16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x v="2839"/>
    <n v="65.340319148936175"/>
    <s v="theater"/>
    <s v="plays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x v="2840"/>
    <n v="100"/>
    <s v="theater"/>
    <s v="plays"/>
    <d v="2015-03-04T22:44:10"/>
    <d v="2015-04-03T21:44:10"/>
    <x v="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x v="2841"/>
    <n v="147.4"/>
    <s v="theater"/>
    <s v="plays"/>
    <d v="2014-09-21T21:11:27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x v="2842"/>
    <n v="166.05882352941177"/>
    <s v="theater"/>
    <s v="plays"/>
    <d v="2014-06-14T22:29:24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x v="2843"/>
    <n v="40"/>
    <s v="theater"/>
    <s v="plays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x v="2844"/>
    <n v="75.25"/>
    <s v="theater"/>
    <s v="plays"/>
    <d v="2014-08-18T19:10:10"/>
    <d v="2014-10-17T19:10:10"/>
    <x v="7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x v="137"/>
    <n v="60"/>
    <s v="theater"/>
    <s v="plays"/>
    <d v="2015-10-28T16:06:07"/>
    <d v="2015-12-01T05:59:00"/>
    <x v="4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x v="1296"/>
    <n v="1250"/>
    <s v="theater"/>
    <s v="plays"/>
    <d v="2015-05-20T05:33:24"/>
    <d v="2015-07-18T03:00:00"/>
    <x v="9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x v="714"/>
    <n v="10.5"/>
    <s v="theater"/>
    <s v="plays"/>
    <d v="2016-07-08T11:22:34"/>
    <d v="2016-09-06T11:22:34"/>
    <x v="7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x v="2845"/>
    <n v="7"/>
    <s v="theater"/>
    <s v="plays"/>
    <d v="2014-12-22T02:01:04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x v="109"/>
    <s v="0"/>
    <s v="theater"/>
    <s v="plays"/>
    <d v="2014-11-05T22:58:45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x v="2846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x v="459"/>
    <n v="1"/>
    <s v="theater"/>
    <s v="plays"/>
    <d v="2014-07-22T04:49:49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x v="2847"/>
    <n v="38.333333333333336"/>
    <s v="theater"/>
    <s v="plays"/>
    <d v="2014-09-22T15:36:50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x v="727"/>
    <n v="27.5"/>
    <s v="theater"/>
    <s v="plays"/>
    <d v="2014-12-18T00:32:23"/>
    <d v="2015-01-11T01:00:00"/>
    <x v="5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x v="2848"/>
    <n v="32.978021978021978"/>
    <s v="theater"/>
    <s v="plays"/>
    <d v="2016-03-07T12:13:07"/>
    <d v="2016-04-11T11:13:07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x v="123"/>
    <n v="16"/>
    <s v="theater"/>
    <s v="plays"/>
    <d v="2015-06-14T23:00:15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x v="2730"/>
    <n v="1"/>
    <s v="theater"/>
    <s v="plays"/>
    <d v="2014-09-23T15:16:31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x v="109"/>
    <s v="0"/>
    <s v="theater"/>
    <s v="plays"/>
    <d v="2014-05-02T19:26:37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x v="2849"/>
    <n v="86.615384615384613"/>
    <s v="theater"/>
    <s v="plays"/>
    <d v="2014-08-14T21:05:16"/>
    <d v="2014-10-13T21:05:16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x v="2850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x v="109"/>
    <s v="0"/>
    <s v="theater"/>
    <s v="plays"/>
    <d v="2016-08-31T20:11:25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x v="2851"/>
    <n v="41.952380952380949"/>
    <s v="theater"/>
    <s v="plays"/>
    <d v="2014-05-20T15:33:51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x v="2852"/>
    <n v="88.333333333333329"/>
    <s v="theater"/>
    <s v="plays"/>
    <d v="2016-06-13T22:23:59"/>
    <d v="2016-07-03T19:59:00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x v="2853"/>
    <n v="129.16666666666666"/>
    <s v="theater"/>
    <s v="plays"/>
    <d v="2015-11-02T23:14:40"/>
    <d v="2015-11-25T23:00:00"/>
    <x v="5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x v="2854"/>
    <n v="23.75"/>
    <s v="theater"/>
    <s v="plays"/>
    <d v="2016-03-17T01:27:24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x v="453"/>
    <n v="35.714285714285715"/>
    <s v="theater"/>
    <s v="plays"/>
    <d v="2014-08-15T15:22:32"/>
    <d v="2014-09-16T03:00:00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x v="2855"/>
    <n v="57"/>
    <s v="theater"/>
    <s v="plays"/>
    <d v="2014-05-20T16:40:56"/>
    <d v="2014-06-23T16:00:00"/>
    <x v="4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x v="109"/>
    <s v="0"/>
    <s v="theater"/>
    <s v="plays"/>
    <d v="2016-02-21T03:23:43"/>
    <d v="2016-04-21T02:23:43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x v="2856"/>
    <n v="163.33333333333334"/>
    <s v="theater"/>
    <s v="plays"/>
    <d v="2016-06-02T17:44:28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x v="2857"/>
    <n v="15"/>
    <s v="theater"/>
    <s v="plays"/>
    <d v="2014-05-28T16:21:24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x v="2858"/>
    <n v="64.166666666666671"/>
    <s v="theater"/>
    <s v="plays"/>
    <d v="2015-03-30T14:07:06"/>
    <d v="2015-04-29T14:07:06"/>
    <x v="0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x v="2859"/>
    <n v="6.75"/>
    <s v="theater"/>
    <s v="plays"/>
    <d v="2014-07-13T22:50:11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x v="874"/>
    <n v="25"/>
    <s v="theater"/>
    <s v="plays"/>
    <d v="2016-04-19T00:56:28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x v="2860"/>
    <n v="179.11764705882354"/>
    <s v="theater"/>
    <s v="plays"/>
    <d v="2015-08-19T02:49:10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x v="460"/>
    <n v="34.950000000000003"/>
    <s v="theater"/>
    <s v="plays"/>
    <d v="2016-12-14T23:07:35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x v="2861"/>
    <n v="33.07692307692308"/>
    <s v="theater"/>
    <s v="plays"/>
    <d v="2015-01-18T15:52:36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x v="2862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x v="109"/>
    <s v="0"/>
    <s v="theater"/>
    <s v="plays"/>
    <d v="2016-11-26T19:18:5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x v="177"/>
    <n v="2"/>
    <s v="theater"/>
    <s v="plays"/>
    <d v="2014-06-22T18:35:11"/>
    <d v="2014-08-21T18:35:1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x v="2863"/>
    <n v="18.5"/>
    <s v="theater"/>
    <s v="plays"/>
    <d v="2015-03-15T08:17:06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x v="2864"/>
    <n v="35"/>
    <s v="theater"/>
    <s v="plays"/>
    <d v="2015-10-06T13:16:1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x v="2865"/>
    <n v="44.307692307692307"/>
    <s v="theater"/>
    <s v="plays"/>
    <d v="2014-05-20T01:06:09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x v="109"/>
    <s v="0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x v="1159"/>
    <n v="222.5"/>
    <s v="theater"/>
    <s v="plays"/>
    <d v="2016-11-21T17:03:14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x v="109"/>
    <s v="0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x v="874"/>
    <n v="5"/>
    <s v="theater"/>
    <s v="plays"/>
    <d v="2016-05-20T22:32: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x v="109"/>
    <s v="0"/>
    <s v="theater"/>
    <s v="plays"/>
    <d v="2016-05-21T16:45:16"/>
    <d v="2016-06-14T18:54:0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x v="2866"/>
    <n v="29.166666666666668"/>
    <s v="theater"/>
    <s v="plays"/>
    <d v="2015-02-06T13:57:05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x v="172"/>
    <n v="1.5"/>
    <s v="theater"/>
    <s v="plays"/>
    <d v="2015-10-30T04:32:33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x v="2867"/>
    <n v="126.5"/>
    <s v="theater"/>
    <s v="plays"/>
    <d v="2015-12-15T18:16:56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x v="119"/>
    <n v="10"/>
    <s v="theater"/>
    <s v="plays"/>
    <d v="2016-09-09T10:28:26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x v="2785"/>
    <n v="10"/>
    <s v="theater"/>
    <s v="plays"/>
    <d v="2015-02-23T14:29: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x v="609"/>
    <n v="9.4"/>
    <s v="theater"/>
    <s v="plays"/>
    <d v="2015-10-27T22:34:59"/>
    <d v="2015-11-21T04:00:00"/>
    <x v="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x v="109"/>
    <s v="0"/>
    <s v="theater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x v="2868"/>
    <n v="72"/>
    <s v="theater"/>
    <s v="plays"/>
    <d v="2014-12-17T14:42:04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x v="2869"/>
    <n v="30"/>
    <s v="theater"/>
    <s v="plays"/>
    <d v="2015-04-28T17:34:48"/>
    <d v="2015-05-31T17:35:00"/>
    <x v="4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x v="416"/>
    <n v="10.666666666666666"/>
    <s v="theater"/>
    <s v="plays"/>
    <d v="2015-07-24T16:08:57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x v="782"/>
    <n v="25.5"/>
    <s v="theater"/>
    <s v="plays"/>
    <d v="2014-12-17T12:09:1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x v="2870"/>
    <n v="20"/>
    <s v="theater"/>
    <s v="plays"/>
    <d v="2015-02-04T04:40:47"/>
    <d v="2015-04-05T03:40:47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x v="365"/>
    <n v="15"/>
    <s v="theater"/>
    <s v="plays"/>
    <d v="2015-06-23T19:34:53"/>
    <d v="2015-08-22T19:34:53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x v="2176"/>
    <n v="91.25"/>
    <s v="theater"/>
    <s v="plays"/>
    <d v="2014-09-08T02:05:00"/>
    <d v="2014-10-22T04:59:00"/>
    <x v="3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x v="129"/>
    <n v="800"/>
    <s v="theater"/>
    <s v="plays"/>
    <d v="2016-11-19T00:45:50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x v="2843"/>
    <n v="80"/>
    <s v="theater"/>
    <s v="plays"/>
    <d v="2017-01-15T12:43:39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x v="109"/>
    <s v="0"/>
    <s v="theater"/>
    <s v="plays"/>
    <d v="2015-12-06T19:47:17"/>
    <d v="2016-01-31T23:55:00"/>
    <x v="9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x v="109"/>
    <s v="0"/>
    <s v="theater"/>
    <s v="plays"/>
    <d v="2016-05-05T17:19:57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x v="2871"/>
    <n v="50"/>
    <s v="theater"/>
    <s v="plays"/>
    <d v="2016-07-19T20:24:33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x v="109"/>
    <s v="0"/>
    <s v="theater"/>
    <s v="plays"/>
    <d v="2014-10-15T02:59:5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x v="109"/>
    <s v="0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x v="287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x v="709"/>
    <n v="16.666666666666668"/>
    <s v="theater"/>
    <s v="plays"/>
    <d v="2015-07-03T19:59:26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x v="2873"/>
    <n v="45.785714285714285"/>
    <s v="theater"/>
    <s v="plays"/>
    <d v="2016-09-27T06:40:3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x v="2874"/>
    <n v="383.33333333333331"/>
    <s v="theater"/>
    <s v="plays"/>
    <d v="2016-11-23T00:15:09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x v="2875"/>
    <n v="106.96969696969697"/>
    <s v="theater"/>
    <s v="plays"/>
    <d v="2015-02-18T01:11:06"/>
    <d v="2015-04-02T01:00:00"/>
    <x v="3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x v="2876"/>
    <n v="10.25"/>
    <s v="theater"/>
    <s v="plays"/>
    <d v="2014-09-01T22:00:01"/>
    <d v="2014-09-24T22:00:01"/>
    <x v="5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x v="2877"/>
    <n v="59"/>
    <s v="theater"/>
    <s v="plays"/>
    <d v="2017-02-01T00:45:37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x v="109"/>
    <s v="0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x v="2878"/>
    <n v="14.333333333333334"/>
    <s v="theater"/>
    <s v="plays"/>
    <d v="2016-05-22T15:02:31"/>
    <d v="2016-07-21T15:02:31"/>
    <x v="7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x v="2879"/>
    <n v="15.666666666666666"/>
    <s v="theater"/>
    <s v="plays"/>
    <d v="2015-01-25T03:15:4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x v="167"/>
    <n v="1"/>
    <s v="theater"/>
    <s v="plays"/>
    <d v="2016-01-31T22:43:06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x v="418"/>
    <n v="1"/>
    <s v="theater"/>
    <s v="plays"/>
    <d v="2015-12-20T13:45:23"/>
    <d v="2016-01-08T06:34:00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98A01-5B0C-4C31-8E3A-9011D956AD08}" name="PivotTable3" cacheId="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 fieldListSortAscending="1">
  <location ref="B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2"/>
    </i>
    <i>
      <x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4B293-5801-41D9-8BE6-91D40CE3B16A}" name="PivotTable2" cacheId="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53356-D12B-48E2-9C3A-4AA401ACBAD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E8F09-C4E7-41AD-888D-22A069B5F12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Length of Campaign (in weeks rounded to the nearest int)">
  <location ref="B3:C1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64" showAll="0"/>
    <pivotField numFmtId="164" showAll="0"/>
    <pivotField axis="axisRow" showAll="0">
      <items count="15">
        <item x="13"/>
        <item x="1"/>
        <item x="2"/>
        <item x="5"/>
        <item x="0"/>
        <item x="4"/>
        <item x="3"/>
        <item x="6"/>
        <item x="9"/>
        <item x="7"/>
        <item x="10"/>
        <item x="8"/>
        <item x="12"/>
        <item x="11"/>
        <item t="default"/>
      </items>
    </pivotField>
  </pivotFields>
  <rowFields count="1">
    <field x="2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Average of Percent Funded" fld="14" subtotal="average" baseField="20" baseItem="5" numFmtId="9"/>
  </dataFields>
  <formats count="3">
    <format dxfId="2">
      <pivotArea collapsedLevelsAreSubtotals="1" fieldPosition="0">
        <references count="1">
          <reference field="20" count="0"/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field="2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A3134" zoomScale="85" zoomScaleNormal="85" workbookViewId="0">
      <selection activeCell="D4116" sqref="D411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" customWidth="1"/>
    <col min="16" max="16" width="22.42578125" bestFit="1" customWidth="1"/>
    <col min="17" max="17" width="12.5703125" bestFit="1" customWidth="1"/>
    <col min="18" max="18" width="13.7109375" bestFit="1" customWidth="1"/>
    <col min="19" max="19" width="32.85546875" customWidth="1"/>
    <col min="20" max="20" width="22" bestFit="1" customWidth="1"/>
    <col min="21" max="21" width="17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E:E/D:D</f>
        <v>1.3685882352941177</v>
      </c>
      <c r="P2" s="7">
        <f>IFERROR(E2/L2,"0")</f>
        <v>63.917582417582416</v>
      </c>
      <c r="Q2" t="str">
        <f>LEFT(N2, SEARCH("/",N2,1)-1)</f>
        <v>film &amp; video</v>
      </c>
      <c r="R2" t="str">
        <f>RIGHT(N2, LEN(N2)-SEARCH("/", 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 s="10">
        <f>ROUND(DATEDIF(S2,T2,"d")/7,0)</f>
        <v>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E:E/D:D</f>
        <v>1.4260827250608272</v>
      </c>
      <c r="P3" s="7">
        <f t="shared" ref="P3:P66" si="1">IFERROR(E3/L3,"0")</f>
        <v>185.48101265822785</v>
      </c>
      <c r="Q3" t="str">
        <f t="shared" ref="Q3:Q66" si="2">LEFT(N3, SEARCH("/",N3,1)-1)</f>
        <v>film &amp; video</v>
      </c>
      <c r="R3" t="str">
        <f t="shared" ref="R3:R66" si="3">RIGHT(N3, LEN(N3)-SEARCH("/", 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 s="10">
        <f t="shared" ref="U3:U66" si="6">ROUND(DATEDIF(S3,T3,"d")/7,0)</f>
        <v>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s="10">
        <f t="shared" si="6"/>
        <v>1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s="10">
        <f t="shared" si="6"/>
        <v>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s="10">
        <f t="shared" si="6"/>
        <v>4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 s="10">
        <f t="shared" si="6"/>
        <v>2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 s="10">
        <f t="shared" si="6"/>
        <v>1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 s="10">
        <f t="shared" si="6"/>
        <v>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 s="10">
        <f t="shared" si="6"/>
        <v>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 s="10">
        <f t="shared" si="6"/>
        <v>4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 s="10">
        <f t="shared" si="6"/>
        <v>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 s="10">
        <f t="shared" si="6"/>
        <v>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 s="10">
        <f t="shared" si="6"/>
        <v>6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 s="10">
        <f t="shared" si="6"/>
        <v>5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 s="10">
        <f t="shared" si="6"/>
        <v>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 s="10">
        <f t="shared" si="6"/>
        <v>3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 s="10">
        <f t="shared" si="6"/>
        <v>7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 s="10">
        <f t="shared" si="6"/>
        <v>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 s="10">
        <f t="shared" si="6"/>
        <v>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 s="10">
        <f t="shared" si="6"/>
        <v>4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 s="10">
        <f t="shared" si="6"/>
        <v>9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 s="10">
        <f t="shared" si="6"/>
        <v>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 s="10">
        <f t="shared" si="6"/>
        <v>2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 s="10">
        <f t="shared" si="6"/>
        <v>4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 s="10">
        <f t="shared" si="6"/>
        <v>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 s="10">
        <f t="shared" si="6"/>
        <v>9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 s="10">
        <f t="shared" si="6"/>
        <v>6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 s="10">
        <f t="shared" si="6"/>
        <v>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 s="10">
        <f t="shared" si="6"/>
        <v>4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 s="10">
        <f t="shared" si="6"/>
        <v>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 s="10">
        <f t="shared" si="6"/>
        <v>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 s="10">
        <f t="shared" si="6"/>
        <v>3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 s="10">
        <f t="shared" si="6"/>
        <v>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 s="10">
        <f t="shared" si="6"/>
        <v>4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 s="10">
        <f t="shared" si="6"/>
        <v>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 s="10">
        <f t="shared" si="6"/>
        <v>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 s="10">
        <f t="shared" si="6"/>
        <v>4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 s="10">
        <f t="shared" si="6"/>
        <v>4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 s="10">
        <f t="shared" si="6"/>
        <v>4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 s="10">
        <f t="shared" si="6"/>
        <v>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 s="10">
        <f t="shared" si="6"/>
        <v>3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 s="10">
        <f t="shared" si="6"/>
        <v>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 s="10">
        <f t="shared" si="6"/>
        <v>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 s="10">
        <f t="shared" si="6"/>
        <v>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 s="10">
        <f t="shared" si="6"/>
        <v>6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 s="10">
        <f t="shared" si="6"/>
        <v>4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 s="10">
        <f t="shared" si="6"/>
        <v>4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 s="10">
        <f t="shared" si="6"/>
        <v>9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 s="10">
        <f t="shared" si="6"/>
        <v>4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 s="10">
        <f t="shared" si="6"/>
        <v>4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 s="10">
        <f t="shared" si="6"/>
        <v>6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 s="10">
        <f t="shared" si="6"/>
        <v>4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 s="10">
        <f t="shared" si="6"/>
        <v>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 s="10">
        <f t="shared" si="6"/>
        <v>2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 s="10">
        <f t="shared" si="6"/>
        <v>4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 s="10">
        <f t="shared" si="6"/>
        <v>3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 s="10">
        <f t="shared" si="6"/>
        <v>2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 s="10">
        <f t="shared" si="6"/>
        <v>4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 s="10">
        <f t="shared" si="6"/>
        <v>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 s="10">
        <f t="shared" si="6"/>
        <v>4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 s="10">
        <f t="shared" si="6"/>
        <v>3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 s="10">
        <f t="shared" si="6"/>
        <v>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 s="10">
        <f t="shared" si="6"/>
        <v>4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 s="10">
        <f t="shared" si="6"/>
        <v>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 s="10">
        <f t="shared" si="6"/>
        <v>4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E:E/D:D</f>
        <v>1.0752857142857142</v>
      </c>
      <c r="P67" s="7">
        <f t="shared" ref="P67:P130" si="8">IFERROR(E67/L67,"0")</f>
        <v>132.05263157894737</v>
      </c>
      <c r="Q67" t="str">
        <f t="shared" ref="Q67:Q130" si="9">LEFT(N67, SEARCH("/",N67,1)-1)</f>
        <v>film &amp; video</v>
      </c>
      <c r="R67" t="str">
        <f t="shared" ref="R67:R130" si="10">RIGHT(N67, LEN(N67)-SEARCH("/", N67))</f>
        <v>shorts</v>
      </c>
      <c r="S67" s="11">
        <f t="shared" ref="S67:S130" si="11">(((J67/60)/60)/24)+DATE(1970,1,1)</f>
        <v>41835.821226851855</v>
      </c>
      <c r="T67" s="11">
        <f t="shared" ref="T67:T130" si="12">(((I67/60)/60)/24)+DATE(1970,1,1)</f>
        <v>41862.249305555553</v>
      </c>
      <c r="U67" s="10">
        <f t="shared" ref="U67:U130" si="13">ROUND(DATEDIF(S67,T67,"d")/7,0)</f>
        <v>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 s="10">
        <f t="shared" si="13"/>
        <v>4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 s="10">
        <f t="shared" si="13"/>
        <v>4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 s="10">
        <f t="shared" si="13"/>
        <v>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 s="10">
        <f t="shared" si="13"/>
        <v>5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 s="10">
        <f t="shared" si="13"/>
        <v>9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 s="10">
        <f t="shared" si="13"/>
        <v>9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 s="10">
        <f t="shared" si="13"/>
        <v>3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 s="10">
        <f t="shared" si="13"/>
        <v>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 s="10">
        <f t="shared" si="13"/>
        <v>4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 s="10">
        <f t="shared" si="13"/>
        <v>4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 s="10">
        <f t="shared" si="13"/>
        <v>9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 s="10">
        <f t="shared" si="13"/>
        <v>8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 s="10">
        <f t="shared" si="13"/>
        <v>1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 s="10">
        <f t="shared" si="13"/>
        <v>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 s="10">
        <f t="shared" si="13"/>
        <v>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 s="10">
        <f t="shared" si="13"/>
        <v>1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 s="10">
        <f t="shared" si="13"/>
        <v>4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 s="10">
        <f t="shared" si="13"/>
        <v>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 s="10">
        <f t="shared" si="13"/>
        <v>4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 s="10">
        <f t="shared" si="13"/>
        <v>4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 s="10">
        <f t="shared" si="13"/>
        <v>11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 s="10">
        <f t="shared" si="13"/>
        <v>1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 s="10">
        <f t="shared" si="13"/>
        <v>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 s="10">
        <f t="shared" si="13"/>
        <v>4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 s="10">
        <f t="shared" si="13"/>
        <v>4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 s="10">
        <f t="shared" si="13"/>
        <v>9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 s="10">
        <f t="shared" si="13"/>
        <v>7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 s="10">
        <f t="shared" si="13"/>
        <v>4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 s="10">
        <f t="shared" si="13"/>
        <v>3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 s="10">
        <f t="shared" si="13"/>
        <v>4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 s="10">
        <f t="shared" si="13"/>
        <v>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 s="10">
        <f t="shared" si="13"/>
        <v>4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 s="10">
        <f t="shared" si="13"/>
        <v>5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 s="10">
        <f t="shared" si="13"/>
        <v>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 s="10">
        <f t="shared" si="13"/>
        <v>3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 s="10">
        <f t="shared" si="13"/>
        <v>3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 s="10">
        <f t="shared" si="13"/>
        <v>4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 s="10">
        <f t="shared" si="13"/>
        <v>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 s="10">
        <f t="shared" si="13"/>
        <v>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 s="10">
        <f t="shared" si="13"/>
        <v>3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 s="10">
        <f t="shared" si="13"/>
        <v>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 s="10">
        <f t="shared" si="13"/>
        <v>3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 s="10">
        <f t="shared" si="13"/>
        <v>9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 s="10">
        <f t="shared" si="13"/>
        <v>4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 s="10">
        <f t="shared" si="13"/>
        <v>5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 s="10">
        <f t="shared" si="13"/>
        <v>4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 s="10">
        <f t="shared" si="13"/>
        <v>3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 s="10">
        <f t="shared" si="13"/>
        <v>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 s="10">
        <f t="shared" si="13"/>
        <v>9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 s="10">
        <f t="shared" si="13"/>
        <v>4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 s="10">
        <f t="shared" si="13"/>
        <v>7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 s="10">
        <f t="shared" si="13"/>
        <v>13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 s="10">
        <f t="shared" si="13"/>
        <v>4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 s="10">
        <f t="shared" si="13"/>
        <v>4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 s="10">
        <f t="shared" si="13"/>
        <v>4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 s="10">
        <f t="shared" si="13"/>
        <v>2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str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 s="10">
        <f t="shared" si="13"/>
        <v>9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 s="10">
        <f t="shared" si="13"/>
        <v>5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str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 s="10">
        <f t="shared" si="13"/>
        <v>4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 s="10">
        <f t="shared" si="13"/>
        <v>9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 s="10">
        <f t="shared" si="13"/>
        <v>4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 s="10">
        <f t="shared" si="13"/>
        <v>4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 s="10">
        <f t="shared" si="13"/>
        <v>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E:E/D:D</f>
        <v>0</v>
      </c>
      <c r="P131" s="7" t="str">
        <f t="shared" ref="P131:P194" si="15">IFERROR(E131/L131,"0")</f>
        <v>0</v>
      </c>
      <c r="Q131" t="str">
        <f t="shared" ref="Q131:Q194" si="16">LEFT(N131, SEARCH("/",N131,1)-1)</f>
        <v>film &amp; video</v>
      </c>
      <c r="R131" t="str">
        <f t="shared" ref="R131:R194" si="17">RIGHT(N131, LEN(N131)-SEARCH("/", N131))</f>
        <v>science fiction</v>
      </c>
      <c r="S131" s="11">
        <f t="shared" ref="S131:S194" si="18">(((J131/60)/60)/24)+DATE(1970,1,1)</f>
        <v>41882.937303240738</v>
      </c>
      <c r="T131" s="11">
        <f t="shared" ref="T131:T194" si="19">(((I131/60)/60)/24)+DATE(1970,1,1)</f>
        <v>41942.937303240738</v>
      </c>
      <c r="U131" s="10">
        <f t="shared" ref="U131:U194" si="20">ROUND(DATEDIF(S131,T131,"d")/7,0)</f>
        <v>9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7" t="str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 s="10">
        <f t="shared" si="20"/>
        <v>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7" t="str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 s="10">
        <f t="shared" si="20"/>
        <v>2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 s="10">
        <f t="shared" si="20"/>
        <v>6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7" t="str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 s="10">
        <f t="shared" si="20"/>
        <v>4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7" t="str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 s="10">
        <f t="shared" si="20"/>
        <v>4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 s="10">
        <f t="shared" si="20"/>
        <v>5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7" t="str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 s="10">
        <f t="shared" si="20"/>
        <v>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7" t="str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 s="10">
        <f t="shared" si="20"/>
        <v>7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 s="10">
        <f t="shared" si="20"/>
        <v>4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 s="10">
        <f t="shared" si="20"/>
        <v>1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7" t="str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 s="10">
        <f t="shared" si="20"/>
        <v>4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 s="10">
        <f t="shared" si="20"/>
        <v>6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 s="10">
        <f t="shared" si="20"/>
        <v>3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7" t="str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 s="10">
        <f t="shared" si="20"/>
        <v>8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 s="10">
        <f t="shared" si="20"/>
        <v>9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 s="10">
        <f t="shared" si="20"/>
        <v>4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 s="10">
        <f t="shared" si="20"/>
        <v>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7" t="str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 s="10">
        <f t="shared" si="20"/>
        <v>6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 s="10">
        <f t="shared" si="20"/>
        <v>4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 s="10">
        <f t="shared" si="20"/>
        <v>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 s="10">
        <f t="shared" si="20"/>
        <v>9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 s="10">
        <f t="shared" si="20"/>
        <v>9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 s="10">
        <f t="shared" si="20"/>
        <v>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 s="10">
        <f t="shared" si="20"/>
        <v>6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 s="10">
        <f t="shared" si="20"/>
        <v>6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 s="10">
        <f t="shared" si="20"/>
        <v>6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 s="10">
        <f t="shared" si="20"/>
        <v>9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 s="10">
        <f t="shared" si="20"/>
        <v>4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7" t="str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 s="10">
        <f t="shared" si="20"/>
        <v>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 s="10">
        <f t="shared" si="20"/>
        <v>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7" t="str">
        <f t="shared" si="15"/>
        <v>0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 s="10">
        <f t="shared" si="20"/>
        <v>9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 s="10">
        <f t="shared" si="20"/>
        <v>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 s="10">
        <f t="shared" si="20"/>
        <v>5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7" t="str">
        <f t="shared" si="15"/>
        <v>0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 s="10">
        <f t="shared" si="20"/>
        <v>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 s="10">
        <f t="shared" si="20"/>
        <v>9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7" t="str">
        <f t="shared" si="15"/>
        <v>0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 s="10">
        <f t="shared" si="20"/>
        <v>4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 s="10">
        <f t="shared" si="20"/>
        <v>4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 s="10">
        <f t="shared" si="20"/>
        <v>9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 s="10">
        <f t="shared" si="20"/>
        <v>4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 s="10">
        <f t="shared" si="20"/>
        <v>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 s="10">
        <f t="shared" si="20"/>
        <v>4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 s="10">
        <f t="shared" si="20"/>
        <v>9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7" t="str">
        <f t="shared" si="15"/>
        <v>0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 s="10">
        <f t="shared" si="20"/>
        <v>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7" t="str">
        <f t="shared" si="15"/>
        <v>0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 s="10">
        <f t="shared" si="20"/>
        <v>4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7" t="str">
        <f t="shared" si="15"/>
        <v>0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 s="10">
        <f t="shared" si="20"/>
        <v>9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 s="10">
        <f t="shared" si="20"/>
        <v>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7" t="str">
        <f t="shared" si="15"/>
        <v>0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 s="10">
        <f t="shared" si="20"/>
        <v>4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 s="10">
        <f t="shared" si="20"/>
        <v>2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7" t="str">
        <f t="shared" si="15"/>
        <v>0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 s="10">
        <f t="shared" si="20"/>
        <v>4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 s="10">
        <f t="shared" si="20"/>
        <v>4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 s="10">
        <f t="shared" si="20"/>
        <v>6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 s="10">
        <f t="shared" si="20"/>
        <v>4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7" t="str">
        <f t="shared" si="15"/>
        <v>0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 s="10">
        <f t="shared" si="20"/>
        <v>4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 s="10">
        <f t="shared" si="20"/>
        <v>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 s="10">
        <f t="shared" si="20"/>
        <v>8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 s="10">
        <f t="shared" si="20"/>
        <v>4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7" t="str">
        <f t="shared" si="15"/>
        <v>0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 s="10">
        <f t="shared" si="20"/>
        <v>4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 s="10">
        <f t="shared" si="20"/>
        <v>3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7" t="str">
        <f t="shared" si="15"/>
        <v>0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 s="10">
        <f t="shared" si="20"/>
        <v>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 s="10">
        <f t="shared" si="20"/>
        <v>9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 s="10">
        <f t="shared" si="20"/>
        <v>1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 s="10">
        <f t="shared" si="20"/>
        <v>6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 s="10">
        <f t="shared" si="20"/>
        <v>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E:E/D:D</f>
        <v>0</v>
      </c>
      <c r="P195" s="7" t="str">
        <f t="shared" ref="P195:P258" si="22">IFERROR(E195/L195,"0")</f>
        <v>0</v>
      </c>
      <c r="Q195" t="str">
        <f t="shared" ref="Q195:Q258" si="23">LEFT(N195, SEARCH("/",N195,1)-1)</f>
        <v>film &amp; video</v>
      </c>
      <c r="R195" t="str">
        <f t="shared" ref="R195:R258" si="24">RIGHT(N195, LEN(N195)-SEARCH("/", N195))</f>
        <v>drama</v>
      </c>
      <c r="S195" s="11">
        <f t="shared" ref="S195:S258" si="25">(((J195/60)/60)/24)+DATE(1970,1,1)</f>
        <v>41911.934791666667</v>
      </c>
      <c r="T195" s="11">
        <f t="shared" ref="T195:T258" si="26">(((I195/60)/60)/24)+DATE(1970,1,1)</f>
        <v>41971.976458333331</v>
      </c>
      <c r="U195" s="10">
        <f t="shared" ref="U195:U258" si="27">ROUND(DATEDIF(S195,T195,"d")/7,0)</f>
        <v>9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 s="10">
        <f t="shared" si="27"/>
        <v>9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7" t="str">
        <f t="shared" si="22"/>
        <v>0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 s="10">
        <f t="shared" si="27"/>
        <v>9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 s="10">
        <f t="shared" si="27"/>
        <v>4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 s="10">
        <f t="shared" si="27"/>
        <v>6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 s="10">
        <f t="shared" si="27"/>
        <v>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7" t="str">
        <f t="shared" si="22"/>
        <v>0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 s="10">
        <f t="shared" si="27"/>
        <v>4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 s="10">
        <f t="shared" si="27"/>
        <v>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 s="10">
        <f t="shared" si="27"/>
        <v>3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7" t="str">
        <f t="shared" si="22"/>
        <v>0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 s="10">
        <f t="shared" si="27"/>
        <v>4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 s="10">
        <f t="shared" si="27"/>
        <v>9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 s="10">
        <f t="shared" si="27"/>
        <v>4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 s="10">
        <f t="shared" si="27"/>
        <v>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7" t="str">
        <f t="shared" si="22"/>
        <v>0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 s="10">
        <f t="shared" si="27"/>
        <v>3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 s="10">
        <f t="shared" si="27"/>
        <v>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7" t="str">
        <f t="shared" si="22"/>
        <v>0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 s="10">
        <f t="shared" si="27"/>
        <v>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7" t="str">
        <f t="shared" si="22"/>
        <v>0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 s="10">
        <f t="shared" si="27"/>
        <v>4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 s="10">
        <f t="shared" si="27"/>
        <v>4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 s="10">
        <f t="shared" si="27"/>
        <v>4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 s="10">
        <f t="shared" si="27"/>
        <v>9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 s="10">
        <f t="shared" si="27"/>
        <v>4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 s="10">
        <f t="shared" si="27"/>
        <v>9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 s="10">
        <f t="shared" si="27"/>
        <v>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 s="10">
        <f t="shared" si="27"/>
        <v>7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 s="10">
        <f t="shared" si="27"/>
        <v>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 s="10">
        <f t="shared" si="27"/>
        <v>9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 s="10">
        <f t="shared" si="27"/>
        <v>5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 s="10">
        <f t="shared" si="27"/>
        <v>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7" t="str">
        <f t="shared" si="22"/>
        <v>0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 s="10">
        <f t="shared" si="27"/>
        <v>9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 s="10">
        <f t="shared" si="27"/>
        <v>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7" t="str">
        <f t="shared" si="22"/>
        <v>0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 s="10">
        <f t="shared" si="27"/>
        <v>4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7" t="str">
        <f t="shared" si="22"/>
        <v>0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 s="10">
        <f t="shared" si="27"/>
        <v>9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7" t="str">
        <f t="shared" si="22"/>
        <v>0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 s="10">
        <f t="shared" si="27"/>
        <v>4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 s="10">
        <f t="shared" si="27"/>
        <v>7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7" t="str">
        <f t="shared" si="22"/>
        <v>0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 s="10">
        <f t="shared" si="27"/>
        <v>4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7" t="str">
        <f t="shared" si="22"/>
        <v>0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 s="10">
        <f t="shared" si="27"/>
        <v>9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7" t="str">
        <f t="shared" si="22"/>
        <v>0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 s="10">
        <f t="shared" si="27"/>
        <v>4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 s="10">
        <f t="shared" si="27"/>
        <v>4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7" t="str">
        <f t="shared" si="22"/>
        <v>0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 s="10">
        <f t="shared" si="27"/>
        <v>4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 s="10">
        <f t="shared" si="27"/>
        <v>4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7" t="str">
        <f t="shared" si="22"/>
        <v>0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 s="10">
        <f t="shared" si="27"/>
        <v>4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 s="10">
        <f t="shared" si="27"/>
        <v>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7" t="str">
        <f t="shared" si="22"/>
        <v>0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 s="10">
        <f t="shared" si="27"/>
        <v>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7" t="str">
        <f t="shared" si="22"/>
        <v>0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 s="10">
        <f t="shared" si="27"/>
        <v>8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 s="10">
        <f t="shared" si="27"/>
        <v>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7" t="str">
        <f t="shared" si="22"/>
        <v>0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 s="10">
        <f t="shared" si="27"/>
        <v>3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 s="10">
        <f t="shared" si="27"/>
        <v>3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 s="10">
        <f t="shared" si="27"/>
        <v>6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 s="10">
        <f t="shared" si="27"/>
        <v>6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 s="10">
        <f t="shared" si="27"/>
        <v>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 s="10">
        <f t="shared" si="27"/>
        <v>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 s="10">
        <f t="shared" si="27"/>
        <v>6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E:E/D:D</f>
        <v>1.0371999999999999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 s="10">
        <f t="shared" si="27"/>
        <v>4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 s="10">
        <f t="shared" si="27"/>
        <v>7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 s="10">
        <f t="shared" si="27"/>
        <v>5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 s="10">
        <f t="shared" si="27"/>
        <v>6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 s="10">
        <f t="shared" si="27"/>
        <v>11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 s="10">
        <f t="shared" si="27"/>
        <v>4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 s="10">
        <f t="shared" si="27"/>
        <v>5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 s="10">
        <f t="shared" si="27"/>
        <v>9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 s="10">
        <f t="shared" si="27"/>
        <v>4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 s="10">
        <f t="shared" si="27"/>
        <v>4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 s="10">
        <f t="shared" si="27"/>
        <v>4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7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 s="10">
        <f t="shared" si="27"/>
        <v>4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E:E/D:D</f>
        <v>1.0672648571428571</v>
      </c>
      <c r="P259" s="7">
        <f t="shared" ref="P259:P322" si="29">IFERROR(E259/L259,"0")</f>
        <v>66.70405357142856</v>
      </c>
      <c r="Q259" t="str">
        <f t="shared" ref="Q259:Q322" si="30">LEFT(N259, SEARCH("/",N259,1)-1)</f>
        <v>film &amp; video</v>
      </c>
      <c r="R259" t="str">
        <f t="shared" ref="R259:R322" si="31">RIGHT(N259, LEN(N259)-SEARCH("/", N259))</f>
        <v>documentary</v>
      </c>
      <c r="S259" s="11">
        <f t="shared" ref="S259:S322" si="32">(((J259/60)/60)/24)+DATE(1970,1,1)</f>
        <v>42479.626875000002</v>
      </c>
      <c r="T259" s="11">
        <f t="shared" ref="T259:T322" si="33">(((I259/60)/60)/24)+DATE(1970,1,1)</f>
        <v>42509.626875000002</v>
      </c>
      <c r="U259" s="10">
        <f t="shared" ref="U259:U322" si="34">ROUND(DATEDIF(S259,T259,"d")/7,0)</f>
        <v>4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 s="10">
        <f t="shared" si="34"/>
        <v>4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 s="10">
        <f t="shared" si="34"/>
        <v>4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 s="10">
        <f t="shared" si="34"/>
        <v>7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 s="10">
        <f t="shared" si="34"/>
        <v>7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 s="10">
        <f t="shared" si="34"/>
        <v>6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 s="10">
        <f t="shared" si="34"/>
        <v>4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 s="10">
        <f t="shared" si="34"/>
        <v>4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 s="10">
        <f t="shared" si="34"/>
        <v>6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 s="10">
        <f t="shared" si="34"/>
        <v>12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 s="10">
        <f t="shared" si="34"/>
        <v>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 s="10">
        <f t="shared" si="34"/>
        <v>6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 s="10">
        <f t="shared" si="34"/>
        <v>4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 s="10">
        <f t="shared" si="34"/>
        <v>7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 s="10">
        <f t="shared" si="34"/>
        <v>4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 s="10">
        <f t="shared" si="34"/>
        <v>9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 s="10">
        <f t="shared" si="34"/>
        <v>4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 s="10">
        <f t="shared" si="34"/>
        <v>5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 s="10">
        <f t="shared" si="34"/>
        <v>4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 s="10">
        <f t="shared" si="34"/>
        <v>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 s="10">
        <f t="shared" si="34"/>
        <v>4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 s="10">
        <f t="shared" si="34"/>
        <v>4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 s="10">
        <f t="shared" si="34"/>
        <v>5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 s="10">
        <f t="shared" si="34"/>
        <v>6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 s="10">
        <f t="shared" si="34"/>
        <v>12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 s="10">
        <f t="shared" si="34"/>
        <v>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 s="10">
        <f t="shared" si="34"/>
        <v>3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 s="10">
        <f t="shared" si="34"/>
        <v>4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 s="10">
        <f t="shared" si="34"/>
        <v>4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 s="10">
        <f t="shared" si="34"/>
        <v>6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 s="10">
        <f t="shared" si="34"/>
        <v>4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 s="10">
        <f t="shared" si="34"/>
        <v>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 s="10">
        <f t="shared" si="34"/>
        <v>4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 s="10">
        <f t="shared" si="34"/>
        <v>7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 s="10">
        <f t="shared" si="34"/>
        <v>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 s="10">
        <f t="shared" si="34"/>
        <v>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 s="10">
        <f t="shared" si="34"/>
        <v>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 s="10">
        <f t="shared" si="34"/>
        <v>5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 s="10">
        <f t="shared" si="34"/>
        <v>9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 s="10">
        <f t="shared" si="34"/>
        <v>4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 s="10">
        <f t="shared" si="34"/>
        <v>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 s="10">
        <f t="shared" si="34"/>
        <v>8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 s="10">
        <f t="shared" si="34"/>
        <v>4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 s="10">
        <f t="shared" si="34"/>
        <v>4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 s="10">
        <f t="shared" si="34"/>
        <v>6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 s="10">
        <f t="shared" si="34"/>
        <v>4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 s="10">
        <f t="shared" si="34"/>
        <v>4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 s="10">
        <f t="shared" si="34"/>
        <v>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 s="10">
        <f t="shared" si="34"/>
        <v>4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 s="10">
        <f t="shared" si="34"/>
        <v>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 s="10">
        <f t="shared" si="34"/>
        <v>4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 s="10">
        <f t="shared" si="34"/>
        <v>6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 s="10">
        <f t="shared" si="34"/>
        <v>3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 s="10">
        <f t="shared" si="34"/>
        <v>2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 s="10">
        <f t="shared" si="34"/>
        <v>6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 s="10">
        <f t="shared" si="34"/>
        <v>4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 s="10">
        <f t="shared" si="34"/>
        <v>6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 s="10">
        <f t="shared" si="34"/>
        <v>4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 s="10">
        <f t="shared" si="34"/>
        <v>4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 s="10">
        <f t="shared" si="34"/>
        <v>5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 s="10">
        <f t="shared" si="34"/>
        <v>4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 s="10">
        <f t="shared" si="34"/>
        <v>4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 s="10">
        <f t="shared" si="34"/>
        <v>13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 s="10">
        <f t="shared" si="34"/>
        <v>4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E:E/D:D</f>
        <v>1.0266285714285714</v>
      </c>
      <c r="P323" s="7">
        <f t="shared" ref="P323:P386" si="36">IFERROR(E323/L323,"0")</f>
        <v>106.62314540059347</v>
      </c>
      <c r="Q323" t="str">
        <f t="shared" ref="Q323:Q386" si="37">LEFT(N323, SEARCH("/",N323,1)-1)</f>
        <v>film &amp; video</v>
      </c>
      <c r="R323" t="str">
        <f t="shared" ref="R323:R386" si="38">RIGHT(N323, LEN(N323)-SEARCH("/", N323))</f>
        <v>documentary</v>
      </c>
      <c r="S323" s="11">
        <f t="shared" ref="S323:S386" si="39">(((J323/60)/60)/24)+DATE(1970,1,1)</f>
        <v>42647.446597222224</v>
      </c>
      <c r="T323" s="11">
        <f t="shared" ref="T323:T386" si="40">(((I323/60)/60)/24)+DATE(1970,1,1)</f>
        <v>42682.488263888896</v>
      </c>
      <c r="U323" s="10">
        <f t="shared" ref="U323:U386" si="41">ROUND(DATEDIF(S323,T323,"d")/7,0)</f>
        <v>5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 s="10">
        <f t="shared" si="41"/>
        <v>4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 s="10">
        <f t="shared" si="41"/>
        <v>4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 s="10">
        <f t="shared" si="41"/>
        <v>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 s="10">
        <f t="shared" si="41"/>
        <v>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 s="10">
        <f t="shared" si="41"/>
        <v>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 s="10">
        <f t="shared" si="41"/>
        <v>4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 s="10">
        <f t="shared" si="41"/>
        <v>4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 s="10">
        <f t="shared" si="41"/>
        <v>3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 s="10">
        <f t="shared" si="41"/>
        <v>5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 s="10">
        <f t="shared" si="41"/>
        <v>4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 s="10">
        <f t="shared" si="41"/>
        <v>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 s="10">
        <f t="shared" si="41"/>
        <v>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 s="10">
        <f t="shared" si="41"/>
        <v>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 s="10">
        <f t="shared" si="41"/>
        <v>4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 s="10">
        <f t="shared" si="41"/>
        <v>4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 s="10">
        <f t="shared" si="41"/>
        <v>4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 s="10">
        <f t="shared" si="41"/>
        <v>8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 s="10">
        <f t="shared" si="41"/>
        <v>4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 s="10">
        <f t="shared" si="41"/>
        <v>4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 s="10">
        <f t="shared" si="41"/>
        <v>3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 s="10">
        <f t="shared" si="41"/>
        <v>4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 s="10">
        <f t="shared" si="41"/>
        <v>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 s="10">
        <f t="shared" si="41"/>
        <v>6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 s="10">
        <f t="shared" si="41"/>
        <v>4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 s="10">
        <f t="shared" si="41"/>
        <v>4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 s="10">
        <f t="shared" si="41"/>
        <v>4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 s="10">
        <f t="shared" si="41"/>
        <v>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 s="10">
        <f t="shared" si="41"/>
        <v>4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 s="10">
        <f t="shared" si="41"/>
        <v>5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 s="10">
        <f t="shared" si="41"/>
        <v>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 s="10">
        <f t="shared" si="41"/>
        <v>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 s="10">
        <f t="shared" si="41"/>
        <v>4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 s="10">
        <f t="shared" si="41"/>
        <v>4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 s="10">
        <f t="shared" si="41"/>
        <v>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 s="10">
        <f t="shared" si="41"/>
        <v>4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 s="10">
        <f t="shared" si="41"/>
        <v>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 s="10">
        <f t="shared" si="41"/>
        <v>4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 s="10">
        <f t="shared" si="41"/>
        <v>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 s="10">
        <f t="shared" si="41"/>
        <v>6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 s="10">
        <f t="shared" si="41"/>
        <v>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 s="10">
        <f t="shared" si="41"/>
        <v>3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 s="10">
        <f t="shared" si="41"/>
        <v>6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 s="10">
        <f t="shared" si="41"/>
        <v>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 s="10">
        <f t="shared" si="41"/>
        <v>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 s="10">
        <f t="shared" si="41"/>
        <v>4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 s="10">
        <f t="shared" si="41"/>
        <v>6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 s="10">
        <f t="shared" si="41"/>
        <v>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 s="10">
        <f t="shared" si="41"/>
        <v>4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 s="10">
        <f t="shared" si="41"/>
        <v>4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 s="10">
        <f t="shared" si="41"/>
        <v>6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 s="10">
        <f t="shared" si="41"/>
        <v>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 s="10">
        <f t="shared" si="41"/>
        <v>4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 s="10">
        <f t="shared" si="41"/>
        <v>6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 s="10">
        <f t="shared" si="41"/>
        <v>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 s="10">
        <f t="shared" si="41"/>
        <v>4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 s="10">
        <f t="shared" si="41"/>
        <v>4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 s="10">
        <f t="shared" si="41"/>
        <v>3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 s="10">
        <f t="shared" si="41"/>
        <v>6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 s="10">
        <f t="shared" si="41"/>
        <v>4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 s="10">
        <f t="shared" si="41"/>
        <v>5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 s="10">
        <f t="shared" si="41"/>
        <v>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 s="10">
        <f t="shared" si="41"/>
        <v>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 s="10">
        <f t="shared" si="41"/>
        <v>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E:E/D:D</f>
        <v>1.05982</v>
      </c>
      <c r="P387" s="7">
        <f t="shared" ref="P387:P450" si="43">IFERROR(E387/L387,"0")</f>
        <v>111.79535864978902</v>
      </c>
      <c r="Q387" t="str">
        <f t="shared" ref="Q387:Q450" si="44">LEFT(N387, SEARCH("/",N387,1)-1)</f>
        <v>film &amp; video</v>
      </c>
      <c r="R387" t="str">
        <f t="shared" ref="R387:R450" si="45">RIGHT(N387, LEN(N387)-SEARCH("/", N387))</f>
        <v>documentary</v>
      </c>
      <c r="S387" s="11">
        <f t="shared" ref="S387:S450" si="46">(((J387/60)/60)/24)+DATE(1970,1,1)</f>
        <v>41934.584502314814</v>
      </c>
      <c r="T387" s="11">
        <f t="shared" ref="T387:T450" si="47">(((I387/60)/60)/24)+DATE(1970,1,1)</f>
        <v>41964.626168981486</v>
      </c>
      <c r="U387" s="10">
        <f t="shared" ref="U387:U450" si="48">ROUND(DATEDIF(S387,T387,"d")/7,0)</f>
        <v>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 s="10">
        <f t="shared" si="48"/>
        <v>2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 s="10">
        <f t="shared" si="48"/>
        <v>4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 s="10">
        <f t="shared" si="48"/>
        <v>4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 s="10">
        <f t="shared" si="48"/>
        <v>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 s="10">
        <f t="shared" si="48"/>
        <v>3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 s="10">
        <f t="shared" si="48"/>
        <v>4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 s="10">
        <f t="shared" si="48"/>
        <v>4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 s="10">
        <f t="shared" si="48"/>
        <v>4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 s="10">
        <f t="shared" si="48"/>
        <v>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 s="10">
        <f t="shared" si="48"/>
        <v>5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 s="10">
        <f t="shared" si="48"/>
        <v>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 s="10">
        <f t="shared" si="48"/>
        <v>6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 s="10">
        <f t="shared" si="48"/>
        <v>6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 s="10">
        <f t="shared" si="48"/>
        <v>4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 s="10">
        <f t="shared" si="48"/>
        <v>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 s="10">
        <f t="shared" si="48"/>
        <v>4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 s="10">
        <f t="shared" si="48"/>
        <v>3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 s="10">
        <f t="shared" si="48"/>
        <v>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 s="10">
        <f t="shared" si="48"/>
        <v>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 s="10">
        <f t="shared" si="48"/>
        <v>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 s="10">
        <f t="shared" si="48"/>
        <v>5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 s="10">
        <f t="shared" si="48"/>
        <v>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 s="10">
        <f t="shared" si="48"/>
        <v>6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 s="10">
        <f t="shared" si="48"/>
        <v>4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 s="10">
        <f t="shared" si="48"/>
        <v>9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 s="10">
        <f t="shared" si="48"/>
        <v>5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 s="10">
        <f t="shared" si="48"/>
        <v>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 s="10">
        <f t="shared" si="48"/>
        <v>4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 s="10">
        <f t="shared" si="48"/>
        <v>4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E:E/D:D</f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 s="10">
        <f t="shared" si="48"/>
        <v>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 s="10">
        <f t="shared" si="48"/>
        <v>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 s="10">
        <f t="shared" si="48"/>
        <v>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E:E/D:D</f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 s="10">
        <f t="shared" si="48"/>
        <v>4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 s="10">
        <f t="shared" si="48"/>
        <v>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 s="10">
        <f t="shared" si="48"/>
        <v>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 s="10">
        <f t="shared" si="48"/>
        <v>9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 s="10">
        <f t="shared" si="48"/>
        <v>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 s="10">
        <f t="shared" si="48"/>
        <v>4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 s="10">
        <f t="shared" si="48"/>
        <v>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 s="10">
        <f t="shared" si="48"/>
        <v>9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 s="10">
        <f t="shared" si="48"/>
        <v>4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7" t="str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 s="10">
        <f t="shared" si="48"/>
        <v>2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 s="10">
        <f t="shared" si="48"/>
        <v>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7" t="str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 s="10">
        <f t="shared" si="48"/>
        <v>11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 s="10">
        <f t="shared" si="48"/>
        <v>2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 s="10">
        <f t="shared" si="48"/>
        <v>4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 s="10">
        <f t="shared" si="48"/>
        <v>9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7" t="str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 s="10">
        <f t="shared" si="48"/>
        <v>9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 s="10">
        <f t="shared" si="48"/>
        <v>5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 s="10">
        <f t="shared" si="48"/>
        <v>4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7" t="str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 s="10">
        <f t="shared" si="48"/>
        <v>4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7" t="str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 s="10">
        <f t="shared" si="48"/>
        <v>9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 s="10">
        <f t="shared" si="48"/>
        <v>4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7" t="str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 s="10">
        <f t="shared" si="48"/>
        <v>1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 s="10">
        <f t="shared" si="48"/>
        <v>4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7" t="str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 s="10">
        <f t="shared" si="48"/>
        <v>4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 s="10">
        <f t="shared" si="48"/>
        <v>4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 s="10">
        <f t="shared" si="48"/>
        <v>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 s="10">
        <f t="shared" si="48"/>
        <v>9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 s="10">
        <f t="shared" si="48"/>
        <v>2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 s="10">
        <f t="shared" si="48"/>
        <v>4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 s="10">
        <f t="shared" si="48"/>
        <v>4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 s="10">
        <f t="shared" si="48"/>
        <v>3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E:E/D:D</f>
        <v>2.2499999999999999E-2</v>
      </c>
      <c r="P451" s="7">
        <f t="shared" ref="P451:P514" si="50">IFERROR(E451/L451,"0")</f>
        <v>9</v>
      </c>
      <c r="Q451" t="str">
        <f t="shared" ref="Q451:Q514" si="51">LEFT(N451, SEARCH("/",N451,1)-1)</f>
        <v>film &amp; video</v>
      </c>
      <c r="R451" t="str">
        <f t="shared" ref="R451:R514" si="52">RIGHT(N451, LEN(N451)-SEARCH("/", N451))</f>
        <v>animation</v>
      </c>
      <c r="S451" s="11">
        <f t="shared" ref="S451:S514" si="53">(((J451/60)/60)/24)+DATE(1970,1,1)</f>
        <v>41534.568113425928</v>
      </c>
      <c r="T451" s="11">
        <f t="shared" ref="T451:T514" si="54">(((I451/60)/60)/24)+DATE(1970,1,1)</f>
        <v>41564.568113425928</v>
      </c>
      <c r="U451" s="10">
        <f t="shared" ref="U451:U514" si="55">ROUND(DATEDIF(S451,T451,"d")/7,0)</f>
        <v>4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 s="10">
        <f t="shared" si="55"/>
        <v>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7" t="str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 s="10">
        <f t="shared" si="55"/>
        <v>4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 s="10">
        <f t="shared" si="55"/>
        <v>4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 s="10">
        <f t="shared" si="55"/>
        <v>2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 s="10">
        <f t="shared" si="55"/>
        <v>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 s="10">
        <f t="shared" si="55"/>
        <v>6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 s="10">
        <f t="shared" si="55"/>
        <v>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7" t="str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 s="10">
        <f t="shared" si="55"/>
        <v>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 s="10">
        <f t="shared" si="55"/>
        <v>4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 s="10">
        <f t="shared" si="55"/>
        <v>9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 s="10">
        <f t="shared" si="55"/>
        <v>5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7" t="str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 s="10">
        <f t="shared" si="55"/>
        <v>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7" t="str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 s="10">
        <f t="shared" si="55"/>
        <v>9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 s="10">
        <f t="shared" si="55"/>
        <v>9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 s="10">
        <f t="shared" si="55"/>
        <v>3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 s="10">
        <f t="shared" si="55"/>
        <v>2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 s="10">
        <f t="shared" si="55"/>
        <v>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 s="10">
        <f t="shared" si="55"/>
        <v>6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7" t="str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 s="10">
        <f t="shared" si="55"/>
        <v>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7" t="str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 s="10">
        <f t="shared" si="55"/>
        <v>9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 s="10">
        <f t="shared" si="55"/>
        <v>7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 s="10">
        <f t="shared" si="55"/>
        <v>6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 s="10">
        <f t="shared" si="55"/>
        <v>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 s="10">
        <f t="shared" si="55"/>
        <v>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 s="10">
        <f t="shared" si="55"/>
        <v>4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7" t="str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 s="10">
        <f t="shared" si="55"/>
        <v>4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 s="10">
        <f t="shared" si="55"/>
        <v>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7" t="str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 s="10">
        <f t="shared" si="55"/>
        <v>9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7" t="str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 s="10">
        <f t="shared" si="55"/>
        <v>4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 s="10">
        <f t="shared" si="55"/>
        <v>9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 s="10">
        <f t="shared" si="55"/>
        <v>4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 s="10">
        <f t="shared" si="55"/>
        <v>4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 s="10">
        <f t="shared" si="55"/>
        <v>4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 s="10">
        <f t="shared" si="55"/>
        <v>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 s="10">
        <f t="shared" si="55"/>
        <v>6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 s="10">
        <f t="shared" si="55"/>
        <v>4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 s="10">
        <f t="shared" si="55"/>
        <v>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7" t="str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 s="10">
        <f t="shared" si="55"/>
        <v>9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7" t="str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 s="10">
        <f t="shared" si="55"/>
        <v>4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 s="10">
        <f t="shared" si="55"/>
        <v>4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7" t="str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 s="10">
        <f t="shared" si="55"/>
        <v>4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7" t="str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 s="10">
        <f t="shared" si="55"/>
        <v>4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7" t="str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 s="10">
        <f t="shared" si="55"/>
        <v>9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7" t="str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 s="10">
        <f t="shared" si="55"/>
        <v>4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 s="10">
        <f t="shared" si="55"/>
        <v>3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7" t="str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 s="10">
        <f t="shared" si="55"/>
        <v>4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 s="10">
        <f t="shared" si="55"/>
        <v>9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 s="10">
        <f t="shared" si="55"/>
        <v>8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 s="10">
        <f t="shared" si="55"/>
        <v>6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 s="10">
        <f t="shared" si="55"/>
        <v>8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 s="10">
        <f t="shared" si="55"/>
        <v>8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7" t="str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 s="10">
        <f t="shared" si="55"/>
        <v>4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 s="10">
        <f t="shared" si="55"/>
        <v>4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 s="10">
        <f t="shared" si="55"/>
        <v>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 s="10">
        <f t="shared" si="55"/>
        <v>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 s="10">
        <f t="shared" si="55"/>
        <v>6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 s="10">
        <f t="shared" si="55"/>
        <v>4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 s="10">
        <f t="shared" si="55"/>
        <v>6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 s="10">
        <f t="shared" si="55"/>
        <v>8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 s="10">
        <f t="shared" si="55"/>
        <v>4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7" t="str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 s="10">
        <f t="shared" si="55"/>
        <v>4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 s="10">
        <f t="shared" si="55"/>
        <v>4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7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 s="10">
        <f t="shared" si="55"/>
        <v>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E:E/D:D</f>
        <v>0.13924</v>
      </c>
      <c r="P515" s="7">
        <f t="shared" ref="P515:P578" si="57">IFERROR(E515/L515,"0")</f>
        <v>102.38235294117646</v>
      </c>
      <c r="Q515" t="str">
        <f t="shared" ref="Q515:Q578" si="58">LEFT(N515, SEARCH("/",N515,1)-1)</f>
        <v>film &amp; video</v>
      </c>
      <c r="R515" t="str">
        <f t="shared" ref="R515:R578" si="59">RIGHT(N515, LEN(N515)-SEARCH("/", N515))</f>
        <v>animation</v>
      </c>
      <c r="S515" s="11">
        <f t="shared" ref="S515:S578" si="60">(((J515/60)/60)/24)+DATE(1970,1,1)</f>
        <v>42552.653993055559</v>
      </c>
      <c r="T515" s="11">
        <f t="shared" ref="T515:T578" si="61">(((I515/60)/60)/24)+DATE(1970,1,1)</f>
        <v>42597.291666666672</v>
      </c>
      <c r="U515" s="10">
        <f t="shared" ref="U515:U578" si="62">ROUND(DATEDIF(S515,T515,"d")/7,0)</f>
        <v>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 s="10">
        <f t="shared" si="62"/>
        <v>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 s="10">
        <f t="shared" si="62"/>
        <v>6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7" t="str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 s="10">
        <f t="shared" si="62"/>
        <v>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 s="10">
        <f t="shared" si="62"/>
        <v>4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7" t="str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 s="10">
        <f t="shared" si="62"/>
        <v>4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 s="10">
        <f t="shared" si="62"/>
        <v>4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 s="10">
        <f t="shared" si="62"/>
        <v>4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 s="10">
        <f t="shared" si="62"/>
        <v>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 s="10">
        <f t="shared" si="62"/>
        <v>3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 s="10">
        <f t="shared" si="62"/>
        <v>4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 s="10">
        <f t="shared" si="62"/>
        <v>4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 s="10">
        <f t="shared" si="62"/>
        <v>6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 s="10">
        <f t="shared" si="62"/>
        <v>4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 s="10">
        <f t="shared" si="62"/>
        <v>4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 s="10">
        <f t="shared" si="62"/>
        <v>3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 s="10">
        <f t="shared" si="62"/>
        <v>3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 s="10">
        <f t="shared" si="62"/>
        <v>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 s="10">
        <f t="shared" si="62"/>
        <v>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 s="10">
        <f t="shared" si="62"/>
        <v>4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 s="10">
        <f t="shared" si="62"/>
        <v>3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 s="10">
        <f t="shared" si="62"/>
        <v>6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 s="10">
        <f t="shared" si="62"/>
        <v>4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 s="10">
        <f t="shared" si="62"/>
        <v>6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 s="10">
        <f t="shared" si="62"/>
        <v>4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 s="10">
        <f t="shared" si="62"/>
        <v>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 s="10">
        <f t="shared" si="62"/>
        <v>3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 s="10">
        <f t="shared" si="62"/>
        <v>4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 s="10">
        <f t="shared" si="62"/>
        <v>4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 s="10">
        <f t="shared" si="62"/>
        <v>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 s="10">
        <f t="shared" si="62"/>
        <v>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 s="10">
        <f t="shared" si="62"/>
        <v>4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 s="10">
        <f t="shared" si="62"/>
        <v>6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 s="10">
        <f t="shared" si="62"/>
        <v>6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7" t="str">
        <f t="shared" si="57"/>
        <v>0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 s="10">
        <f t="shared" si="62"/>
        <v>4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 s="10">
        <f t="shared" si="62"/>
        <v>4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 s="10">
        <f t="shared" si="62"/>
        <v>4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 s="10">
        <f t="shared" si="62"/>
        <v>2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 s="10">
        <f t="shared" si="62"/>
        <v>6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7" t="str">
        <f t="shared" si="57"/>
        <v>0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 s="10">
        <f t="shared" si="62"/>
        <v>9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 s="10">
        <f t="shared" si="62"/>
        <v>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 s="10">
        <f t="shared" si="62"/>
        <v>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7" t="str">
        <f t="shared" si="57"/>
        <v>0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 s="10">
        <f t="shared" si="62"/>
        <v>4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 s="10">
        <f t="shared" si="62"/>
        <v>4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 s="10">
        <f t="shared" si="62"/>
        <v>4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7" t="str">
        <f t="shared" si="57"/>
        <v>0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 s="10">
        <f t="shared" si="62"/>
        <v>4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 s="10">
        <f t="shared" si="62"/>
        <v>4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 s="10">
        <f t="shared" si="62"/>
        <v>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 s="10">
        <f t="shared" si="62"/>
        <v>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7" t="str">
        <f t="shared" si="57"/>
        <v>0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 s="10">
        <f t="shared" si="62"/>
        <v>4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 s="10">
        <f t="shared" si="62"/>
        <v>4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 s="10">
        <f t="shared" si="62"/>
        <v>4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7" t="str">
        <f t="shared" si="57"/>
        <v>0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 s="10">
        <f t="shared" si="62"/>
        <v>4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 s="10">
        <f t="shared" si="62"/>
        <v>4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7" t="str">
        <f t="shared" si="57"/>
        <v>0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 s="10">
        <f t="shared" si="62"/>
        <v>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 s="10">
        <f t="shared" si="62"/>
        <v>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 s="10">
        <f t="shared" si="62"/>
        <v>4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 s="10">
        <f t="shared" si="62"/>
        <v>4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 s="10">
        <f t="shared" si="62"/>
        <v>3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7" t="str">
        <f t="shared" si="57"/>
        <v>0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 s="10">
        <f t="shared" si="62"/>
        <v>4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 s="10">
        <f t="shared" si="62"/>
        <v>8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 s="10">
        <f t="shared" si="62"/>
        <v>4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 s="10">
        <f t="shared" si="62"/>
        <v>4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 s="10">
        <f t="shared" si="62"/>
        <v>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E:E/D:D</f>
        <v>2E-3</v>
      </c>
      <c r="P579" s="7">
        <f t="shared" ref="P579:P642" si="64">IFERROR(E579/L579,"0")</f>
        <v>10</v>
      </c>
      <c r="Q579" t="str">
        <f t="shared" ref="Q579:Q642" si="65">LEFT(N579, SEARCH("/",N579,1)-1)</f>
        <v>technology</v>
      </c>
      <c r="R579" t="str">
        <f t="shared" ref="R579:R642" si="66">RIGHT(N579, LEN(N579)-SEARCH("/", N579))</f>
        <v>web</v>
      </c>
      <c r="S579" s="11">
        <f t="shared" ref="S579:S642" si="67">(((J579/60)/60)/24)+DATE(1970,1,1)</f>
        <v>42450.589143518519</v>
      </c>
      <c r="T579" s="11">
        <f t="shared" ref="T579:T642" si="68">(((I579/60)/60)/24)+DATE(1970,1,1)</f>
        <v>42510.589143518519</v>
      </c>
      <c r="U579" s="10">
        <f t="shared" ref="U579:U642" si="69">ROUND(DATEDIF(S579,T579,"d")/7,0)</f>
        <v>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 s="10">
        <f t="shared" si="69"/>
        <v>3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 s="10">
        <f t="shared" si="69"/>
        <v>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 s="10">
        <f t="shared" si="69"/>
        <v>4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7" t="str">
        <f t="shared" si="64"/>
        <v>0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 s="10">
        <f t="shared" si="69"/>
        <v>4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7" t="str">
        <f t="shared" si="64"/>
        <v>0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 s="10">
        <f t="shared" si="69"/>
        <v>3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 s="10">
        <f t="shared" si="69"/>
        <v>4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 s="10">
        <f t="shared" si="69"/>
        <v>4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7" t="str">
        <f t="shared" si="64"/>
        <v>0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1">
        <f t="shared" si="68"/>
        <v>42339</v>
      </c>
      <c r="U587" s="10">
        <f t="shared" si="69"/>
        <v>8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 s="10">
        <f t="shared" si="69"/>
        <v>4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 s="10">
        <f t="shared" si="69"/>
        <v>4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 s="10">
        <f t="shared" si="69"/>
        <v>9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 s="10">
        <f t="shared" si="69"/>
        <v>2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 s="10">
        <f t="shared" si="69"/>
        <v>4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 s="10">
        <f t="shared" si="69"/>
        <v>4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 s="10">
        <f t="shared" si="69"/>
        <v>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 s="10">
        <f t="shared" si="69"/>
        <v>4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 s="10">
        <f t="shared" si="69"/>
        <v>4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 s="10">
        <f t="shared" si="69"/>
        <v>6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 s="10">
        <f t="shared" si="69"/>
        <v>4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 s="10">
        <f t="shared" si="69"/>
        <v>5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 s="10">
        <f t="shared" si="69"/>
        <v>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 s="10">
        <f t="shared" si="69"/>
        <v>3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 s="10">
        <f t="shared" si="69"/>
        <v>9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 s="10">
        <f t="shared" si="69"/>
        <v>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7" t="str">
        <f t="shared" si="64"/>
        <v>0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 s="10">
        <f t="shared" si="69"/>
        <v>4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 s="10">
        <f t="shared" si="69"/>
        <v>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7" t="str">
        <f t="shared" si="64"/>
        <v>0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 s="10">
        <f t="shared" si="69"/>
        <v>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 s="10">
        <f t="shared" si="69"/>
        <v>6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 s="10">
        <f t="shared" si="69"/>
        <v>7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7" t="str">
        <f t="shared" si="64"/>
        <v>0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 s="10">
        <f t="shared" si="69"/>
        <v>4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 s="10">
        <f t="shared" si="69"/>
        <v>4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 s="10">
        <f t="shared" si="69"/>
        <v>4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7" t="str">
        <f t="shared" si="64"/>
        <v>0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 s="10">
        <f t="shared" si="69"/>
        <v>4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7" t="str">
        <f t="shared" si="64"/>
        <v>0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 s="10">
        <f t="shared" si="69"/>
        <v>9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7" t="str">
        <f t="shared" si="64"/>
        <v>0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 s="10">
        <f t="shared" si="69"/>
        <v>4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 s="10">
        <f t="shared" si="69"/>
        <v>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7" t="str">
        <f t="shared" si="64"/>
        <v>0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 s="10">
        <f t="shared" si="69"/>
        <v>4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7" t="str">
        <f t="shared" si="64"/>
        <v>0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 s="10">
        <f t="shared" si="69"/>
        <v>4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7" t="str">
        <f t="shared" si="64"/>
        <v>0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 s="10">
        <f t="shared" si="69"/>
        <v>4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 s="10">
        <f t="shared" si="69"/>
        <v>6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7" t="str">
        <f t="shared" si="64"/>
        <v>0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 s="10">
        <f t="shared" si="69"/>
        <v>4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 s="10">
        <f t="shared" si="69"/>
        <v>9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 s="10">
        <f t="shared" si="69"/>
        <v>6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 s="10">
        <f t="shared" si="69"/>
        <v>4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 s="10">
        <f t="shared" si="69"/>
        <v>3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7" t="str">
        <f t="shared" si="64"/>
        <v>0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 s="10">
        <f t="shared" si="69"/>
        <v>4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7" t="str">
        <f t="shared" si="64"/>
        <v>0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 s="10">
        <f t="shared" si="69"/>
        <v>4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7" t="str">
        <f t="shared" si="64"/>
        <v>0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 s="10">
        <f t="shared" si="69"/>
        <v>4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 s="10">
        <f t="shared" si="69"/>
        <v>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 s="10">
        <f t="shared" si="69"/>
        <v>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7" t="str">
        <f t="shared" si="64"/>
        <v>0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 s="10">
        <f t="shared" si="69"/>
        <v>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 s="10">
        <f t="shared" si="69"/>
        <v>4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 s="10">
        <f t="shared" si="69"/>
        <v>4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 s="10">
        <f t="shared" si="69"/>
        <v>4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7" t="str">
        <f t="shared" si="64"/>
        <v>0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 s="10">
        <f t="shared" si="69"/>
        <v>4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 s="10">
        <f t="shared" si="69"/>
        <v>4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 s="10">
        <f t="shared" si="69"/>
        <v>4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 s="10">
        <f t="shared" si="69"/>
        <v>4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 s="10">
        <f t="shared" si="69"/>
        <v>4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7" t="str">
        <f t="shared" si="64"/>
        <v>0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 s="10">
        <f t="shared" si="69"/>
        <v>4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 s="10">
        <f t="shared" si="69"/>
        <v>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 s="10">
        <f t="shared" si="69"/>
        <v>9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7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42683.420312500006</v>
      </c>
      <c r="T642" s="11">
        <f t="shared" si="68"/>
        <v>42698.958333333328</v>
      </c>
      <c r="U642" s="10">
        <f t="shared" si="69"/>
        <v>2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E:E/D:D</f>
        <v>1.1916249999999999</v>
      </c>
      <c r="P643" s="7">
        <f t="shared" ref="P643:P706" si="71">IFERROR(E643/L643,"0")</f>
        <v>151.31746031746033</v>
      </c>
      <c r="Q643" t="str">
        <f t="shared" ref="Q643:Q706" si="72">LEFT(N643, SEARCH("/",N643,1)-1)</f>
        <v>technology</v>
      </c>
      <c r="R643" t="str">
        <f t="shared" ref="R643:R706" si="73">RIGHT(N643, LEN(N643)-SEARCH("/", N643))</f>
        <v>wearables</v>
      </c>
      <c r="S643" s="11">
        <f t="shared" ref="S643:S706" si="74">(((J643/60)/60)/24)+DATE(1970,1,1)</f>
        <v>42199.57</v>
      </c>
      <c r="T643" s="11">
        <f t="shared" ref="T643:T706" si="75">(((I643/60)/60)/24)+DATE(1970,1,1)</f>
        <v>42229.57</v>
      </c>
      <c r="U643" s="10">
        <f t="shared" ref="U643:U706" si="76">ROUND(DATEDIF(S643,T643,"d")/7,0)</f>
        <v>4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 s="10">
        <f t="shared" si="76"/>
        <v>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 s="10">
        <f t="shared" si="76"/>
        <v>8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 s="10">
        <f t="shared" si="76"/>
        <v>6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 s="10">
        <f t="shared" si="76"/>
        <v>4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 s="10">
        <f t="shared" si="76"/>
        <v>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 s="10">
        <f t="shared" si="76"/>
        <v>4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 s="10">
        <f t="shared" si="76"/>
        <v>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 s="10">
        <f t="shared" si="76"/>
        <v>3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 s="10">
        <f t="shared" si="76"/>
        <v>9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 s="10">
        <f t="shared" si="76"/>
        <v>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 s="10">
        <f t="shared" si="76"/>
        <v>4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 s="10">
        <f t="shared" si="76"/>
        <v>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 s="10">
        <f t="shared" si="76"/>
        <v>4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 s="10">
        <f t="shared" si="76"/>
        <v>4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 s="10">
        <f t="shared" si="76"/>
        <v>9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 s="10">
        <f t="shared" si="76"/>
        <v>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 s="10">
        <f t="shared" si="76"/>
        <v>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 s="10">
        <f t="shared" si="76"/>
        <v>4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 s="10">
        <f t="shared" si="76"/>
        <v>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 s="10">
        <f t="shared" si="76"/>
        <v>4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 s="10">
        <f t="shared" si="76"/>
        <v>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 s="10">
        <f t="shared" si="76"/>
        <v>4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 s="10">
        <f t="shared" si="76"/>
        <v>4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 s="10">
        <f t="shared" si="76"/>
        <v>9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 s="10">
        <f t="shared" si="76"/>
        <v>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 s="10">
        <f t="shared" si="76"/>
        <v>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 s="10">
        <f t="shared" si="76"/>
        <v>6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 s="10">
        <f t="shared" si="76"/>
        <v>4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 s="10">
        <f t="shared" si="76"/>
        <v>5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 s="10">
        <f t="shared" si="76"/>
        <v>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 s="10">
        <f t="shared" si="76"/>
        <v>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 s="10">
        <f t="shared" si="76"/>
        <v>6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 s="10">
        <f t="shared" si="76"/>
        <v>9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 s="10">
        <f t="shared" si="76"/>
        <v>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 s="10">
        <f t="shared" si="76"/>
        <v>4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 s="10">
        <f t="shared" si="76"/>
        <v>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 s="10">
        <f t="shared" si="76"/>
        <v>4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 s="10">
        <f t="shared" si="76"/>
        <v>9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 s="10">
        <f t="shared" si="76"/>
        <v>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 s="10">
        <f t="shared" si="76"/>
        <v>4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 s="10">
        <f t="shared" si="76"/>
        <v>4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 s="10">
        <f t="shared" si="76"/>
        <v>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 s="10">
        <f t="shared" si="76"/>
        <v>5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 s="10">
        <f t="shared" si="76"/>
        <v>6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7" t="str">
        <f t="shared" si="71"/>
        <v>0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 s="10">
        <f t="shared" si="76"/>
        <v>4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 s="10">
        <f t="shared" si="76"/>
        <v>9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 s="10">
        <f t="shared" si="76"/>
        <v>4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 s="10">
        <f t="shared" si="76"/>
        <v>5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 s="10">
        <f t="shared" si="76"/>
        <v>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 s="10">
        <f t="shared" si="76"/>
        <v>4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 s="10">
        <f t="shared" si="76"/>
        <v>4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 s="10">
        <f t="shared" si="76"/>
        <v>4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 s="10">
        <f t="shared" si="76"/>
        <v>4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 s="10">
        <f t="shared" si="76"/>
        <v>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 s="10">
        <f t="shared" si="76"/>
        <v>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 s="10">
        <f t="shared" si="76"/>
        <v>2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 s="10">
        <f t="shared" si="76"/>
        <v>5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 s="10">
        <f t="shared" si="76"/>
        <v>5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 s="10">
        <f t="shared" si="76"/>
        <v>4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 s="10">
        <f t="shared" si="76"/>
        <v>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 s="10">
        <f t="shared" si="76"/>
        <v>4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 s="10">
        <f t="shared" si="76"/>
        <v>8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7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42726.192916666667</v>
      </c>
      <c r="T706" s="11">
        <f t="shared" si="75"/>
        <v>42786.192916666667</v>
      </c>
      <c r="U706" s="10">
        <f t="shared" si="76"/>
        <v>9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E:E/D:D</f>
        <v>9.7699999999999992E-3</v>
      </c>
      <c r="P707" s="7">
        <f t="shared" ref="P707:P770" si="78">IFERROR(E707/L707,"0")</f>
        <v>195.4</v>
      </c>
      <c r="Q707" t="str">
        <f t="shared" ref="Q707:Q770" si="79">LEFT(N707, SEARCH("/",N707,1)-1)</f>
        <v>technology</v>
      </c>
      <c r="R707" t="str">
        <f t="shared" ref="R707:R770" si="80">RIGHT(N707, LEN(N707)-SEARCH("/", N707))</f>
        <v>wearables</v>
      </c>
      <c r="S707" s="11">
        <f t="shared" ref="S707:S770" si="81">(((J707/60)/60)/24)+DATE(1970,1,1)</f>
        <v>42726.491643518515</v>
      </c>
      <c r="T707" s="11">
        <f t="shared" ref="T707:T770" si="82">(((I707/60)/60)/24)+DATE(1970,1,1)</f>
        <v>42756.491643518515</v>
      </c>
      <c r="U707" s="10">
        <f t="shared" ref="U707:U770" si="83">ROUND(DATEDIF(S707,T707,"d")/7,0)</f>
        <v>4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7" t="str">
        <f t="shared" si="78"/>
        <v>0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 s="10">
        <f t="shared" si="83"/>
        <v>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 s="10">
        <f t="shared" si="83"/>
        <v>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 s="10">
        <f t="shared" si="83"/>
        <v>9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 s="10">
        <f t="shared" si="83"/>
        <v>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7" t="str">
        <f t="shared" si="78"/>
        <v>0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 s="10">
        <f t="shared" si="83"/>
        <v>5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 s="10">
        <f t="shared" si="83"/>
        <v>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 s="10">
        <f t="shared" si="83"/>
        <v>4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 s="10">
        <f t="shared" si="83"/>
        <v>4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 s="10">
        <f t="shared" si="83"/>
        <v>9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 s="10">
        <f t="shared" si="83"/>
        <v>6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 s="10">
        <f t="shared" si="83"/>
        <v>5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 s="10">
        <f t="shared" si="83"/>
        <v>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 s="10">
        <f t="shared" si="83"/>
        <v>5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 s="10">
        <f t="shared" si="83"/>
        <v>2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 s="10">
        <f t="shared" si="83"/>
        <v>4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 s="10">
        <f t="shared" si="83"/>
        <v>6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 s="10">
        <f t="shared" si="83"/>
        <v>4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 s="10">
        <f t="shared" si="83"/>
        <v>4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 s="10">
        <f t="shared" si="83"/>
        <v>4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 s="10">
        <f t="shared" si="83"/>
        <v>4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 s="10">
        <f t="shared" si="83"/>
        <v>4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 s="10">
        <f t="shared" si="83"/>
        <v>6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 s="10">
        <f t="shared" si="83"/>
        <v>6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 s="10">
        <f t="shared" si="83"/>
        <v>9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 s="10">
        <f t="shared" si="83"/>
        <v>4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 s="10">
        <f t="shared" si="83"/>
        <v>7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 s="10">
        <f t="shared" si="83"/>
        <v>9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 s="10">
        <f t="shared" si="83"/>
        <v>4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 s="10">
        <f t="shared" si="83"/>
        <v>4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 s="10">
        <f t="shared" si="83"/>
        <v>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 s="10">
        <f t="shared" si="83"/>
        <v>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 s="10">
        <f t="shared" si="83"/>
        <v>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 s="10">
        <f t="shared" si="83"/>
        <v>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 s="10">
        <f t="shared" si="83"/>
        <v>5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 s="10">
        <f t="shared" si="83"/>
        <v>2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 s="10">
        <f t="shared" si="83"/>
        <v>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 s="10">
        <f t="shared" si="83"/>
        <v>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 s="10">
        <f t="shared" si="83"/>
        <v>4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 s="10">
        <f t="shared" si="83"/>
        <v>4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 s="10">
        <f t="shared" si="83"/>
        <v>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 s="10">
        <f t="shared" si="83"/>
        <v>3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 s="10">
        <f t="shared" si="83"/>
        <v>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 s="10">
        <f t="shared" si="83"/>
        <v>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 s="10">
        <f t="shared" si="83"/>
        <v>4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 s="10">
        <f t="shared" si="83"/>
        <v>4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 s="10">
        <f t="shared" si="83"/>
        <v>7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 s="10">
        <f t="shared" si="83"/>
        <v>3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 s="10">
        <f t="shared" si="83"/>
        <v>4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 s="10">
        <f t="shared" si="83"/>
        <v>4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 s="10">
        <f t="shared" si="83"/>
        <v>4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 s="10">
        <f t="shared" si="83"/>
        <v>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 s="10">
        <f t="shared" si="83"/>
        <v>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 s="10">
        <f t="shared" si="83"/>
        <v>4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 s="10">
        <f t="shared" si="83"/>
        <v>6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7" t="str">
        <f t="shared" si="78"/>
        <v>0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 s="10">
        <f t="shared" si="83"/>
        <v>4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 s="10">
        <f t="shared" si="83"/>
        <v>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7" t="str">
        <f t="shared" si="78"/>
        <v>0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 s="10">
        <f t="shared" si="83"/>
        <v>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 s="10">
        <f t="shared" si="83"/>
        <v>4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7" t="str">
        <f t="shared" si="78"/>
        <v>0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 s="10">
        <f t="shared" si="83"/>
        <v>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 s="10">
        <f t="shared" si="83"/>
        <v>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7" t="str">
        <f t="shared" si="78"/>
        <v>0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 s="10">
        <f t="shared" si="83"/>
        <v>4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 s="10">
        <f t="shared" si="83"/>
        <v>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7" t="str">
        <f t="shared" si="78"/>
        <v>0</v>
      </c>
      <c r="Q770" t="str">
        <f t="shared" si="79"/>
        <v>publishing</v>
      </c>
      <c r="R770" t="str">
        <f t="shared" si="80"/>
        <v>fiction</v>
      </c>
      <c r="S770" s="11">
        <f t="shared" si="81"/>
        <v>41594.207060185188</v>
      </c>
      <c r="T770" s="11">
        <f t="shared" si="82"/>
        <v>41624.207060185188</v>
      </c>
      <c r="U770" s="10">
        <f t="shared" si="83"/>
        <v>4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E:E/D:D</f>
        <v>0.41399999999999998</v>
      </c>
      <c r="P771" s="7">
        <f t="shared" ref="P771:P834" si="85">IFERROR(E771/L771,"0")</f>
        <v>31.846153846153847</v>
      </c>
      <c r="Q771" t="str">
        <f t="shared" ref="Q771:Q834" si="86">LEFT(N771, SEARCH("/",N771,1)-1)</f>
        <v>publishing</v>
      </c>
      <c r="R771" t="str">
        <f t="shared" ref="R771:R834" si="87">RIGHT(N771, LEN(N771)-SEARCH("/", N771))</f>
        <v>fiction</v>
      </c>
      <c r="S771" s="11">
        <f t="shared" ref="S771:S834" si="88">(((J771/60)/60)/24)+DATE(1970,1,1)</f>
        <v>41604.996458333335</v>
      </c>
      <c r="T771" s="11">
        <f t="shared" ref="T771:T834" si="89">(((I771/60)/60)/24)+DATE(1970,1,1)</f>
        <v>41634.996458333335</v>
      </c>
      <c r="U771" s="10">
        <f t="shared" ref="U771:U834" si="90">ROUND(DATEDIF(S771,T771,"d")/7,0)</f>
        <v>4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7" t="str">
        <f t="shared" si="85"/>
        <v>0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 s="10">
        <f t="shared" si="90"/>
        <v>6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 s="10">
        <f t="shared" si="90"/>
        <v>7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 s="10">
        <f t="shared" si="90"/>
        <v>7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 s="10">
        <f t="shared" si="90"/>
        <v>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 s="10">
        <f t="shared" si="90"/>
        <v>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 s="10">
        <f t="shared" si="90"/>
        <v>4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 s="10">
        <f t="shared" si="90"/>
        <v>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 s="10">
        <f t="shared" si="90"/>
        <v>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 s="10">
        <f t="shared" si="90"/>
        <v>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 s="10">
        <f t="shared" si="90"/>
        <v>4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 s="10">
        <f t="shared" si="90"/>
        <v>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 s="10">
        <f t="shared" si="90"/>
        <v>4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 s="10">
        <f t="shared" si="90"/>
        <v>4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 s="10">
        <f t="shared" si="90"/>
        <v>6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 s="10">
        <f t="shared" si="90"/>
        <v>6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 s="10">
        <f t="shared" si="90"/>
        <v>4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 s="10">
        <f t="shared" si="90"/>
        <v>8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 s="10">
        <f t="shared" si="90"/>
        <v>4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 s="10">
        <f t="shared" si="90"/>
        <v>5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 s="10">
        <f t="shared" si="90"/>
        <v>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 s="10">
        <f t="shared" si="90"/>
        <v>4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 s="10">
        <f t="shared" si="90"/>
        <v>5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 s="10">
        <f t="shared" si="90"/>
        <v>4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 s="10">
        <f t="shared" si="90"/>
        <v>2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 s="10">
        <f t="shared" si="90"/>
        <v>8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 s="10">
        <f t="shared" si="90"/>
        <v>6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 s="10">
        <f t="shared" si="90"/>
        <v>4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 s="10">
        <f t="shared" si="90"/>
        <v>5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 s="10">
        <f t="shared" si="90"/>
        <v>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 s="10">
        <f t="shared" si="90"/>
        <v>4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 s="10">
        <f t="shared" si="90"/>
        <v>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 s="10">
        <f t="shared" si="90"/>
        <v>4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 s="10">
        <f t="shared" si="90"/>
        <v>7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 s="10">
        <f t="shared" si="90"/>
        <v>4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 s="10">
        <f t="shared" si="90"/>
        <v>2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 s="10">
        <f t="shared" si="90"/>
        <v>7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 s="10">
        <f t="shared" si="90"/>
        <v>4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 s="10">
        <f t="shared" si="90"/>
        <v>5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 s="10">
        <f t="shared" si="90"/>
        <v>5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 s="10">
        <f t="shared" si="90"/>
        <v>4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 s="10">
        <f t="shared" si="90"/>
        <v>4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 s="10">
        <f t="shared" si="90"/>
        <v>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 s="10">
        <f t="shared" si="90"/>
        <v>7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 s="10">
        <f t="shared" si="90"/>
        <v>4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 s="10">
        <f t="shared" si="90"/>
        <v>2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 s="10">
        <f t="shared" si="90"/>
        <v>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 s="10">
        <f t="shared" si="90"/>
        <v>5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 s="10">
        <f t="shared" si="90"/>
        <v>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 s="10">
        <f t="shared" si="90"/>
        <v>1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 s="10">
        <f t="shared" si="90"/>
        <v>1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 s="10">
        <f t="shared" si="90"/>
        <v>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 s="10">
        <f t="shared" si="90"/>
        <v>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 s="10">
        <f t="shared" si="90"/>
        <v>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 s="10">
        <f t="shared" si="90"/>
        <v>4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 s="10">
        <f t="shared" si="90"/>
        <v>5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 s="10">
        <f t="shared" si="90"/>
        <v>4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 s="10">
        <f t="shared" si="90"/>
        <v>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 s="10">
        <f t="shared" si="90"/>
        <v>4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 s="10">
        <f t="shared" si="90"/>
        <v>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 s="10">
        <f t="shared" si="90"/>
        <v>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 s="10">
        <f t="shared" si="90"/>
        <v>4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 s="10">
        <f t="shared" si="90"/>
        <v>4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7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40869.675173611111</v>
      </c>
      <c r="T834" s="11">
        <f t="shared" si="89"/>
        <v>40929.342361111114</v>
      </c>
      <c r="U834" s="10">
        <f t="shared" si="90"/>
        <v>9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E:E/D:D</f>
        <v>1.0166666666666666</v>
      </c>
      <c r="P835" s="7">
        <f t="shared" ref="P835:P898" si="92">IFERROR(E835/L835,"0")</f>
        <v>148.78048780487805</v>
      </c>
      <c r="Q835" t="str">
        <f t="shared" ref="Q835:Q898" si="93">LEFT(N835, SEARCH("/",N835,1)-1)</f>
        <v>music</v>
      </c>
      <c r="R835" t="str">
        <f t="shared" ref="R835:R898" si="94">RIGHT(N835, LEN(N835)-SEARCH("/", N835))</f>
        <v>rock</v>
      </c>
      <c r="S835" s="11">
        <f t="shared" ref="S835:S898" si="95">(((J835/60)/60)/24)+DATE(1970,1,1)</f>
        <v>41718.878182870372</v>
      </c>
      <c r="T835" s="11">
        <f t="shared" ref="T835:T898" si="96">(((I835/60)/60)/24)+DATE(1970,1,1)</f>
        <v>41748.878182870372</v>
      </c>
      <c r="U835" s="10">
        <f t="shared" ref="U835:U898" si="97">ROUND(DATEDIF(S835,T835,"d")/7,0)</f>
        <v>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 s="10">
        <f t="shared" si="97"/>
        <v>5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 s="10">
        <f t="shared" si="97"/>
        <v>6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 s="10">
        <f t="shared" si="97"/>
        <v>4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 s="10">
        <f t="shared" si="97"/>
        <v>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 s="10">
        <f t="shared" si="97"/>
        <v>4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 s="10">
        <f t="shared" si="97"/>
        <v>4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 s="10">
        <f t="shared" si="97"/>
        <v>4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 s="10">
        <f t="shared" si="97"/>
        <v>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 s="10">
        <f t="shared" si="97"/>
        <v>5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 s="10">
        <f t="shared" si="97"/>
        <v>2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 s="10">
        <f t="shared" si="97"/>
        <v>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 s="10">
        <f t="shared" si="97"/>
        <v>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 s="10">
        <f t="shared" si="97"/>
        <v>2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 s="10">
        <f t="shared" si="97"/>
        <v>4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 s="10">
        <f t="shared" si="97"/>
        <v>4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 s="10">
        <f t="shared" si="97"/>
        <v>4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 s="10">
        <f t="shared" si="97"/>
        <v>5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 s="10">
        <f t="shared" si="97"/>
        <v>9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 s="10">
        <f t="shared" si="97"/>
        <v>2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 s="10">
        <f t="shared" si="97"/>
        <v>4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 s="10">
        <f t="shared" si="97"/>
        <v>4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 s="10">
        <f t="shared" si="97"/>
        <v>4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 s="10">
        <f t="shared" si="97"/>
        <v>8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 s="10">
        <f t="shared" si="97"/>
        <v>6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 s="10">
        <f t="shared" si="97"/>
        <v>4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 s="10">
        <f t="shared" si="97"/>
        <v>4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 s="10">
        <f t="shared" si="97"/>
        <v>4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 s="10">
        <f t="shared" si="97"/>
        <v>4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 s="10">
        <f t="shared" si="97"/>
        <v>4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 s="10">
        <f t="shared" si="97"/>
        <v>4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 s="10">
        <f t="shared" si="97"/>
        <v>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 s="10">
        <f t="shared" si="97"/>
        <v>9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 s="10">
        <f t="shared" si="97"/>
        <v>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 s="10">
        <f t="shared" si="97"/>
        <v>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 s="10">
        <f t="shared" si="97"/>
        <v>4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 s="10">
        <f t="shared" si="97"/>
        <v>4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 s="10">
        <f t="shared" si="97"/>
        <v>4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 s="10">
        <f t="shared" si="97"/>
        <v>4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 s="10">
        <f t="shared" si="97"/>
        <v>6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 s="10">
        <f t="shared" si="97"/>
        <v>6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 s="10">
        <f t="shared" si="97"/>
        <v>4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7" t="str">
        <f t="shared" si="92"/>
        <v>0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 s="10">
        <f t="shared" si="97"/>
        <v>3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 s="10">
        <f t="shared" si="97"/>
        <v>5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 s="10">
        <f t="shared" si="97"/>
        <v>4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 s="10">
        <f t="shared" si="97"/>
        <v>4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 s="10">
        <f t="shared" si="97"/>
        <v>3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 s="10">
        <f t="shared" si="97"/>
        <v>5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 s="10">
        <f t="shared" si="97"/>
        <v>6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 s="10">
        <f t="shared" si="97"/>
        <v>5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 s="10">
        <f t="shared" si="97"/>
        <v>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 s="10">
        <f t="shared" si="97"/>
        <v>9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 s="10">
        <f t="shared" si="97"/>
        <v>3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 s="10">
        <f t="shared" si="97"/>
        <v>4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7" t="str">
        <f t="shared" si="92"/>
        <v>0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 s="10">
        <f t="shared" si="97"/>
        <v>4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 s="10">
        <f t="shared" si="97"/>
        <v>5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 s="10">
        <f t="shared" si="97"/>
        <v>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 s="10">
        <f t="shared" si="97"/>
        <v>4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 s="10">
        <f t="shared" si="97"/>
        <v>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 s="10">
        <f t="shared" si="97"/>
        <v>12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 s="10">
        <f t="shared" si="97"/>
        <v>4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 s="10">
        <f t="shared" si="97"/>
        <v>4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 s="10">
        <f t="shared" si="97"/>
        <v>6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7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42218.872986111113</v>
      </c>
      <c r="T898" s="11">
        <f t="shared" si="96"/>
        <v>42244.166666666672</v>
      </c>
      <c r="U898" s="10">
        <f t="shared" si="97"/>
        <v>4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E:E/D:D</f>
        <v>0</v>
      </c>
      <c r="P899" s="7" t="str">
        <f t="shared" ref="P899:P962" si="99">IFERROR(E899/L899,"0")</f>
        <v>0</v>
      </c>
      <c r="Q899" t="str">
        <f t="shared" ref="Q899:Q962" si="100">LEFT(N899, SEARCH("/",N899,1)-1)</f>
        <v>music</v>
      </c>
      <c r="R899" t="str">
        <f t="shared" ref="R899:R962" si="101">RIGHT(N899, LEN(N899)-SEARCH("/", N899))</f>
        <v>indie rock</v>
      </c>
      <c r="S899" s="11">
        <f t="shared" ref="S899:S962" si="102">(((J899/60)/60)/24)+DATE(1970,1,1)</f>
        <v>41211.688750000001</v>
      </c>
      <c r="T899" s="11">
        <f t="shared" ref="T899:T962" si="103">(((I899/60)/60)/24)+DATE(1970,1,1)</f>
        <v>41241.730416666665</v>
      </c>
      <c r="U899" s="10">
        <f t="shared" ref="U899:U962" si="104">ROUND(DATEDIF(S899,T899,"d")/7,0)</f>
        <v>4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 s="10">
        <f t="shared" si="104"/>
        <v>6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 s="10">
        <f t="shared" si="104"/>
        <v>6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 s="10">
        <f t="shared" si="104"/>
        <v>4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7" t="str">
        <f t="shared" si="99"/>
        <v>0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 s="10">
        <f t="shared" si="104"/>
        <v>7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 s="10">
        <f t="shared" si="104"/>
        <v>7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 s="10">
        <f t="shared" si="104"/>
        <v>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 s="10">
        <f t="shared" si="104"/>
        <v>4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 s="10">
        <f t="shared" si="104"/>
        <v>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7" t="str">
        <f t="shared" si="99"/>
        <v>0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 s="10">
        <f t="shared" si="104"/>
        <v>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7" t="str">
        <f t="shared" si="99"/>
        <v>0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 s="10">
        <f t="shared" si="104"/>
        <v>4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7" t="str">
        <f t="shared" si="99"/>
        <v>0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 s="10">
        <f t="shared" si="104"/>
        <v>7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 s="10">
        <f t="shared" si="104"/>
        <v>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 s="10">
        <f t="shared" si="104"/>
        <v>9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7" t="str">
        <f t="shared" si="99"/>
        <v>0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 s="10">
        <f t="shared" si="104"/>
        <v>3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 s="10">
        <f t="shared" si="104"/>
        <v>9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 s="10">
        <f t="shared" si="104"/>
        <v>4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7" t="str">
        <f t="shared" si="99"/>
        <v>0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 s="10">
        <f t="shared" si="104"/>
        <v>4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 s="10">
        <f t="shared" si="104"/>
        <v>5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7" t="str">
        <f t="shared" si="99"/>
        <v>0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 s="10">
        <f t="shared" si="104"/>
        <v>6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 s="10">
        <f t="shared" si="104"/>
        <v>5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 s="10">
        <f t="shared" si="104"/>
        <v>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 s="10">
        <f t="shared" si="104"/>
        <v>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7" t="str">
        <f t="shared" si="99"/>
        <v>0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 s="10">
        <f t="shared" si="104"/>
        <v>4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 s="10">
        <f t="shared" si="104"/>
        <v>6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 s="10">
        <f t="shared" si="104"/>
        <v>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 s="10">
        <f t="shared" si="104"/>
        <v>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 s="10">
        <f t="shared" si="104"/>
        <v>4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 s="10">
        <f t="shared" si="104"/>
        <v>4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7" t="str">
        <f t="shared" si="99"/>
        <v>0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 s="10">
        <f t="shared" si="104"/>
        <v>4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7" t="str">
        <f t="shared" si="99"/>
        <v>0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 s="10">
        <f t="shared" si="104"/>
        <v>4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 s="10">
        <f t="shared" si="104"/>
        <v>7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7" t="str">
        <f t="shared" si="99"/>
        <v>0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 s="10">
        <f t="shared" si="104"/>
        <v>4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 s="10">
        <f t="shared" si="104"/>
        <v>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 s="10">
        <f t="shared" si="104"/>
        <v>5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 s="10">
        <f t="shared" si="104"/>
        <v>6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 s="10">
        <f t="shared" si="104"/>
        <v>9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 s="10">
        <f t="shared" si="104"/>
        <v>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 s="10">
        <f t="shared" si="104"/>
        <v>4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7" t="str">
        <f t="shared" si="99"/>
        <v>0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 s="10">
        <f t="shared" si="104"/>
        <v>6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 s="10">
        <f t="shared" si="104"/>
        <v>4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 s="10">
        <f t="shared" si="104"/>
        <v>4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 s="10">
        <f t="shared" si="104"/>
        <v>6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 s="10">
        <f t="shared" si="104"/>
        <v>6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 s="10">
        <f t="shared" si="104"/>
        <v>4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 s="10">
        <f t="shared" si="104"/>
        <v>5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 s="10">
        <f t="shared" si="104"/>
        <v>4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 s="10">
        <f t="shared" si="104"/>
        <v>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 s="10">
        <f t="shared" si="104"/>
        <v>7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 s="10">
        <f t="shared" si="104"/>
        <v>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7" t="str">
        <f t="shared" si="99"/>
        <v>0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 s="10">
        <f t="shared" si="104"/>
        <v>9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 s="10">
        <f t="shared" si="104"/>
        <v>4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 s="10">
        <f t="shared" si="104"/>
        <v>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 s="10">
        <f t="shared" si="104"/>
        <v>4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 s="10">
        <f t="shared" si="104"/>
        <v>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 s="10">
        <f t="shared" si="104"/>
        <v>4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 s="10">
        <f t="shared" si="104"/>
        <v>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 s="10">
        <f t="shared" si="104"/>
        <v>6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 s="10">
        <f t="shared" si="104"/>
        <v>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 s="10">
        <f t="shared" si="104"/>
        <v>9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 s="10">
        <f t="shared" si="104"/>
        <v>4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 s="10">
        <f t="shared" si="104"/>
        <v>3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 s="10">
        <f t="shared" si="104"/>
        <v>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7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42766.626793981486</v>
      </c>
      <c r="T962" s="11">
        <f t="shared" si="103"/>
        <v>42808.585127314815</v>
      </c>
      <c r="U962" s="10">
        <f t="shared" si="104"/>
        <v>6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E:E/D:D</f>
        <v>0.42188421052631581</v>
      </c>
      <c r="P963" s="7">
        <f t="shared" ref="P963:P1026" si="106">IFERROR(E963/L963,"0")</f>
        <v>364.35454545454547</v>
      </c>
      <c r="Q963" t="str">
        <f t="shared" ref="Q963:Q1026" si="107">LEFT(N963, SEARCH("/",N963,1)-1)</f>
        <v>technology</v>
      </c>
      <c r="R963" t="str">
        <f t="shared" ref="R963:R1026" si="108">RIGHT(N963, LEN(N963)-SEARCH("/", N963))</f>
        <v>wearables</v>
      </c>
      <c r="S963" s="11">
        <f t="shared" ref="S963:S1026" si="109">(((J963/60)/60)/24)+DATE(1970,1,1)</f>
        <v>42740.693692129629</v>
      </c>
      <c r="T963" s="11">
        <f t="shared" ref="T963:T1026" si="110">(((I963/60)/60)/24)+DATE(1970,1,1)</f>
        <v>42786.791666666672</v>
      </c>
      <c r="U963" s="10">
        <f t="shared" ref="U963:U1026" si="111">ROUND(DATEDIF(S963,T963,"d")/7,0)</f>
        <v>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 s="10">
        <f t="shared" si="111"/>
        <v>5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 s="10">
        <f t="shared" si="111"/>
        <v>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 s="10">
        <f t="shared" si="111"/>
        <v>6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 s="10">
        <f t="shared" si="111"/>
        <v>5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 s="10">
        <f t="shared" si="111"/>
        <v>4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 s="10">
        <f t="shared" si="111"/>
        <v>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 s="10">
        <f t="shared" si="111"/>
        <v>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 s="10">
        <f t="shared" si="111"/>
        <v>5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 s="10">
        <f t="shared" si="111"/>
        <v>5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 s="10">
        <f t="shared" si="111"/>
        <v>6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 s="10">
        <f t="shared" si="111"/>
        <v>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 s="10">
        <f t="shared" si="111"/>
        <v>9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 s="10">
        <f t="shared" si="111"/>
        <v>4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 s="10">
        <f t="shared" si="111"/>
        <v>9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 s="10">
        <f t="shared" si="111"/>
        <v>6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 s="10">
        <f t="shared" si="111"/>
        <v>4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 s="10">
        <f t="shared" si="111"/>
        <v>4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 s="10">
        <f t="shared" si="111"/>
        <v>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 s="10">
        <f t="shared" si="111"/>
        <v>6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 s="10">
        <f t="shared" si="111"/>
        <v>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 s="10">
        <f t="shared" si="111"/>
        <v>4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 s="10">
        <f t="shared" si="111"/>
        <v>4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 s="10">
        <f t="shared" si="111"/>
        <v>4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 s="10">
        <f t="shared" si="111"/>
        <v>4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 s="10">
        <f t="shared" si="111"/>
        <v>8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 s="10">
        <f t="shared" si="111"/>
        <v>6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7" t="str">
        <f t="shared" si="106"/>
        <v>0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 s="10">
        <f t="shared" si="111"/>
        <v>4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 s="10">
        <f t="shared" si="111"/>
        <v>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 s="10">
        <f t="shared" si="111"/>
        <v>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 s="10">
        <f t="shared" si="111"/>
        <v>4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 s="10">
        <f t="shared" si="111"/>
        <v>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 s="10">
        <f t="shared" si="111"/>
        <v>5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 s="10">
        <f t="shared" si="111"/>
        <v>7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 s="10">
        <f t="shared" si="111"/>
        <v>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 s="10">
        <f t="shared" si="111"/>
        <v>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 s="10">
        <f t="shared" si="111"/>
        <v>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 s="10">
        <f t="shared" si="111"/>
        <v>6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 s="10">
        <f t="shared" si="111"/>
        <v>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 s="10">
        <f t="shared" si="111"/>
        <v>9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 s="10">
        <f t="shared" si="111"/>
        <v>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 s="10">
        <f t="shared" si="111"/>
        <v>4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 s="10">
        <f t="shared" si="111"/>
        <v>4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 s="10">
        <f t="shared" si="111"/>
        <v>4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 s="10">
        <f t="shared" si="111"/>
        <v>4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 s="10">
        <f t="shared" si="111"/>
        <v>1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 s="10">
        <f t="shared" si="111"/>
        <v>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 s="10">
        <f t="shared" si="111"/>
        <v>4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 s="10">
        <f t="shared" si="111"/>
        <v>4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 s="10">
        <f t="shared" si="111"/>
        <v>8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 s="10">
        <f t="shared" si="111"/>
        <v>6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 s="10">
        <f t="shared" si="111"/>
        <v>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 s="10">
        <f t="shared" si="111"/>
        <v>4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 s="10">
        <f t="shared" si="111"/>
        <v>7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 s="10">
        <f t="shared" si="111"/>
        <v>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 s="10">
        <f t="shared" si="111"/>
        <v>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 s="10">
        <f t="shared" si="111"/>
        <v>6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 s="10">
        <f t="shared" si="111"/>
        <v>4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 s="10">
        <f t="shared" si="111"/>
        <v>4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 s="10">
        <f t="shared" si="111"/>
        <v>4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 s="10">
        <f t="shared" si="111"/>
        <v>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 s="10">
        <f t="shared" si="111"/>
        <v>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 s="10">
        <f t="shared" si="111"/>
        <v>4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7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42370.580590277779</v>
      </c>
      <c r="T1026" s="11">
        <f t="shared" si="110"/>
        <v>42400.580590277779</v>
      </c>
      <c r="U1026" s="10">
        <f t="shared" si="111"/>
        <v>4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E:E/D:D</f>
        <v>1.099283142857143</v>
      </c>
      <c r="P1027" s="7">
        <f t="shared" ref="P1027:P1090" si="113">IFERROR(E1027/L1027,"0")</f>
        <v>71.848571428571432</v>
      </c>
      <c r="Q1027" t="str">
        <f t="shared" ref="Q1027:Q1090" si="114">LEFT(N1027, SEARCH("/",N1027,1)-1)</f>
        <v>music</v>
      </c>
      <c r="R1027" t="str">
        <f t="shared" ref="R1027:R1090" si="115">RIGHT(N1027, LEN(N1027)-SEARCH("/", N1027))</f>
        <v>electronic music</v>
      </c>
      <c r="S1027" s="11">
        <f t="shared" ref="S1027:S1090" si="116">(((J1027/60)/60)/24)+DATE(1970,1,1)</f>
        <v>42049.833761574075</v>
      </c>
      <c r="T1027" s="11">
        <f t="shared" ref="T1027:T1090" si="117">(((I1027/60)/60)/24)+DATE(1970,1,1)</f>
        <v>42079.792094907403</v>
      </c>
      <c r="U1027" s="10">
        <f t="shared" ref="U1027:U1090" si="118">ROUND(DATEDIF(S1027,T1027,"d")/7,0)</f>
        <v>4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 s="10">
        <f t="shared" si="118"/>
        <v>5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 s="10">
        <f t="shared" si="118"/>
        <v>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 s="10">
        <f t="shared" si="118"/>
        <v>6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 s="10">
        <f t="shared" si="118"/>
        <v>8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 s="10">
        <f t="shared" si="118"/>
        <v>2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 s="10">
        <f t="shared" si="118"/>
        <v>4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 s="10">
        <f t="shared" si="118"/>
        <v>4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 s="10">
        <f t="shared" si="118"/>
        <v>4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 s="10">
        <f t="shared" si="118"/>
        <v>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 s="10">
        <f t="shared" si="118"/>
        <v>4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 s="10">
        <f t="shared" si="118"/>
        <v>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 s="10">
        <f t="shared" si="118"/>
        <v>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 s="10">
        <f t="shared" si="118"/>
        <v>4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 s="10">
        <f t="shared" si="118"/>
        <v>4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 s="10">
        <f t="shared" si="118"/>
        <v>4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7" t="str">
        <f t="shared" si="113"/>
        <v>0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 s="10">
        <f t="shared" si="118"/>
        <v>3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 s="10">
        <f t="shared" si="118"/>
        <v>6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 s="10">
        <f t="shared" si="118"/>
        <v>4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 s="10">
        <f t="shared" si="118"/>
        <v>8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 s="10">
        <f t="shared" si="118"/>
        <v>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7" t="str">
        <f t="shared" si="113"/>
        <v>0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 s="10">
        <f t="shared" si="118"/>
        <v>6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 s="10">
        <f t="shared" si="118"/>
        <v>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 s="10">
        <f t="shared" si="118"/>
        <v>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7" t="str">
        <f t="shared" si="113"/>
        <v>0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 s="10">
        <f t="shared" si="118"/>
        <v>4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7" t="str">
        <f t="shared" si="113"/>
        <v>0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 s="10">
        <f t="shared" si="118"/>
        <v>4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7" t="str">
        <f t="shared" si="113"/>
        <v>0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 s="10">
        <f t="shared" si="118"/>
        <v>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7" t="str">
        <f t="shared" si="113"/>
        <v>0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 s="10">
        <f t="shared" si="118"/>
        <v>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 s="10">
        <f t="shared" si="118"/>
        <v>4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7" t="str">
        <f t="shared" si="113"/>
        <v>0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 s="10">
        <f t="shared" si="118"/>
        <v>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7" t="str">
        <f t="shared" si="113"/>
        <v>0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 s="10">
        <f t="shared" si="118"/>
        <v>4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7" t="str">
        <f t="shared" si="113"/>
        <v>0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 s="10">
        <f t="shared" si="118"/>
        <v>9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7" t="str">
        <f t="shared" si="113"/>
        <v>0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 s="10">
        <f t="shared" si="118"/>
        <v>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7" t="str">
        <f t="shared" si="113"/>
        <v>0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 s="10">
        <f t="shared" si="118"/>
        <v>6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7" t="str">
        <f t="shared" si="113"/>
        <v>0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 s="10">
        <f t="shared" si="118"/>
        <v>4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 s="10">
        <f t="shared" si="118"/>
        <v>4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7" t="str">
        <f t="shared" si="113"/>
        <v>0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 s="10">
        <f t="shared" si="118"/>
        <v>9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 s="10">
        <f t="shared" si="118"/>
        <v>1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7" t="str">
        <f t="shared" si="113"/>
        <v>0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 s="10">
        <f t="shared" si="118"/>
        <v>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 s="10">
        <f t="shared" si="118"/>
        <v>6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 s="10">
        <f t="shared" si="118"/>
        <v>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 s="10">
        <f t="shared" si="118"/>
        <v>6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 s="10">
        <f t="shared" si="118"/>
        <v>4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 s="10">
        <f t="shared" si="118"/>
        <v>4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 s="10">
        <f t="shared" si="118"/>
        <v>5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 s="10">
        <f t="shared" si="118"/>
        <v>3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7" t="str">
        <f t="shared" si="113"/>
        <v>0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 s="10">
        <f t="shared" si="118"/>
        <v>4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 s="10">
        <f t="shared" si="118"/>
        <v>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 s="10">
        <f t="shared" si="118"/>
        <v>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 s="10">
        <f t="shared" si="118"/>
        <v>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 s="10">
        <f t="shared" si="118"/>
        <v>4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 s="10">
        <f t="shared" si="118"/>
        <v>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 s="10">
        <f t="shared" si="118"/>
        <v>4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 s="10">
        <f t="shared" si="118"/>
        <v>6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 s="10">
        <f t="shared" si="118"/>
        <v>4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 s="10">
        <f t="shared" si="118"/>
        <v>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 s="10">
        <f t="shared" si="118"/>
        <v>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 s="10">
        <f t="shared" si="118"/>
        <v>4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 s="10">
        <f t="shared" si="118"/>
        <v>9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7" t="str">
        <f t="shared" si="113"/>
        <v>0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 s="10">
        <f t="shared" si="118"/>
        <v>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 s="10">
        <f t="shared" si="118"/>
        <v>4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 s="10">
        <f t="shared" si="118"/>
        <v>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7" t="str">
        <f t="shared" si="113"/>
        <v>0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 s="10">
        <f t="shared" si="118"/>
        <v>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7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41723.799386574072</v>
      </c>
      <c r="T1090" s="11">
        <f t="shared" si="117"/>
        <v>41753.799386574072</v>
      </c>
      <c r="U1090" s="10">
        <f t="shared" si="118"/>
        <v>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E:E/D:D</f>
        <v>7.8266666666666665E-2</v>
      </c>
      <c r="P1091" s="7">
        <f t="shared" ref="P1091:P1154" si="120">IFERROR(E1091/L1091,"0")</f>
        <v>23.959183673469386</v>
      </c>
      <c r="Q1091" t="str">
        <f t="shared" ref="Q1091:Q1154" si="121">LEFT(N1091, SEARCH("/",N1091,1)-1)</f>
        <v>games</v>
      </c>
      <c r="R1091" t="str">
        <f t="shared" ref="R1091:R1154" si="122">RIGHT(N1091, LEN(N1091)-SEARCH("/", N1091))</f>
        <v>video games</v>
      </c>
      <c r="S1091" s="11">
        <f t="shared" ref="S1091:S1154" si="123">(((J1091/60)/60)/24)+DATE(1970,1,1)</f>
        <v>42151.189525462964</v>
      </c>
      <c r="T1091" s="11">
        <f t="shared" ref="T1091:T1154" si="124">(((I1091/60)/60)/24)+DATE(1970,1,1)</f>
        <v>42181.189525462964</v>
      </c>
      <c r="U1091" s="10">
        <f t="shared" ref="U1091:U1154" si="125">ROUND(DATEDIF(S1091,T1091,"d")/7,0)</f>
        <v>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 s="10">
        <f t="shared" si="125"/>
        <v>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 s="10">
        <f t="shared" si="125"/>
        <v>4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 s="10">
        <f t="shared" si="125"/>
        <v>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 s="10">
        <f t="shared" si="125"/>
        <v>2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 s="10">
        <f t="shared" si="125"/>
        <v>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 s="10">
        <f t="shared" si="125"/>
        <v>4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 s="10">
        <f t="shared" si="125"/>
        <v>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 s="10">
        <f t="shared" si="125"/>
        <v>6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 s="10">
        <f t="shared" si="125"/>
        <v>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 s="10">
        <f t="shared" si="125"/>
        <v>4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 s="10">
        <f t="shared" si="125"/>
        <v>4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 s="10">
        <f t="shared" si="125"/>
        <v>4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 s="10">
        <f t="shared" si="125"/>
        <v>6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 s="10">
        <f t="shared" si="125"/>
        <v>9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 s="10">
        <f t="shared" si="125"/>
        <v>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 s="10">
        <f t="shared" si="125"/>
        <v>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 s="10">
        <f t="shared" si="125"/>
        <v>4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7" t="str">
        <f t="shared" si="120"/>
        <v>0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 s="10">
        <f t="shared" si="125"/>
        <v>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 s="10">
        <f t="shared" si="125"/>
        <v>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 s="10">
        <f t="shared" si="125"/>
        <v>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 s="10">
        <f t="shared" si="125"/>
        <v>4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 s="10">
        <f t="shared" si="125"/>
        <v>4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 s="10">
        <f t="shared" si="125"/>
        <v>9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 s="10">
        <f t="shared" si="125"/>
        <v>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 s="10">
        <f t="shared" si="125"/>
        <v>4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 s="10">
        <f t="shared" si="125"/>
        <v>4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 s="10">
        <f t="shared" si="125"/>
        <v>9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 s="10">
        <f t="shared" si="125"/>
        <v>4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 s="10">
        <f t="shared" si="125"/>
        <v>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 s="10">
        <f t="shared" si="125"/>
        <v>2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7" t="str">
        <f t="shared" si="120"/>
        <v>0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 s="10">
        <f t="shared" si="125"/>
        <v>6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 s="10">
        <f t="shared" si="125"/>
        <v>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7" t="str">
        <f t="shared" si="120"/>
        <v>0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 s="10">
        <f t="shared" si="125"/>
        <v>2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 s="10">
        <f t="shared" si="125"/>
        <v>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 s="10">
        <f t="shared" si="125"/>
        <v>4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7" t="str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 s="10">
        <f t="shared" si="125"/>
        <v>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 s="10">
        <f t="shared" si="125"/>
        <v>4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 s="10">
        <f t="shared" si="125"/>
        <v>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 s="10">
        <f t="shared" si="125"/>
        <v>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 s="10">
        <f t="shared" si="125"/>
        <v>4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 s="10">
        <f t="shared" si="125"/>
        <v>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7" t="str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 s="10">
        <f t="shared" si="125"/>
        <v>4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 s="10">
        <f t="shared" si="125"/>
        <v>4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 s="10">
        <f t="shared" si="125"/>
        <v>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 s="10">
        <f t="shared" si="125"/>
        <v>2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 s="10">
        <f t="shared" si="125"/>
        <v>4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 s="10">
        <f t="shared" si="125"/>
        <v>4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 s="10">
        <f t="shared" si="125"/>
        <v>4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 s="10">
        <f t="shared" si="125"/>
        <v>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 s="10">
        <f t="shared" si="125"/>
        <v>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7" t="str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 s="10">
        <f t="shared" si="125"/>
        <v>4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7" t="str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 s="10">
        <f t="shared" si="125"/>
        <v>4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7" t="str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 s="10">
        <f t="shared" si="125"/>
        <v>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 s="10">
        <f t="shared" si="125"/>
        <v>4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7" t="str">
        <f t="shared" si="120"/>
        <v>0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 s="10">
        <f t="shared" si="125"/>
        <v>4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 s="10">
        <f t="shared" si="125"/>
        <v>9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 s="10">
        <f t="shared" si="125"/>
        <v>5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7" t="str">
        <f t="shared" si="120"/>
        <v>0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 s="10">
        <f t="shared" si="125"/>
        <v>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 s="10">
        <f t="shared" si="125"/>
        <v>4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 s="10">
        <f t="shared" si="125"/>
        <v>4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 s="10">
        <f t="shared" si="125"/>
        <v>9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7" t="str">
        <f t="shared" si="120"/>
        <v>0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 s="10">
        <f t="shared" si="125"/>
        <v>4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7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42109.709629629629</v>
      </c>
      <c r="T1154" s="11">
        <f t="shared" si="124"/>
        <v>42139.709629629629</v>
      </c>
      <c r="U1154" s="10">
        <f t="shared" si="125"/>
        <v>4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E:E/D:D</f>
        <v>6.2500000000000003E-3</v>
      </c>
      <c r="P1155" s="7">
        <f t="shared" ref="P1155:P1218" si="127">IFERROR(E1155/L1155,"0")</f>
        <v>50</v>
      </c>
      <c r="Q1155" t="str">
        <f t="shared" ref="Q1155:Q1218" si="128">LEFT(N1155, SEARCH("/",N1155,1)-1)</f>
        <v>food</v>
      </c>
      <c r="R1155" t="str">
        <f t="shared" ref="R1155:R1218" si="129">RIGHT(N1155, LEN(N1155)-SEARCH("/", N1155))</f>
        <v>food trucks</v>
      </c>
      <c r="S1155" s="11">
        <f t="shared" ref="S1155:S1218" si="130">(((J1155/60)/60)/24)+DATE(1970,1,1)</f>
        <v>42143.714178240742</v>
      </c>
      <c r="T1155" s="11">
        <f t="shared" ref="T1155:T1218" si="131">(((I1155/60)/60)/24)+DATE(1970,1,1)</f>
        <v>42173.714178240742</v>
      </c>
      <c r="U1155" s="10">
        <f t="shared" ref="U1155:U1218" si="132">ROUND(DATEDIF(S1155,T1155,"d")/7,0)</f>
        <v>4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 s="10">
        <f t="shared" si="132"/>
        <v>4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 s="10">
        <f t="shared" si="132"/>
        <v>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7" t="str">
        <f t="shared" si="127"/>
        <v>0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 s="10">
        <f t="shared" si="132"/>
        <v>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 s="10">
        <f t="shared" si="132"/>
        <v>9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 s="10">
        <f t="shared" si="132"/>
        <v>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7" t="str">
        <f t="shared" si="127"/>
        <v>0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 s="10">
        <f t="shared" si="132"/>
        <v>4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 s="10">
        <f t="shared" si="132"/>
        <v>4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7" t="str">
        <f t="shared" si="127"/>
        <v>0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 s="10">
        <f t="shared" si="132"/>
        <v>3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 s="10">
        <f t="shared" si="132"/>
        <v>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7" t="str">
        <f t="shared" si="127"/>
        <v>0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 s="10">
        <f t="shared" si="132"/>
        <v>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7" t="str">
        <f t="shared" si="127"/>
        <v>0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 s="10">
        <f t="shared" si="132"/>
        <v>4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 s="10">
        <f t="shared" si="132"/>
        <v>5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 s="10">
        <f t="shared" si="132"/>
        <v>4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 s="10">
        <f t="shared" si="132"/>
        <v>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 s="10">
        <f t="shared" si="132"/>
        <v>4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 s="10">
        <f t="shared" si="132"/>
        <v>4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 s="10">
        <f t="shared" si="132"/>
        <v>4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 s="10">
        <f t="shared" si="132"/>
        <v>3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7" t="str">
        <f t="shared" si="127"/>
        <v>0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 s="10">
        <f t="shared" si="132"/>
        <v>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 s="10">
        <f t="shared" si="132"/>
        <v>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 s="10">
        <f t="shared" si="132"/>
        <v>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 s="10">
        <f t="shared" si="132"/>
        <v>4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 s="10">
        <f t="shared" si="132"/>
        <v>8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7" t="str">
        <f t="shared" si="127"/>
        <v>0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 s="10">
        <f t="shared" si="132"/>
        <v>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 s="10">
        <f t="shared" si="132"/>
        <v>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 s="10">
        <f t="shared" si="132"/>
        <v>4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 s="10">
        <f t="shared" si="132"/>
        <v>5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 s="10">
        <f t="shared" si="132"/>
        <v>4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 s="10">
        <f t="shared" si="132"/>
        <v>3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 s="10">
        <f t="shared" si="132"/>
        <v>3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 s="10">
        <f t="shared" si="132"/>
        <v>4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 s="10">
        <f t="shared" si="132"/>
        <v>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 s="10">
        <f t="shared" si="132"/>
        <v>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 s="10">
        <f t="shared" si="132"/>
        <v>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 s="10">
        <f t="shared" si="132"/>
        <v>3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 s="10">
        <f t="shared" si="132"/>
        <v>3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 s="10">
        <f t="shared" si="132"/>
        <v>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 s="10">
        <f t="shared" si="132"/>
        <v>4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 s="10">
        <f t="shared" si="132"/>
        <v>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 s="10">
        <f t="shared" si="132"/>
        <v>9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 s="10">
        <f t="shared" si="132"/>
        <v>4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 s="10">
        <f t="shared" si="132"/>
        <v>9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 s="10">
        <f t="shared" si="132"/>
        <v>4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 s="10">
        <f t="shared" si="132"/>
        <v>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 s="10">
        <f t="shared" si="132"/>
        <v>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 s="10">
        <f t="shared" si="132"/>
        <v>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 s="10">
        <f t="shared" si="132"/>
        <v>3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 s="10">
        <f t="shared" si="132"/>
        <v>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 s="10">
        <f t="shared" si="132"/>
        <v>4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 s="10">
        <f t="shared" si="132"/>
        <v>4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 s="10">
        <f t="shared" si="132"/>
        <v>6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 s="10">
        <f t="shared" si="132"/>
        <v>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 s="10">
        <f t="shared" si="132"/>
        <v>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 s="10">
        <f t="shared" si="132"/>
        <v>4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 s="10">
        <f t="shared" si="132"/>
        <v>4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 s="10">
        <f t="shared" si="132"/>
        <v>4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 s="10">
        <f t="shared" si="132"/>
        <v>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 s="10">
        <f t="shared" si="132"/>
        <v>2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 s="10">
        <f t="shared" si="132"/>
        <v>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 s="10">
        <f t="shared" si="132"/>
        <v>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 s="10">
        <f t="shared" si="132"/>
        <v>9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 s="10">
        <f t="shared" si="132"/>
        <v>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7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42247.616400462968</v>
      </c>
      <c r="T1218" s="11">
        <f t="shared" si="131"/>
        <v>42279.960416666669</v>
      </c>
      <c r="U1218" s="10">
        <f t="shared" si="132"/>
        <v>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E:E/D:D</f>
        <v>1.026</v>
      </c>
      <c r="P1219" s="7">
        <f t="shared" ref="P1219:P1282" si="134">IFERROR(E1219/L1219,"0")</f>
        <v>148.57377049180329</v>
      </c>
      <c r="Q1219" t="str">
        <f t="shared" ref="Q1219:Q1282" si="135">LEFT(N1219, SEARCH("/",N1219,1)-1)</f>
        <v>photography</v>
      </c>
      <c r="R1219" t="str">
        <f t="shared" ref="R1219:R1282" si="136">RIGHT(N1219, LEN(N1219)-SEARCH("/", N1219))</f>
        <v>photobooks</v>
      </c>
      <c r="S1219" s="11">
        <f t="shared" ref="S1219:S1282" si="137">(((J1219/60)/60)/24)+DATE(1970,1,1)</f>
        <v>42535.809490740736</v>
      </c>
      <c r="T1219" s="11">
        <f t="shared" ref="T1219:T1282" si="138">(((I1219/60)/60)/24)+DATE(1970,1,1)</f>
        <v>42565.809490740736</v>
      </c>
      <c r="U1219" s="10">
        <f t="shared" ref="U1219:U1282" si="139">ROUND(DATEDIF(S1219,T1219,"d")/7,0)</f>
        <v>4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 s="10">
        <f t="shared" si="139"/>
        <v>4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 s="10">
        <f t="shared" si="139"/>
        <v>4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 s="10">
        <f t="shared" si="139"/>
        <v>4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 s="10">
        <f t="shared" si="139"/>
        <v>4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 s="10">
        <f t="shared" si="139"/>
        <v>4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 s="10">
        <f t="shared" si="139"/>
        <v>4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 s="10">
        <f t="shared" si="139"/>
        <v>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 s="10">
        <f t="shared" si="139"/>
        <v>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 s="10">
        <f t="shared" si="139"/>
        <v>5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7" t="str">
        <f t="shared" si="134"/>
        <v>0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 s="10">
        <f t="shared" si="139"/>
        <v>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 s="10">
        <f t="shared" si="139"/>
        <v>9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 s="10">
        <f t="shared" si="139"/>
        <v>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7" t="str">
        <f t="shared" si="134"/>
        <v>0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 s="10">
        <f t="shared" si="139"/>
        <v>4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7" t="str">
        <f t="shared" si="134"/>
        <v>0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 s="10">
        <f t="shared" si="139"/>
        <v>7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 s="10">
        <f t="shared" si="139"/>
        <v>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 s="10">
        <f t="shared" si="139"/>
        <v>3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7" t="str">
        <f t="shared" si="134"/>
        <v>0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 s="10">
        <f t="shared" si="139"/>
        <v>4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 s="10">
        <f t="shared" si="139"/>
        <v>6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7" t="str">
        <f t="shared" si="134"/>
        <v>0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 s="10">
        <f t="shared" si="139"/>
        <v>1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7" t="str">
        <f t="shared" si="134"/>
        <v>0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 s="10">
        <f t="shared" si="139"/>
        <v>3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 s="10">
        <f t="shared" si="139"/>
        <v>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7" t="str">
        <f t="shared" si="134"/>
        <v>0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 s="10">
        <f t="shared" si="139"/>
        <v>4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 s="10">
        <f t="shared" si="139"/>
        <v>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 s="10">
        <f t="shared" si="139"/>
        <v>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 s="10">
        <f t="shared" si="139"/>
        <v>2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 s="10">
        <f t="shared" si="139"/>
        <v>9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 s="10">
        <f t="shared" si="139"/>
        <v>4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 s="10">
        <f t="shared" si="139"/>
        <v>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 s="10">
        <f t="shared" si="139"/>
        <v>6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 s="10">
        <f t="shared" si="139"/>
        <v>4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 s="10">
        <f t="shared" si="139"/>
        <v>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 s="10">
        <f t="shared" si="139"/>
        <v>4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 s="10">
        <f t="shared" si="139"/>
        <v>6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 s="10">
        <f t="shared" si="139"/>
        <v>9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 s="10">
        <f t="shared" si="139"/>
        <v>4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 s="10">
        <f t="shared" si="139"/>
        <v>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 s="10">
        <f t="shared" si="139"/>
        <v>8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 s="10">
        <f t="shared" si="139"/>
        <v>4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 s="10">
        <f t="shared" si="139"/>
        <v>4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 s="10">
        <f t="shared" si="139"/>
        <v>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 s="10">
        <f t="shared" si="139"/>
        <v>4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 s="10">
        <f t="shared" si="139"/>
        <v>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 s="10">
        <f t="shared" si="139"/>
        <v>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 s="10">
        <f t="shared" si="139"/>
        <v>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 s="10">
        <f t="shared" si="139"/>
        <v>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 s="10">
        <f t="shared" si="139"/>
        <v>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 s="10">
        <f t="shared" si="139"/>
        <v>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 s="10">
        <f t="shared" si="139"/>
        <v>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 s="10">
        <f t="shared" si="139"/>
        <v>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 s="10">
        <f t="shared" si="139"/>
        <v>4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 s="10">
        <f t="shared" si="139"/>
        <v>4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 s="10">
        <f t="shared" si="139"/>
        <v>4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 s="10">
        <f t="shared" si="139"/>
        <v>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 s="10">
        <f t="shared" si="139"/>
        <v>4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 s="10">
        <f t="shared" si="139"/>
        <v>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 s="10">
        <f t="shared" si="139"/>
        <v>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 s="10">
        <f t="shared" si="139"/>
        <v>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 s="10">
        <f t="shared" si="139"/>
        <v>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 s="10">
        <f t="shared" si="139"/>
        <v>7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 s="10">
        <f t="shared" si="139"/>
        <v>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 s="10">
        <f t="shared" si="139"/>
        <v>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 s="10">
        <f t="shared" si="139"/>
        <v>6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7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40513.757569444446</v>
      </c>
      <c r="T1282" s="11">
        <f t="shared" si="138"/>
        <v>40603.757569444446</v>
      </c>
      <c r="U1282" s="10">
        <f t="shared" si="139"/>
        <v>13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E:E/D:D</f>
        <v>1.1071428571428572</v>
      </c>
      <c r="P1283" s="7">
        <f t="shared" ref="P1283:P1346" si="141">IFERROR(E1283/L1283,"0")</f>
        <v>104.72972972972973</v>
      </c>
      <c r="Q1283" t="str">
        <f t="shared" ref="Q1283:Q1346" si="142">LEFT(N1283, SEARCH("/",N1283,1)-1)</f>
        <v>music</v>
      </c>
      <c r="R1283" t="str">
        <f t="shared" ref="R1283:R1346" si="143">RIGHT(N1283, LEN(N1283)-SEARCH("/", N1283))</f>
        <v>rock</v>
      </c>
      <c r="S1283" s="11">
        <f t="shared" ref="S1283:S1346" si="144">(((J1283/60)/60)/24)+DATE(1970,1,1)</f>
        <v>41463.743472222224</v>
      </c>
      <c r="T1283" s="11">
        <f t="shared" ref="T1283:T1346" si="145">(((I1283/60)/60)/24)+DATE(1970,1,1)</f>
        <v>41483.743472222224</v>
      </c>
      <c r="U1283" s="10">
        <f t="shared" ref="U1283:U1346" si="146">ROUND(DATEDIF(S1283,T1283,"d")/7,0)</f>
        <v>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 s="10">
        <f t="shared" si="146"/>
        <v>4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 s="10">
        <f t="shared" si="146"/>
        <v>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 s="10">
        <f t="shared" si="146"/>
        <v>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 s="10">
        <f t="shared" si="146"/>
        <v>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 s="10">
        <f t="shared" si="146"/>
        <v>2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 s="10">
        <f t="shared" si="146"/>
        <v>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 s="10">
        <f t="shared" si="146"/>
        <v>4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 s="10">
        <f t="shared" si="146"/>
        <v>4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 s="10">
        <f t="shared" si="146"/>
        <v>4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 s="10">
        <f t="shared" si="146"/>
        <v>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 s="10">
        <f t="shared" si="146"/>
        <v>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 s="10">
        <f t="shared" si="146"/>
        <v>4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 s="10">
        <f t="shared" si="146"/>
        <v>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 s="10">
        <f t="shared" si="146"/>
        <v>4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 s="10">
        <f t="shared" si="146"/>
        <v>3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 s="10">
        <f t="shared" si="146"/>
        <v>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 s="10">
        <f t="shared" si="146"/>
        <v>4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 s="10">
        <f t="shared" si="146"/>
        <v>4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 s="10">
        <f t="shared" si="146"/>
        <v>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 s="10">
        <f t="shared" si="146"/>
        <v>2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 s="10">
        <f t="shared" si="146"/>
        <v>4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 s="10">
        <f t="shared" si="146"/>
        <v>2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 s="10">
        <f t="shared" si="146"/>
        <v>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 s="10">
        <f t="shared" si="146"/>
        <v>4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 s="10">
        <f t="shared" si="146"/>
        <v>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 s="10">
        <f t="shared" si="146"/>
        <v>4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 s="10">
        <f t="shared" si="146"/>
        <v>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 s="10">
        <f t="shared" si="146"/>
        <v>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 s="10">
        <f t="shared" si="146"/>
        <v>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 s="10">
        <f t="shared" si="146"/>
        <v>5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 s="10">
        <f t="shared" si="146"/>
        <v>4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 s="10">
        <f t="shared" si="146"/>
        <v>4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 s="10">
        <f t="shared" si="146"/>
        <v>9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 s="10">
        <f t="shared" si="146"/>
        <v>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 s="10">
        <f t="shared" si="146"/>
        <v>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 s="10">
        <f t="shared" si="146"/>
        <v>7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 s="10">
        <f t="shared" si="146"/>
        <v>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 s="10">
        <f t="shared" si="146"/>
        <v>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 s="10">
        <f t="shared" si="146"/>
        <v>4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 s="10">
        <f t="shared" si="146"/>
        <v>4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 s="10">
        <f t="shared" si="146"/>
        <v>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 s="10">
        <f t="shared" si="146"/>
        <v>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 s="10">
        <f t="shared" si="146"/>
        <v>4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 s="10">
        <f t="shared" si="146"/>
        <v>4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 s="10">
        <f t="shared" si="146"/>
        <v>6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 s="10">
        <f t="shared" si="146"/>
        <v>4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 s="10">
        <f t="shared" si="146"/>
        <v>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 s="10">
        <f t="shared" si="146"/>
        <v>6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 s="10">
        <f t="shared" si="146"/>
        <v>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 s="10">
        <f t="shared" si="146"/>
        <v>4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7" t="str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 s="10">
        <f t="shared" si="146"/>
        <v>4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7" t="str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 s="10">
        <f t="shared" si="146"/>
        <v>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 s="10">
        <f t="shared" si="146"/>
        <v>4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 s="10">
        <f t="shared" si="146"/>
        <v>4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 s="10">
        <f t="shared" si="146"/>
        <v>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 s="10">
        <f t="shared" si="146"/>
        <v>4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 s="10">
        <f t="shared" si="146"/>
        <v>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 s="10">
        <f t="shared" si="146"/>
        <v>6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7" t="str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 s="10">
        <f t="shared" si="146"/>
        <v>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 s="10">
        <f t="shared" si="146"/>
        <v>5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 s="10">
        <f t="shared" si="146"/>
        <v>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 s="10">
        <f t="shared" si="146"/>
        <v>8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7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42522.789803240739</v>
      </c>
      <c r="T1346" s="11">
        <f t="shared" si="145"/>
        <v>42551.789803240739</v>
      </c>
      <c r="U1346" s="10">
        <f t="shared" si="146"/>
        <v>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E:E/D:D</f>
        <v>1.25</v>
      </c>
      <c r="P1347" s="7">
        <f t="shared" ref="P1347:P1410" si="148">IFERROR(E1347/L1347,"0")</f>
        <v>53.571428571428569</v>
      </c>
      <c r="Q1347" t="str">
        <f t="shared" ref="Q1347:Q1410" si="149">LEFT(N1347, SEARCH("/",N1347,1)-1)</f>
        <v>publishing</v>
      </c>
      <c r="R1347" t="str">
        <f t="shared" ref="R1347:R1410" si="150">RIGHT(N1347, LEN(N1347)-SEARCH("/", N1347))</f>
        <v>nonfiction</v>
      </c>
      <c r="S1347" s="11">
        <f t="shared" ref="S1347:S1410" si="151">(((J1347/60)/60)/24)+DATE(1970,1,1)</f>
        <v>41799.814340277779</v>
      </c>
      <c r="T1347" s="11">
        <f t="shared" ref="T1347:T1410" si="152">(((I1347/60)/60)/24)+DATE(1970,1,1)</f>
        <v>41834.814340277779</v>
      </c>
      <c r="U1347" s="10">
        <f t="shared" ref="U1347:U1410" si="153">ROUND(DATEDIF(S1347,T1347,"d")/7,0)</f>
        <v>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 s="10">
        <f t="shared" si="153"/>
        <v>4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 s="10">
        <f t="shared" si="153"/>
        <v>4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 s="10">
        <f t="shared" si="153"/>
        <v>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 s="10">
        <f t="shared" si="153"/>
        <v>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 s="10">
        <f t="shared" si="153"/>
        <v>4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 s="10">
        <f t="shared" si="153"/>
        <v>4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 s="10">
        <f t="shared" si="153"/>
        <v>7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 s="10">
        <f t="shared" si="153"/>
        <v>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 s="10">
        <f t="shared" si="153"/>
        <v>4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 s="10">
        <f t="shared" si="153"/>
        <v>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 s="10">
        <f t="shared" si="153"/>
        <v>4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 s="10">
        <f t="shared" si="153"/>
        <v>4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 s="10">
        <f t="shared" si="153"/>
        <v>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 s="10">
        <f t="shared" si="153"/>
        <v>9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 s="10">
        <f t="shared" si="153"/>
        <v>4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 s="10">
        <f t="shared" si="153"/>
        <v>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 s="10">
        <f t="shared" si="153"/>
        <v>9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 s="10">
        <f t="shared" si="153"/>
        <v>3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 s="10">
        <f t="shared" si="153"/>
        <v>9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 s="10">
        <f t="shared" si="153"/>
        <v>4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 s="10">
        <f t="shared" si="153"/>
        <v>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 s="10">
        <f t="shared" si="153"/>
        <v>4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 s="10">
        <f t="shared" si="153"/>
        <v>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 s="10">
        <f t="shared" si="153"/>
        <v>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 s="10">
        <f t="shared" si="153"/>
        <v>2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 s="10">
        <f t="shared" si="153"/>
        <v>4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 s="10">
        <f t="shared" si="153"/>
        <v>4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 s="10">
        <f t="shared" si="153"/>
        <v>4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 s="10">
        <f t="shared" si="153"/>
        <v>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 s="10">
        <f t="shared" si="153"/>
        <v>4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 s="10">
        <f t="shared" si="153"/>
        <v>4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 s="10">
        <f t="shared" si="153"/>
        <v>3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 s="10">
        <f t="shared" si="153"/>
        <v>2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 s="10">
        <f t="shared" si="153"/>
        <v>4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 s="10">
        <f t="shared" si="153"/>
        <v>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 s="10">
        <f t="shared" si="153"/>
        <v>4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 s="10">
        <f t="shared" si="153"/>
        <v>4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 s="10">
        <f t="shared" si="153"/>
        <v>3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 s="10">
        <f t="shared" si="153"/>
        <v>4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 s="10">
        <f t="shared" si="153"/>
        <v>8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 s="10">
        <f t="shared" si="153"/>
        <v>4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 s="10">
        <f t="shared" si="153"/>
        <v>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 s="10">
        <f t="shared" si="153"/>
        <v>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 s="10">
        <f t="shared" si="153"/>
        <v>4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 s="10">
        <f t="shared" si="153"/>
        <v>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 s="10">
        <f t="shared" si="153"/>
        <v>6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 s="10">
        <f t="shared" si="153"/>
        <v>4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 s="10">
        <f t="shared" si="153"/>
        <v>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 s="10">
        <f t="shared" si="153"/>
        <v>6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 s="10">
        <f t="shared" si="153"/>
        <v>4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 s="10">
        <f t="shared" si="153"/>
        <v>4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 s="10">
        <f t="shared" si="153"/>
        <v>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 s="10">
        <f t="shared" si="153"/>
        <v>4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 s="10">
        <f t="shared" si="153"/>
        <v>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 s="10">
        <f t="shared" si="153"/>
        <v>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 s="10">
        <f t="shared" si="153"/>
        <v>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 s="10">
        <f t="shared" si="153"/>
        <v>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 s="10">
        <f t="shared" si="153"/>
        <v>4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 s="10">
        <f t="shared" si="153"/>
        <v>4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 s="10">
        <f t="shared" si="153"/>
        <v>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 s="10">
        <f t="shared" si="153"/>
        <v>8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 s="10">
        <f t="shared" si="153"/>
        <v>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7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42291.872175925921</v>
      </c>
      <c r="T1410" s="11">
        <f t="shared" si="152"/>
        <v>42321.913842592592</v>
      </c>
      <c r="U1410" s="10">
        <f t="shared" si="153"/>
        <v>4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E:E/D:D</f>
        <v>0</v>
      </c>
      <c r="P1411" s="7" t="str">
        <f t="shared" ref="P1411:P1474" si="155">IFERROR(E1411/L1411,"0")</f>
        <v>0</v>
      </c>
      <c r="Q1411" t="str">
        <f t="shared" ref="Q1411:Q1474" si="156">LEFT(N1411, SEARCH("/",N1411,1)-1)</f>
        <v>publishing</v>
      </c>
      <c r="R1411" t="str">
        <f t="shared" ref="R1411:R1474" si="157">RIGHT(N1411, LEN(N1411)-SEARCH("/", N1411))</f>
        <v>translations</v>
      </c>
      <c r="S1411" s="11">
        <f t="shared" ref="S1411:S1474" si="158">(((J1411/60)/60)/24)+DATE(1970,1,1)</f>
        <v>41945.133506944447</v>
      </c>
      <c r="T1411" s="11">
        <f t="shared" ref="T1411:T1474" si="159">(((I1411/60)/60)/24)+DATE(1970,1,1)</f>
        <v>42005.175173611111</v>
      </c>
      <c r="U1411" s="10">
        <f t="shared" ref="U1411:U1474" si="160">ROUND(DATEDIF(S1411,T1411,"d")/7,0)</f>
        <v>9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 s="10">
        <f t="shared" si="160"/>
        <v>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 s="10">
        <f t="shared" si="160"/>
        <v>4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 s="10">
        <f t="shared" si="160"/>
        <v>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 s="10">
        <f t="shared" si="160"/>
        <v>9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 s="10">
        <f t="shared" si="160"/>
        <v>4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 s="10">
        <f t="shared" si="160"/>
        <v>6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7" t="str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 s="10">
        <f t="shared" si="160"/>
        <v>4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 s="10">
        <f t="shared" si="160"/>
        <v>4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 s="10">
        <f t="shared" si="160"/>
        <v>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 s="10">
        <f t="shared" si="160"/>
        <v>4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 s="10">
        <f t="shared" si="160"/>
        <v>4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 s="10">
        <f t="shared" si="160"/>
        <v>4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 s="10">
        <f t="shared" si="160"/>
        <v>4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 s="10">
        <f t="shared" si="160"/>
        <v>4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 s="10">
        <f t="shared" si="160"/>
        <v>2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7" t="str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 s="10">
        <f t="shared" si="160"/>
        <v>4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7" t="str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 s="10">
        <f t="shared" si="160"/>
        <v>9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 s="10">
        <f t="shared" si="160"/>
        <v>4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 s="10">
        <f t="shared" si="160"/>
        <v>4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7" t="str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 s="10">
        <f t="shared" si="160"/>
        <v>4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 s="10">
        <f t="shared" si="160"/>
        <v>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 s="10">
        <f t="shared" si="160"/>
        <v>4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7" t="str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 s="10">
        <f t="shared" si="160"/>
        <v>4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 s="10">
        <f t="shared" si="160"/>
        <v>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 s="10">
        <f t="shared" si="160"/>
        <v>3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 s="10">
        <f t="shared" si="160"/>
        <v>4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 s="10">
        <f t="shared" si="160"/>
        <v>4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 s="10">
        <f t="shared" si="160"/>
        <v>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 s="10">
        <f t="shared" si="160"/>
        <v>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 s="10">
        <f t="shared" si="160"/>
        <v>4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 s="10">
        <f t="shared" si="160"/>
        <v>4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 s="10">
        <f t="shared" si="160"/>
        <v>9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7" t="str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 s="10">
        <f t="shared" si="160"/>
        <v>4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7" t="str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 s="10">
        <f t="shared" si="160"/>
        <v>4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7" t="str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 s="10">
        <f t="shared" si="160"/>
        <v>9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7" t="str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 s="10">
        <f t="shared" si="160"/>
        <v>4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7" t="str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 s="10">
        <f t="shared" si="160"/>
        <v>3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 s="10">
        <f t="shared" si="160"/>
        <v>4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7" t="str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 s="10">
        <f t="shared" si="160"/>
        <v>4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7" t="str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 s="10">
        <f t="shared" si="160"/>
        <v>7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 s="10">
        <f t="shared" si="160"/>
        <v>4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 s="10">
        <f t="shared" si="160"/>
        <v>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7" t="str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 s="10">
        <f t="shared" si="160"/>
        <v>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7" t="str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 s="10">
        <f t="shared" si="160"/>
        <v>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 s="10">
        <f t="shared" si="160"/>
        <v>3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 s="10">
        <f t="shared" si="160"/>
        <v>8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 s="10">
        <f t="shared" si="160"/>
        <v>4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7" t="str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 s="10">
        <f t="shared" si="160"/>
        <v>4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7" t="str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 s="10">
        <f t="shared" si="160"/>
        <v>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7" t="str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 s="10">
        <f t="shared" si="160"/>
        <v>4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7" t="str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 s="10">
        <f t="shared" si="160"/>
        <v>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 s="10">
        <f t="shared" si="160"/>
        <v>5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 s="10">
        <f t="shared" si="160"/>
        <v>4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 s="10">
        <f t="shared" si="160"/>
        <v>6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 s="10">
        <f t="shared" si="160"/>
        <v>4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 s="10">
        <f t="shared" si="160"/>
        <v>4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 s="10">
        <f t="shared" si="160"/>
        <v>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 s="10">
        <f t="shared" si="160"/>
        <v>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 s="10">
        <f t="shared" si="160"/>
        <v>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 s="10">
        <f t="shared" si="160"/>
        <v>4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 s="10">
        <f t="shared" si="160"/>
        <v>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 s="10">
        <f t="shared" si="160"/>
        <v>4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41533.542858796296</v>
      </c>
      <c r="T1474" s="11">
        <f t="shared" si="159"/>
        <v>41563.542858796296</v>
      </c>
      <c r="U1474" s="10">
        <f t="shared" si="160"/>
        <v>4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E:E/D:D</f>
        <v>1.20516</v>
      </c>
      <c r="P1475" s="7">
        <f t="shared" ref="P1475:P1538" si="162">IFERROR(E1475/L1475,"0")</f>
        <v>38.462553191489363</v>
      </c>
      <c r="Q1475" t="str">
        <f t="shared" ref="Q1475:Q1538" si="163">LEFT(N1475, SEARCH("/",N1475,1)-1)</f>
        <v>publishing</v>
      </c>
      <c r="R1475" t="str">
        <f t="shared" ref="R1475:R1538" si="164">RIGHT(N1475, LEN(N1475)-SEARCH("/", N1475))</f>
        <v>radio &amp; podcasts</v>
      </c>
      <c r="S1475" s="11">
        <f t="shared" ref="S1475:S1538" si="165">(((J1475/60)/60)/24)+DATE(1970,1,1)</f>
        <v>40939.979618055557</v>
      </c>
      <c r="T1475" s="11">
        <f t="shared" ref="T1475:T1538" si="166">(((I1475/60)/60)/24)+DATE(1970,1,1)</f>
        <v>40969.979618055557</v>
      </c>
      <c r="U1475" s="10">
        <f t="shared" ref="U1475:U1538" si="167">ROUND(DATEDIF(S1475,T1475,"d")/7,0)</f>
        <v>4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 s="10">
        <f t="shared" si="167"/>
        <v>4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 s="10">
        <f t="shared" si="167"/>
        <v>5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 s="10">
        <f t="shared" si="167"/>
        <v>4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 s="10">
        <f t="shared" si="167"/>
        <v>9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 s="10">
        <f t="shared" si="167"/>
        <v>2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 s="10">
        <f t="shared" si="167"/>
        <v>2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 s="10">
        <f t="shared" si="167"/>
        <v>2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 s="10">
        <f t="shared" si="167"/>
        <v>4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 s="10">
        <f t="shared" si="167"/>
        <v>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 s="10">
        <f t="shared" si="167"/>
        <v>4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7" t="str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 s="10">
        <f t="shared" si="167"/>
        <v>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 s="10">
        <f t="shared" si="167"/>
        <v>6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 s="10">
        <f t="shared" si="167"/>
        <v>4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7" t="str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 s="10">
        <f t="shared" si="167"/>
        <v>4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 s="10">
        <f t="shared" si="167"/>
        <v>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7" t="str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 s="10">
        <f t="shared" si="167"/>
        <v>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 s="10">
        <f t="shared" si="167"/>
        <v>4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 s="10">
        <f t="shared" si="167"/>
        <v>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 s="10">
        <f t="shared" si="167"/>
        <v>4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7" t="str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 s="10">
        <f t="shared" si="167"/>
        <v>4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 s="10">
        <f t="shared" si="167"/>
        <v>4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7" t="str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 s="10">
        <f t="shared" si="167"/>
        <v>4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7" t="str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 s="10">
        <f t="shared" si="167"/>
        <v>9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 s="10">
        <f t="shared" si="167"/>
        <v>6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 s="10">
        <f t="shared" si="167"/>
        <v>6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 s="10">
        <f t="shared" si="167"/>
        <v>9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 s="10">
        <f t="shared" si="167"/>
        <v>4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 s="10">
        <f t="shared" si="167"/>
        <v>4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 s="10">
        <f t="shared" si="167"/>
        <v>4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 s="10">
        <f t="shared" si="167"/>
        <v>9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 s="10">
        <f t="shared" si="167"/>
        <v>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 s="10">
        <f t="shared" si="167"/>
        <v>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 s="10">
        <f t="shared" si="167"/>
        <v>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 s="10">
        <f t="shared" si="167"/>
        <v>8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 s="10">
        <f t="shared" si="167"/>
        <v>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 s="10">
        <f t="shared" si="167"/>
        <v>4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 s="10">
        <f t="shared" si="167"/>
        <v>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 s="10">
        <f t="shared" si="167"/>
        <v>4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 s="10">
        <f t="shared" si="167"/>
        <v>4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 s="10">
        <f t="shared" si="167"/>
        <v>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 s="10">
        <f t="shared" si="167"/>
        <v>6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 s="10">
        <f t="shared" si="167"/>
        <v>4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 s="10">
        <f t="shared" si="167"/>
        <v>4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 s="10">
        <f t="shared" si="167"/>
        <v>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 s="10">
        <f t="shared" si="167"/>
        <v>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 s="10">
        <f t="shared" si="167"/>
        <v>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 s="10">
        <f t="shared" si="167"/>
        <v>5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 s="10">
        <f t="shared" si="167"/>
        <v>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 s="10">
        <f t="shared" si="167"/>
        <v>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 s="10">
        <f t="shared" si="167"/>
        <v>5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 s="10">
        <f t="shared" si="167"/>
        <v>4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 s="10">
        <f t="shared" si="167"/>
        <v>4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 s="10">
        <f t="shared" si="167"/>
        <v>7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 s="10">
        <f t="shared" si="167"/>
        <v>4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 s="10">
        <f t="shared" si="167"/>
        <v>4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 s="10">
        <f t="shared" si="167"/>
        <v>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 s="10">
        <f t="shared" si="167"/>
        <v>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 s="10">
        <f t="shared" si="167"/>
        <v>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 s="10">
        <f t="shared" si="167"/>
        <v>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 s="10">
        <f t="shared" si="167"/>
        <v>7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 s="10">
        <f t="shared" si="167"/>
        <v>4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 s="10">
        <f t="shared" si="167"/>
        <v>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42213.802199074074</v>
      </c>
      <c r="T1538" s="11">
        <f t="shared" si="166"/>
        <v>42243.802199074074</v>
      </c>
      <c r="U1538" s="10">
        <f t="shared" si="167"/>
        <v>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E:E/D:D</f>
        <v>1.7989999999999999</v>
      </c>
      <c r="P1539" s="7">
        <f t="shared" ref="P1539:P1602" si="169">IFERROR(E1539/L1539,"0")</f>
        <v>96.375</v>
      </c>
      <c r="Q1539" t="str">
        <f t="shared" ref="Q1539:Q1602" si="170">LEFT(N1539, SEARCH("/",N1539,1)-1)</f>
        <v>photography</v>
      </c>
      <c r="R1539" t="str">
        <f t="shared" ref="R1539:R1602" si="171">RIGHT(N1539, LEN(N1539)-SEARCH("/", N1539))</f>
        <v>photobooks</v>
      </c>
      <c r="S1539" s="11">
        <f t="shared" ref="S1539:S1602" si="172">(((J1539/60)/60)/24)+DATE(1970,1,1)</f>
        <v>42552.315127314811</v>
      </c>
      <c r="T1539" s="11">
        <f t="shared" ref="T1539:T1602" si="173">(((I1539/60)/60)/24)+DATE(1970,1,1)</f>
        <v>42588.75</v>
      </c>
      <c r="U1539" s="10">
        <f t="shared" ref="U1539:U1602" si="174">ROUND(DATEDIF(S1539,T1539,"d")/7,0)</f>
        <v>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 s="10">
        <f t="shared" si="174"/>
        <v>6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 s="10">
        <f t="shared" si="174"/>
        <v>5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 s="10">
        <f t="shared" si="174"/>
        <v>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 s="10">
        <f t="shared" si="174"/>
        <v>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 s="10">
        <f t="shared" si="174"/>
        <v>2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 s="10">
        <f t="shared" si="174"/>
        <v>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7" t="str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 s="10">
        <f t="shared" si="174"/>
        <v>6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 s="10">
        <f t="shared" si="174"/>
        <v>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 s="10">
        <f t="shared" si="174"/>
        <v>9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7" t="str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 s="10">
        <f t="shared" si="174"/>
        <v>1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 s="10">
        <f t="shared" si="174"/>
        <v>4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 s="10">
        <f t="shared" si="174"/>
        <v>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 s="10">
        <f t="shared" si="174"/>
        <v>4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7" t="str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 s="10">
        <f t="shared" si="174"/>
        <v>4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 s="10">
        <f t="shared" si="174"/>
        <v>3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7" t="str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 s="10">
        <f t="shared" si="174"/>
        <v>4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7" t="str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 s="10">
        <f t="shared" si="174"/>
        <v>4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7" t="str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 s="10">
        <f t="shared" si="174"/>
        <v>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 s="10">
        <f t="shared" si="174"/>
        <v>4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 s="10">
        <f t="shared" si="174"/>
        <v>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 s="10">
        <f t="shared" si="174"/>
        <v>8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 s="10">
        <f t="shared" si="174"/>
        <v>2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 s="10">
        <f t="shared" si="174"/>
        <v>3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 s="10">
        <f t="shared" si="174"/>
        <v>4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7" t="str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 s="10">
        <f t="shared" si="174"/>
        <v>10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 s="10">
        <f t="shared" si="174"/>
        <v>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 s="10">
        <f t="shared" si="174"/>
        <v>4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 s="10">
        <f t="shared" si="174"/>
        <v>4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 s="10">
        <f t="shared" si="174"/>
        <v>4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 s="10">
        <f t="shared" si="174"/>
        <v>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 s="10">
        <f t="shared" si="174"/>
        <v>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7" t="str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 s="10">
        <f t="shared" si="174"/>
        <v>4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 s="10">
        <f t="shared" si="174"/>
        <v>4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 s="10">
        <f t="shared" si="174"/>
        <v>4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 s="10">
        <f t="shared" si="174"/>
        <v>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 s="10">
        <f t="shared" si="174"/>
        <v>6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 s="10">
        <f t="shared" si="174"/>
        <v>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 s="10">
        <f t="shared" si="174"/>
        <v>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 s="10">
        <f t="shared" si="174"/>
        <v>6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 s="10">
        <f t="shared" si="174"/>
        <v>9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 s="10">
        <f t="shared" si="174"/>
        <v>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 s="10">
        <f t="shared" si="174"/>
        <v>5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7" t="str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 s="10">
        <f t="shared" si="174"/>
        <v>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 s="10">
        <f t="shared" si="174"/>
        <v>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 s="10">
        <f t="shared" si="174"/>
        <v>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 s="10">
        <f t="shared" si="174"/>
        <v>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7" t="str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 s="10">
        <f t="shared" si="174"/>
        <v>1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 s="10">
        <f t="shared" si="174"/>
        <v>3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7" t="str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 s="10">
        <f t="shared" si="174"/>
        <v>4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 s="10">
        <f t="shared" si="174"/>
        <v>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7" t="str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 s="10">
        <f t="shared" si="174"/>
        <v>4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7" t="str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 s="10">
        <f t="shared" si="174"/>
        <v>4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 s="10">
        <f t="shared" si="174"/>
        <v>4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 s="10">
        <f t="shared" si="174"/>
        <v>4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7" t="str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 s="10">
        <f t="shared" si="174"/>
        <v>6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 s="10">
        <f t="shared" si="174"/>
        <v>4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 s="10">
        <f t="shared" si="174"/>
        <v>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 s="10">
        <f t="shared" si="174"/>
        <v>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 s="10">
        <f t="shared" si="174"/>
        <v>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7" t="str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 s="10">
        <f t="shared" si="174"/>
        <v>4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 s="10">
        <f t="shared" si="174"/>
        <v>9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7" t="str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 s="10">
        <f t="shared" si="174"/>
        <v>4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7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41791.057314814818</v>
      </c>
      <c r="T1602" s="11">
        <f t="shared" si="173"/>
        <v>41835.21597222222</v>
      </c>
      <c r="U1602" s="10">
        <f t="shared" si="174"/>
        <v>6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E:E/D:D</f>
        <v>1.082492</v>
      </c>
      <c r="P1603" s="7">
        <f t="shared" ref="P1603:P1666" si="176">IFERROR(E1603/L1603,"0")</f>
        <v>48.325535714285714</v>
      </c>
      <c r="Q1603" t="str">
        <f t="shared" ref="Q1603:Q1666" si="177">LEFT(N1603, SEARCH("/",N1603,1)-1)</f>
        <v>music</v>
      </c>
      <c r="R1603" t="str">
        <f t="shared" ref="R1603:R1666" si="178">RIGHT(N1603, LEN(N1603)-SEARCH("/", N1603))</f>
        <v>rock</v>
      </c>
      <c r="S1603" s="11">
        <f t="shared" ref="S1603:S1666" si="179">(((J1603/60)/60)/24)+DATE(1970,1,1)</f>
        <v>40638.092974537038</v>
      </c>
      <c r="T1603" s="11">
        <f t="shared" ref="T1603:T1666" si="180">(((I1603/60)/60)/24)+DATE(1970,1,1)</f>
        <v>40668.092974537038</v>
      </c>
      <c r="U1603" s="10">
        <f t="shared" ref="U1603:U1666" si="181">ROUND(DATEDIF(S1603,T1603,"d")/7,0)</f>
        <v>4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 s="10">
        <f t="shared" si="181"/>
        <v>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 s="10">
        <f t="shared" si="181"/>
        <v>9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 s="10">
        <f t="shared" si="181"/>
        <v>6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 s="10">
        <f t="shared" si="181"/>
        <v>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 s="10">
        <f t="shared" si="181"/>
        <v>13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 s="10">
        <f t="shared" si="181"/>
        <v>3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 s="10">
        <f t="shared" si="181"/>
        <v>5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 s="10">
        <f t="shared" si="181"/>
        <v>8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 s="10">
        <f t="shared" si="181"/>
        <v>4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 s="10">
        <f t="shared" si="181"/>
        <v>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 s="10">
        <f t="shared" si="181"/>
        <v>4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 s="10">
        <f t="shared" si="181"/>
        <v>4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 s="10">
        <f t="shared" si="181"/>
        <v>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 s="10">
        <f t="shared" si="181"/>
        <v>6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 s="10">
        <f t="shared" si="181"/>
        <v>6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 s="10">
        <f t="shared" si="181"/>
        <v>5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 s="10">
        <f t="shared" si="181"/>
        <v>6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 s="10">
        <f t="shared" si="181"/>
        <v>3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 s="10">
        <f t="shared" si="181"/>
        <v>1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 s="10">
        <f t="shared" si="181"/>
        <v>8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 s="10">
        <f t="shared" si="181"/>
        <v>6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 s="10">
        <f t="shared" si="181"/>
        <v>9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 s="10">
        <f t="shared" si="181"/>
        <v>6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 s="10">
        <f t="shared" si="181"/>
        <v>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 s="10">
        <f t="shared" si="181"/>
        <v>4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 s="10">
        <f t="shared" si="181"/>
        <v>5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 s="10">
        <f t="shared" si="181"/>
        <v>5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 s="10">
        <f t="shared" si="181"/>
        <v>6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 s="10">
        <f t="shared" si="181"/>
        <v>4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 s="10">
        <f t="shared" si="181"/>
        <v>4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 s="10">
        <f t="shared" si="181"/>
        <v>9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 s="10">
        <f t="shared" si="181"/>
        <v>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 s="10">
        <f t="shared" si="181"/>
        <v>5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 s="10">
        <f t="shared" si="181"/>
        <v>9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 s="10">
        <f t="shared" si="181"/>
        <v>6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 s="10">
        <f t="shared" si="181"/>
        <v>8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 s="10">
        <f t="shared" si="181"/>
        <v>6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 s="10">
        <f t="shared" si="181"/>
        <v>4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 s="10">
        <f t="shared" si="181"/>
        <v>2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 s="10">
        <f t="shared" si="181"/>
        <v>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 s="10">
        <f t="shared" si="181"/>
        <v>3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 s="10">
        <f t="shared" si="181"/>
        <v>4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 s="10">
        <f t="shared" si="181"/>
        <v>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 s="10">
        <f t="shared" si="181"/>
        <v>2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 s="10">
        <f t="shared" si="181"/>
        <v>5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 s="10">
        <f t="shared" si="181"/>
        <v>4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 s="10">
        <f t="shared" si="181"/>
        <v>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 s="10">
        <f t="shared" si="181"/>
        <v>6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 s="10">
        <f t="shared" si="181"/>
        <v>4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 s="10">
        <f t="shared" si="181"/>
        <v>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 s="10">
        <f t="shared" si="181"/>
        <v>4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 s="10">
        <f t="shared" si="181"/>
        <v>4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 s="10">
        <f t="shared" si="181"/>
        <v>4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 s="10">
        <f t="shared" si="181"/>
        <v>4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 s="10">
        <f t="shared" si="181"/>
        <v>4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 s="10">
        <f t="shared" si="181"/>
        <v>4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 s="10">
        <f t="shared" si="181"/>
        <v>5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 s="10">
        <f t="shared" si="181"/>
        <v>4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 s="10">
        <f t="shared" si="181"/>
        <v>4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 s="10">
        <f t="shared" si="181"/>
        <v>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 s="10">
        <f t="shared" si="181"/>
        <v>9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 s="10">
        <f t="shared" si="181"/>
        <v>4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7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40939.761782407404</v>
      </c>
      <c r="T1666" s="11">
        <f t="shared" si="180"/>
        <v>40984.165972222225</v>
      </c>
      <c r="U1666" s="10">
        <f t="shared" si="181"/>
        <v>6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E:E/D:D</f>
        <v>1.1945714285714286</v>
      </c>
      <c r="P1667" s="7">
        <f t="shared" ref="P1667:P1730" si="183">IFERROR(E1667/L1667,"0")</f>
        <v>44.956989247311824</v>
      </c>
      <c r="Q1667" t="str">
        <f t="shared" ref="Q1667:Q1730" si="184">LEFT(N1667, SEARCH("/",N1667,1)-1)</f>
        <v>music</v>
      </c>
      <c r="R1667" t="str">
        <f t="shared" ref="R1667:R1730" si="185">RIGHT(N1667, LEN(N1667)-SEARCH("/", N1667))</f>
        <v>pop</v>
      </c>
      <c r="S1667" s="11">
        <f t="shared" ref="S1667:S1730" si="186">(((J1667/60)/60)/24)+DATE(1970,1,1)</f>
        <v>40564.649456018517</v>
      </c>
      <c r="T1667" s="11">
        <f t="shared" ref="T1667:T1730" si="187">(((I1667/60)/60)/24)+DATE(1970,1,1)</f>
        <v>40596.125</v>
      </c>
      <c r="U1667" s="10">
        <f t="shared" ref="U1667:U1730" si="188">ROUND(DATEDIF(S1667,T1667,"d")/7,0)</f>
        <v>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 s="10">
        <f t="shared" si="188"/>
        <v>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 s="10">
        <f t="shared" si="188"/>
        <v>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 s="10">
        <f t="shared" si="188"/>
        <v>4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 s="10">
        <f t="shared" si="188"/>
        <v>9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 s="10">
        <f t="shared" si="188"/>
        <v>7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 s="10">
        <f t="shared" si="188"/>
        <v>4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 s="10">
        <f t="shared" si="188"/>
        <v>4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 s="10">
        <f t="shared" si="188"/>
        <v>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 s="10">
        <f t="shared" si="188"/>
        <v>4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 s="10">
        <f t="shared" si="188"/>
        <v>4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 s="10">
        <f t="shared" si="188"/>
        <v>7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 s="10">
        <f t="shared" si="188"/>
        <v>9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 s="10">
        <f t="shared" si="188"/>
        <v>2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 s="10">
        <f t="shared" si="188"/>
        <v>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 s="10">
        <f t="shared" si="188"/>
        <v>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 s="10">
        <f t="shared" si="188"/>
        <v>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7" t="str">
        <f t="shared" si="183"/>
        <v>0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 s="10">
        <f t="shared" si="188"/>
        <v>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 s="10">
        <f t="shared" si="188"/>
        <v>3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 s="10">
        <f t="shared" si="188"/>
        <v>4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 s="10">
        <f t="shared" si="188"/>
        <v>4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 s="10">
        <f t="shared" si="188"/>
        <v>9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 s="10">
        <f t="shared" si="188"/>
        <v>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 s="10">
        <f t="shared" si="188"/>
        <v>4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 s="10">
        <f t="shared" si="188"/>
        <v>4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 s="10">
        <f t="shared" si="188"/>
        <v>4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 s="10">
        <f t="shared" si="188"/>
        <v>5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 s="10">
        <f t="shared" si="188"/>
        <v>5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 s="10">
        <f t="shared" si="188"/>
        <v>4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 s="10">
        <f t="shared" si="188"/>
        <v>4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 s="10">
        <f t="shared" si="188"/>
        <v>5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7" t="str">
        <f t="shared" si="183"/>
        <v>0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 s="10">
        <f t="shared" si="188"/>
        <v>4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 s="10">
        <f t="shared" si="188"/>
        <v>4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7" t="str">
        <f t="shared" si="183"/>
        <v>0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 s="10">
        <f t="shared" si="188"/>
        <v>3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 s="10">
        <f t="shared" si="188"/>
        <v>4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 s="10">
        <f t="shared" si="188"/>
        <v>4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 s="10">
        <f t="shared" si="188"/>
        <v>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 s="10">
        <f t="shared" si="188"/>
        <v>4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 s="10">
        <f t="shared" si="188"/>
        <v>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 s="10">
        <f t="shared" si="188"/>
        <v>4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7" t="str">
        <f t="shared" si="183"/>
        <v>0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 s="10">
        <f t="shared" si="188"/>
        <v>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7" t="str">
        <f t="shared" si="183"/>
        <v>0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 s="10">
        <f t="shared" si="188"/>
        <v>9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 s="10">
        <f t="shared" si="188"/>
        <v>4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7" t="str">
        <f t="shared" si="183"/>
        <v>0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 s="10">
        <f t="shared" si="188"/>
        <v>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 s="10">
        <f t="shared" si="188"/>
        <v>6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 s="10">
        <f t="shared" si="188"/>
        <v>7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 s="10">
        <f t="shared" si="188"/>
        <v>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7" t="str">
        <f t="shared" si="183"/>
        <v>0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 s="10">
        <f t="shared" si="188"/>
        <v>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 s="10">
        <f t="shared" si="188"/>
        <v>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 s="10">
        <f t="shared" si="188"/>
        <v>4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 s="10">
        <f t="shared" si="188"/>
        <v>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 s="10">
        <f t="shared" si="188"/>
        <v>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 s="10">
        <f t="shared" si="188"/>
        <v>3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 s="10">
        <f t="shared" si="188"/>
        <v>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 s="10">
        <f t="shared" si="188"/>
        <v>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 s="10">
        <f t="shared" si="188"/>
        <v>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7" t="str">
        <f t="shared" si="183"/>
        <v>0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 s="10">
        <f t="shared" si="188"/>
        <v>4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 s="10">
        <f t="shared" si="188"/>
        <v>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 s="10">
        <f t="shared" si="188"/>
        <v>8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 s="10">
        <f t="shared" si="188"/>
        <v>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 s="10">
        <f t="shared" si="188"/>
        <v>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 s="10">
        <f t="shared" si="188"/>
        <v>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 s="10">
        <f t="shared" si="188"/>
        <v>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7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42268.625856481478</v>
      </c>
      <c r="T1730" s="11">
        <f t="shared" si="187"/>
        <v>42298.625856481478</v>
      </c>
      <c r="U1730" s="10">
        <f t="shared" si="188"/>
        <v>4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E:E/D:D</f>
        <v>0</v>
      </c>
      <c r="P1731" s="7" t="str">
        <f t="shared" ref="P1731:P1794" si="190">IFERROR(E1731/L1731,"0")</f>
        <v>0</v>
      </c>
      <c r="Q1731" t="str">
        <f t="shared" ref="Q1731:Q1794" si="191">LEFT(N1731, SEARCH("/",N1731,1)-1)</f>
        <v>music</v>
      </c>
      <c r="R1731" t="str">
        <f t="shared" ref="R1731:R1794" si="192">RIGHT(N1731, LEN(N1731)-SEARCH("/", N1731))</f>
        <v>faith</v>
      </c>
      <c r="S1731" s="11">
        <f t="shared" ref="S1731:S1794" si="193">(((J1731/60)/60)/24)+DATE(1970,1,1)</f>
        <v>42471.052152777775</v>
      </c>
      <c r="T1731" s="11">
        <f t="shared" ref="T1731:T1794" si="194">(((I1731/60)/60)/24)+DATE(1970,1,1)</f>
        <v>42531.052152777775</v>
      </c>
      <c r="U1731" s="10">
        <f t="shared" ref="U1731:U1794" si="195">ROUND(DATEDIF(S1731,T1731,"d")/7,0)</f>
        <v>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7" t="str">
        <f t="shared" si="190"/>
        <v>0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 s="10">
        <f t="shared" si="195"/>
        <v>4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7" t="str">
        <f t="shared" si="190"/>
        <v>0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 s="10">
        <f t="shared" si="195"/>
        <v>2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7" t="str">
        <f t="shared" si="190"/>
        <v>0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 s="10">
        <f t="shared" si="195"/>
        <v>9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7" t="str">
        <f t="shared" si="190"/>
        <v>0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 s="10">
        <f t="shared" si="195"/>
        <v>2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 s="10">
        <f t="shared" si="195"/>
        <v>4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 s="10">
        <f t="shared" si="195"/>
        <v>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 s="10">
        <f t="shared" si="195"/>
        <v>4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 s="10">
        <f t="shared" si="195"/>
        <v>4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 s="10">
        <f t="shared" si="195"/>
        <v>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 s="10">
        <f t="shared" si="195"/>
        <v>8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7" t="str">
        <f t="shared" si="190"/>
        <v>0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 s="10">
        <f t="shared" si="195"/>
        <v>4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 s="10">
        <f t="shared" si="195"/>
        <v>6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 s="10">
        <f t="shared" si="195"/>
        <v>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 s="10">
        <f t="shared" si="195"/>
        <v>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 s="10">
        <f t="shared" si="195"/>
        <v>6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 s="10">
        <f t="shared" si="195"/>
        <v>5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 s="10">
        <f t="shared" si="195"/>
        <v>4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 s="10">
        <f t="shared" si="195"/>
        <v>4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 s="10">
        <f t="shared" si="195"/>
        <v>4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 s="10">
        <f t="shared" si="195"/>
        <v>5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 s="10">
        <f t="shared" si="195"/>
        <v>4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 s="10">
        <f t="shared" si="195"/>
        <v>4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 s="10">
        <f t="shared" si="195"/>
        <v>4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 s="10">
        <f t="shared" si="195"/>
        <v>4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 s="10">
        <f t="shared" si="195"/>
        <v>4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 s="10">
        <f t="shared" si="195"/>
        <v>4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 s="10">
        <f t="shared" si="195"/>
        <v>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 s="10">
        <f t="shared" si="195"/>
        <v>4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 s="10">
        <f t="shared" si="195"/>
        <v>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 s="10">
        <f t="shared" si="195"/>
        <v>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 s="10">
        <f t="shared" si="195"/>
        <v>3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 s="10">
        <f t="shared" si="195"/>
        <v>7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 s="10">
        <f t="shared" si="195"/>
        <v>4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 s="10">
        <f t="shared" si="195"/>
        <v>4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 s="10">
        <f t="shared" si="195"/>
        <v>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 s="10">
        <f t="shared" si="195"/>
        <v>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7" t="str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 s="10">
        <f t="shared" si="195"/>
        <v>3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 s="10">
        <f t="shared" si="195"/>
        <v>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 s="10">
        <f t="shared" si="195"/>
        <v>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 s="10">
        <f t="shared" si="195"/>
        <v>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 s="10">
        <f t="shared" si="195"/>
        <v>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 s="10">
        <f t="shared" si="195"/>
        <v>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 s="10">
        <f t="shared" si="195"/>
        <v>9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 s="10">
        <f t="shared" si="195"/>
        <v>6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 s="10">
        <f t="shared" si="195"/>
        <v>6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 s="10">
        <f t="shared" si="195"/>
        <v>6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 s="10">
        <f t="shared" si="195"/>
        <v>5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 s="10">
        <f t="shared" si="195"/>
        <v>4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 s="10">
        <f t="shared" si="195"/>
        <v>6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 s="10">
        <f t="shared" si="195"/>
        <v>4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 s="10">
        <f t="shared" si="195"/>
        <v>9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 s="10">
        <f t="shared" si="195"/>
        <v>4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 s="10">
        <f t="shared" si="195"/>
        <v>5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 s="10">
        <f t="shared" si="195"/>
        <v>4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 s="10">
        <f t="shared" si="195"/>
        <v>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 s="10">
        <f t="shared" si="195"/>
        <v>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 s="10">
        <f t="shared" si="195"/>
        <v>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 s="10">
        <f t="shared" si="195"/>
        <v>4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 s="10">
        <f t="shared" si="195"/>
        <v>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 s="10">
        <f t="shared" si="195"/>
        <v>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 s="10">
        <f t="shared" si="195"/>
        <v>4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 s="10">
        <f t="shared" si="195"/>
        <v>9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7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42189.031041666662</v>
      </c>
      <c r="T1794" s="11">
        <f t="shared" si="194"/>
        <v>42226.290972222225</v>
      </c>
      <c r="U1794" s="10">
        <f t="shared" si="195"/>
        <v>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E:E/D:D</f>
        <v>1.3333333333333334E-2</v>
      </c>
      <c r="P1795" s="7">
        <f t="shared" ref="P1795:P1858" si="197">IFERROR(E1795/L1795,"0")</f>
        <v>20</v>
      </c>
      <c r="Q1795" t="str">
        <f t="shared" ref="Q1795:Q1858" si="198">LEFT(N1795, SEARCH("/",N1795,1)-1)</f>
        <v>photography</v>
      </c>
      <c r="R1795" t="str">
        <f t="shared" ref="R1795:R1858" si="199">RIGHT(N1795, LEN(N1795)-SEARCH("/", N1795))</f>
        <v>photobooks</v>
      </c>
      <c r="S1795" s="11">
        <f t="shared" ref="S1795:S1858" si="200">(((J1795/60)/60)/24)+DATE(1970,1,1)</f>
        <v>41940.89166666667</v>
      </c>
      <c r="T1795" s="11">
        <f t="shared" ref="T1795:T1858" si="201">(((I1795/60)/60)/24)+DATE(1970,1,1)</f>
        <v>41970.933333333334</v>
      </c>
      <c r="U1795" s="10">
        <f t="shared" ref="U1795:U1858" si="202">ROUND(DATEDIF(S1795,T1795,"d")/7,0)</f>
        <v>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 s="10">
        <f t="shared" si="202"/>
        <v>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 s="10">
        <f t="shared" si="202"/>
        <v>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 s="10">
        <f t="shared" si="202"/>
        <v>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 s="10">
        <f t="shared" si="202"/>
        <v>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 s="10">
        <f t="shared" si="202"/>
        <v>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 s="10">
        <f t="shared" si="202"/>
        <v>3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 s="10">
        <f t="shared" si="202"/>
        <v>4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 s="10">
        <f t="shared" si="202"/>
        <v>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 s="10">
        <f t="shared" si="202"/>
        <v>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 s="10">
        <f t="shared" si="202"/>
        <v>4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 s="10">
        <f t="shared" si="202"/>
        <v>6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 s="10">
        <f t="shared" si="202"/>
        <v>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 s="10">
        <f t="shared" si="202"/>
        <v>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 s="10">
        <f t="shared" si="202"/>
        <v>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 s="10">
        <f t="shared" si="202"/>
        <v>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 s="10">
        <f t="shared" si="202"/>
        <v>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 s="10">
        <f t="shared" si="202"/>
        <v>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 s="10">
        <f t="shared" si="202"/>
        <v>9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 s="10">
        <f t="shared" si="202"/>
        <v>4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7" t="str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 s="10">
        <f t="shared" si="202"/>
        <v>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 s="10">
        <f t="shared" si="202"/>
        <v>4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7" t="str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 s="10">
        <f t="shared" si="202"/>
        <v>2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 s="10">
        <f t="shared" si="202"/>
        <v>4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 s="10">
        <f t="shared" si="202"/>
        <v>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7" t="str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 s="10">
        <f t="shared" si="202"/>
        <v>4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 s="10">
        <f t="shared" si="202"/>
        <v>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 s="10">
        <f t="shared" si="202"/>
        <v>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 s="10">
        <f t="shared" si="202"/>
        <v>6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 s="10">
        <f t="shared" si="202"/>
        <v>5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 s="10">
        <f t="shared" si="202"/>
        <v>4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 s="10">
        <f t="shared" si="202"/>
        <v>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 s="10">
        <f t="shared" si="202"/>
        <v>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 s="10">
        <f t="shared" si="202"/>
        <v>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 s="10">
        <f t="shared" si="202"/>
        <v>7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 s="10">
        <f t="shared" si="202"/>
        <v>5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 s="10">
        <f t="shared" si="202"/>
        <v>7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 s="10">
        <f t="shared" si="202"/>
        <v>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 s="10">
        <f t="shared" si="202"/>
        <v>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 s="10">
        <f t="shared" si="202"/>
        <v>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 s="10">
        <f t="shared" si="202"/>
        <v>5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 s="10">
        <f t="shared" si="202"/>
        <v>6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 s="10">
        <f t="shared" si="202"/>
        <v>4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 s="10">
        <f t="shared" si="202"/>
        <v>2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 s="10">
        <f t="shared" si="202"/>
        <v>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 s="10">
        <f t="shared" si="202"/>
        <v>4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 s="10">
        <f t="shared" si="202"/>
        <v>4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 s="10">
        <f t="shared" si="202"/>
        <v>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 s="10">
        <f t="shared" si="202"/>
        <v>5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 s="10">
        <f t="shared" si="202"/>
        <v>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 s="10">
        <f t="shared" si="202"/>
        <v>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 s="10">
        <f t="shared" si="202"/>
        <v>6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 s="10">
        <f t="shared" si="202"/>
        <v>2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 s="10">
        <f t="shared" si="202"/>
        <v>4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 s="10">
        <f t="shared" si="202"/>
        <v>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 s="10">
        <f t="shared" si="202"/>
        <v>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 s="10">
        <f t="shared" si="202"/>
        <v>4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 s="10">
        <f t="shared" si="202"/>
        <v>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 s="10">
        <f t="shared" si="202"/>
        <v>3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 s="10">
        <f t="shared" si="202"/>
        <v>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 s="10">
        <f t="shared" si="202"/>
        <v>7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 s="10">
        <f t="shared" si="202"/>
        <v>4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 s="10">
        <f t="shared" si="202"/>
        <v>6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7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41817.854999999996</v>
      </c>
      <c r="T1858" s="11">
        <f t="shared" si="201"/>
        <v>41838.854999999996</v>
      </c>
      <c r="U1858" s="10">
        <f t="shared" si="202"/>
        <v>3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E:E/D:D</f>
        <v>1</v>
      </c>
      <c r="P1859" s="7">
        <f t="shared" ref="P1859:P1922" si="204">IFERROR(E1859/L1859,"0")</f>
        <v>136.36363636363637</v>
      </c>
      <c r="Q1859" t="str">
        <f t="shared" ref="Q1859:Q1922" si="205">LEFT(N1859, SEARCH("/",N1859,1)-1)</f>
        <v>music</v>
      </c>
      <c r="R1859" t="str">
        <f t="shared" ref="R1859:R1922" si="206">RIGHT(N1859, LEN(N1859)-SEARCH("/", N1859))</f>
        <v>rock</v>
      </c>
      <c r="S1859" s="11">
        <f t="shared" ref="S1859:S1922" si="207">(((J1859/60)/60)/24)+DATE(1970,1,1)</f>
        <v>41864.76866898148</v>
      </c>
      <c r="T1859" s="11">
        <f t="shared" ref="T1859:T1922" si="208">(((I1859/60)/60)/24)+DATE(1970,1,1)</f>
        <v>41894.76866898148</v>
      </c>
      <c r="U1859" s="10">
        <f t="shared" ref="U1859:U1922" si="209">ROUND(DATEDIF(S1859,T1859,"d")/7,0)</f>
        <v>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 s="10">
        <f t="shared" si="209"/>
        <v>9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 s="10">
        <f t="shared" si="209"/>
        <v>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 s="10">
        <f t="shared" si="209"/>
        <v>3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7" t="str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 s="10">
        <f t="shared" si="209"/>
        <v>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 s="10">
        <f t="shared" si="209"/>
        <v>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 s="10">
        <f t="shared" si="209"/>
        <v>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 s="10">
        <f t="shared" si="209"/>
        <v>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 s="10">
        <f t="shared" si="209"/>
        <v>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 s="10">
        <f t="shared" si="209"/>
        <v>8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 s="10">
        <f t="shared" si="209"/>
        <v>4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 s="10">
        <f t="shared" si="209"/>
        <v>4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7" t="str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 s="10">
        <f t="shared" si="209"/>
        <v>4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 s="10">
        <f t="shared" si="209"/>
        <v>4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 s="10">
        <f t="shared" si="209"/>
        <v>6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 s="10">
        <f t="shared" si="209"/>
        <v>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 s="10">
        <f t="shared" si="209"/>
        <v>4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 s="10">
        <f t="shared" si="209"/>
        <v>3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 s="10">
        <f t="shared" si="209"/>
        <v>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7" t="str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 s="10">
        <f t="shared" si="209"/>
        <v>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7" t="str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 s="10">
        <f t="shared" si="209"/>
        <v>4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7" t="str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 s="10">
        <f t="shared" si="209"/>
        <v>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 s="10">
        <f t="shared" si="209"/>
        <v>4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 s="10">
        <f t="shared" si="209"/>
        <v>4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 s="10">
        <f t="shared" si="209"/>
        <v>4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 s="10">
        <f t="shared" si="209"/>
        <v>5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 s="10">
        <f t="shared" si="209"/>
        <v>4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 s="10">
        <f t="shared" si="209"/>
        <v>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 s="10">
        <f t="shared" si="209"/>
        <v>5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 s="10">
        <f t="shared" si="209"/>
        <v>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 s="10">
        <f t="shared" si="209"/>
        <v>3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 s="10">
        <f t="shared" si="209"/>
        <v>4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 s="10">
        <f t="shared" si="209"/>
        <v>6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 s="10">
        <f t="shared" si="209"/>
        <v>4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 s="10">
        <f t="shared" si="209"/>
        <v>7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 s="10">
        <f t="shared" si="209"/>
        <v>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 s="10">
        <f t="shared" si="209"/>
        <v>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 s="10">
        <f t="shared" si="209"/>
        <v>4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 s="10">
        <f t="shared" si="209"/>
        <v>4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 s="10">
        <f t="shared" si="209"/>
        <v>4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 s="10">
        <f t="shared" si="209"/>
        <v>3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 s="10">
        <f t="shared" si="209"/>
        <v>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 s="10">
        <f t="shared" si="209"/>
        <v>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 s="10">
        <f t="shared" si="209"/>
        <v>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 s="10">
        <f t="shared" si="209"/>
        <v>4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 s="10">
        <f t="shared" si="209"/>
        <v>4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 s="10">
        <f t="shared" si="209"/>
        <v>9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 s="10">
        <f t="shared" si="209"/>
        <v>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 s="10">
        <f t="shared" si="209"/>
        <v>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 s="10">
        <f t="shared" si="209"/>
        <v>4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 s="10">
        <f t="shared" si="209"/>
        <v>2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 s="10">
        <f t="shared" si="209"/>
        <v>4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 s="10">
        <f t="shared" si="209"/>
        <v>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 s="10">
        <f t="shared" si="209"/>
        <v>6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 s="10">
        <f t="shared" si="209"/>
        <v>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 s="10">
        <f t="shared" si="209"/>
        <v>4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 s="10">
        <f t="shared" si="209"/>
        <v>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 s="10">
        <f t="shared" si="209"/>
        <v>2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 s="10">
        <f t="shared" si="209"/>
        <v>3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 s="10">
        <f t="shared" si="209"/>
        <v>4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 s="10">
        <f t="shared" si="209"/>
        <v>4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 s="10">
        <f t="shared" si="209"/>
        <v>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 s="10">
        <f t="shared" si="209"/>
        <v>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7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42270.875706018516</v>
      </c>
      <c r="T1922" s="11">
        <f t="shared" si="208"/>
        <v>42298.958333333328</v>
      </c>
      <c r="U1922" s="10">
        <f t="shared" si="209"/>
        <v>4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E:E/D:D</f>
        <v>1.3680000000000001</v>
      </c>
      <c r="P1923" s="7">
        <f t="shared" ref="P1923:P1986" si="211">IFERROR(E1923/L1923,"0")</f>
        <v>54</v>
      </c>
      <c r="Q1923" t="str">
        <f t="shared" ref="Q1923:Q1986" si="212">LEFT(N1923, SEARCH("/",N1923,1)-1)</f>
        <v>music</v>
      </c>
      <c r="R1923" t="str">
        <f t="shared" ref="R1923:R1986" si="213">RIGHT(N1923, LEN(N1923)-SEARCH("/", N1923))</f>
        <v>indie rock</v>
      </c>
      <c r="S1923" s="11">
        <f t="shared" ref="S1923:S1986" si="214">(((J1923/60)/60)/24)+DATE(1970,1,1)</f>
        <v>41074.221562500003</v>
      </c>
      <c r="T1923" s="11">
        <f t="shared" ref="T1923:T1986" si="215">(((I1923/60)/60)/24)+DATE(1970,1,1)</f>
        <v>41104.221562500003</v>
      </c>
      <c r="U1923" s="10">
        <f t="shared" ref="U1923:U1986" si="216">ROUND(DATEDIF(S1923,T1923,"d")/7,0)</f>
        <v>4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 s="10">
        <f t="shared" si="216"/>
        <v>4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 s="10">
        <f t="shared" si="216"/>
        <v>6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 s="10">
        <f t="shared" si="216"/>
        <v>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 s="10">
        <f t="shared" si="216"/>
        <v>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 s="10">
        <f t="shared" si="216"/>
        <v>4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 s="10">
        <f t="shared" si="216"/>
        <v>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 s="10">
        <f t="shared" si="216"/>
        <v>4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 s="10">
        <f t="shared" si="216"/>
        <v>6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 s="10">
        <f t="shared" si="216"/>
        <v>9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 s="10">
        <f t="shared" si="216"/>
        <v>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 s="10">
        <f t="shared" si="216"/>
        <v>3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 s="10">
        <f t="shared" si="216"/>
        <v>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 s="10">
        <f t="shared" si="216"/>
        <v>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 s="10">
        <f t="shared" si="216"/>
        <v>5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 s="10">
        <f t="shared" si="216"/>
        <v>4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 s="10">
        <f t="shared" si="216"/>
        <v>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 s="10">
        <f t="shared" si="216"/>
        <v>4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 s="10">
        <f t="shared" si="216"/>
        <v>4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 s="10">
        <f t="shared" si="216"/>
        <v>6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 s="10">
        <f t="shared" si="216"/>
        <v>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 s="10">
        <f t="shared" si="216"/>
        <v>13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 s="10">
        <f t="shared" si="216"/>
        <v>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 s="10">
        <f t="shared" si="216"/>
        <v>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 s="10">
        <f t="shared" si="216"/>
        <v>6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 s="10">
        <f t="shared" si="216"/>
        <v>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 s="10">
        <f t="shared" si="216"/>
        <v>5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 s="10">
        <f t="shared" si="216"/>
        <v>8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 s="10">
        <f t="shared" si="216"/>
        <v>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 s="10">
        <f t="shared" si="216"/>
        <v>4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 s="10">
        <f t="shared" si="216"/>
        <v>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 s="10">
        <f t="shared" si="216"/>
        <v>5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 s="10">
        <f t="shared" si="216"/>
        <v>4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 s="10">
        <f t="shared" si="216"/>
        <v>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 s="10">
        <f t="shared" si="216"/>
        <v>5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 s="10">
        <f t="shared" si="216"/>
        <v>6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 s="10">
        <f t="shared" si="216"/>
        <v>4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 s="10">
        <f t="shared" si="216"/>
        <v>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 s="10">
        <f t="shared" si="216"/>
        <v>6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 s="10">
        <f t="shared" si="216"/>
        <v>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 s="10">
        <f t="shared" si="216"/>
        <v>6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 s="10">
        <f t="shared" si="216"/>
        <v>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 s="10">
        <f t="shared" si="216"/>
        <v>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 s="10">
        <f t="shared" si="216"/>
        <v>4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 s="10">
        <f t="shared" si="216"/>
        <v>3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 s="10">
        <f t="shared" si="216"/>
        <v>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 s="10">
        <f t="shared" si="216"/>
        <v>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 s="10">
        <f t="shared" si="216"/>
        <v>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 s="10">
        <f t="shared" si="216"/>
        <v>4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 s="10">
        <f t="shared" si="216"/>
        <v>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 s="10">
        <f t="shared" si="216"/>
        <v>5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 s="10">
        <f t="shared" si="216"/>
        <v>4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 s="10">
        <f t="shared" si="216"/>
        <v>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 s="10">
        <f t="shared" si="216"/>
        <v>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 s="10">
        <f t="shared" si="216"/>
        <v>4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 s="10">
        <f t="shared" si="216"/>
        <v>4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 s="10">
        <f t="shared" si="216"/>
        <v>7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 s="10">
        <f t="shared" si="216"/>
        <v>5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 s="10">
        <f t="shared" si="216"/>
        <v>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 s="10">
        <f t="shared" si="216"/>
        <v>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 s="10">
        <f t="shared" si="216"/>
        <v>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7" t="str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 s="10">
        <f t="shared" si="216"/>
        <v>4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 s="10">
        <f t="shared" si="216"/>
        <v>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7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41913.790289351848</v>
      </c>
      <c r="T1986" s="11">
        <f t="shared" si="215"/>
        <v>41973.831956018519</v>
      </c>
      <c r="U1986" s="10">
        <f t="shared" si="216"/>
        <v>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E:E/D:D</f>
        <v>3.1875000000000001E-2</v>
      </c>
      <c r="P1987" s="7">
        <f t="shared" ref="P1987:P2050" si="218">IFERROR(E1987/L1987,"0")</f>
        <v>12.75</v>
      </c>
      <c r="Q1987" t="str">
        <f t="shared" ref="Q1987:Q2050" si="219">LEFT(N1987, SEARCH("/",N1987,1)-1)</f>
        <v>photography</v>
      </c>
      <c r="R1987" t="str">
        <f t="shared" ref="R1987:R2050" si="220">RIGHT(N1987, LEN(N1987)-SEARCH("/", N1987))</f>
        <v>people</v>
      </c>
      <c r="S1987" s="11">
        <f t="shared" ref="S1987:S2050" si="221">(((J1987/60)/60)/24)+DATE(1970,1,1)</f>
        <v>42555.698738425926</v>
      </c>
      <c r="T1987" s="11">
        <f t="shared" ref="T1987:T2050" si="222">(((I1987/60)/60)/24)+DATE(1970,1,1)</f>
        <v>42584.958333333328</v>
      </c>
      <c r="U1987" s="10">
        <f t="shared" ref="U1987:U2050" si="223">ROUND(DATEDIF(S1987,T1987,"d")/7,0)</f>
        <v>4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 s="10">
        <f t="shared" si="223"/>
        <v>4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 s="10">
        <f t="shared" si="223"/>
        <v>4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 s="10">
        <f t="shared" si="223"/>
        <v>4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 s="10">
        <f t="shared" si="223"/>
        <v>4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 s="10">
        <f t="shared" si="223"/>
        <v>2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 s="10">
        <f t="shared" si="223"/>
        <v>3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 s="10">
        <f t="shared" si="223"/>
        <v>4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7" t="str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 s="10">
        <f t="shared" si="223"/>
        <v>4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7" t="str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 s="10">
        <f t="shared" si="223"/>
        <v>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 s="10">
        <f t="shared" si="223"/>
        <v>3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7" t="str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 s="10">
        <f t="shared" si="223"/>
        <v>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7" t="str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 s="10">
        <f t="shared" si="223"/>
        <v>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 s="10">
        <f t="shared" si="223"/>
        <v>6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 s="10">
        <f t="shared" si="223"/>
        <v>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 s="10">
        <f t="shared" si="223"/>
        <v>4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 s="10">
        <f t="shared" si="223"/>
        <v>4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 s="10">
        <f t="shared" si="223"/>
        <v>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 s="10">
        <f t="shared" si="223"/>
        <v>2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 s="10">
        <f t="shared" si="223"/>
        <v>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 s="10">
        <f t="shared" si="223"/>
        <v>4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 s="10">
        <f t="shared" si="223"/>
        <v>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 s="10">
        <f t="shared" si="223"/>
        <v>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 s="10">
        <f t="shared" si="223"/>
        <v>6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 s="10">
        <f t="shared" si="223"/>
        <v>5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 s="10">
        <f t="shared" si="223"/>
        <v>4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 s="10">
        <f t="shared" si="223"/>
        <v>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 s="10">
        <f t="shared" si="223"/>
        <v>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 s="10">
        <f t="shared" si="223"/>
        <v>9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 s="10">
        <f t="shared" si="223"/>
        <v>5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 s="10">
        <f t="shared" si="223"/>
        <v>4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 s="10">
        <f t="shared" si="223"/>
        <v>4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 s="10">
        <f t="shared" si="223"/>
        <v>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 s="10">
        <f t="shared" si="223"/>
        <v>4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 s="10">
        <f t="shared" si="223"/>
        <v>4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 s="10">
        <f t="shared" si="223"/>
        <v>5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 s="10">
        <f t="shared" si="223"/>
        <v>6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 s="10">
        <f t="shared" si="223"/>
        <v>4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 s="10">
        <f t="shared" si="223"/>
        <v>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 s="10">
        <f t="shared" si="223"/>
        <v>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 s="10">
        <f t="shared" si="223"/>
        <v>4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 s="10">
        <f t="shared" si="223"/>
        <v>7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 s="10">
        <f t="shared" si="223"/>
        <v>6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 s="10">
        <f t="shared" si="223"/>
        <v>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 s="10">
        <f t="shared" si="223"/>
        <v>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 s="10">
        <f t="shared" si="223"/>
        <v>4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 s="10">
        <f t="shared" si="223"/>
        <v>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 s="10">
        <f t="shared" si="223"/>
        <v>4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 s="10">
        <f t="shared" si="223"/>
        <v>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 s="10">
        <f t="shared" si="223"/>
        <v>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 s="10">
        <f t="shared" si="223"/>
        <v>7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 s="10">
        <f t="shared" si="223"/>
        <v>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 s="10">
        <f t="shared" si="223"/>
        <v>9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 s="10">
        <f t="shared" si="223"/>
        <v>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 s="10">
        <f t="shared" si="223"/>
        <v>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 s="10">
        <f t="shared" si="223"/>
        <v>2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 s="10">
        <f t="shared" si="223"/>
        <v>4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 s="10">
        <f t="shared" si="223"/>
        <v>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 s="10">
        <f t="shared" si="223"/>
        <v>8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 s="10">
        <f t="shared" si="223"/>
        <v>4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 s="10">
        <f t="shared" si="223"/>
        <v>4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 s="10">
        <f t="shared" si="223"/>
        <v>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 s="10">
        <f t="shared" si="223"/>
        <v>4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7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41387.651516203703</v>
      </c>
      <c r="T2050" s="11">
        <f t="shared" si="222"/>
        <v>41417.651516203703</v>
      </c>
      <c r="U2050" s="10">
        <f t="shared" si="223"/>
        <v>4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E:E/D:D</f>
        <v>1.2019070000000001</v>
      </c>
      <c r="P2051" s="7">
        <f t="shared" ref="P2051:P2114" si="225">IFERROR(E2051/L2051,"0")</f>
        <v>80.991037735849048</v>
      </c>
      <c r="Q2051" t="str">
        <f t="shared" ref="Q2051:Q2114" si="226">LEFT(N2051, SEARCH("/",N2051,1)-1)</f>
        <v>technology</v>
      </c>
      <c r="R2051" t="str">
        <f t="shared" ref="R2051:R2114" si="227">RIGHT(N2051, LEN(N2051)-SEARCH("/", N2051))</f>
        <v>hardware</v>
      </c>
      <c r="S2051" s="11">
        <f t="shared" ref="S2051:S2114" si="228">(((J2051/60)/60)/24)+DATE(1970,1,1)</f>
        <v>41575.527349537035</v>
      </c>
      <c r="T2051" s="11">
        <f t="shared" ref="T2051:T2114" si="229">(((I2051/60)/60)/24)+DATE(1970,1,1)</f>
        <v>41610.957638888889</v>
      </c>
      <c r="U2051" s="10">
        <f t="shared" ref="U2051:U2114" si="230">ROUND(DATEDIF(S2051,T2051,"d")/7,0)</f>
        <v>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 s="10">
        <f t="shared" si="230"/>
        <v>6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 s="10">
        <f t="shared" si="230"/>
        <v>4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 s="10">
        <f t="shared" si="230"/>
        <v>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 s="10">
        <f t="shared" si="230"/>
        <v>4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 s="10">
        <f t="shared" si="230"/>
        <v>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 s="10">
        <f t="shared" si="230"/>
        <v>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 s="10">
        <f t="shared" si="230"/>
        <v>4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 s="10">
        <f t="shared" si="230"/>
        <v>4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 s="10">
        <f t="shared" si="230"/>
        <v>6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 s="10">
        <f t="shared" si="230"/>
        <v>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 s="10">
        <f t="shared" si="230"/>
        <v>9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 s="10">
        <f t="shared" si="230"/>
        <v>4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 s="10">
        <f t="shared" si="230"/>
        <v>4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 s="10">
        <f t="shared" si="230"/>
        <v>5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 s="10">
        <f t="shared" si="230"/>
        <v>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 s="10">
        <f t="shared" si="230"/>
        <v>4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 s="10">
        <f t="shared" si="230"/>
        <v>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 s="10">
        <f t="shared" si="230"/>
        <v>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 s="10">
        <f t="shared" si="230"/>
        <v>4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 s="10">
        <f t="shared" si="230"/>
        <v>4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 s="10">
        <f t="shared" si="230"/>
        <v>4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 s="10">
        <f t="shared" si="230"/>
        <v>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 s="10">
        <f t="shared" si="230"/>
        <v>4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 s="10">
        <f t="shared" si="230"/>
        <v>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 s="10">
        <f t="shared" si="230"/>
        <v>4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 s="10">
        <f t="shared" si="230"/>
        <v>4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 s="10">
        <f t="shared" si="230"/>
        <v>6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 s="10">
        <f t="shared" si="230"/>
        <v>8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 s="10">
        <f t="shared" si="230"/>
        <v>4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 s="10">
        <f t="shared" si="230"/>
        <v>4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 s="10">
        <f t="shared" si="230"/>
        <v>4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 s="10">
        <f t="shared" si="230"/>
        <v>6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 s="10">
        <f t="shared" si="230"/>
        <v>9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 s="10">
        <f t="shared" si="230"/>
        <v>4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 s="10">
        <f t="shared" si="230"/>
        <v>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 s="10">
        <f t="shared" si="230"/>
        <v>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 s="10">
        <f t="shared" si="230"/>
        <v>4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 s="10">
        <f t="shared" si="230"/>
        <v>4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 s="10">
        <f t="shared" si="230"/>
        <v>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 s="10">
        <f t="shared" si="230"/>
        <v>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 s="10">
        <f t="shared" si="230"/>
        <v>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 s="10">
        <f t="shared" si="230"/>
        <v>7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 s="10">
        <f t="shared" si="230"/>
        <v>9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 s="10">
        <f t="shared" si="230"/>
        <v>9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 s="10">
        <f t="shared" si="230"/>
        <v>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 s="10">
        <f t="shared" si="230"/>
        <v>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 s="10">
        <f t="shared" si="230"/>
        <v>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 s="10">
        <f t="shared" si="230"/>
        <v>9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 s="10">
        <f t="shared" si="230"/>
        <v>4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 s="10">
        <f t="shared" si="230"/>
        <v>2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 s="10">
        <f t="shared" si="230"/>
        <v>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 s="10">
        <f t="shared" si="230"/>
        <v>9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 s="10">
        <f t="shared" si="230"/>
        <v>4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 s="10">
        <f t="shared" si="230"/>
        <v>4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 s="10">
        <f t="shared" si="230"/>
        <v>4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 s="10">
        <f t="shared" si="230"/>
        <v>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 s="10">
        <f t="shared" si="230"/>
        <v>4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 s="10">
        <f t="shared" si="230"/>
        <v>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 s="10">
        <f t="shared" si="230"/>
        <v>4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 s="10">
        <f t="shared" si="230"/>
        <v>4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 s="10">
        <f t="shared" si="230"/>
        <v>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 s="10">
        <f t="shared" si="230"/>
        <v>10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7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41365.928159722222</v>
      </c>
      <c r="T2114" s="11">
        <f t="shared" si="229"/>
        <v>41379.928159722222</v>
      </c>
      <c r="U2114" s="10">
        <f t="shared" si="230"/>
        <v>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E:E/D:D</f>
        <v>1.0485714285714285</v>
      </c>
      <c r="P2115" s="7">
        <f t="shared" ref="P2115:P2178" si="232">IFERROR(E2115/L2115,"0")</f>
        <v>68.598130841121488</v>
      </c>
      <c r="Q2115" t="str">
        <f t="shared" ref="Q2115:Q2178" si="233">LEFT(N2115, SEARCH("/",N2115,1)-1)</f>
        <v>music</v>
      </c>
      <c r="R2115" t="str">
        <f t="shared" ref="R2115:R2178" si="234">RIGHT(N2115, LEN(N2115)-SEARCH("/", N2115))</f>
        <v>indie rock</v>
      </c>
      <c r="S2115" s="11">
        <f t="shared" ref="S2115:S2178" si="235">(((J2115/60)/60)/24)+DATE(1970,1,1)</f>
        <v>41870.86546296296</v>
      </c>
      <c r="T2115" s="11">
        <f t="shared" ref="T2115:T2178" si="236">(((I2115/60)/60)/24)+DATE(1970,1,1)</f>
        <v>41905.86546296296</v>
      </c>
      <c r="U2115" s="10">
        <f t="shared" ref="U2115:U2178" si="237">ROUND(DATEDIF(S2115,T2115,"d")/7,0)</f>
        <v>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 s="10">
        <f t="shared" si="237"/>
        <v>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 s="10">
        <f t="shared" si="237"/>
        <v>4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 s="10">
        <f t="shared" si="237"/>
        <v>7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 s="10">
        <f t="shared" si="237"/>
        <v>2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 s="10">
        <f t="shared" si="237"/>
        <v>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 s="10">
        <f t="shared" si="237"/>
        <v>4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 s="10">
        <f t="shared" si="237"/>
        <v>7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 s="10">
        <f t="shared" si="237"/>
        <v>4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 s="10">
        <f t="shared" si="237"/>
        <v>4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 s="10">
        <f t="shared" si="237"/>
        <v>8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 s="10">
        <f t="shared" si="237"/>
        <v>7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 s="10">
        <f t="shared" si="237"/>
        <v>4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 s="10">
        <f t="shared" si="237"/>
        <v>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 s="10">
        <f t="shared" si="237"/>
        <v>4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 s="10">
        <f t="shared" si="237"/>
        <v>9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 s="10">
        <f t="shared" si="237"/>
        <v>4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 s="10">
        <f t="shared" si="237"/>
        <v>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 s="10">
        <f t="shared" si="237"/>
        <v>4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 s="10">
        <f t="shared" si="237"/>
        <v>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 s="10">
        <f t="shared" si="237"/>
        <v>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 s="10">
        <f t="shared" si="237"/>
        <v>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 s="10">
        <f t="shared" si="237"/>
        <v>4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 s="10">
        <f t="shared" si="237"/>
        <v>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 s="10">
        <f t="shared" si="237"/>
        <v>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 s="10">
        <f t="shared" si="237"/>
        <v>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 s="10">
        <f t="shared" si="237"/>
        <v>4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 s="10">
        <f t="shared" si="237"/>
        <v>4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7" t="str">
        <f t="shared" si="232"/>
        <v>0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 s="10">
        <f t="shared" si="237"/>
        <v>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 s="10">
        <f t="shared" si="237"/>
        <v>4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 s="10">
        <f t="shared" si="237"/>
        <v>7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 s="10">
        <f t="shared" si="237"/>
        <v>5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 s="10">
        <f t="shared" si="237"/>
        <v>4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 s="10">
        <f t="shared" si="237"/>
        <v>2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 s="10">
        <f t="shared" si="237"/>
        <v>5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 s="10">
        <f t="shared" si="237"/>
        <v>4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7" t="str">
        <f t="shared" si="232"/>
        <v>0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 s="10">
        <f t="shared" si="237"/>
        <v>5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 s="10">
        <f t="shared" si="237"/>
        <v>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 s="10">
        <f t="shared" si="237"/>
        <v>4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 s="10">
        <f t="shared" si="237"/>
        <v>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 s="10">
        <f t="shared" si="237"/>
        <v>6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 s="10">
        <f t="shared" si="237"/>
        <v>3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 s="10">
        <f t="shared" si="237"/>
        <v>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 s="10">
        <f t="shared" si="237"/>
        <v>6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 s="10">
        <f t="shared" si="237"/>
        <v>5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 s="10">
        <f t="shared" si="237"/>
        <v>6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 s="10">
        <f t="shared" si="237"/>
        <v>4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 s="10">
        <f t="shared" si="237"/>
        <v>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 s="10">
        <f t="shared" si="237"/>
        <v>4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 s="10">
        <f t="shared" si="237"/>
        <v>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 s="10">
        <f t="shared" si="237"/>
        <v>7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 s="10">
        <f t="shared" si="237"/>
        <v>4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 s="10">
        <f t="shared" si="237"/>
        <v>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 s="10">
        <f t="shared" si="237"/>
        <v>6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 s="10">
        <f t="shared" si="237"/>
        <v>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 s="10">
        <f t="shared" si="237"/>
        <v>4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 s="10">
        <f t="shared" si="237"/>
        <v>0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 s="10">
        <f t="shared" si="237"/>
        <v>6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 s="10">
        <f t="shared" si="237"/>
        <v>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 s="10">
        <f t="shared" si="237"/>
        <v>4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 s="10">
        <f t="shared" si="237"/>
        <v>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 s="10">
        <f t="shared" si="237"/>
        <v>4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 s="10">
        <f t="shared" si="237"/>
        <v>1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7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42096.633206018523</v>
      </c>
      <c r="T2178" s="11">
        <f t="shared" si="236"/>
        <v>42126.633206018523</v>
      </c>
      <c r="U2178" s="10">
        <f t="shared" si="237"/>
        <v>4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E:E/D:D</f>
        <v>1.0012000000000001</v>
      </c>
      <c r="P2179" s="7">
        <f t="shared" ref="P2179:P2242" si="239">IFERROR(E2179/L2179,"0")</f>
        <v>65.868421052631575</v>
      </c>
      <c r="Q2179" t="str">
        <f t="shared" ref="Q2179:Q2242" si="240">LEFT(N2179, SEARCH("/",N2179,1)-1)</f>
        <v>music</v>
      </c>
      <c r="R2179" t="str">
        <f t="shared" ref="R2179:R2242" si="241">RIGHT(N2179, LEN(N2179)-SEARCH("/", N2179))</f>
        <v>rock</v>
      </c>
      <c r="S2179" s="11">
        <f t="shared" ref="S2179:S2242" si="242">(((J2179/60)/60)/24)+DATE(1970,1,1)</f>
        <v>42502.250775462962</v>
      </c>
      <c r="T2179" s="11">
        <f t="shared" ref="T2179:T2242" si="243">(((I2179/60)/60)/24)+DATE(1970,1,1)</f>
        <v>42527.250775462962</v>
      </c>
      <c r="U2179" s="10">
        <f t="shared" ref="U2179:U2242" si="244">ROUND(DATEDIF(S2179,T2179,"d")/7,0)</f>
        <v>4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 s="10">
        <f t="shared" si="244"/>
        <v>4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 s="10">
        <f t="shared" si="244"/>
        <v>4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 s="10">
        <f t="shared" si="244"/>
        <v>6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 s="10">
        <f t="shared" si="244"/>
        <v>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 s="10">
        <f t="shared" si="244"/>
        <v>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 s="10">
        <f t="shared" si="244"/>
        <v>4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 s="10">
        <f t="shared" si="244"/>
        <v>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 s="10">
        <f t="shared" si="244"/>
        <v>6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 s="10">
        <f t="shared" si="244"/>
        <v>5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 s="10">
        <f t="shared" si="244"/>
        <v>4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 s="10">
        <f t="shared" si="244"/>
        <v>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 s="10">
        <f t="shared" si="244"/>
        <v>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 s="10">
        <f t="shared" si="244"/>
        <v>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 s="10">
        <f t="shared" si="244"/>
        <v>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 s="10">
        <f t="shared" si="244"/>
        <v>4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 s="10">
        <f t="shared" si="244"/>
        <v>4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 s="10">
        <f t="shared" si="244"/>
        <v>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 s="10">
        <f t="shared" si="244"/>
        <v>4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 s="10">
        <f t="shared" si="244"/>
        <v>4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 s="10">
        <f t="shared" si="244"/>
        <v>4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 s="10">
        <f t="shared" si="244"/>
        <v>4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 s="10">
        <f t="shared" si="244"/>
        <v>4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 s="10">
        <f t="shared" si="244"/>
        <v>4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 s="10">
        <f t="shared" si="244"/>
        <v>2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 s="10">
        <f t="shared" si="244"/>
        <v>4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 s="10">
        <f t="shared" si="244"/>
        <v>4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 s="10">
        <f t="shared" si="244"/>
        <v>4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 s="10">
        <f t="shared" si="244"/>
        <v>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 s="10">
        <f t="shared" si="244"/>
        <v>3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 s="10">
        <f t="shared" si="244"/>
        <v>4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 s="10">
        <f t="shared" si="244"/>
        <v>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 s="10">
        <f t="shared" si="244"/>
        <v>2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 s="10">
        <f t="shared" si="244"/>
        <v>8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 s="10">
        <f t="shared" si="244"/>
        <v>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 s="10">
        <f t="shared" si="244"/>
        <v>5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 s="10">
        <f t="shared" si="244"/>
        <v>4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 s="10">
        <f t="shared" si="244"/>
        <v>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 s="10">
        <f t="shared" si="244"/>
        <v>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 s="10">
        <f t="shared" si="244"/>
        <v>2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 s="10">
        <f t="shared" si="244"/>
        <v>2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 s="10">
        <f t="shared" si="244"/>
        <v>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 s="10">
        <f t="shared" si="244"/>
        <v>4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 s="10">
        <f t="shared" si="244"/>
        <v>4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 s="10">
        <f t="shared" si="244"/>
        <v>4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 s="10">
        <f t="shared" si="244"/>
        <v>4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 s="10">
        <f t="shared" si="244"/>
        <v>4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 s="10">
        <f t="shared" si="244"/>
        <v>4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 s="10">
        <f t="shared" si="244"/>
        <v>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 s="10">
        <f t="shared" si="244"/>
        <v>4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 s="10">
        <f t="shared" si="244"/>
        <v>4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 s="10">
        <f t="shared" si="244"/>
        <v>4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 s="10">
        <f t="shared" si="244"/>
        <v>5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 s="10">
        <f t="shared" si="244"/>
        <v>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 s="10">
        <f t="shared" si="244"/>
        <v>4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 s="10">
        <f t="shared" si="244"/>
        <v>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 s="10">
        <f t="shared" si="244"/>
        <v>3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 s="10">
        <f t="shared" si="244"/>
        <v>4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 s="10">
        <f t="shared" si="244"/>
        <v>4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 s="10">
        <f t="shared" si="244"/>
        <v>4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 s="10">
        <f t="shared" si="244"/>
        <v>6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 s="10">
        <f t="shared" si="244"/>
        <v>4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 s="10">
        <f t="shared" si="244"/>
        <v>5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7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42452.825740740736</v>
      </c>
      <c r="T2242" s="11">
        <f t="shared" si="243"/>
        <v>42482.825740740736</v>
      </c>
      <c r="U2242" s="10">
        <f t="shared" si="244"/>
        <v>4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E:E/D:D</f>
        <v>8.0640000000000001</v>
      </c>
      <c r="P2243" s="7">
        <f t="shared" ref="P2243:P2306" si="246">IFERROR(E2243/L2243,"0")</f>
        <v>49.472392638036808</v>
      </c>
      <c r="Q2243" t="str">
        <f t="shared" ref="Q2243:Q2306" si="247">LEFT(N2243, SEARCH("/",N2243,1)-1)</f>
        <v>games</v>
      </c>
      <c r="R2243" t="str">
        <f t="shared" ref="R2243:R2306" si="248">RIGHT(N2243, LEN(N2243)-SEARCH("/", N2243))</f>
        <v>tabletop games</v>
      </c>
      <c r="S2243" s="11">
        <f t="shared" ref="S2243:S2306" si="249">(((J2243/60)/60)/24)+DATE(1970,1,1)</f>
        <v>42766.827546296292</v>
      </c>
      <c r="T2243" s="11">
        <f t="shared" ref="T2243:T2306" si="250">(((I2243/60)/60)/24)+DATE(1970,1,1)</f>
        <v>42796.827546296292</v>
      </c>
      <c r="U2243" s="10">
        <f t="shared" ref="U2243:U2306" si="251">ROUND(DATEDIF(S2243,T2243,"d")/7,0)</f>
        <v>4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 s="10">
        <f t="shared" si="251"/>
        <v>5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 s="10">
        <f t="shared" si="251"/>
        <v>1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 s="10">
        <f t="shared" si="251"/>
        <v>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 s="10">
        <f t="shared" si="251"/>
        <v>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 s="10">
        <f t="shared" si="251"/>
        <v>4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 s="10">
        <f t="shared" si="251"/>
        <v>2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 s="10">
        <f t="shared" si="251"/>
        <v>4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 s="10">
        <f t="shared" si="251"/>
        <v>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 s="10">
        <f t="shared" si="251"/>
        <v>4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 s="10">
        <f t="shared" si="251"/>
        <v>3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 s="10">
        <f t="shared" si="251"/>
        <v>2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 s="10">
        <f t="shared" si="251"/>
        <v>4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 s="10">
        <f t="shared" si="251"/>
        <v>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 s="10">
        <f t="shared" si="251"/>
        <v>4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 s="10">
        <f t="shared" si="251"/>
        <v>2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 s="10">
        <f t="shared" si="251"/>
        <v>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 s="10">
        <f t="shared" si="251"/>
        <v>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 s="10">
        <f t="shared" si="251"/>
        <v>1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 s="10">
        <f t="shared" si="251"/>
        <v>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 s="10">
        <f t="shared" si="251"/>
        <v>3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 s="10">
        <f t="shared" si="251"/>
        <v>5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 s="10">
        <f t="shared" si="251"/>
        <v>3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 s="10">
        <f t="shared" si="251"/>
        <v>2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 s="10">
        <f t="shared" si="251"/>
        <v>1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 s="10">
        <f t="shared" si="251"/>
        <v>3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 s="10">
        <f t="shared" si="251"/>
        <v>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 s="10">
        <f t="shared" si="251"/>
        <v>4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 s="10">
        <f t="shared" si="251"/>
        <v>4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 s="10">
        <f t="shared" si="251"/>
        <v>3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 s="10">
        <f t="shared" si="251"/>
        <v>4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 s="10">
        <f t="shared" si="251"/>
        <v>4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 s="10">
        <f t="shared" si="251"/>
        <v>4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 s="10">
        <f t="shared" si="251"/>
        <v>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 s="10">
        <f t="shared" si="251"/>
        <v>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 s="10">
        <f t="shared" si="251"/>
        <v>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 s="10">
        <f t="shared" si="251"/>
        <v>4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 s="10">
        <f t="shared" si="251"/>
        <v>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 s="10">
        <f t="shared" si="251"/>
        <v>3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 s="10">
        <f t="shared" si="251"/>
        <v>4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 s="10">
        <f t="shared" si="251"/>
        <v>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 s="10">
        <f t="shared" si="251"/>
        <v>9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 s="10">
        <f t="shared" si="251"/>
        <v>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 s="10">
        <f t="shared" si="251"/>
        <v>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 s="10">
        <f t="shared" si="251"/>
        <v>4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 s="10">
        <f t="shared" si="251"/>
        <v>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 s="10">
        <f t="shared" si="251"/>
        <v>3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 s="10">
        <f t="shared" si="251"/>
        <v>3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 s="10">
        <f t="shared" si="251"/>
        <v>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 s="10">
        <f t="shared" si="251"/>
        <v>11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 s="10">
        <f t="shared" si="251"/>
        <v>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 s="10">
        <f t="shared" si="251"/>
        <v>4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 s="10">
        <f t="shared" si="251"/>
        <v>4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 s="10">
        <f t="shared" si="251"/>
        <v>4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 s="10">
        <f t="shared" si="251"/>
        <v>4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 s="10">
        <f t="shared" si="251"/>
        <v>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 s="10">
        <f t="shared" si="251"/>
        <v>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 s="10">
        <f t="shared" si="251"/>
        <v>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 s="10">
        <f t="shared" si="251"/>
        <v>2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 s="10">
        <f t="shared" si="251"/>
        <v>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 s="10">
        <f t="shared" si="251"/>
        <v>4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 s="10">
        <f t="shared" si="251"/>
        <v>5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 s="10">
        <f t="shared" si="251"/>
        <v>6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7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40502.815868055557</v>
      </c>
      <c r="T2306" s="11">
        <f t="shared" si="250"/>
        <v>40544.207638888889</v>
      </c>
      <c r="U2306" s="10">
        <f t="shared" si="251"/>
        <v>6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E:E/D:D</f>
        <v>1.0122777777777778</v>
      </c>
      <c r="P2307" s="7">
        <f t="shared" ref="P2307:P2370" si="253">IFERROR(E2307/L2307,"0")</f>
        <v>109.10778443113773</v>
      </c>
      <c r="Q2307" t="str">
        <f t="shared" ref="Q2307:Q2370" si="254">LEFT(N2307, SEARCH("/",N2307,1)-1)</f>
        <v>music</v>
      </c>
      <c r="R2307" t="str">
        <f t="shared" ref="R2307:R2370" si="255">RIGHT(N2307, LEN(N2307)-SEARCH("/", N2307))</f>
        <v>indie rock</v>
      </c>
      <c r="S2307" s="11">
        <f t="shared" ref="S2307:S2370" si="256">(((J2307/60)/60)/24)+DATE(1970,1,1)</f>
        <v>41834.695277777777</v>
      </c>
      <c r="T2307" s="11">
        <f t="shared" ref="T2307:T2370" si="257">(((I2307/60)/60)/24)+DATE(1970,1,1)</f>
        <v>41859.75</v>
      </c>
      <c r="U2307" s="10">
        <f t="shared" ref="U2307:U2370" si="258">ROUND(DATEDIF(S2307,T2307,"d")/7,0)</f>
        <v>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 s="10">
        <f t="shared" si="258"/>
        <v>4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 s="10">
        <f t="shared" si="258"/>
        <v>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 s="10">
        <f t="shared" si="258"/>
        <v>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 s="10">
        <f t="shared" si="258"/>
        <v>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 s="10">
        <f t="shared" si="258"/>
        <v>4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 s="10">
        <f t="shared" si="258"/>
        <v>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 s="10">
        <f t="shared" si="258"/>
        <v>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 s="10">
        <f t="shared" si="258"/>
        <v>4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 s="10">
        <f t="shared" si="258"/>
        <v>4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 s="10">
        <f t="shared" si="258"/>
        <v>4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 s="10">
        <f t="shared" si="258"/>
        <v>11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 s="10">
        <f t="shared" si="258"/>
        <v>5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 s="10">
        <f t="shared" si="258"/>
        <v>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 s="10">
        <f t="shared" si="258"/>
        <v>4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 s="10">
        <f t="shared" si="258"/>
        <v>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 s="10">
        <f t="shared" si="258"/>
        <v>4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 s="10">
        <f t="shared" si="258"/>
        <v>4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 s="10">
        <f t="shared" si="258"/>
        <v>1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 s="10">
        <f t="shared" si="258"/>
        <v>4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 s="10">
        <f t="shared" si="258"/>
        <v>4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 s="10">
        <f t="shared" si="258"/>
        <v>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 s="10">
        <f t="shared" si="258"/>
        <v>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 s="10">
        <f t="shared" si="258"/>
        <v>4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 s="10">
        <f t="shared" si="258"/>
        <v>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 s="10">
        <f t="shared" si="258"/>
        <v>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 s="10">
        <f t="shared" si="258"/>
        <v>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 s="10">
        <f t="shared" si="258"/>
        <v>4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 s="10">
        <f t="shared" si="258"/>
        <v>3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 s="10">
        <f t="shared" si="258"/>
        <v>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 s="10">
        <f t="shared" si="258"/>
        <v>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 s="10">
        <f t="shared" si="258"/>
        <v>6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 s="10">
        <f t="shared" si="258"/>
        <v>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 s="10">
        <f t="shared" si="258"/>
        <v>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 s="10">
        <f t="shared" si="258"/>
        <v>4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 s="10">
        <f t="shared" si="258"/>
        <v>4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7" t="str">
        <f t="shared" si="253"/>
        <v>0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 s="10">
        <f t="shared" si="258"/>
        <v>4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7" t="str">
        <f t="shared" si="253"/>
        <v>0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 s="10">
        <f t="shared" si="258"/>
        <v>3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 s="10">
        <f t="shared" si="258"/>
        <v>7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 s="10">
        <f t="shared" si="258"/>
        <v>4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7" t="str">
        <f t="shared" si="253"/>
        <v>0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 s="10">
        <f t="shared" si="258"/>
        <v>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 s="10">
        <f t="shared" si="258"/>
        <v>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 s="10">
        <f t="shared" si="258"/>
        <v>4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 s="10">
        <f t="shared" si="258"/>
        <v>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7" t="str">
        <f t="shared" si="253"/>
        <v>0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 s="10">
        <f t="shared" si="258"/>
        <v>4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7" t="str">
        <f t="shared" si="253"/>
        <v>0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 s="10">
        <f t="shared" si="258"/>
        <v>4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 s="10">
        <f t="shared" si="258"/>
        <v>4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7" t="str">
        <f t="shared" si="253"/>
        <v>0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 s="10">
        <f t="shared" si="258"/>
        <v>9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7" t="str">
        <f t="shared" si="253"/>
        <v>0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 s="10">
        <f t="shared" si="258"/>
        <v>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 s="10">
        <f t="shared" si="258"/>
        <v>9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 s="10">
        <f t="shared" si="258"/>
        <v>4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7" t="str">
        <f t="shared" si="253"/>
        <v>0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 s="10">
        <f t="shared" si="258"/>
        <v>4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7" t="str">
        <f t="shared" si="253"/>
        <v>0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 s="10">
        <f t="shared" si="258"/>
        <v>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7" t="str">
        <f t="shared" si="253"/>
        <v>0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 s="10">
        <f t="shared" si="258"/>
        <v>8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 s="10">
        <f t="shared" si="258"/>
        <v>9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 s="10">
        <f t="shared" si="258"/>
        <v>4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7" t="str">
        <f t="shared" si="253"/>
        <v>0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 s="10">
        <f t="shared" si="258"/>
        <v>3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 s="10">
        <f t="shared" si="258"/>
        <v>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7" t="str">
        <f t="shared" si="253"/>
        <v>0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 s="10">
        <f t="shared" si="258"/>
        <v>6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7" t="str">
        <f t="shared" si="253"/>
        <v>0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 s="10">
        <f t="shared" si="258"/>
        <v>8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7" t="str">
        <f t="shared" si="253"/>
        <v>0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 s="10">
        <f t="shared" si="258"/>
        <v>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 s="10">
        <f t="shared" si="258"/>
        <v>4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 s="10">
        <f t="shared" si="258"/>
        <v>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7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42063.721817129626</v>
      </c>
      <c r="T2370" s="11">
        <f t="shared" si="257"/>
        <v>42108.680150462969</v>
      </c>
      <c r="U2370" s="10">
        <f t="shared" si="258"/>
        <v>6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E:E/D:D</f>
        <v>0</v>
      </c>
      <c r="P2371" s="7" t="str">
        <f t="shared" ref="P2371:P2434" si="260">IFERROR(E2371/L2371,"0")</f>
        <v>0</v>
      </c>
      <c r="Q2371" t="str">
        <f t="shared" ref="Q2371:Q2434" si="261">LEFT(N2371, SEARCH("/",N2371,1)-1)</f>
        <v>technology</v>
      </c>
      <c r="R2371" t="str">
        <f t="shared" ref="R2371:R2434" si="262">RIGHT(N2371, LEN(N2371)-SEARCH("/", N2371))</f>
        <v>web</v>
      </c>
      <c r="S2371" s="11">
        <f t="shared" ref="S2371:S2434" si="263">(((J2371/60)/60)/24)+DATE(1970,1,1)</f>
        <v>42380.812627314815</v>
      </c>
      <c r="T2371" s="11">
        <f t="shared" ref="T2371:T2434" si="264">(((I2371/60)/60)/24)+DATE(1970,1,1)</f>
        <v>42410.812627314815</v>
      </c>
      <c r="U2371" s="10">
        <f t="shared" ref="U2371:U2434" si="265">ROUND(DATEDIF(S2371,T2371,"d")/7,0)</f>
        <v>4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 s="10">
        <f t="shared" si="265"/>
        <v>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7" t="str">
        <f t="shared" si="260"/>
        <v>0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 s="10">
        <f t="shared" si="265"/>
        <v>4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 s="10">
        <f t="shared" si="265"/>
        <v>4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 s="10">
        <f t="shared" si="265"/>
        <v>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 s="10">
        <f t="shared" si="265"/>
        <v>4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7" t="str">
        <f t="shared" si="260"/>
        <v>0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 s="10">
        <f t="shared" si="265"/>
        <v>4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 s="10">
        <f t="shared" si="265"/>
        <v>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7" t="str">
        <f t="shared" si="260"/>
        <v>0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 s="10">
        <f t="shared" si="265"/>
        <v>4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7" t="str">
        <f t="shared" si="260"/>
        <v>0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 s="10">
        <f t="shared" si="265"/>
        <v>4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7" t="str">
        <f t="shared" si="260"/>
        <v>0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 s="10">
        <f t="shared" si="265"/>
        <v>6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 s="10">
        <f t="shared" si="265"/>
        <v>4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 s="10">
        <f t="shared" si="265"/>
        <v>4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 s="10">
        <f t="shared" si="265"/>
        <v>4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 s="10">
        <f t="shared" si="265"/>
        <v>4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 s="10">
        <f t="shared" si="265"/>
        <v>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 s="10">
        <f t="shared" si="265"/>
        <v>4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7" t="str">
        <f t="shared" si="260"/>
        <v>0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 s="10">
        <f t="shared" si="265"/>
        <v>9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 s="10">
        <f t="shared" si="265"/>
        <v>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 s="10">
        <f t="shared" si="265"/>
        <v>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 s="10">
        <f t="shared" si="265"/>
        <v>4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7" t="str">
        <f t="shared" si="260"/>
        <v>0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 s="10">
        <f t="shared" si="265"/>
        <v>6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 s="10">
        <f t="shared" si="265"/>
        <v>4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7" t="str">
        <f t="shared" si="260"/>
        <v>0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 s="10">
        <f t="shared" si="265"/>
        <v>4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 s="10">
        <f t="shared" si="265"/>
        <v>4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 s="10">
        <f t="shared" si="265"/>
        <v>4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7" t="str">
        <f t="shared" si="260"/>
        <v>0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 s="10">
        <f t="shared" si="265"/>
        <v>4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 s="10">
        <f t="shared" si="265"/>
        <v>4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7" t="str">
        <f t="shared" si="260"/>
        <v>0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 s="10">
        <f t="shared" si="265"/>
        <v>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7" t="str">
        <f t="shared" si="260"/>
        <v>0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 s="10">
        <f t="shared" si="265"/>
        <v>4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7" t="str">
        <f t="shared" si="260"/>
        <v>0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 s="10">
        <f t="shared" si="265"/>
        <v>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7" t="str">
        <f t="shared" si="260"/>
        <v>0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 s="10">
        <f t="shared" si="265"/>
        <v>4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 s="10">
        <f t="shared" si="265"/>
        <v>9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 s="10">
        <f t="shared" si="265"/>
        <v>4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 s="10">
        <f t="shared" si="265"/>
        <v>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7" t="str">
        <f t="shared" si="260"/>
        <v>0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 s="10">
        <f t="shared" si="265"/>
        <v>4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 s="10">
        <f t="shared" si="265"/>
        <v>3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 s="10">
        <f t="shared" si="265"/>
        <v>6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 s="10">
        <f t="shared" si="265"/>
        <v>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 s="10">
        <f t="shared" si="265"/>
        <v>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 s="10">
        <f t="shared" si="265"/>
        <v>4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7" t="str">
        <f t="shared" si="260"/>
        <v>0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 s="10">
        <f t="shared" si="265"/>
        <v>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 s="10">
        <f t="shared" si="265"/>
        <v>4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7" t="str">
        <f t="shared" si="260"/>
        <v>0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 s="10">
        <f t="shared" si="265"/>
        <v>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 s="10">
        <f t="shared" si="265"/>
        <v>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 s="10">
        <f t="shared" si="265"/>
        <v>6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 s="10">
        <f t="shared" si="265"/>
        <v>4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 s="10">
        <f t="shared" si="265"/>
        <v>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7" t="str">
        <f t="shared" si="260"/>
        <v>0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 s="10">
        <f t="shared" si="265"/>
        <v>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 s="10">
        <f t="shared" si="265"/>
        <v>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7" t="str">
        <f t="shared" si="260"/>
        <v>0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 s="10">
        <f t="shared" si="265"/>
        <v>9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 s="10">
        <f t="shared" si="265"/>
        <v>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 s="10">
        <f t="shared" si="265"/>
        <v>4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 s="10">
        <f t="shared" si="265"/>
        <v>4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 s="10">
        <f t="shared" si="265"/>
        <v>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 s="10">
        <f t="shared" si="265"/>
        <v>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 s="10">
        <f t="shared" si="265"/>
        <v>2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7" t="str">
        <f t="shared" si="260"/>
        <v>0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 s="10">
        <f t="shared" si="265"/>
        <v>9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 s="10">
        <f t="shared" si="265"/>
        <v>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 s="10">
        <f t="shared" si="265"/>
        <v>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 s="10">
        <f t="shared" si="265"/>
        <v>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 s="10">
        <f t="shared" si="265"/>
        <v>4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 s="10">
        <f t="shared" si="265"/>
        <v>9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7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42041.218715277777</v>
      </c>
      <c r="T2434" s="11">
        <f t="shared" si="264"/>
        <v>42071.218715277777</v>
      </c>
      <c r="U2434" s="10">
        <f t="shared" si="265"/>
        <v>4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E:E/D:D</f>
        <v>0</v>
      </c>
      <c r="P2435" s="7" t="str">
        <f t="shared" ref="P2435:P2498" si="267">IFERROR(E2435/L2435,"0")</f>
        <v>0</v>
      </c>
      <c r="Q2435" t="str">
        <f t="shared" ref="Q2435:Q2498" si="268">LEFT(N2435, SEARCH("/",N2435,1)-1)</f>
        <v>food</v>
      </c>
      <c r="R2435" t="str">
        <f t="shared" ref="R2435:R2498" si="269">RIGHT(N2435, LEN(N2435)-SEARCH("/", N2435))</f>
        <v>food trucks</v>
      </c>
      <c r="S2435" s="11">
        <f t="shared" ref="S2435:S2498" si="270">(((J2435/60)/60)/24)+DATE(1970,1,1)</f>
        <v>42397.89980324074</v>
      </c>
      <c r="T2435" s="11">
        <f t="shared" ref="T2435:T2498" si="271">(((I2435/60)/60)/24)+DATE(1970,1,1)</f>
        <v>42427.89980324074</v>
      </c>
      <c r="U2435" s="10">
        <f t="shared" ref="U2435:U2498" si="272">ROUND(DATEDIF(S2435,T2435,"d")/7,0)</f>
        <v>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 s="10">
        <f t="shared" si="272"/>
        <v>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 s="10">
        <f t="shared" si="272"/>
        <v>4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 s="10">
        <f t="shared" si="272"/>
        <v>9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7" t="str">
        <f t="shared" si="267"/>
        <v>0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 s="10">
        <f t="shared" si="272"/>
        <v>7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 s="10">
        <f t="shared" si="272"/>
        <v>9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7" t="str">
        <f t="shared" si="267"/>
        <v>0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 s="10">
        <f t="shared" si="272"/>
        <v>4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 s="10">
        <f t="shared" si="272"/>
        <v>4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 s="10">
        <f t="shared" si="272"/>
        <v>3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 s="10">
        <f t="shared" si="272"/>
        <v>4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 s="10">
        <f t="shared" si="272"/>
        <v>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 s="10">
        <f t="shared" si="272"/>
        <v>4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 s="10">
        <f t="shared" si="272"/>
        <v>4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 s="10">
        <f t="shared" si="272"/>
        <v>4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 s="10">
        <f t="shared" si="272"/>
        <v>5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 s="10">
        <f t="shared" si="272"/>
        <v>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 s="10">
        <f t="shared" si="272"/>
        <v>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 s="10">
        <f t="shared" si="272"/>
        <v>5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 s="10">
        <f t="shared" si="272"/>
        <v>3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 s="10">
        <f t="shared" si="272"/>
        <v>4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 s="10">
        <f t="shared" si="272"/>
        <v>4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 s="10">
        <f t="shared" si="272"/>
        <v>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 s="10">
        <f t="shared" si="272"/>
        <v>4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 s="10">
        <f t="shared" si="272"/>
        <v>4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 s="10">
        <f t="shared" si="272"/>
        <v>4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 s="10">
        <f t="shared" si="272"/>
        <v>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 s="10">
        <f t="shared" si="272"/>
        <v>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 s="10">
        <f t="shared" si="272"/>
        <v>5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 s="10">
        <f t="shared" si="272"/>
        <v>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 s="10">
        <f t="shared" si="272"/>
        <v>3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 s="10">
        <f t="shared" si="272"/>
        <v>6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 s="10">
        <f t="shared" si="272"/>
        <v>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 s="10">
        <f t="shared" si="272"/>
        <v>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 s="10">
        <f t="shared" si="272"/>
        <v>4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 s="10">
        <f t="shared" si="272"/>
        <v>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 s="10">
        <f t="shared" si="272"/>
        <v>5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 s="10">
        <f t="shared" si="272"/>
        <v>4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 s="10">
        <f t="shared" si="272"/>
        <v>4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 s="10">
        <f t="shared" si="272"/>
        <v>6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 s="10">
        <f t="shared" si="272"/>
        <v>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 s="10">
        <f t="shared" si="272"/>
        <v>4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 s="10">
        <f t="shared" si="272"/>
        <v>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 s="10">
        <f t="shared" si="272"/>
        <v>8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 s="10">
        <f t="shared" si="272"/>
        <v>5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 s="10">
        <f t="shared" si="272"/>
        <v>6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 s="10">
        <f t="shared" si="272"/>
        <v>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 s="10">
        <f t="shared" si="272"/>
        <v>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 s="10">
        <f t="shared" si="272"/>
        <v>9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 s="10">
        <f t="shared" si="272"/>
        <v>4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 s="10">
        <f t="shared" si="272"/>
        <v>6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 s="10">
        <f t="shared" si="272"/>
        <v>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 s="10">
        <f t="shared" si="272"/>
        <v>4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 s="10">
        <f t="shared" si="272"/>
        <v>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 s="10">
        <f t="shared" si="272"/>
        <v>4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 s="10">
        <f t="shared" si="272"/>
        <v>4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 s="10">
        <f t="shared" si="272"/>
        <v>4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 s="10">
        <f t="shared" si="272"/>
        <v>4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 s="10">
        <f t="shared" si="272"/>
        <v>9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 s="10">
        <f t="shared" si="272"/>
        <v>2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 s="10">
        <f t="shared" si="272"/>
        <v>7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 s="10">
        <f t="shared" si="272"/>
        <v>6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 s="10">
        <f t="shared" si="272"/>
        <v>4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 s="10">
        <f t="shared" si="272"/>
        <v>4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7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41327.996435185189</v>
      </c>
      <c r="T2498" s="11">
        <f t="shared" si="271"/>
        <v>41362.954768518517</v>
      </c>
      <c r="U2498" s="10">
        <f t="shared" si="272"/>
        <v>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E:E/D:D</f>
        <v>1.127715</v>
      </c>
      <c r="P2499" s="7">
        <f t="shared" ref="P2499:P2562" si="274">IFERROR(E2499/L2499,"0")</f>
        <v>80.551071428571419</v>
      </c>
      <c r="Q2499" t="str">
        <f t="shared" ref="Q2499:Q2562" si="275">LEFT(N2499, SEARCH("/",N2499,1)-1)</f>
        <v>music</v>
      </c>
      <c r="R2499" t="str">
        <f t="shared" ref="R2499:R2562" si="276">RIGHT(N2499, LEN(N2499)-SEARCH("/", N2499))</f>
        <v>indie rock</v>
      </c>
      <c r="S2499" s="11">
        <f t="shared" ref="S2499:S2562" si="277">(((J2499/60)/60)/24)+DATE(1970,1,1)</f>
        <v>40730.878912037035</v>
      </c>
      <c r="T2499" s="11">
        <f t="shared" ref="T2499:T2562" si="278">(((I2499/60)/60)/24)+DATE(1970,1,1)</f>
        <v>40760.878912037035</v>
      </c>
      <c r="U2499" s="10">
        <f t="shared" ref="U2499:U2562" si="279">ROUND(DATEDIF(S2499,T2499,"d")/7,0)</f>
        <v>4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 s="10">
        <f t="shared" si="279"/>
        <v>2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 s="10">
        <f t="shared" si="279"/>
        <v>7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 s="10">
        <f t="shared" si="279"/>
        <v>4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 s="10">
        <f t="shared" si="279"/>
        <v>4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 s="10">
        <f t="shared" si="279"/>
        <v>6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7" t="str">
        <f t="shared" si="274"/>
        <v>0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 s="10">
        <f t="shared" si="279"/>
        <v>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7" t="str">
        <f t="shared" si="274"/>
        <v>0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 s="10">
        <f t="shared" si="279"/>
        <v>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7" t="str">
        <f t="shared" si="274"/>
        <v>0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 s="10">
        <f t="shared" si="279"/>
        <v>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 s="10">
        <f t="shared" si="279"/>
        <v>3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7" t="str">
        <f t="shared" si="274"/>
        <v>0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 s="10">
        <f t="shared" si="279"/>
        <v>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7" t="str">
        <f t="shared" si="274"/>
        <v>0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 s="10">
        <f t="shared" si="279"/>
        <v>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 s="10">
        <f t="shared" si="279"/>
        <v>8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 s="10">
        <f t="shared" si="279"/>
        <v>9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7" t="str">
        <f t="shared" si="274"/>
        <v>0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 s="10">
        <f t="shared" si="279"/>
        <v>4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7" t="str">
        <f t="shared" si="274"/>
        <v>0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 s="10">
        <f t="shared" si="279"/>
        <v>2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7" t="str">
        <f t="shared" si="274"/>
        <v>0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 s="10">
        <f t="shared" si="279"/>
        <v>9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 s="10">
        <f t="shared" si="279"/>
        <v>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 s="10">
        <f t="shared" si="279"/>
        <v>4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7" t="str">
        <f t="shared" si="274"/>
        <v>0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 s="10">
        <f t="shared" si="279"/>
        <v>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 s="10">
        <f t="shared" si="279"/>
        <v>4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7" t="str">
        <f t="shared" si="274"/>
        <v>0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 s="10">
        <f t="shared" si="279"/>
        <v>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 s="10">
        <f t="shared" si="279"/>
        <v>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7" t="str">
        <f t="shared" si="274"/>
        <v>0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 s="10">
        <f t="shared" si="279"/>
        <v>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 s="10">
        <f t="shared" si="279"/>
        <v>3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 s="10">
        <f t="shared" si="279"/>
        <v>3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 s="10">
        <f t="shared" si="279"/>
        <v>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 s="10">
        <f t="shared" si="279"/>
        <v>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 s="10">
        <f t="shared" si="279"/>
        <v>4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 s="10">
        <f t="shared" si="279"/>
        <v>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 s="10">
        <f t="shared" si="279"/>
        <v>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 s="10">
        <f t="shared" si="279"/>
        <v>3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 s="10">
        <f t="shared" si="279"/>
        <v>6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 s="10">
        <f t="shared" si="279"/>
        <v>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 s="10">
        <f t="shared" si="279"/>
        <v>3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 s="10">
        <f t="shared" si="279"/>
        <v>4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 s="10">
        <f t="shared" si="279"/>
        <v>4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 s="10">
        <f t="shared" si="279"/>
        <v>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 s="10">
        <f t="shared" si="279"/>
        <v>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 s="10">
        <f t="shared" si="279"/>
        <v>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 s="10">
        <f t="shared" si="279"/>
        <v>9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 s="10">
        <f t="shared" si="279"/>
        <v>4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 s="10">
        <f t="shared" si="279"/>
        <v>9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 s="10">
        <f t="shared" si="279"/>
        <v>9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 s="10">
        <f t="shared" si="279"/>
        <v>9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 s="10">
        <f t="shared" si="279"/>
        <v>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 s="10">
        <f t="shared" si="279"/>
        <v>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 s="10">
        <f t="shared" si="279"/>
        <v>4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 s="10">
        <f t="shared" si="279"/>
        <v>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 s="10">
        <f t="shared" si="279"/>
        <v>4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 s="10">
        <f t="shared" si="279"/>
        <v>4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 s="10">
        <f t="shared" si="279"/>
        <v>4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 s="10">
        <f t="shared" si="279"/>
        <v>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 s="10">
        <f t="shared" si="279"/>
        <v>8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 s="10">
        <f t="shared" si="279"/>
        <v>4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 s="10">
        <f t="shared" si="279"/>
        <v>4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 s="10">
        <f t="shared" si="279"/>
        <v>9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 s="10">
        <f t="shared" si="279"/>
        <v>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 s="10">
        <f t="shared" si="279"/>
        <v>4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 s="10">
        <f t="shared" si="279"/>
        <v>6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 s="10">
        <f t="shared" si="279"/>
        <v>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 s="10">
        <f t="shared" si="279"/>
        <v>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 s="10">
        <f t="shared" si="279"/>
        <v>5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7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42039.951087962967</v>
      </c>
      <c r="T2562" s="11">
        <f t="shared" si="278"/>
        <v>42069.951087962967</v>
      </c>
      <c r="U2562" s="10">
        <f t="shared" si="279"/>
        <v>4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E:E/D:D</f>
        <v>0</v>
      </c>
      <c r="P2563" s="7" t="str">
        <f t="shared" ref="P2563:P2626" si="281">IFERROR(E2563/L2563,"0")</f>
        <v>0</v>
      </c>
      <c r="Q2563" t="str">
        <f t="shared" ref="Q2563:Q2626" si="282">LEFT(N2563, SEARCH("/",N2563,1)-1)</f>
        <v>food</v>
      </c>
      <c r="R2563" t="str">
        <f t="shared" ref="R2563:R2626" si="283">RIGHT(N2563, LEN(N2563)-SEARCH("/", N2563))</f>
        <v>food trucks</v>
      </c>
      <c r="S2563" s="11">
        <f t="shared" ref="S2563:S2626" si="284">(((J2563/60)/60)/24)+DATE(1970,1,1)</f>
        <v>42260.528807870374</v>
      </c>
      <c r="T2563" s="11">
        <f t="shared" ref="T2563:T2626" si="285">(((I2563/60)/60)/24)+DATE(1970,1,1)</f>
        <v>42290.528807870374</v>
      </c>
      <c r="U2563" s="10">
        <f t="shared" ref="U2563:U2626" si="286">ROUND(DATEDIF(S2563,T2563,"d")/7,0)</f>
        <v>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 s="10">
        <f t="shared" si="286"/>
        <v>9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7" t="str">
        <f t="shared" si="281"/>
        <v>0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 s="10">
        <f t="shared" si="286"/>
        <v>9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7" t="str">
        <f t="shared" si="281"/>
        <v>0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 s="10">
        <f t="shared" si="286"/>
        <v>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 s="10">
        <f t="shared" si="286"/>
        <v>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7" t="str">
        <f t="shared" si="281"/>
        <v>0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 s="10">
        <f t="shared" si="286"/>
        <v>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 s="10">
        <f t="shared" si="286"/>
        <v>4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 s="10">
        <f t="shared" si="286"/>
        <v>4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 s="10">
        <f t="shared" si="286"/>
        <v>4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 s="10">
        <f t="shared" si="286"/>
        <v>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 s="10">
        <f t="shared" si="286"/>
        <v>9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7" t="str">
        <f t="shared" si="281"/>
        <v>0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 s="10">
        <f t="shared" si="286"/>
        <v>4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7" t="str">
        <f t="shared" si="281"/>
        <v>0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 s="10">
        <f t="shared" si="286"/>
        <v>6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7" t="str">
        <f t="shared" si="281"/>
        <v>0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 s="10">
        <f t="shared" si="286"/>
        <v>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7" t="str">
        <f t="shared" si="281"/>
        <v>0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 s="10">
        <f t="shared" si="286"/>
        <v>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7" t="str">
        <f t="shared" si="281"/>
        <v>0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 s="10">
        <f t="shared" si="286"/>
        <v>6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7" t="str">
        <f t="shared" si="281"/>
        <v>0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 s="10">
        <f t="shared" si="286"/>
        <v>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7" t="str">
        <f t="shared" si="281"/>
        <v>0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 s="10">
        <f t="shared" si="286"/>
        <v>7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 s="10">
        <f t="shared" si="286"/>
        <v>9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 s="10">
        <f t="shared" si="286"/>
        <v>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 s="10">
        <f t="shared" si="286"/>
        <v>4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 s="10">
        <f t="shared" si="286"/>
        <v>4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 s="10">
        <f t="shared" si="286"/>
        <v>9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7" t="str">
        <f t="shared" si="281"/>
        <v>0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 s="10">
        <f t="shared" si="286"/>
        <v>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 s="10">
        <f t="shared" si="286"/>
        <v>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 s="10">
        <f t="shared" si="286"/>
        <v>4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 s="10">
        <f t="shared" si="286"/>
        <v>4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 s="10">
        <f t="shared" si="286"/>
        <v>7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 s="10">
        <f t="shared" si="286"/>
        <v>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7" t="str">
        <f t="shared" si="281"/>
        <v>0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 s="10">
        <f t="shared" si="286"/>
        <v>1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 s="10">
        <f t="shared" si="286"/>
        <v>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 s="10">
        <f t="shared" si="286"/>
        <v>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7" t="str">
        <f t="shared" si="281"/>
        <v>0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 s="10">
        <f t="shared" si="286"/>
        <v>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 s="10">
        <f t="shared" si="286"/>
        <v>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 s="10">
        <f t="shared" si="286"/>
        <v>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 s="10">
        <f t="shared" si="286"/>
        <v>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 s="10">
        <f t="shared" si="286"/>
        <v>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 s="10">
        <f t="shared" si="286"/>
        <v>4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 s="10">
        <f t="shared" si="286"/>
        <v>6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 s="10">
        <f t="shared" si="286"/>
        <v>9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 s="10">
        <f t="shared" si="286"/>
        <v>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 s="10">
        <f t="shared" si="286"/>
        <v>6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 s="10">
        <f t="shared" si="286"/>
        <v>2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 s="10">
        <f t="shared" si="286"/>
        <v>4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 s="10">
        <f t="shared" si="286"/>
        <v>4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 s="10">
        <f t="shared" si="286"/>
        <v>5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 s="10">
        <f t="shared" si="286"/>
        <v>6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 s="10">
        <f t="shared" si="286"/>
        <v>6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 s="10">
        <f t="shared" si="286"/>
        <v>4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 s="10">
        <f t="shared" si="286"/>
        <v>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 s="10">
        <f t="shared" si="286"/>
        <v>5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 s="10">
        <f t="shared" si="286"/>
        <v>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 s="10">
        <f t="shared" si="286"/>
        <v>4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 s="10">
        <f t="shared" si="286"/>
        <v>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 s="10">
        <f t="shared" si="286"/>
        <v>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 s="10">
        <f t="shared" si="286"/>
        <v>4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 s="10">
        <f t="shared" si="286"/>
        <v>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 s="10">
        <f t="shared" si="286"/>
        <v>9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 s="10">
        <f t="shared" si="286"/>
        <v>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 s="10">
        <f t="shared" si="286"/>
        <v>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 s="10">
        <f t="shared" si="286"/>
        <v>4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 s="10">
        <f t="shared" si="286"/>
        <v>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 s="10">
        <f t="shared" si="286"/>
        <v>2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7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41144.42155092593</v>
      </c>
      <c r="T2626" s="11">
        <f t="shared" si="285"/>
        <v>41165.42155092593</v>
      </c>
      <c r="U2626" s="10">
        <f t="shared" si="286"/>
        <v>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E:E/D:D</f>
        <v>9.56</v>
      </c>
      <c r="P2627" s="7">
        <f t="shared" ref="P2627:P2690" si="288">IFERROR(E2627/L2627,"0")</f>
        <v>27.576923076923077</v>
      </c>
      <c r="Q2627" t="str">
        <f t="shared" ref="Q2627:Q2690" si="289">LEFT(N2627, SEARCH("/",N2627,1)-1)</f>
        <v>technology</v>
      </c>
      <c r="R2627" t="str">
        <f t="shared" ref="R2627:R2690" si="290">RIGHT(N2627, LEN(N2627)-SEARCH("/", N2627))</f>
        <v>space exploration</v>
      </c>
      <c r="S2627" s="11">
        <f t="shared" ref="S2627:S2690" si="291">(((J2627/60)/60)/24)+DATE(1970,1,1)</f>
        <v>42658.810277777782</v>
      </c>
      <c r="T2627" s="11">
        <f t="shared" ref="T2627:T2690" si="292">(((I2627/60)/60)/24)+DATE(1970,1,1)</f>
        <v>42683.851944444439</v>
      </c>
      <c r="U2627" s="10">
        <f t="shared" ref="U2627:U2690" si="293">ROUND(DATEDIF(S2627,T2627,"d")/7,0)</f>
        <v>4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 s="10">
        <f t="shared" si="293"/>
        <v>4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 s="10">
        <f t="shared" si="293"/>
        <v>4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 s="10">
        <f t="shared" si="293"/>
        <v>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 s="10">
        <f t="shared" si="293"/>
        <v>4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 s="10">
        <f t="shared" si="293"/>
        <v>4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 s="10">
        <f t="shared" si="293"/>
        <v>4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 s="10">
        <f t="shared" si="293"/>
        <v>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 s="10">
        <f t="shared" si="293"/>
        <v>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 s="10">
        <f t="shared" si="293"/>
        <v>4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 s="10">
        <f t="shared" si="293"/>
        <v>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 s="10">
        <f t="shared" si="293"/>
        <v>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 s="10">
        <f t="shared" si="293"/>
        <v>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 s="10">
        <f t="shared" si="293"/>
        <v>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 s="10">
        <f t="shared" si="293"/>
        <v>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 s="10">
        <f t="shared" si="293"/>
        <v>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 s="10">
        <f t="shared" si="293"/>
        <v>2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7" t="str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 s="10">
        <f t="shared" si="293"/>
        <v>4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 s="10">
        <f t="shared" si="293"/>
        <v>5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 s="10">
        <f t="shared" si="293"/>
        <v>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 s="10">
        <f t="shared" si="293"/>
        <v>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 s="10">
        <f t="shared" si="293"/>
        <v>4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 s="10">
        <f t="shared" si="293"/>
        <v>4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 s="10">
        <f t="shared" si="293"/>
        <v>4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 s="10">
        <f t="shared" si="293"/>
        <v>9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 s="10">
        <f t="shared" si="293"/>
        <v>4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 s="10">
        <f t="shared" si="293"/>
        <v>4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 s="10">
        <f t="shared" si="293"/>
        <v>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 s="10">
        <f t="shared" si="293"/>
        <v>5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 s="10">
        <f t="shared" si="293"/>
        <v>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 s="10">
        <f t="shared" si="293"/>
        <v>4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 s="10">
        <f t="shared" si="293"/>
        <v>6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 s="10">
        <f t="shared" si="293"/>
        <v>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 s="10">
        <f t="shared" si="293"/>
        <v>4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 s="10">
        <f t="shared" si="293"/>
        <v>4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 s="10">
        <f t="shared" si="293"/>
        <v>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 s="10">
        <f t="shared" si="293"/>
        <v>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 s="10">
        <f t="shared" si="293"/>
        <v>4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 s="10">
        <f t="shared" si="293"/>
        <v>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 s="10">
        <f t="shared" si="293"/>
        <v>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 s="10">
        <f t="shared" si="293"/>
        <v>6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 s="10">
        <f t="shared" si="293"/>
        <v>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 s="10">
        <f t="shared" si="293"/>
        <v>4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 s="10">
        <f t="shared" si="293"/>
        <v>6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 s="10">
        <f t="shared" si="293"/>
        <v>9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 s="10">
        <f t="shared" si="293"/>
        <v>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 s="10">
        <f t="shared" si="293"/>
        <v>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 s="10">
        <f t="shared" si="293"/>
        <v>3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 s="10">
        <f t="shared" si="293"/>
        <v>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 s="10">
        <f t="shared" si="293"/>
        <v>4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 s="10">
        <f t="shared" si="293"/>
        <v>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 s="10">
        <f t="shared" si="293"/>
        <v>4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 s="10">
        <f t="shared" si="293"/>
        <v>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 s="10">
        <f t="shared" si="293"/>
        <v>4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 s="10">
        <f t="shared" si="293"/>
        <v>4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 s="10">
        <f t="shared" si="293"/>
        <v>4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 s="10">
        <f t="shared" si="293"/>
        <v>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 s="10">
        <f t="shared" si="293"/>
        <v>5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 s="10">
        <f t="shared" si="293"/>
        <v>4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 s="10">
        <f t="shared" si="293"/>
        <v>6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 s="10">
        <f t="shared" si="293"/>
        <v>9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7" t="str">
        <f t="shared" si="288"/>
        <v>0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 s="10">
        <f t="shared" si="293"/>
        <v>3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7" t="str">
        <f t="shared" si="288"/>
        <v>0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 s="10">
        <f t="shared" si="293"/>
        <v>4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7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42028.118865740747</v>
      </c>
      <c r="T2690" s="11">
        <f t="shared" si="292"/>
        <v>42059.125</v>
      </c>
      <c r="U2690" s="10">
        <f t="shared" si="293"/>
        <v>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E:E/D:D</f>
        <v>2.8571428571428571E-5</v>
      </c>
      <c r="P2691" s="7">
        <f t="shared" ref="P2691:P2754" si="295">IFERROR(E2691/L2691,"0")</f>
        <v>1</v>
      </c>
      <c r="Q2691" t="str">
        <f t="shared" ref="Q2691:Q2754" si="296">LEFT(N2691, SEARCH("/",N2691,1)-1)</f>
        <v>food</v>
      </c>
      <c r="R2691" t="str">
        <f t="shared" ref="R2691:R2754" si="297">RIGHT(N2691, LEN(N2691)-SEARCH("/", N2691))</f>
        <v>food trucks</v>
      </c>
      <c r="S2691" s="11">
        <f t="shared" ref="S2691:S2754" si="298">(((J2691/60)/60)/24)+DATE(1970,1,1)</f>
        <v>42551.961689814809</v>
      </c>
      <c r="T2691" s="11">
        <f t="shared" ref="T2691:T2754" si="299">(((I2691/60)/60)/24)+DATE(1970,1,1)</f>
        <v>42581.961689814809</v>
      </c>
      <c r="U2691" s="10">
        <f t="shared" ref="U2691:U2754" si="300">ROUND(DATEDIF(S2691,T2691,"d")/7,0)</f>
        <v>4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 s="10">
        <f t="shared" si="300"/>
        <v>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 s="10">
        <f t="shared" si="300"/>
        <v>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 s="10">
        <f t="shared" si="300"/>
        <v>4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 s="10">
        <f t="shared" si="300"/>
        <v>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 s="10">
        <f t="shared" si="300"/>
        <v>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 s="10">
        <f t="shared" si="300"/>
        <v>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 s="10">
        <f t="shared" si="300"/>
        <v>5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 s="10">
        <f t="shared" si="300"/>
        <v>4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 s="10">
        <f t="shared" si="300"/>
        <v>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7" t="str">
        <f t="shared" si="295"/>
        <v>0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 s="10">
        <f t="shared" si="300"/>
        <v>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 s="10">
        <f t="shared" si="300"/>
        <v>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 s="10">
        <f t="shared" si="300"/>
        <v>4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 s="10">
        <f t="shared" si="300"/>
        <v>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 s="10">
        <f t="shared" si="300"/>
        <v>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 s="10">
        <f t="shared" si="300"/>
        <v>6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 s="10">
        <f t="shared" si="300"/>
        <v>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 s="10">
        <f t="shared" si="300"/>
        <v>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 s="10">
        <f t="shared" si="300"/>
        <v>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 s="10">
        <f t="shared" si="300"/>
        <v>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 s="10">
        <f t="shared" si="300"/>
        <v>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 s="10">
        <f t="shared" si="300"/>
        <v>5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 s="10">
        <f t="shared" si="300"/>
        <v>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 s="10">
        <f t="shared" si="300"/>
        <v>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 s="10">
        <f t="shared" si="300"/>
        <v>6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 s="10">
        <f t="shared" si="300"/>
        <v>4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 s="10">
        <f t="shared" si="300"/>
        <v>5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 s="10">
        <f t="shared" si="300"/>
        <v>4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 s="10">
        <f t="shared" si="300"/>
        <v>6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 s="10">
        <f t="shared" si="300"/>
        <v>4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 s="10">
        <f t="shared" si="300"/>
        <v>8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 s="10">
        <f t="shared" si="300"/>
        <v>4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 s="10">
        <f t="shared" si="300"/>
        <v>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 s="10">
        <f t="shared" si="300"/>
        <v>9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 s="10">
        <f t="shared" si="300"/>
        <v>9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 s="10">
        <f t="shared" si="300"/>
        <v>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 s="10">
        <f t="shared" si="300"/>
        <v>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 s="10">
        <f t="shared" si="300"/>
        <v>4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 s="10">
        <f t="shared" si="300"/>
        <v>4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 s="10">
        <f t="shared" si="300"/>
        <v>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 s="10">
        <f t="shared" si="300"/>
        <v>4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 s="10">
        <f t="shared" si="300"/>
        <v>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 s="10">
        <f t="shared" si="300"/>
        <v>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 s="10">
        <f t="shared" si="300"/>
        <v>5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 s="10">
        <f t="shared" si="300"/>
        <v>9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 s="10">
        <f t="shared" si="300"/>
        <v>4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 s="10">
        <f t="shared" si="300"/>
        <v>4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 s="10">
        <f t="shared" si="300"/>
        <v>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 s="10">
        <f t="shared" si="300"/>
        <v>6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 s="10">
        <f t="shared" si="300"/>
        <v>9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 s="10">
        <f t="shared" si="300"/>
        <v>6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 s="10">
        <f t="shared" si="300"/>
        <v>4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 s="10">
        <f t="shared" si="300"/>
        <v>3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 s="10">
        <f t="shared" si="300"/>
        <v>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7" t="str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 s="10">
        <f t="shared" si="300"/>
        <v>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 s="10">
        <f t="shared" si="300"/>
        <v>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 s="10">
        <f t="shared" si="300"/>
        <v>9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 s="10">
        <f t="shared" si="300"/>
        <v>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 s="10">
        <f t="shared" si="300"/>
        <v>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 s="10">
        <f t="shared" si="300"/>
        <v>4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 s="10">
        <f t="shared" si="300"/>
        <v>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7" t="str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 s="10">
        <f t="shared" si="300"/>
        <v>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7" t="str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 s="10">
        <f t="shared" si="300"/>
        <v>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7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40855.765092592592</v>
      </c>
      <c r="T2754" s="11">
        <f t="shared" si="299"/>
        <v>40895.765092592592</v>
      </c>
      <c r="U2754" s="10">
        <f t="shared" si="300"/>
        <v>6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E:E/D:D</f>
        <v>0.19</v>
      </c>
      <c r="P2755" s="7">
        <f t="shared" ref="P2755:P2818" si="302">IFERROR(E2755/L2755,"0")</f>
        <v>47.5</v>
      </c>
      <c r="Q2755" t="str">
        <f t="shared" ref="Q2755:Q2818" si="303">LEFT(N2755, SEARCH("/",N2755,1)-1)</f>
        <v>publishing</v>
      </c>
      <c r="R2755" t="str">
        <f t="shared" ref="R2755:R2818" si="304">RIGHT(N2755, LEN(N2755)-SEARCH("/", N2755))</f>
        <v>children's books</v>
      </c>
      <c r="S2755" s="11">
        <f t="shared" ref="S2755:S2818" si="305">(((J2755/60)/60)/24)+DATE(1970,1,1)</f>
        <v>41117.900729166664</v>
      </c>
      <c r="T2755" s="11">
        <f t="shared" ref="T2755:T2818" si="306">(((I2755/60)/60)/24)+DATE(1970,1,1)</f>
        <v>41147.900729166664</v>
      </c>
      <c r="U2755" s="10">
        <f t="shared" ref="U2755:U2818" si="307">ROUND(DATEDIF(S2755,T2755,"d")/7,0)</f>
        <v>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7" t="str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 s="10">
        <f t="shared" si="307"/>
        <v>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 s="10">
        <f t="shared" si="307"/>
        <v>4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 s="10">
        <f t="shared" si="307"/>
        <v>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 s="10">
        <f t="shared" si="307"/>
        <v>2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 s="10">
        <f t="shared" si="307"/>
        <v>2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 s="10">
        <f t="shared" si="307"/>
        <v>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7" t="str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 s="10">
        <f t="shared" si="307"/>
        <v>4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 s="10">
        <f t="shared" si="307"/>
        <v>4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 s="10">
        <f t="shared" si="307"/>
        <v>8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 s="10">
        <f t="shared" si="307"/>
        <v>6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 s="10">
        <f t="shared" si="307"/>
        <v>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7" t="str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 s="10">
        <f t="shared" si="307"/>
        <v>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 s="10">
        <f t="shared" si="307"/>
        <v>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 s="10">
        <f t="shared" si="307"/>
        <v>9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 s="10">
        <f t="shared" si="307"/>
        <v>4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 s="10">
        <f t="shared" si="307"/>
        <v>7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 s="10">
        <f t="shared" si="307"/>
        <v>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7" t="str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 s="10">
        <f t="shared" si="307"/>
        <v>7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7" t="str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 s="10">
        <f t="shared" si="307"/>
        <v>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 s="10">
        <f t="shared" si="307"/>
        <v>1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 s="10">
        <f t="shared" si="307"/>
        <v>4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 s="10">
        <f t="shared" si="307"/>
        <v>4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 s="10">
        <f t="shared" si="307"/>
        <v>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 s="10">
        <f t="shared" si="307"/>
        <v>4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 s="10">
        <f t="shared" si="307"/>
        <v>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 s="10">
        <f t="shared" si="307"/>
        <v>4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7" t="str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 s="10">
        <f t="shared" si="307"/>
        <v>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 s="10">
        <f t="shared" si="307"/>
        <v>4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 s="10">
        <f t="shared" si="307"/>
        <v>4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 s="10">
        <f t="shared" si="307"/>
        <v>2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 s="10">
        <f t="shared" si="307"/>
        <v>3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 s="10">
        <f t="shared" si="307"/>
        <v>4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 s="10">
        <f t="shared" si="307"/>
        <v>2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 s="10">
        <f t="shared" si="307"/>
        <v>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 s="10">
        <f t="shared" si="307"/>
        <v>4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 s="10">
        <f t="shared" si="307"/>
        <v>3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 s="10">
        <f t="shared" si="307"/>
        <v>4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 s="10">
        <f t="shared" si="307"/>
        <v>4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 s="10">
        <f t="shared" si="307"/>
        <v>6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 s="10">
        <f t="shared" si="307"/>
        <v>4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 s="10">
        <f t="shared" si="307"/>
        <v>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 s="10">
        <f t="shared" si="307"/>
        <v>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 s="10">
        <f t="shared" si="307"/>
        <v>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 s="10">
        <f t="shared" si="307"/>
        <v>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 s="10">
        <f t="shared" si="307"/>
        <v>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 s="10">
        <f t="shared" si="307"/>
        <v>4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 s="10">
        <f t="shared" si="307"/>
        <v>9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 s="10">
        <f t="shared" si="307"/>
        <v>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 s="10">
        <f t="shared" si="307"/>
        <v>4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 s="10">
        <f t="shared" si="307"/>
        <v>6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 s="10">
        <f t="shared" si="307"/>
        <v>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 s="10">
        <f t="shared" si="307"/>
        <v>4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 s="10">
        <f t="shared" si="307"/>
        <v>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 s="10">
        <f t="shared" si="307"/>
        <v>4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 s="10">
        <f t="shared" si="307"/>
        <v>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 s="10">
        <f t="shared" si="307"/>
        <v>1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 s="10">
        <f t="shared" si="307"/>
        <v>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 s="10">
        <f t="shared" si="307"/>
        <v>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 s="10">
        <f t="shared" si="307"/>
        <v>7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 s="10">
        <f t="shared" si="307"/>
        <v>4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 s="10">
        <f t="shared" si="307"/>
        <v>4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 s="10">
        <f t="shared" si="307"/>
        <v>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7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42188.467499999999</v>
      </c>
      <c r="T2818" s="11">
        <f t="shared" si="306"/>
        <v>42218.666666666672</v>
      </c>
      <c r="U2818" s="10">
        <f t="shared" si="307"/>
        <v>4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E:E/D:D</f>
        <v>1.3</v>
      </c>
      <c r="P2819" s="7">
        <f t="shared" ref="P2819:P2882" si="309">IFERROR(E2819/L2819,"0")</f>
        <v>23.636363636363637</v>
      </c>
      <c r="Q2819" t="str">
        <f t="shared" ref="Q2819:Q2882" si="310">LEFT(N2819, SEARCH("/",N2819,1)-1)</f>
        <v>theater</v>
      </c>
      <c r="R2819" t="str">
        <f t="shared" ref="R2819:R2882" si="311">RIGHT(N2819, LEN(N2819)-SEARCH("/", N2819))</f>
        <v>plays</v>
      </c>
      <c r="S2819" s="11">
        <f t="shared" ref="S2819:S2882" si="312">(((J2819/60)/60)/24)+DATE(1970,1,1)</f>
        <v>42023.634976851856</v>
      </c>
      <c r="T2819" s="11">
        <f t="shared" ref="T2819:T2882" si="313">(((I2819/60)/60)/24)+DATE(1970,1,1)</f>
        <v>42063.634976851856</v>
      </c>
      <c r="U2819" s="10">
        <f t="shared" ref="U2819:U2882" si="314">ROUND(DATEDIF(S2819,T2819,"d")/7,0)</f>
        <v>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 s="10">
        <f t="shared" si="314"/>
        <v>3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 s="10">
        <f t="shared" si="314"/>
        <v>4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 s="10">
        <f t="shared" si="314"/>
        <v>4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 s="10">
        <f t="shared" si="314"/>
        <v>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 s="10">
        <f t="shared" si="314"/>
        <v>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 s="10">
        <f t="shared" si="314"/>
        <v>4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 s="10">
        <f t="shared" si="314"/>
        <v>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 s="10">
        <f t="shared" si="314"/>
        <v>4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 s="10">
        <f t="shared" si="314"/>
        <v>3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 s="10">
        <f t="shared" si="314"/>
        <v>4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 s="10">
        <f t="shared" si="314"/>
        <v>4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 s="10">
        <f t="shared" si="314"/>
        <v>4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 s="10">
        <f t="shared" si="314"/>
        <v>2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 s="10">
        <f t="shared" si="314"/>
        <v>4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 s="10">
        <f t="shared" si="314"/>
        <v>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 s="10">
        <f t="shared" si="314"/>
        <v>3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 s="10">
        <f t="shared" si="314"/>
        <v>2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 s="10">
        <f t="shared" si="314"/>
        <v>4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 s="10">
        <f t="shared" si="314"/>
        <v>5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 s="10">
        <f t="shared" si="314"/>
        <v>6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 s="10">
        <f t="shared" si="314"/>
        <v>3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 s="10">
        <f t="shared" si="314"/>
        <v>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 s="10">
        <f t="shared" si="314"/>
        <v>3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 s="10">
        <f t="shared" si="314"/>
        <v>9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7" t="str">
        <f t="shared" si="309"/>
        <v>0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 s="10">
        <f t="shared" si="314"/>
        <v>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7" t="str">
        <f t="shared" si="309"/>
        <v>0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 s="10">
        <f t="shared" si="314"/>
        <v>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 s="10">
        <f t="shared" si="314"/>
        <v>4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 s="10">
        <f t="shared" si="314"/>
        <v>9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7" t="str">
        <f t="shared" si="309"/>
        <v>0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 s="10">
        <f t="shared" si="314"/>
        <v>6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7" t="str">
        <f t="shared" si="309"/>
        <v>0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 s="10">
        <f t="shared" si="314"/>
        <v>9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 s="10">
        <f t="shared" si="314"/>
        <v>4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 s="10">
        <f t="shared" si="314"/>
        <v>4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 s="10">
        <f t="shared" si="314"/>
        <v>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7" t="str">
        <f t="shared" si="309"/>
        <v>0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 s="10">
        <f t="shared" si="314"/>
        <v>1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 s="10">
        <f t="shared" si="314"/>
        <v>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7" t="str">
        <f t="shared" si="309"/>
        <v>0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 s="10">
        <f t="shared" si="314"/>
        <v>9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 s="10">
        <f t="shared" si="314"/>
        <v>3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 s="10">
        <f t="shared" si="314"/>
        <v>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 s="10">
        <f t="shared" si="314"/>
        <v>8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 s="10">
        <f t="shared" si="314"/>
        <v>9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7" t="str">
        <f t="shared" si="309"/>
        <v>0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 s="10">
        <f t="shared" si="314"/>
        <v>3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 s="10">
        <f t="shared" si="314"/>
        <v>9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 s="10">
        <f t="shared" si="314"/>
        <v>9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 s="10">
        <f t="shared" si="314"/>
        <v>2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 s="10">
        <f t="shared" si="314"/>
        <v>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 s="10">
        <f t="shared" si="314"/>
        <v>9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 s="10">
        <f t="shared" si="314"/>
        <v>4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7" t="str">
        <f t="shared" si="309"/>
        <v>0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 s="10">
        <f t="shared" si="314"/>
        <v>9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 s="10">
        <f t="shared" si="314"/>
        <v>4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 s="10">
        <f t="shared" si="314"/>
        <v>3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 s="10">
        <f t="shared" si="314"/>
        <v>4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 s="10">
        <f t="shared" si="314"/>
        <v>4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 s="10">
        <f t="shared" si="314"/>
        <v>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 s="10">
        <f t="shared" si="314"/>
        <v>3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7" t="str">
        <f t="shared" si="309"/>
        <v>0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 s="10">
        <f t="shared" si="314"/>
        <v>9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 s="10">
        <f t="shared" si="314"/>
        <v>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 s="10">
        <f t="shared" si="314"/>
        <v>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 s="10">
        <f t="shared" si="314"/>
        <v>4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7" t="str">
        <f t="shared" si="309"/>
        <v>0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 s="10">
        <f t="shared" si="314"/>
        <v>4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 s="10">
        <f t="shared" si="314"/>
        <v>5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 s="10">
        <f t="shared" si="314"/>
        <v>9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 s="10">
        <f t="shared" si="314"/>
        <v>4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7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42192.905694444446</v>
      </c>
      <c r="T2882" s="11">
        <f t="shared" si="313"/>
        <v>42236.711805555555</v>
      </c>
      <c r="U2882" s="10">
        <f t="shared" si="314"/>
        <v>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E:E/D:D</f>
        <v>0</v>
      </c>
      <c r="P2883" s="7" t="str">
        <f t="shared" ref="P2883:P2946" si="316">IFERROR(E2883/L2883,"0")</f>
        <v>0</v>
      </c>
      <c r="Q2883" t="str">
        <f t="shared" ref="Q2883:Q2946" si="317">LEFT(N2883, SEARCH("/",N2883,1)-1)</f>
        <v>theater</v>
      </c>
      <c r="R2883" t="str">
        <f t="shared" ref="R2883:R2946" si="318">RIGHT(N2883, LEN(N2883)-SEARCH("/", N2883))</f>
        <v>plays</v>
      </c>
      <c r="S2883" s="11">
        <f t="shared" ref="S2883:S2946" si="319">(((J2883/60)/60)/24)+DATE(1970,1,1)</f>
        <v>41916.597638888888</v>
      </c>
      <c r="T2883" s="11">
        <f t="shared" ref="T2883:T2946" si="320">(((I2883/60)/60)/24)+DATE(1970,1,1)</f>
        <v>41976.639305555553</v>
      </c>
      <c r="U2883" s="10">
        <f t="shared" ref="U2883:U2946" si="321">ROUND(DATEDIF(S2883,T2883,"d")/7,0)</f>
        <v>9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 s="10">
        <f t="shared" si="321"/>
        <v>4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 s="10">
        <f t="shared" si="321"/>
        <v>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 s="10">
        <f t="shared" si="321"/>
        <v>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 s="10">
        <f t="shared" si="321"/>
        <v>4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 s="10">
        <f t="shared" si="321"/>
        <v>1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 s="10">
        <f t="shared" si="321"/>
        <v>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7" t="str">
        <f t="shared" si="316"/>
        <v>0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 s="10">
        <f t="shared" si="321"/>
        <v>1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 s="10">
        <f t="shared" si="321"/>
        <v>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 s="10">
        <f t="shared" si="321"/>
        <v>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 s="10">
        <f t="shared" si="321"/>
        <v>9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 s="10">
        <f t="shared" si="321"/>
        <v>1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 s="10">
        <f t="shared" si="321"/>
        <v>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7" t="str">
        <f t="shared" si="316"/>
        <v>0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 s="10">
        <f t="shared" si="321"/>
        <v>9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 s="10">
        <f t="shared" si="321"/>
        <v>0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 s="10">
        <f t="shared" si="321"/>
        <v>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 s="10">
        <f t="shared" si="321"/>
        <v>4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 s="10">
        <f t="shared" si="321"/>
        <v>4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7" t="str">
        <f t="shared" si="316"/>
        <v>0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 s="10">
        <f t="shared" si="321"/>
        <v>9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 s="10">
        <f t="shared" si="321"/>
        <v>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 s="10">
        <f t="shared" si="321"/>
        <v>9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 s="10">
        <f t="shared" si="321"/>
        <v>4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 s="10">
        <f t="shared" si="321"/>
        <v>9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 s="10">
        <f t="shared" si="321"/>
        <v>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 s="10">
        <f t="shared" si="321"/>
        <v>2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 s="10">
        <f t="shared" si="321"/>
        <v>3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 s="10">
        <f t="shared" si="321"/>
        <v>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 s="10">
        <f t="shared" si="321"/>
        <v>4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 s="10">
        <f t="shared" si="321"/>
        <v>6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 s="10">
        <f t="shared" si="321"/>
        <v>9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 s="10">
        <f t="shared" si="321"/>
        <v>6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 s="10">
        <f t="shared" si="321"/>
        <v>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 s="10">
        <f t="shared" si="321"/>
        <v>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 s="10">
        <f t="shared" si="321"/>
        <v>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 s="10">
        <f t="shared" si="321"/>
        <v>4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 s="10">
        <f t="shared" si="321"/>
        <v>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 s="10">
        <f t="shared" si="321"/>
        <v>3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 s="10">
        <f t="shared" si="321"/>
        <v>4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 s="10">
        <f t="shared" si="321"/>
        <v>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 s="10">
        <f t="shared" si="321"/>
        <v>4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 s="10">
        <f t="shared" si="321"/>
        <v>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 s="10">
        <f t="shared" si="321"/>
        <v>6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 s="10">
        <f t="shared" si="321"/>
        <v>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 s="10">
        <f t="shared" si="321"/>
        <v>4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 s="10">
        <f t="shared" si="321"/>
        <v>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 s="10">
        <f t="shared" si="321"/>
        <v>2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 s="10">
        <f t="shared" si="321"/>
        <v>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 s="10">
        <f t="shared" si="321"/>
        <v>4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 s="10">
        <f t="shared" si="321"/>
        <v>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 s="10">
        <f t="shared" si="321"/>
        <v>4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 s="10">
        <f t="shared" si="321"/>
        <v>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 s="10">
        <f t="shared" si="321"/>
        <v>4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 s="10">
        <f t="shared" si="321"/>
        <v>4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 s="10">
        <f t="shared" si="321"/>
        <v>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 s="10">
        <f t="shared" si="321"/>
        <v>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 s="10">
        <f t="shared" si="321"/>
        <v>2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 s="10">
        <f t="shared" si="321"/>
        <v>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 s="10">
        <f t="shared" si="321"/>
        <v>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 s="10">
        <f t="shared" si="321"/>
        <v>5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 s="10">
        <f t="shared" si="321"/>
        <v>6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 s="10">
        <f t="shared" si="321"/>
        <v>4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 s="10">
        <f t="shared" si="321"/>
        <v>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7" t="str">
        <f t="shared" si="316"/>
        <v>0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 s="10">
        <f t="shared" si="321"/>
        <v>4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7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42132.9143287037</v>
      </c>
      <c r="T2946" s="11">
        <f t="shared" si="320"/>
        <v>42162.9143287037</v>
      </c>
      <c r="U2946" s="10">
        <f t="shared" si="321"/>
        <v>4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E:E/D:D</f>
        <v>0</v>
      </c>
      <c r="P2947" s="7" t="str">
        <f t="shared" ref="P2947:P3010" si="323">IFERROR(E2947/L2947,"0")</f>
        <v>0</v>
      </c>
      <c r="Q2947" t="str">
        <f t="shared" ref="Q2947:Q3010" si="324">LEFT(N2947, SEARCH("/",N2947,1)-1)</f>
        <v>theater</v>
      </c>
      <c r="R2947" t="str">
        <f t="shared" ref="R2947:R3010" si="325">RIGHT(N2947, LEN(N2947)-SEARCH("/", N2947))</f>
        <v>spaces</v>
      </c>
      <c r="S2947" s="11">
        <f t="shared" ref="S2947:S3010" si="326">(((J2947/60)/60)/24)+DATE(1970,1,1)</f>
        <v>42118.139583333337</v>
      </c>
      <c r="T2947" s="11">
        <f t="shared" ref="T2947:T3010" si="327">(((I2947/60)/60)/24)+DATE(1970,1,1)</f>
        <v>42148.139583333337</v>
      </c>
      <c r="U2947" s="10">
        <f t="shared" ref="U2947:U3010" si="328">ROUND(DATEDIF(S2947,T2947,"d")/7,0)</f>
        <v>4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 s="10">
        <f t="shared" si="328"/>
        <v>4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 s="10">
        <f t="shared" si="328"/>
        <v>7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 s="10">
        <f t="shared" si="328"/>
        <v>9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 s="10">
        <f t="shared" si="328"/>
        <v>4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7" t="str">
        <f t="shared" si="323"/>
        <v>0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 s="10">
        <f t="shared" si="328"/>
        <v>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 s="10">
        <f t="shared" si="328"/>
        <v>6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 s="10">
        <f t="shared" si="328"/>
        <v>5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 s="10">
        <f t="shared" si="328"/>
        <v>4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7" t="str">
        <f t="shared" si="323"/>
        <v>0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 s="10">
        <f t="shared" si="328"/>
        <v>3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 s="10">
        <f t="shared" si="328"/>
        <v>4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 s="10">
        <f t="shared" si="328"/>
        <v>4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 s="10">
        <f t="shared" si="328"/>
        <v>8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7" t="str">
        <f t="shared" si="323"/>
        <v>0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 s="10">
        <f t="shared" si="328"/>
        <v>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7" t="str">
        <f t="shared" si="323"/>
        <v>0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 s="10">
        <f t="shared" si="328"/>
        <v>4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7" t="str">
        <f t="shared" si="323"/>
        <v>0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 s="10">
        <f t="shared" si="328"/>
        <v>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 s="10">
        <f t="shared" si="328"/>
        <v>4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 s="10">
        <f t="shared" si="328"/>
        <v>4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 s="10">
        <f t="shared" si="328"/>
        <v>4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 s="10">
        <f t="shared" si="328"/>
        <v>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 s="10">
        <f t="shared" si="328"/>
        <v>4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 s="10">
        <f t="shared" si="328"/>
        <v>4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 s="10">
        <f t="shared" si="328"/>
        <v>4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 s="10">
        <f t="shared" si="328"/>
        <v>2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 s="10">
        <f t="shared" si="328"/>
        <v>4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 s="10">
        <f t="shared" si="328"/>
        <v>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 s="10">
        <f t="shared" si="328"/>
        <v>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 s="10">
        <f t="shared" si="328"/>
        <v>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 s="10">
        <f t="shared" si="328"/>
        <v>4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 s="10">
        <f t="shared" si="328"/>
        <v>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 s="10">
        <f t="shared" si="328"/>
        <v>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 s="10">
        <f t="shared" si="328"/>
        <v>2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 s="10">
        <f t="shared" si="328"/>
        <v>9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 s="10">
        <f t="shared" si="328"/>
        <v>1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 s="10">
        <f t="shared" si="328"/>
        <v>2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 s="10">
        <f t="shared" si="328"/>
        <v>3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 s="10">
        <f t="shared" si="328"/>
        <v>6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 s="10">
        <f t="shared" si="328"/>
        <v>4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 s="10">
        <f t="shared" si="328"/>
        <v>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 s="10">
        <f t="shared" si="328"/>
        <v>4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 s="10">
        <f t="shared" si="328"/>
        <v>3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 s="10">
        <f t="shared" si="328"/>
        <v>9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 s="10">
        <f t="shared" si="328"/>
        <v>4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 s="10">
        <f t="shared" si="328"/>
        <v>4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 s="10">
        <f t="shared" si="328"/>
        <v>3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 s="10">
        <f t="shared" si="328"/>
        <v>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 s="10">
        <f t="shared" si="328"/>
        <v>3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 s="10">
        <f t="shared" si="328"/>
        <v>4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 s="10">
        <f t="shared" si="328"/>
        <v>4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 s="10">
        <f t="shared" si="328"/>
        <v>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 s="10">
        <f t="shared" si="328"/>
        <v>4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 s="10">
        <f t="shared" si="328"/>
        <v>9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 s="10">
        <f t="shared" si="328"/>
        <v>3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 s="10">
        <f t="shared" si="328"/>
        <v>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 s="10">
        <f t="shared" si="328"/>
        <v>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 s="10">
        <f t="shared" si="328"/>
        <v>2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 s="10">
        <f t="shared" si="328"/>
        <v>4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 s="10">
        <f t="shared" si="328"/>
        <v>4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 s="10">
        <f t="shared" si="328"/>
        <v>5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 s="10">
        <f t="shared" si="328"/>
        <v>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 s="10">
        <f t="shared" si="328"/>
        <v>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 s="10">
        <f t="shared" si="328"/>
        <v>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 s="10">
        <f t="shared" si="328"/>
        <v>3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7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42360.212025462963</v>
      </c>
      <c r="T3010" s="11">
        <f t="shared" si="327"/>
        <v>42390.212025462963</v>
      </c>
      <c r="U3010" s="10">
        <f t="shared" si="328"/>
        <v>4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E:E/D:D</f>
        <v>1.19756</v>
      </c>
      <c r="P3011" s="7">
        <f t="shared" ref="P3011:P3074" si="330">IFERROR(E3011/L3011,"0")</f>
        <v>233.8984375</v>
      </c>
      <c r="Q3011" t="str">
        <f t="shared" ref="Q3011:Q3074" si="331">LEFT(N3011, SEARCH("/",N3011,1)-1)</f>
        <v>theater</v>
      </c>
      <c r="R3011" t="str">
        <f t="shared" ref="R3011:R3074" si="332">RIGHT(N3011, LEN(N3011)-SEARCH("/", N3011))</f>
        <v>spaces</v>
      </c>
      <c r="S3011" s="11">
        <f t="shared" ref="S3011:S3074" si="333">(((J3011/60)/60)/24)+DATE(1970,1,1)</f>
        <v>41939.569907407407</v>
      </c>
      <c r="T3011" s="11">
        <f t="shared" ref="T3011:T3074" si="334">(((I3011/60)/60)/24)+DATE(1970,1,1)</f>
        <v>41969.611574074079</v>
      </c>
      <c r="U3011" s="10">
        <f t="shared" ref="U3011:U3074" si="335">ROUND(DATEDIF(S3011,T3011,"d")/7,0)</f>
        <v>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 s="10">
        <f t="shared" si="335"/>
        <v>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 s="10">
        <f t="shared" si="335"/>
        <v>4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 s="10">
        <f t="shared" si="335"/>
        <v>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 s="10">
        <f t="shared" si="335"/>
        <v>4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 s="10">
        <f t="shared" si="335"/>
        <v>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 s="10">
        <f t="shared" si="335"/>
        <v>2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 s="10">
        <f t="shared" si="335"/>
        <v>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 s="10">
        <f t="shared" si="335"/>
        <v>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 s="10">
        <f t="shared" si="335"/>
        <v>6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 s="10">
        <f t="shared" si="335"/>
        <v>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 s="10">
        <f t="shared" si="335"/>
        <v>9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 s="10">
        <f t="shared" si="335"/>
        <v>5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 s="10">
        <f t="shared" si="335"/>
        <v>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 s="10">
        <f t="shared" si="335"/>
        <v>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 s="10">
        <f t="shared" si="335"/>
        <v>4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 s="10">
        <f t="shared" si="335"/>
        <v>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 s="10">
        <f t="shared" si="335"/>
        <v>2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 s="10">
        <f t="shared" si="335"/>
        <v>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 s="10">
        <f t="shared" si="335"/>
        <v>4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 s="10">
        <f t="shared" si="335"/>
        <v>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 s="10">
        <f t="shared" si="335"/>
        <v>4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 s="10">
        <f t="shared" si="335"/>
        <v>9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 s="10">
        <f t="shared" si="335"/>
        <v>4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 s="10">
        <f t="shared" si="335"/>
        <v>4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 s="10">
        <f t="shared" si="335"/>
        <v>4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 s="10">
        <f t="shared" si="335"/>
        <v>4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 s="10">
        <f t="shared" si="335"/>
        <v>5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 s="10">
        <f t="shared" si="335"/>
        <v>11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 s="10">
        <f t="shared" si="335"/>
        <v>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 s="10">
        <f t="shared" si="335"/>
        <v>4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 s="10">
        <f t="shared" si="335"/>
        <v>1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 s="10">
        <f t="shared" si="335"/>
        <v>4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 s="10">
        <f t="shared" si="335"/>
        <v>4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 s="10">
        <f t="shared" si="335"/>
        <v>4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 s="10">
        <f t="shared" si="335"/>
        <v>2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 s="10">
        <f t="shared" si="335"/>
        <v>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 s="10">
        <f t="shared" si="335"/>
        <v>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 s="10">
        <f t="shared" si="335"/>
        <v>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 s="10">
        <f t="shared" si="335"/>
        <v>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 s="10">
        <f t="shared" si="335"/>
        <v>4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 s="10">
        <f t="shared" si="335"/>
        <v>4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 s="10">
        <f t="shared" si="335"/>
        <v>4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 s="10">
        <f t="shared" si="335"/>
        <v>4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 s="10">
        <f t="shared" si="335"/>
        <v>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7" t="str">
        <f t="shared" si="330"/>
        <v>0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 s="10">
        <f t="shared" si="335"/>
        <v>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 s="10">
        <f t="shared" si="335"/>
        <v>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7" t="str">
        <f t="shared" si="330"/>
        <v>0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 s="10">
        <f t="shared" si="335"/>
        <v>9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7" t="str">
        <f t="shared" si="330"/>
        <v>0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 s="10">
        <f t="shared" si="335"/>
        <v>4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 s="10">
        <f t="shared" si="335"/>
        <v>7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 s="10">
        <f t="shared" si="335"/>
        <v>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 s="10">
        <f t="shared" si="335"/>
        <v>4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7" t="str">
        <f t="shared" si="330"/>
        <v>0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 s="10">
        <f t="shared" si="335"/>
        <v>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 s="10">
        <f t="shared" si="335"/>
        <v>4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 s="10">
        <f t="shared" si="335"/>
        <v>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 s="10">
        <f t="shared" si="335"/>
        <v>4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 s="10">
        <f t="shared" si="335"/>
        <v>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 s="10">
        <f t="shared" si="335"/>
        <v>4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 s="10">
        <f t="shared" si="335"/>
        <v>4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 s="10">
        <f t="shared" si="335"/>
        <v>4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 s="10">
        <f t="shared" si="335"/>
        <v>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 s="10">
        <f t="shared" si="335"/>
        <v>3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 s="10">
        <f t="shared" si="335"/>
        <v>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7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42658.690532407403</v>
      </c>
      <c r="T3074" s="11">
        <f t="shared" si="334"/>
        <v>42673.073611111111</v>
      </c>
      <c r="U3074" s="10">
        <f t="shared" si="335"/>
        <v>2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E:E/D:D</f>
        <v>2.3035714285714285E-4</v>
      </c>
      <c r="P3075" s="7">
        <f t="shared" ref="P3075:P3138" si="337">IFERROR(E3075/L3075,"0")</f>
        <v>92.142857142857139</v>
      </c>
      <c r="Q3075" t="str">
        <f t="shared" ref="Q3075:Q3138" si="338">LEFT(N3075, SEARCH("/",N3075,1)-1)</f>
        <v>theater</v>
      </c>
      <c r="R3075" t="str">
        <f t="shared" ref="R3075:R3138" si="339">RIGHT(N3075, LEN(N3075)-SEARCH("/", N3075))</f>
        <v>spaces</v>
      </c>
      <c r="S3075" s="11">
        <f t="shared" ref="S3075:S3138" si="340">(((J3075/60)/60)/24)+DATE(1970,1,1)</f>
        <v>42111.684027777781</v>
      </c>
      <c r="T3075" s="11">
        <f t="shared" ref="T3075:T3138" si="341">(((I3075/60)/60)/24)+DATE(1970,1,1)</f>
        <v>42169.804861111115</v>
      </c>
      <c r="U3075" s="10">
        <f t="shared" ref="U3075:U3138" si="342">ROUND(DATEDIF(S3075,T3075,"d")/7,0)</f>
        <v>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 s="10">
        <f t="shared" si="342"/>
        <v>4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 s="10">
        <f t="shared" si="342"/>
        <v>7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 s="10">
        <f t="shared" si="342"/>
        <v>9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 s="10">
        <f t="shared" si="342"/>
        <v>4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 s="10">
        <f t="shared" si="342"/>
        <v>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 s="10">
        <f t="shared" si="342"/>
        <v>4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 s="10">
        <f t="shared" si="342"/>
        <v>9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 s="10">
        <f t="shared" si="342"/>
        <v>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7" t="str">
        <f t="shared" si="337"/>
        <v>0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 s="10">
        <f t="shared" si="342"/>
        <v>4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 s="10">
        <f t="shared" si="342"/>
        <v>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 s="10">
        <f t="shared" si="342"/>
        <v>4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 s="10">
        <f t="shared" si="342"/>
        <v>4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 s="10">
        <f t="shared" si="342"/>
        <v>9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 s="10">
        <f t="shared" si="342"/>
        <v>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 s="10">
        <f t="shared" si="342"/>
        <v>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 s="10">
        <f t="shared" si="342"/>
        <v>5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 s="10">
        <f t="shared" si="342"/>
        <v>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 s="10">
        <f t="shared" si="342"/>
        <v>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 s="10">
        <f t="shared" si="342"/>
        <v>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 s="10">
        <f t="shared" si="342"/>
        <v>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 s="10">
        <f t="shared" si="342"/>
        <v>9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 s="10">
        <f t="shared" si="342"/>
        <v>9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 s="10">
        <f t="shared" si="342"/>
        <v>4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 s="10">
        <f t="shared" si="342"/>
        <v>3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 s="10">
        <f t="shared" si="342"/>
        <v>7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 s="10">
        <f t="shared" si="342"/>
        <v>4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 s="10">
        <f t="shared" si="342"/>
        <v>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 s="10">
        <f t="shared" si="342"/>
        <v>4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 s="10">
        <f t="shared" si="342"/>
        <v>7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 s="10">
        <f t="shared" si="342"/>
        <v>9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 s="10">
        <f t="shared" si="342"/>
        <v>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 s="10">
        <f t="shared" si="342"/>
        <v>8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 s="10">
        <f t="shared" si="342"/>
        <v>3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 s="10">
        <f t="shared" si="342"/>
        <v>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 s="10">
        <f t="shared" si="342"/>
        <v>9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 s="10">
        <f t="shared" si="342"/>
        <v>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 s="10">
        <f t="shared" si="342"/>
        <v>6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 s="10">
        <f t="shared" si="342"/>
        <v>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 s="10">
        <f t="shared" si="342"/>
        <v>9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 s="10">
        <f t="shared" si="342"/>
        <v>4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7" t="str">
        <f t="shared" si="337"/>
        <v>0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 s="10">
        <f t="shared" si="342"/>
        <v>9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 s="10">
        <f t="shared" si="342"/>
        <v>4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 s="10">
        <f t="shared" si="342"/>
        <v>2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 s="10">
        <f t="shared" si="342"/>
        <v>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 s="10">
        <f t="shared" si="342"/>
        <v>3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 s="10">
        <f t="shared" si="342"/>
        <v>4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 s="10">
        <f t="shared" si="342"/>
        <v>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 s="10">
        <f t="shared" si="342"/>
        <v>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 s="10">
        <f t="shared" si="342"/>
        <v>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 s="10">
        <f t="shared" si="342"/>
        <v>4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 s="10">
        <f t="shared" si="342"/>
        <v>9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7" t="str">
        <f t="shared" si="337"/>
        <v>0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 s="10">
        <f t="shared" si="342"/>
        <v>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 s="10">
        <f t="shared" si="342"/>
        <v>4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7" t="str">
        <f t="shared" si="337"/>
        <v>0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 s="10">
        <f t="shared" si="342"/>
        <v>4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 s="10">
        <f t="shared" si="342"/>
        <v>4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 s="10">
        <f t="shared" si="342"/>
        <v>6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 s="10">
        <f t="shared" si="342"/>
        <v>4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 s="10">
        <f t="shared" si="342"/>
        <v>4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 s="10">
        <f t="shared" si="342"/>
        <v>9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 s="10">
        <f t="shared" si="342"/>
        <v>4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 s="10">
        <f t="shared" si="342"/>
        <v>3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 s="10">
        <f t="shared" si="342"/>
        <v>3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7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42789.462430555555</v>
      </c>
      <c r="T3138" s="11">
        <f t="shared" si="341"/>
        <v>42825.957638888889</v>
      </c>
      <c r="U3138" s="10">
        <f t="shared" si="342"/>
        <v>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E:E/D:D</f>
        <v>3.3333333333333333E-2</v>
      </c>
      <c r="P3139" s="7">
        <f t="shared" ref="P3139:P3202" si="344">IFERROR(E3139/L3139,"0")</f>
        <v>50</v>
      </c>
      <c r="Q3139" t="str">
        <f t="shared" ref="Q3139:Q3202" si="345">LEFT(N3139, SEARCH("/",N3139,1)-1)</f>
        <v>theater</v>
      </c>
      <c r="R3139" t="str">
        <f t="shared" ref="R3139:R3202" si="346">RIGHT(N3139, LEN(N3139)-SEARCH("/", N3139))</f>
        <v>plays</v>
      </c>
      <c r="S3139" s="11">
        <f t="shared" ref="S3139:S3202" si="347">(((J3139/60)/60)/24)+DATE(1970,1,1)</f>
        <v>42807.885057870371</v>
      </c>
      <c r="T3139" s="11">
        <f t="shared" ref="T3139:T3202" si="348">(((I3139/60)/60)/24)+DATE(1970,1,1)</f>
        <v>42858.8</v>
      </c>
      <c r="U3139" s="10">
        <f t="shared" ref="U3139:U3202" si="349">ROUND(DATEDIF(S3139,T3139,"d")/7,0)</f>
        <v>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7" t="str">
        <f t="shared" si="344"/>
        <v>0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 s="10">
        <f t="shared" si="349"/>
        <v>3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 s="10">
        <f t="shared" si="349"/>
        <v>5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 s="10">
        <f t="shared" si="349"/>
        <v>4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 s="10">
        <f t="shared" si="349"/>
        <v>6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 s="10">
        <f t="shared" si="349"/>
        <v>4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7" t="str">
        <f t="shared" si="344"/>
        <v>0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 s="10">
        <f t="shared" si="349"/>
        <v>4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 s="10">
        <f t="shared" si="349"/>
        <v>2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7" t="str">
        <f t="shared" si="344"/>
        <v>0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 s="10">
        <f t="shared" si="349"/>
        <v>8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 s="10">
        <f t="shared" si="349"/>
        <v>6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 s="10">
        <f t="shared" si="349"/>
        <v>6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 s="10">
        <f t="shared" si="349"/>
        <v>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 s="10">
        <f t="shared" si="349"/>
        <v>3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 s="10">
        <f t="shared" si="349"/>
        <v>13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 s="10">
        <f t="shared" si="349"/>
        <v>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 s="10">
        <f t="shared" si="349"/>
        <v>4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 s="10">
        <f t="shared" si="349"/>
        <v>4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 s="10">
        <f t="shared" si="349"/>
        <v>4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 s="10">
        <f t="shared" si="349"/>
        <v>4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 s="10">
        <f t="shared" si="349"/>
        <v>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 s="10">
        <f t="shared" si="349"/>
        <v>1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 s="10">
        <f t="shared" si="349"/>
        <v>4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 s="10">
        <f t="shared" si="349"/>
        <v>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 s="10">
        <f t="shared" si="349"/>
        <v>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 s="10">
        <f t="shared" si="349"/>
        <v>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 s="10">
        <f t="shared" si="349"/>
        <v>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 s="10">
        <f t="shared" si="349"/>
        <v>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 s="10">
        <f t="shared" si="349"/>
        <v>5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 s="10">
        <f t="shared" si="349"/>
        <v>3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 s="10">
        <f t="shared" si="349"/>
        <v>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 s="10">
        <f t="shared" si="349"/>
        <v>2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 s="10">
        <f t="shared" si="349"/>
        <v>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 s="10">
        <f t="shared" si="349"/>
        <v>4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 s="10">
        <f t="shared" si="349"/>
        <v>5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 s="10">
        <f t="shared" si="349"/>
        <v>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 s="10">
        <f t="shared" si="349"/>
        <v>4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 s="10">
        <f t="shared" si="349"/>
        <v>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 s="10">
        <f t="shared" si="349"/>
        <v>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 s="10">
        <f t="shared" si="349"/>
        <v>9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 s="10">
        <f t="shared" si="349"/>
        <v>4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 s="10">
        <f t="shared" si="349"/>
        <v>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 s="10">
        <f t="shared" si="349"/>
        <v>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 s="10">
        <f t="shared" si="349"/>
        <v>4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 s="10">
        <f t="shared" si="349"/>
        <v>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 s="10">
        <f t="shared" si="349"/>
        <v>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 s="10">
        <f t="shared" si="349"/>
        <v>8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 s="10">
        <f t="shared" si="349"/>
        <v>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 s="10">
        <f t="shared" si="349"/>
        <v>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 s="10">
        <f t="shared" si="349"/>
        <v>1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 s="10">
        <f t="shared" si="349"/>
        <v>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 s="10">
        <f t="shared" si="349"/>
        <v>3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 s="10">
        <f t="shared" si="349"/>
        <v>3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 s="10">
        <f t="shared" si="349"/>
        <v>4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7" t="str">
        <f t="shared" si="344"/>
        <v>0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 s="10">
        <f t="shared" si="349"/>
        <v>4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 s="10">
        <f t="shared" si="349"/>
        <v>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 s="10">
        <f t="shared" si="349"/>
        <v>6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 s="10">
        <f t="shared" si="349"/>
        <v>6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7" t="str">
        <f t="shared" si="344"/>
        <v>0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 s="10">
        <f t="shared" si="349"/>
        <v>4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 s="10">
        <f t="shared" si="349"/>
        <v>4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 s="10">
        <f t="shared" si="349"/>
        <v>9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 s="10">
        <f t="shared" si="349"/>
        <v>4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 s="10">
        <f t="shared" si="349"/>
        <v>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 s="10">
        <f t="shared" si="349"/>
        <v>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7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42460.320613425924</v>
      </c>
      <c r="T3202" s="11">
        <f t="shared" si="348"/>
        <v>42490.231944444444</v>
      </c>
      <c r="U3202" s="10">
        <f t="shared" si="349"/>
        <v>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E:E/D:D</f>
        <v>1.2500000000000001E-2</v>
      </c>
      <c r="P3203" s="7">
        <f t="shared" ref="P3203:P3266" si="351">IFERROR(E3203/L3203,"0")</f>
        <v>12.5</v>
      </c>
      <c r="Q3203" t="str">
        <f t="shared" ref="Q3203:Q3266" si="352">LEFT(N3203, SEARCH("/",N3203,1)-1)</f>
        <v>theater</v>
      </c>
      <c r="R3203" t="str">
        <f t="shared" ref="R3203:R3266" si="353">RIGHT(N3203, LEN(N3203)-SEARCH("/", N3203))</f>
        <v>musical</v>
      </c>
      <c r="S3203" s="11">
        <f t="shared" ref="S3203:S3266" si="354">(((J3203/60)/60)/24)+DATE(1970,1,1)</f>
        <v>41861.767094907409</v>
      </c>
      <c r="T3203" s="11">
        <f t="shared" ref="T3203:T3266" si="355">(((I3203/60)/60)/24)+DATE(1970,1,1)</f>
        <v>41882.767094907409</v>
      </c>
      <c r="U3203" s="10">
        <f t="shared" ref="U3203:U3266" si="356">ROUND(DATEDIF(S3203,T3203,"d")/7,0)</f>
        <v>3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 s="10">
        <f t="shared" si="356"/>
        <v>8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 s="10">
        <f t="shared" si="356"/>
        <v>4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7" t="str">
        <f t="shared" si="351"/>
        <v>0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 s="10">
        <f t="shared" si="356"/>
        <v>4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 s="10">
        <f t="shared" si="356"/>
        <v>4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7" t="str">
        <f t="shared" si="351"/>
        <v>0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 s="10">
        <f t="shared" si="356"/>
        <v>4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 s="10">
        <f t="shared" si="356"/>
        <v>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 s="10">
        <f t="shared" si="356"/>
        <v>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 s="10">
        <f t="shared" si="356"/>
        <v>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 s="10">
        <f t="shared" si="356"/>
        <v>7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 s="10">
        <f t="shared" si="356"/>
        <v>5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 s="10">
        <f t="shared" si="356"/>
        <v>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 s="10">
        <f t="shared" si="356"/>
        <v>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 s="10">
        <f t="shared" si="356"/>
        <v>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 s="10">
        <f t="shared" si="356"/>
        <v>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 s="10">
        <f t="shared" si="356"/>
        <v>4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 s="10">
        <f t="shared" si="356"/>
        <v>4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 s="10">
        <f t="shared" si="356"/>
        <v>5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 s="10">
        <f t="shared" si="356"/>
        <v>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 s="10">
        <f t="shared" si="356"/>
        <v>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 s="10">
        <f t="shared" si="356"/>
        <v>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 s="10">
        <f t="shared" si="356"/>
        <v>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 s="10">
        <f t="shared" si="356"/>
        <v>4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 s="10">
        <f t="shared" si="356"/>
        <v>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 s="10">
        <f t="shared" si="356"/>
        <v>3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 s="10">
        <f t="shared" si="356"/>
        <v>4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 s="10">
        <f t="shared" si="356"/>
        <v>4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 s="10">
        <f t="shared" si="356"/>
        <v>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 s="10">
        <f t="shared" si="356"/>
        <v>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 s="10">
        <f t="shared" si="356"/>
        <v>2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 s="10">
        <f t="shared" si="356"/>
        <v>4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 s="10">
        <f t="shared" si="356"/>
        <v>4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 s="10">
        <f t="shared" si="356"/>
        <v>4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 s="10">
        <f t="shared" si="356"/>
        <v>5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 s="10">
        <f t="shared" si="356"/>
        <v>4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 s="10">
        <f t="shared" si="356"/>
        <v>4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 s="10">
        <f t="shared" si="356"/>
        <v>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 s="10">
        <f t="shared" si="356"/>
        <v>4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 s="10">
        <f t="shared" si="356"/>
        <v>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 s="10">
        <f t="shared" si="356"/>
        <v>4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 s="10">
        <f t="shared" si="356"/>
        <v>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 s="10">
        <f t="shared" si="356"/>
        <v>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 s="10">
        <f t="shared" si="356"/>
        <v>3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 s="10">
        <f t="shared" si="356"/>
        <v>4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 s="10">
        <f t="shared" si="356"/>
        <v>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 s="10">
        <f t="shared" si="356"/>
        <v>4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 s="10">
        <f t="shared" si="356"/>
        <v>4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 s="10">
        <f t="shared" si="356"/>
        <v>4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 s="10">
        <f t="shared" si="356"/>
        <v>4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 s="10">
        <f t="shared" si="356"/>
        <v>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 s="10">
        <f t="shared" si="356"/>
        <v>4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 s="10">
        <f t="shared" si="356"/>
        <v>4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 s="10">
        <f t="shared" si="356"/>
        <v>3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 s="10">
        <f t="shared" si="356"/>
        <v>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 s="10">
        <f t="shared" si="356"/>
        <v>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 s="10">
        <f t="shared" si="356"/>
        <v>3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 s="10">
        <f t="shared" si="356"/>
        <v>4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 s="10">
        <f t="shared" si="356"/>
        <v>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 s="10">
        <f t="shared" si="356"/>
        <v>4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 s="10">
        <f t="shared" si="356"/>
        <v>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 s="10">
        <f t="shared" si="356"/>
        <v>4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 s="10">
        <f t="shared" si="356"/>
        <v>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 s="10">
        <f t="shared" si="356"/>
        <v>3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7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42016.800208333334</v>
      </c>
      <c r="T3266" s="11">
        <f t="shared" si="355"/>
        <v>42032.916666666672</v>
      </c>
      <c r="U3266" s="10">
        <f t="shared" si="356"/>
        <v>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E:E/D:D</f>
        <v>1.64</v>
      </c>
      <c r="P3267" s="7">
        <f t="shared" ref="P3267:P3330" si="358">IFERROR(E3267/L3267,"0")</f>
        <v>70.285714285714292</v>
      </c>
      <c r="Q3267" t="str">
        <f t="shared" ref="Q3267:Q3330" si="359">LEFT(N3267, SEARCH("/",N3267,1)-1)</f>
        <v>theater</v>
      </c>
      <c r="R3267" t="str">
        <f t="shared" ref="R3267:R3330" si="360">RIGHT(N3267, LEN(N3267)-SEARCH("/", N3267))</f>
        <v>plays</v>
      </c>
      <c r="S3267" s="11">
        <f t="shared" ref="S3267:S3330" si="361">(((J3267/60)/60)/24)+DATE(1970,1,1)</f>
        <v>42311.711979166663</v>
      </c>
      <c r="T3267" s="11">
        <f t="shared" ref="T3267:T3330" si="362">(((I3267/60)/60)/24)+DATE(1970,1,1)</f>
        <v>42341.708333333328</v>
      </c>
      <c r="U3267" s="10">
        <f t="shared" ref="U3267:U3330" si="363">ROUND(DATEDIF(S3267,T3267,"d")/7,0)</f>
        <v>4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 s="10">
        <f t="shared" si="363"/>
        <v>4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 s="10">
        <f t="shared" si="363"/>
        <v>4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 s="10">
        <f t="shared" si="363"/>
        <v>2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 s="10">
        <f t="shared" si="363"/>
        <v>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 s="10">
        <f t="shared" si="363"/>
        <v>4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 s="10">
        <f t="shared" si="363"/>
        <v>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 s="10">
        <f t="shared" si="363"/>
        <v>4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 s="10">
        <f t="shared" si="363"/>
        <v>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 s="10">
        <f t="shared" si="363"/>
        <v>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 s="10">
        <f t="shared" si="363"/>
        <v>4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 s="10">
        <f t="shared" si="363"/>
        <v>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 s="10">
        <f t="shared" si="363"/>
        <v>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 s="10">
        <f t="shared" si="363"/>
        <v>4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 s="10">
        <f t="shared" si="363"/>
        <v>4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 s="10">
        <f t="shared" si="363"/>
        <v>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 s="10">
        <f t="shared" si="363"/>
        <v>4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 s="10">
        <f t="shared" si="363"/>
        <v>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 s="10">
        <f t="shared" si="363"/>
        <v>4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 s="10">
        <f t="shared" si="363"/>
        <v>3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 s="10">
        <f t="shared" si="363"/>
        <v>5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 s="10">
        <f t="shared" si="363"/>
        <v>4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 s="10">
        <f t="shared" si="363"/>
        <v>4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 s="10">
        <f t="shared" si="363"/>
        <v>5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 s="10">
        <f t="shared" si="363"/>
        <v>4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 s="10">
        <f t="shared" si="363"/>
        <v>4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 s="10">
        <f t="shared" si="363"/>
        <v>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 s="10">
        <f t="shared" si="363"/>
        <v>9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 s="10">
        <f t="shared" si="363"/>
        <v>4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 s="10">
        <f t="shared" si="363"/>
        <v>4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 s="10">
        <f t="shared" si="363"/>
        <v>4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 s="10">
        <f t="shared" si="363"/>
        <v>3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 s="10">
        <f t="shared" si="363"/>
        <v>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 s="10">
        <f t="shared" si="363"/>
        <v>3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 s="10">
        <f t="shared" si="363"/>
        <v>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 s="10">
        <f t="shared" si="363"/>
        <v>3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 s="10">
        <f t="shared" si="363"/>
        <v>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 s="10">
        <f t="shared" si="363"/>
        <v>4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 s="10">
        <f t="shared" si="363"/>
        <v>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 s="10">
        <f t="shared" si="363"/>
        <v>4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 s="10">
        <f t="shared" si="363"/>
        <v>4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 s="10">
        <f t="shared" si="363"/>
        <v>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 s="10">
        <f t="shared" si="363"/>
        <v>4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 s="10">
        <f t="shared" si="363"/>
        <v>3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 s="10">
        <f t="shared" si="363"/>
        <v>4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 s="10">
        <f t="shared" si="363"/>
        <v>4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 s="10">
        <f t="shared" si="363"/>
        <v>4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 s="10">
        <f t="shared" si="363"/>
        <v>3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 s="10">
        <f t="shared" si="363"/>
        <v>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 s="10">
        <f t="shared" si="363"/>
        <v>4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 s="10">
        <f t="shared" si="363"/>
        <v>4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 s="10">
        <f t="shared" si="363"/>
        <v>5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 s="10">
        <f t="shared" si="363"/>
        <v>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 s="10">
        <f t="shared" si="363"/>
        <v>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 s="10">
        <f t="shared" si="363"/>
        <v>6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 s="10">
        <f t="shared" si="363"/>
        <v>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 s="10">
        <f t="shared" si="363"/>
        <v>2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 s="10">
        <f t="shared" si="363"/>
        <v>3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 s="10">
        <f t="shared" si="363"/>
        <v>4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 s="10">
        <f t="shared" si="363"/>
        <v>2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 s="10">
        <f t="shared" si="363"/>
        <v>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 s="10">
        <f t="shared" si="363"/>
        <v>4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 s="10">
        <f t="shared" si="363"/>
        <v>4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7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41822.57503472222</v>
      </c>
      <c r="T3330" s="11">
        <f t="shared" si="362"/>
        <v>41825.041666666664</v>
      </c>
      <c r="U3330" s="10">
        <f t="shared" si="363"/>
        <v>0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E:E/D:D</f>
        <v>1.1679999999999999</v>
      </c>
      <c r="P3331" s="7">
        <f t="shared" ref="P3331:P3394" si="365">IFERROR(E3331/L3331,"0")</f>
        <v>44.92307692307692</v>
      </c>
      <c r="Q3331" t="str">
        <f t="shared" ref="Q3331:Q3394" si="366">LEFT(N3331, SEARCH("/",N3331,1)-1)</f>
        <v>theater</v>
      </c>
      <c r="R3331" t="str">
        <f t="shared" ref="R3331:R3394" si="367">RIGHT(N3331, LEN(N3331)-SEARCH("/", N3331))</f>
        <v>plays</v>
      </c>
      <c r="S3331" s="11">
        <f t="shared" ref="S3331:S3394" si="368">(((J3331/60)/60)/24)+DATE(1970,1,1)</f>
        <v>41837.323009259257</v>
      </c>
      <c r="T3331" s="11">
        <f t="shared" ref="T3331:T3394" si="369">(((I3331/60)/60)/24)+DATE(1970,1,1)</f>
        <v>41847.958333333336</v>
      </c>
      <c r="U3331" s="10">
        <f t="shared" ref="U3331:U3394" si="370">ROUND(DATEDIF(S3331,T3331,"d")/7,0)</f>
        <v>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 s="10">
        <f t="shared" si="370"/>
        <v>4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 s="10">
        <f t="shared" si="370"/>
        <v>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 s="10">
        <f t="shared" si="370"/>
        <v>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 s="10">
        <f t="shared" si="370"/>
        <v>3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 s="10">
        <f t="shared" si="370"/>
        <v>4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 s="10">
        <f t="shared" si="370"/>
        <v>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 s="10">
        <f t="shared" si="370"/>
        <v>4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 s="10">
        <f t="shared" si="370"/>
        <v>3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 s="10">
        <f t="shared" si="370"/>
        <v>3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 s="10">
        <f t="shared" si="370"/>
        <v>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 s="10">
        <f t="shared" si="370"/>
        <v>4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 s="10">
        <f t="shared" si="370"/>
        <v>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 s="10">
        <f t="shared" si="370"/>
        <v>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 s="10">
        <f t="shared" si="370"/>
        <v>3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 s="10">
        <f t="shared" si="370"/>
        <v>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 s="10">
        <f t="shared" si="370"/>
        <v>8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 s="10">
        <f t="shared" si="370"/>
        <v>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 s="10">
        <f t="shared" si="370"/>
        <v>2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 s="10">
        <f t="shared" si="370"/>
        <v>3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 s="10">
        <f t="shared" si="370"/>
        <v>3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 s="10">
        <f t="shared" si="370"/>
        <v>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 s="10">
        <f t="shared" si="370"/>
        <v>5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 s="10">
        <f t="shared" si="370"/>
        <v>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 s="10">
        <f t="shared" si="370"/>
        <v>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 s="10">
        <f t="shared" si="370"/>
        <v>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 s="10">
        <f t="shared" si="370"/>
        <v>2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 s="10">
        <f t="shared" si="370"/>
        <v>4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 s="10">
        <f t="shared" si="370"/>
        <v>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 s="10">
        <f t="shared" si="370"/>
        <v>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 s="10">
        <f t="shared" si="370"/>
        <v>6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 s="10">
        <f t="shared" si="370"/>
        <v>3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 s="10">
        <f t="shared" si="370"/>
        <v>2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 s="10">
        <f t="shared" si="370"/>
        <v>2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 s="10">
        <f t="shared" si="370"/>
        <v>3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 s="10">
        <f t="shared" si="370"/>
        <v>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 s="10">
        <f t="shared" si="370"/>
        <v>4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 s="10">
        <f t="shared" si="370"/>
        <v>4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 s="10">
        <f t="shared" si="370"/>
        <v>4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 s="10">
        <f t="shared" si="370"/>
        <v>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 s="10">
        <f t="shared" si="370"/>
        <v>9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 s="10">
        <f t="shared" si="370"/>
        <v>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 s="10">
        <f t="shared" si="370"/>
        <v>4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 s="10">
        <f t="shared" si="370"/>
        <v>3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 s="10">
        <f t="shared" si="370"/>
        <v>3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 s="10">
        <f t="shared" si="370"/>
        <v>4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 s="10">
        <f t="shared" si="370"/>
        <v>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 s="10">
        <f t="shared" si="370"/>
        <v>9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 s="10">
        <f t="shared" si="370"/>
        <v>4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 s="10">
        <f t="shared" si="370"/>
        <v>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 s="10">
        <f t="shared" si="370"/>
        <v>2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 s="10">
        <f t="shared" si="370"/>
        <v>5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 s="10">
        <f t="shared" si="370"/>
        <v>4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 s="10">
        <f t="shared" si="370"/>
        <v>3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 s="10">
        <f t="shared" si="370"/>
        <v>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 s="10">
        <f t="shared" si="370"/>
        <v>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 s="10">
        <f t="shared" si="370"/>
        <v>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 s="10">
        <f t="shared" si="370"/>
        <v>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 s="10">
        <f t="shared" si="370"/>
        <v>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 s="10">
        <f t="shared" si="370"/>
        <v>4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 s="10">
        <f t="shared" si="370"/>
        <v>4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 s="10">
        <f t="shared" si="370"/>
        <v>2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 s="10">
        <f t="shared" si="370"/>
        <v>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7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42446.845543981486</v>
      </c>
      <c r="T3394" s="11">
        <f t="shared" si="369"/>
        <v>42496.845543981486</v>
      </c>
      <c r="U3394" s="10">
        <f t="shared" si="370"/>
        <v>7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E:E/D:D</f>
        <v>1.0580000000000001</v>
      </c>
      <c r="P3395" s="7">
        <f t="shared" ref="P3395:P3458" si="372">IFERROR(E3395/L3395,"0")</f>
        <v>36.06818181818182</v>
      </c>
      <c r="Q3395" t="str">
        <f t="shared" ref="Q3395:Q3458" si="373">LEFT(N3395, SEARCH("/",N3395,1)-1)</f>
        <v>theater</v>
      </c>
      <c r="R3395" t="str">
        <f t="shared" ref="R3395:R3458" si="374">RIGHT(N3395, LEN(N3395)-SEARCH("/", N3395))</f>
        <v>plays</v>
      </c>
      <c r="S3395" s="11">
        <f t="shared" ref="S3395:S3458" si="375">(((J3395/60)/60)/24)+DATE(1970,1,1)</f>
        <v>41923.921643518523</v>
      </c>
      <c r="T3395" s="11">
        <f t="shared" ref="T3395:T3458" si="376">(((I3395/60)/60)/24)+DATE(1970,1,1)</f>
        <v>41949.031944444447</v>
      </c>
      <c r="U3395" s="10">
        <f t="shared" ref="U3395:U3458" si="377">ROUND(DATEDIF(S3395,T3395,"d")/7,0)</f>
        <v>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 s="10">
        <f t="shared" si="377"/>
        <v>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 s="10">
        <f t="shared" si="377"/>
        <v>2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 s="10">
        <f t="shared" si="377"/>
        <v>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 s="10">
        <f t="shared" si="377"/>
        <v>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 s="10">
        <f t="shared" si="377"/>
        <v>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 s="10">
        <f t="shared" si="377"/>
        <v>4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 s="10">
        <f t="shared" si="377"/>
        <v>6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 s="10">
        <f t="shared" si="377"/>
        <v>4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 s="10">
        <f t="shared" si="377"/>
        <v>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 s="10">
        <f t="shared" si="377"/>
        <v>4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 s="10">
        <f t="shared" si="377"/>
        <v>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 s="10">
        <f t="shared" si="377"/>
        <v>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 s="10">
        <f t="shared" si="377"/>
        <v>6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 s="10">
        <f t="shared" si="377"/>
        <v>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 s="10">
        <f t="shared" si="377"/>
        <v>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 s="10">
        <f t="shared" si="377"/>
        <v>5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 s="10">
        <f t="shared" si="377"/>
        <v>4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 s="10">
        <f t="shared" si="377"/>
        <v>3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 s="10">
        <f t="shared" si="377"/>
        <v>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 s="10">
        <f t="shared" si="377"/>
        <v>1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 s="10">
        <f t="shared" si="377"/>
        <v>4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 s="10">
        <f t="shared" si="377"/>
        <v>1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 s="10">
        <f t="shared" si="377"/>
        <v>4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 s="10">
        <f t="shared" si="377"/>
        <v>6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 s="10">
        <f t="shared" si="377"/>
        <v>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 s="10">
        <f t="shared" si="377"/>
        <v>3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 s="10">
        <f t="shared" si="377"/>
        <v>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 s="10">
        <f t="shared" si="377"/>
        <v>4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 s="10">
        <f t="shared" si="377"/>
        <v>4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 s="10">
        <f t="shared" si="377"/>
        <v>4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 s="10">
        <f t="shared" si="377"/>
        <v>3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 s="10">
        <f t="shared" si="377"/>
        <v>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 s="10">
        <f t="shared" si="377"/>
        <v>3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 s="10">
        <f t="shared" si="377"/>
        <v>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 s="10">
        <f t="shared" si="377"/>
        <v>4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 s="10">
        <f t="shared" si="377"/>
        <v>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 s="10">
        <f t="shared" si="377"/>
        <v>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 s="10">
        <f t="shared" si="377"/>
        <v>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 s="10">
        <f t="shared" si="377"/>
        <v>4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 s="10">
        <f t="shared" si="377"/>
        <v>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 s="10">
        <f t="shared" si="377"/>
        <v>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 s="10">
        <f t="shared" si="377"/>
        <v>2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 s="10">
        <f t="shared" si="377"/>
        <v>3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 s="10">
        <f t="shared" si="377"/>
        <v>4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 s="10">
        <f t="shared" si="377"/>
        <v>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 s="10">
        <f t="shared" si="377"/>
        <v>2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 s="10">
        <f t="shared" si="377"/>
        <v>3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 s="10">
        <f t="shared" si="377"/>
        <v>4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 s="10">
        <f t="shared" si="377"/>
        <v>4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 s="10">
        <f t="shared" si="377"/>
        <v>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 s="10">
        <f t="shared" si="377"/>
        <v>1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 s="10">
        <f t="shared" si="377"/>
        <v>4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 s="10">
        <f t="shared" si="377"/>
        <v>3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 s="10">
        <f t="shared" si="377"/>
        <v>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 s="10">
        <f t="shared" si="377"/>
        <v>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 s="10">
        <f t="shared" si="377"/>
        <v>4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 s="10">
        <f t="shared" si="377"/>
        <v>9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 s="10">
        <f t="shared" si="377"/>
        <v>4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 s="10">
        <f t="shared" si="377"/>
        <v>3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 s="10">
        <f t="shared" si="377"/>
        <v>9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 s="10">
        <f t="shared" si="377"/>
        <v>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 s="10">
        <f t="shared" si="377"/>
        <v>4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7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41821.205636574072</v>
      </c>
      <c r="T3458" s="11">
        <f t="shared" si="376"/>
        <v>41852.290972222225</v>
      </c>
      <c r="U3458" s="10">
        <f t="shared" si="377"/>
        <v>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E:E/D:D</f>
        <v>1.4019999999999999</v>
      </c>
      <c r="P3459" s="7">
        <f t="shared" ref="P3459:P3522" si="379">IFERROR(E3459/L3459,"0")</f>
        <v>50.981818181818184</v>
      </c>
      <c r="Q3459" t="str">
        <f t="shared" ref="Q3459:Q3522" si="380">LEFT(N3459, SEARCH("/",N3459,1)-1)</f>
        <v>theater</v>
      </c>
      <c r="R3459" t="str">
        <f t="shared" ref="R3459:R3522" si="381">RIGHT(N3459, LEN(N3459)-SEARCH("/", N3459))</f>
        <v>plays</v>
      </c>
      <c r="S3459" s="11">
        <f t="shared" ref="S3459:S3522" si="382">(((J3459/60)/60)/24)+DATE(1970,1,1)</f>
        <v>42016.706678240742</v>
      </c>
      <c r="T3459" s="11">
        <f t="shared" ref="T3459:T3522" si="383">(((I3459/60)/60)/24)+DATE(1970,1,1)</f>
        <v>42047.249305555553</v>
      </c>
      <c r="U3459" s="10">
        <f t="shared" ref="U3459:U3522" si="384">ROUND(DATEDIF(S3459,T3459,"d")/7,0)</f>
        <v>4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 s="10">
        <f t="shared" si="384"/>
        <v>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 s="10">
        <f t="shared" si="384"/>
        <v>4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 s="10">
        <f t="shared" si="384"/>
        <v>2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 s="10">
        <f t="shared" si="384"/>
        <v>4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 s="10">
        <f t="shared" si="384"/>
        <v>2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 s="10">
        <f t="shared" si="384"/>
        <v>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 s="10">
        <f t="shared" si="384"/>
        <v>4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 s="10">
        <f t="shared" si="384"/>
        <v>4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 s="10">
        <f t="shared" si="384"/>
        <v>8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 s="10">
        <f t="shared" si="384"/>
        <v>4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 s="10">
        <f t="shared" si="384"/>
        <v>4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 s="10">
        <f t="shared" si="384"/>
        <v>4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 s="10">
        <f t="shared" si="384"/>
        <v>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 s="10">
        <f t="shared" si="384"/>
        <v>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 s="10">
        <f t="shared" si="384"/>
        <v>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 s="10">
        <f t="shared" si="384"/>
        <v>3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 s="10">
        <f t="shared" si="384"/>
        <v>4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 s="10">
        <f t="shared" si="384"/>
        <v>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 s="10">
        <f t="shared" si="384"/>
        <v>3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 s="10">
        <f t="shared" si="384"/>
        <v>2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 s="10">
        <f t="shared" si="384"/>
        <v>4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 s="10">
        <f t="shared" si="384"/>
        <v>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 s="10">
        <f t="shared" si="384"/>
        <v>3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 s="10">
        <f t="shared" si="384"/>
        <v>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 s="10">
        <f t="shared" si="384"/>
        <v>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 s="10">
        <f t="shared" si="384"/>
        <v>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 s="10">
        <f t="shared" si="384"/>
        <v>4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 s="10">
        <f t="shared" si="384"/>
        <v>4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 s="10">
        <f t="shared" si="384"/>
        <v>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 s="10">
        <f t="shared" si="384"/>
        <v>4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 s="10">
        <f t="shared" si="384"/>
        <v>3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 s="10">
        <f t="shared" si="384"/>
        <v>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 s="10">
        <f t="shared" si="384"/>
        <v>4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 s="10">
        <f t="shared" si="384"/>
        <v>3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 s="10">
        <f t="shared" si="384"/>
        <v>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 s="10">
        <f t="shared" si="384"/>
        <v>3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 s="10">
        <f t="shared" si="384"/>
        <v>2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 s="10">
        <f t="shared" si="384"/>
        <v>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 s="10">
        <f t="shared" si="384"/>
        <v>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 s="10">
        <f t="shared" si="384"/>
        <v>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 s="10">
        <f t="shared" si="384"/>
        <v>8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 s="10">
        <f t="shared" si="384"/>
        <v>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 s="10">
        <f t="shared" si="384"/>
        <v>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 s="10">
        <f t="shared" si="384"/>
        <v>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 s="10">
        <f t="shared" si="384"/>
        <v>2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 s="10">
        <f t="shared" si="384"/>
        <v>4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 s="10">
        <f t="shared" si="384"/>
        <v>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 s="10">
        <f t="shared" si="384"/>
        <v>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 s="10">
        <f t="shared" si="384"/>
        <v>6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 s="10">
        <f t="shared" si="384"/>
        <v>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 s="10">
        <f t="shared" si="384"/>
        <v>3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 s="10">
        <f t="shared" si="384"/>
        <v>2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 s="10">
        <f t="shared" si="384"/>
        <v>3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 s="10">
        <f t="shared" si="384"/>
        <v>3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 s="10">
        <f t="shared" si="384"/>
        <v>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 s="10">
        <f t="shared" si="384"/>
        <v>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 s="10">
        <f t="shared" si="384"/>
        <v>2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 s="10">
        <f t="shared" si="384"/>
        <v>4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 s="10">
        <f t="shared" si="384"/>
        <v>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 s="10">
        <f t="shared" si="384"/>
        <v>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 s="10">
        <f t="shared" si="384"/>
        <v>3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 s="10">
        <f t="shared" si="384"/>
        <v>4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7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42227.824212962965</v>
      </c>
      <c r="T3522" s="11">
        <f t="shared" si="383"/>
        <v>42253.57430555555</v>
      </c>
      <c r="U3522" s="10">
        <f t="shared" si="384"/>
        <v>4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E:E/D:D</f>
        <v>1.6942857142857144</v>
      </c>
      <c r="P3523" s="7">
        <f t="shared" ref="P3523:P3586" si="386">IFERROR(E3523/L3523,"0")</f>
        <v>45.615384615384613</v>
      </c>
      <c r="Q3523" t="str">
        <f t="shared" ref="Q3523:Q3586" si="387">LEFT(N3523, SEARCH("/",N3523,1)-1)</f>
        <v>theater</v>
      </c>
      <c r="R3523" t="str">
        <f t="shared" ref="R3523:R3586" si="388">RIGHT(N3523, LEN(N3523)-SEARCH("/", N3523))</f>
        <v>plays</v>
      </c>
      <c r="S3523" s="11">
        <f t="shared" ref="S3523:S3586" si="389">(((J3523/60)/60)/24)+DATE(1970,1,1)</f>
        <v>41881.361342592594</v>
      </c>
      <c r="T3523" s="11">
        <f t="shared" ref="T3523:T3586" si="390">(((I3523/60)/60)/24)+DATE(1970,1,1)</f>
        <v>41911.361342592594</v>
      </c>
      <c r="U3523" s="10">
        <f t="shared" ref="U3523:U3586" si="391">ROUND(DATEDIF(S3523,T3523,"d")/7,0)</f>
        <v>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 s="10">
        <f t="shared" si="391"/>
        <v>4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 s="10">
        <f t="shared" si="391"/>
        <v>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 s="10">
        <f t="shared" si="391"/>
        <v>2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 s="10">
        <f t="shared" si="391"/>
        <v>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 s="10">
        <f t="shared" si="391"/>
        <v>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 s="10">
        <f t="shared" si="391"/>
        <v>4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 s="10">
        <f t="shared" si="391"/>
        <v>3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 s="10">
        <f t="shared" si="391"/>
        <v>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 s="10">
        <f t="shared" si="391"/>
        <v>4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 s="10">
        <f t="shared" si="391"/>
        <v>4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 s="10">
        <f t="shared" si="391"/>
        <v>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 s="10">
        <f t="shared" si="391"/>
        <v>4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 s="10">
        <f t="shared" si="391"/>
        <v>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 s="10">
        <f t="shared" si="391"/>
        <v>4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 s="10">
        <f t="shared" si="391"/>
        <v>4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 s="10">
        <f t="shared" si="391"/>
        <v>5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 s="10">
        <f t="shared" si="391"/>
        <v>4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 s="10">
        <f t="shared" si="391"/>
        <v>3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 s="10">
        <f t="shared" si="391"/>
        <v>4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 s="10">
        <f t="shared" si="391"/>
        <v>4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 s="10">
        <f t="shared" si="391"/>
        <v>9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 s="10">
        <f t="shared" si="391"/>
        <v>4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 s="10">
        <f t="shared" si="391"/>
        <v>4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 s="10">
        <f t="shared" si="391"/>
        <v>4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 s="10">
        <f t="shared" si="391"/>
        <v>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 s="10">
        <f t="shared" si="391"/>
        <v>3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 s="10">
        <f t="shared" si="391"/>
        <v>3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 s="10">
        <f t="shared" si="391"/>
        <v>4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 s="10">
        <f t="shared" si="391"/>
        <v>4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 s="10">
        <f t="shared" si="391"/>
        <v>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 s="10">
        <f t="shared" si="391"/>
        <v>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 s="10">
        <f t="shared" si="391"/>
        <v>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 s="10">
        <f t="shared" si="391"/>
        <v>4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 s="10">
        <f t="shared" si="391"/>
        <v>4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 s="10">
        <f t="shared" si="391"/>
        <v>9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 s="10">
        <f t="shared" si="391"/>
        <v>5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 s="10">
        <f t="shared" si="391"/>
        <v>6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 s="10">
        <f t="shared" si="391"/>
        <v>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 s="10">
        <f t="shared" si="391"/>
        <v>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 s="10">
        <f t="shared" si="391"/>
        <v>3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 s="10">
        <f t="shared" si="391"/>
        <v>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 s="10">
        <f t="shared" si="391"/>
        <v>4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 s="10">
        <f t="shared" si="391"/>
        <v>7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 s="10">
        <f t="shared" si="391"/>
        <v>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 s="10">
        <f t="shared" si="391"/>
        <v>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 s="10">
        <f t="shared" si="391"/>
        <v>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 s="10">
        <f t="shared" si="391"/>
        <v>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 s="10">
        <f t="shared" si="391"/>
        <v>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 s="10">
        <f t="shared" si="391"/>
        <v>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 s="10">
        <f t="shared" si="391"/>
        <v>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 s="10">
        <f t="shared" si="391"/>
        <v>4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 s="10">
        <f t="shared" si="391"/>
        <v>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 s="10">
        <f t="shared" si="391"/>
        <v>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 s="10">
        <f t="shared" si="391"/>
        <v>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 s="10">
        <f t="shared" si="391"/>
        <v>9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 s="10">
        <f t="shared" si="391"/>
        <v>4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 s="10">
        <f t="shared" si="391"/>
        <v>4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 s="10">
        <f t="shared" si="391"/>
        <v>4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 s="10">
        <f t="shared" si="391"/>
        <v>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 s="10">
        <f t="shared" si="391"/>
        <v>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 s="10">
        <f t="shared" si="391"/>
        <v>2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 s="10">
        <f t="shared" si="391"/>
        <v>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7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42168.316481481481</v>
      </c>
      <c r="T3586" s="11">
        <f t="shared" si="390"/>
        <v>42198.316481481481</v>
      </c>
      <c r="U3586" s="10">
        <f t="shared" si="391"/>
        <v>4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E:E/D:D</f>
        <v>1.1911764705882353</v>
      </c>
      <c r="P3587" s="7">
        <f t="shared" ref="P3587:P3650" si="393">IFERROR(E3587/L3587,"0")</f>
        <v>176.08695652173913</v>
      </c>
      <c r="Q3587" t="str">
        <f t="shared" ref="Q3587:Q3650" si="394">LEFT(N3587, SEARCH("/",N3587,1)-1)</f>
        <v>theater</v>
      </c>
      <c r="R3587" t="str">
        <f t="shared" ref="R3587:R3650" si="395">RIGHT(N3587, LEN(N3587)-SEARCH("/", N3587))</f>
        <v>plays</v>
      </c>
      <c r="S3587" s="11">
        <f t="shared" ref="S3587:S3650" si="396">(((J3587/60)/60)/24)+DATE(1970,1,1)</f>
        <v>41964.716319444444</v>
      </c>
      <c r="T3587" s="11">
        <f t="shared" ref="T3587:T3650" si="397">(((I3587/60)/60)/24)+DATE(1970,1,1)</f>
        <v>41994.716319444444</v>
      </c>
      <c r="U3587" s="10">
        <f t="shared" ref="U3587:U3650" si="398">ROUND(DATEDIF(S3587,T3587,"d")/7,0)</f>
        <v>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 s="10">
        <f t="shared" si="398"/>
        <v>9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 s="10">
        <f t="shared" si="398"/>
        <v>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 s="10">
        <f t="shared" si="398"/>
        <v>3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 s="10">
        <f t="shared" si="398"/>
        <v>4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 s="10">
        <f t="shared" si="398"/>
        <v>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 s="10">
        <f t="shared" si="398"/>
        <v>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 s="10">
        <f t="shared" si="398"/>
        <v>8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 s="10">
        <f t="shared" si="398"/>
        <v>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 s="10">
        <f t="shared" si="398"/>
        <v>4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 s="10">
        <f t="shared" si="398"/>
        <v>4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 s="10">
        <f t="shared" si="398"/>
        <v>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 s="10">
        <f t="shared" si="398"/>
        <v>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 s="10">
        <f t="shared" si="398"/>
        <v>3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 s="10">
        <f t="shared" si="398"/>
        <v>4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 s="10">
        <f t="shared" si="398"/>
        <v>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 s="10">
        <f t="shared" si="398"/>
        <v>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 s="10">
        <f t="shared" si="398"/>
        <v>9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 s="10">
        <f t="shared" si="398"/>
        <v>4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 s="10">
        <f t="shared" si="398"/>
        <v>1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 s="10">
        <f t="shared" si="398"/>
        <v>4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 s="10">
        <f t="shared" si="398"/>
        <v>4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 s="10">
        <f t="shared" si="398"/>
        <v>2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 s="10">
        <f t="shared" si="398"/>
        <v>5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 s="10">
        <f t="shared" si="398"/>
        <v>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 s="10">
        <f t="shared" si="398"/>
        <v>4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 s="10">
        <f t="shared" si="398"/>
        <v>4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 s="10">
        <f t="shared" si="398"/>
        <v>1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 s="10">
        <f t="shared" si="398"/>
        <v>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 s="10">
        <f t="shared" si="398"/>
        <v>4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 s="10">
        <f t="shared" si="398"/>
        <v>4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 s="10">
        <f t="shared" si="398"/>
        <v>4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 s="10">
        <f t="shared" si="398"/>
        <v>2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 s="10">
        <f t="shared" si="398"/>
        <v>4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 s="10">
        <f t="shared" si="398"/>
        <v>5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 s="10">
        <f t="shared" si="398"/>
        <v>4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 s="10">
        <f t="shared" si="398"/>
        <v>3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 s="10">
        <f t="shared" si="398"/>
        <v>5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 s="10">
        <f t="shared" si="398"/>
        <v>3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 s="10">
        <f t="shared" si="398"/>
        <v>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 s="10">
        <f t="shared" si="398"/>
        <v>4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 s="10">
        <f t="shared" si="398"/>
        <v>3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 s="10">
        <f t="shared" si="398"/>
        <v>7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7" t="str">
        <f t="shared" si="393"/>
        <v>0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 s="10">
        <f t="shared" si="398"/>
        <v>9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 s="10">
        <f t="shared" si="398"/>
        <v>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 s="10">
        <f t="shared" si="398"/>
        <v>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 s="10">
        <f t="shared" si="398"/>
        <v>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 s="10">
        <f t="shared" si="398"/>
        <v>3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 s="10">
        <f t="shared" si="398"/>
        <v>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 s="10">
        <f t="shared" si="398"/>
        <v>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 s="10">
        <f t="shared" si="398"/>
        <v>4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7" t="str">
        <f t="shared" si="393"/>
        <v>0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 s="10">
        <f t="shared" si="398"/>
        <v>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 s="10">
        <f t="shared" si="398"/>
        <v>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 s="10">
        <f t="shared" si="398"/>
        <v>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 s="10">
        <f t="shared" si="398"/>
        <v>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 s="10">
        <f t="shared" si="398"/>
        <v>4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7" t="str">
        <f t="shared" si="393"/>
        <v>0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 s="10">
        <f t="shared" si="398"/>
        <v>3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 s="10">
        <f t="shared" si="398"/>
        <v>6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7" t="str">
        <f t="shared" si="393"/>
        <v>0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 s="10">
        <f t="shared" si="398"/>
        <v>6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 s="10">
        <f t="shared" si="398"/>
        <v>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 s="10">
        <f t="shared" si="398"/>
        <v>4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 s="10">
        <f t="shared" si="398"/>
        <v>4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 s="10">
        <f t="shared" si="398"/>
        <v>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7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41887.292187500003</v>
      </c>
      <c r="T3650" s="11">
        <f t="shared" si="397"/>
        <v>41917.292187500003</v>
      </c>
      <c r="U3650" s="10">
        <f t="shared" si="398"/>
        <v>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E:E/D:D</f>
        <v>1.04</v>
      </c>
      <c r="P3651" s="7">
        <f t="shared" ref="P3651:P3714" si="400">IFERROR(E3651/L3651,"0")</f>
        <v>97.5</v>
      </c>
      <c r="Q3651" t="str">
        <f t="shared" ref="Q3651:Q3714" si="401">LEFT(N3651, SEARCH("/",N3651,1)-1)</f>
        <v>theater</v>
      </c>
      <c r="R3651" t="str">
        <f t="shared" ref="R3651:R3714" si="402">RIGHT(N3651, LEN(N3651)-SEARCH("/", N3651))</f>
        <v>plays</v>
      </c>
      <c r="S3651" s="11">
        <f t="shared" ref="S3651:S3714" si="403">(((J3651/60)/60)/24)+DATE(1970,1,1)</f>
        <v>41780.712893518517</v>
      </c>
      <c r="T3651" s="11">
        <f t="shared" ref="T3651:T3714" si="404">(((I3651/60)/60)/24)+DATE(1970,1,1)</f>
        <v>41806.712893518517</v>
      </c>
      <c r="U3651" s="10">
        <f t="shared" ref="U3651:U3714" si="405">ROUND(DATEDIF(S3651,T3651,"d")/7,0)</f>
        <v>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 s="10">
        <f t="shared" si="405"/>
        <v>3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 s="10">
        <f t="shared" si="405"/>
        <v>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 s="10">
        <f t="shared" si="405"/>
        <v>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 s="10">
        <f t="shared" si="405"/>
        <v>4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 s="10">
        <f t="shared" si="405"/>
        <v>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 s="10">
        <f t="shared" si="405"/>
        <v>4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 s="10">
        <f t="shared" si="405"/>
        <v>4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 s="10">
        <f t="shared" si="405"/>
        <v>3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 s="10">
        <f t="shared" si="405"/>
        <v>7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 s="10">
        <f t="shared" si="405"/>
        <v>4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 s="10">
        <f t="shared" si="405"/>
        <v>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 s="10">
        <f t="shared" si="405"/>
        <v>3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 s="10">
        <f t="shared" si="405"/>
        <v>4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 s="10">
        <f t="shared" si="405"/>
        <v>9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 s="10">
        <f t="shared" si="405"/>
        <v>2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 s="10">
        <f t="shared" si="405"/>
        <v>2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 s="10">
        <f t="shared" si="405"/>
        <v>3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 s="10">
        <f t="shared" si="405"/>
        <v>4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 s="10">
        <f t="shared" si="405"/>
        <v>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 s="10">
        <f t="shared" si="405"/>
        <v>4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 s="10">
        <f t="shared" si="405"/>
        <v>2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 s="10">
        <f t="shared" si="405"/>
        <v>3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 s="10">
        <f t="shared" si="405"/>
        <v>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 s="10">
        <f t="shared" si="405"/>
        <v>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 s="10">
        <f t="shared" si="405"/>
        <v>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 s="10">
        <f t="shared" si="405"/>
        <v>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 s="10">
        <f t="shared" si="405"/>
        <v>3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 s="10">
        <f t="shared" si="405"/>
        <v>3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 s="10">
        <f t="shared" si="405"/>
        <v>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 s="10">
        <f t="shared" si="405"/>
        <v>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 s="10">
        <f t="shared" si="405"/>
        <v>3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 s="10">
        <f t="shared" si="405"/>
        <v>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 s="10">
        <f t="shared" si="405"/>
        <v>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 s="10">
        <f t="shared" si="405"/>
        <v>4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 s="10">
        <f t="shared" si="405"/>
        <v>4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 s="10">
        <f t="shared" si="405"/>
        <v>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 s="10">
        <f t="shared" si="405"/>
        <v>2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 s="10">
        <f t="shared" si="405"/>
        <v>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 s="10">
        <f t="shared" si="405"/>
        <v>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 s="10">
        <f t="shared" si="405"/>
        <v>4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 s="10">
        <f t="shared" si="405"/>
        <v>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 s="10">
        <f t="shared" si="405"/>
        <v>6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 s="10">
        <f t="shared" si="405"/>
        <v>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 s="10">
        <f t="shared" si="405"/>
        <v>4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 s="10">
        <f t="shared" si="405"/>
        <v>5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 s="10">
        <f t="shared" si="405"/>
        <v>3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 s="10">
        <f t="shared" si="405"/>
        <v>9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 s="10">
        <f t="shared" si="405"/>
        <v>3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 s="10">
        <f t="shared" si="405"/>
        <v>4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 s="10">
        <f t="shared" si="405"/>
        <v>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 s="10">
        <f t="shared" si="405"/>
        <v>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 s="10">
        <f t="shared" si="405"/>
        <v>4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 s="10">
        <f t="shared" si="405"/>
        <v>5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 s="10">
        <f t="shared" si="405"/>
        <v>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 s="10">
        <f t="shared" si="405"/>
        <v>9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 s="10">
        <f t="shared" si="405"/>
        <v>3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 s="10">
        <f t="shared" si="405"/>
        <v>2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 s="10">
        <f t="shared" si="405"/>
        <v>3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 s="10">
        <f t="shared" si="405"/>
        <v>2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 s="10">
        <f t="shared" si="405"/>
        <v>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 s="10">
        <f t="shared" si="405"/>
        <v>4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 s="10">
        <f t="shared" si="405"/>
        <v>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7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  <c r="U3714" s="10">
        <f t="shared" si="405"/>
        <v>3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E:E/D:D</f>
        <v>1.0149999999999999</v>
      </c>
      <c r="P3715" s="7">
        <f t="shared" ref="P3715:P3778" si="407">IFERROR(E3715/L3715,"0")</f>
        <v>106.84210526315789</v>
      </c>
      <c r="Q3715" t="str">
        <f t="shared" ref="Q3715:Q3778" si="408">LEFT(N3715, SEARCH("/",N3715,1)-1)</f>
        <v>theater</v>
      </c>
      <c r="R3715" t="str">
        <f t="shared" ref="R3715:R3778" si="409">RIGHT(N3715, LEN(N3715)-SEARCH("/", N3715))</f>
        <v>plays</v>
      </c>
      <c r="S3715" s="11">
        <f t="shared" ref="S3715:S3778" si="410">(((J3715/60)/60)/24)+DATE(1970,1,1)</f>
        <v>42505.738032407404</v>
      </c>
      <c r="T3715" s="11">
        <f t="shared" ref="T3715:T3778" si="411">(((I3715/60)/60)/24)+DATE(1970,1,1)</f>
        <v>42525.738032407404</v>
      </c>
      <c r="U3715" s="10">
        <f t="shared" ref="U3715:U3778" si="412">ROUND(DATEDIF(S3715,T3715,"d")/7,0)</f>
        <v>3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 s="10">
        <f t="shared" si="412"/>
        <v>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 s="10">
        <f t="shared" si="412"/>
        <v>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 s="10">
        <f t="shared" si="412"/>
        <v>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 s="10">
        <f t="shared" si="412"/>
        <v>4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 s="10">
        <f t="shared" si="412"/>
        <v>4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 s="10">
        <f t="shared" si="412"/>
        <v>4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 s="10">
        <f t="shared" si="412"/>
        <v>3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 s="10">
        <f t="shared" si="412"/>
        <v>3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 s="10">
        <f t="shared" si="412"/>
        <v>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 s="10">
        <f t="shared" si="412"/>
        <v>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 s="10">
        <f t="shared" si="412"/>
        <v>4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 s="10">
        <f t="shared" si="412"/>
        <v>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 s="10">
        <f t="shared" si="412"/>
        <v>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 s="10">
        <f t="shared" si="412"/>
        <v>4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 s="10">
        <f t="shared" si="412"/>
        <v>4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 s="10">
        <f t="shared" si="412"/>
        <v>6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 s="10">
        <f t="shared" si="412"/>
        <v>4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 s="10">
        <f t="shared" si="412"/>
        <v>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 s="10">
        <f t="shared" si="412"/>
        <v>9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7" t="str">
        <f t="shared" si="407"/>
        <v>0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 s="10">
        <f t="shared" si="412"/>
        <v>1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 s="10">
        <f t="shared" si="412"/>
        <v>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 s="10">
        <f t="shared" si="412"/>
        <v>4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 s="10">
        <f t="shared" si="412"/>
        <v>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 s="10">
        <f t="shared" si="412"/>
        <v>3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 s="10">
        <f t="shared" si="412"/>
        <v>3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 s="10">
        <f t="shared" si="412"/>
        <v>3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 s="10">
        <f t="shared" si="412"/>
        <v>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7" t="str">
        <f t="shared" si="407"/>
        <v>0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 s="10">
        <f t="shared" si="412"/>
        <v>4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 s="10">
        <f t="shared" si="412"/>
        <v>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7" t="str">
        <f t="shared" si="407"/>
        <v>0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 s="10">
        <f t="shared" si="412"/>
        <v>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7" t="str">
        <f t="shared" si="407"/>
        <v>0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 s="10">
        <f t="shared" si="412"/>
        <v>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 s="10">
        <f t="shared" si="412"/>
        <v>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 s="10">
        <f t="shared" si="412"/>
        <v>4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 s="10">
        <f t="shared" si="412"/>
        <v>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 s="10">
        <f t="shared" si="412"/>
        <v>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 s="10">
        <f t="shared" si="412"/>
        <v>4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 s="10">
        <f t="shared" si="412"/>
        <v>4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 s="10">
        <f t="shared" si="412"/>
        <v>8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 s="10">
        <f t="shared" si="412"/>
        <v>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 s="10">
        <f t="shared" si="412"/>
        <v>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 s="10">
        <f t="shared" si="412"/>
        <v>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 s="10">
        <f t="shared" si="412"/>
        <v>4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 s="10">
        <f t="shared" si="412"/>
        <v>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 s="10">
        <f t="shared" si="412"/>
        <v>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 s="10">
        <f t="shared" si="412"/>
        <v>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 s="10">
        <f t="shared" si="412"/>
        <v>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 s="10">
        <f t="shared" si="412"/>
        <v>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 s="10">
        <f t="shared" si="412"/>
        <v>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 s="10">
        <f t="shared" si="412"/>
        <v>4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 s="10">
        <f t="shared" si="412"/>
        <v>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 s="10">
        <f t="shared" si="412"/>
        <v>3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 s="10">
        <f t="shared" si="412"/>
        <v>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 s="10">
        <f t="shared" si="412"/>
        <v>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 s="10">
        <f t="shared" si="412"/>
        <v>2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 s="10">
        <f t="shared" si="412"/>
        <v>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 s="10">
        <f t="shared" si="412"/>
        <v>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 s="10">
        <f t="shared" si="412"/>
        <v>4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 s="10">
        <f t="shared" si="412"/>
        <v>2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 s="10">
        <f t="shared" si="412"/>
        <v>3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 s="10">
        <f t="shared" si="412"/>
        <v>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 s="10">
        <f t="shared" si="412"/>
        <v>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 s="10">
        <f t="shared" si="412"/>
        <v>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41814.367800925924</v>
      </c>
      <c r="T3778" s="11">
        <f t="shared" si="411"/>
        <v>41852.041666666664</v>
      </c>
      <c r="U3778" s="10">
        <f t="shared" si="412"/>
        <v>5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E:E/D:D</f>
        <v>1.4319999999999999</v>
      </c>
      <c r="P3779" s="7">
        <f t="shared" ref="P3779:P3842" si="414">IFERROR(E3779/L3779,"0")</f>
        <v>48.542372881355931</v>
      </c>
      <c r="Q3779" t="str">
        <f t="shared" ref="Q3779:Q3842" si="415">LEFT(N3779, SEARCH("/",N3779,1)-1)</f>
        <v>theater</v>
      </c>
      <c r="R3779" t="str">
        <f t="shared" ref="R3779:R3842" si="416">RIGHT(N3779, LEN(N3779)-SEARCH("/", N3779))</f>
        <v>musical</v>
      </c>
      <c r="S3779" s="11">
        <f t="shared" ref="S3779:S3842" si="417">(((J3779/60)/60)/24)+DATE(1970,1,1)</f>
        <v>41887.111354166671</v>
      </c>
      <c r="T3779" s="11">
        <f t="shared" ref="T3779:T3842" si="418">(((I3779/60)/60)/24)+DATE(1970,1,1)</f>
        <v>41909.166666666664</v>
      </c>
      <c r="U3779" s="10">
        <f t="shared" ref="U3779:U3842" si="419">ROUND(DATEDIF(S3779,T3779,"d")/7,0)</f>
        <v>3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 s="10">
        <f t="shared" si="419"/>
        <v>9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 s="10">
        <f t="shared" si="419"/>
        <v>4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 s="10">
        <f t="shared" si="419"/>
        <v>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 s="10">
        <f t="shared" si="419"/>
        <v>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 s="10">
        <f t="shared" si="419"/>
        <v>4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 s="10">
        <f t="shared" si="419"/>
        <v>3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 s="10">
        <f t="shared" si="419"/>
        <v>4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 s="10">
        <f t="shared" si="419"/>
        <v>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 s="10">
        <f t="shared" si="419"/>
        <v>4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 s="10">
        <f t="shared" si="419"/>
        <v>4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 s="10">
        <f t="shared" si="419"/>
        <v>4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 s="10">
        <f t="shared" si="419"/>
        <v>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7" t="str">
        <f t="shared" si="414"/>
        <v>0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 s="10">
        <f t="shared" si="419"/>
        <v>4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7" t="str">
        <f t="shared" si="414"/>
        <v>0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 s="10">
        <f t="shared" si="419"/>
        <v>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 s="10">
        <f t="shared" si="419"/>
        <v>4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 s="10">
        <f t="shared" si="419"/>
        <v>3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 s="10">
        <f t="shared" si="419"/>
        <v>4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 s="10">
        <f t="shared" si="419"/>
        <v>6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 s="10">
        <f t="shared" si="419"/>
        <v>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 s="10">
        <f t="shared" si="419"/>
        <v>4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 s="10">
        <f t="shared" si="419"/>
        <v>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 s="10">
        <f t="shared" si="419"/>
        <v>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 s="10">
        <f t="shared" si="419"/>
        <v>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 s="10">
        <f t="shared" si="419"/>
        <v>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7" t="str">
        <f t="shared" si="414"/>
        <v>0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 s="10">
        <f t="shared" si="419"/>
        <v>4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 s="10">
        <f t="shared" si="419"/>
        <v>4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7" t="str">
        <f t="shared" si="414"/>
        <v>0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 s="10">
        <f t="shared" si="419"/>
        <v>8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 s="10">
        <f t="shared" si="419"/>
        <v>9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 s="10">
        <f t="shared" si="419"/>
        <v>3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 s="10">
        <f t="shared" si="419"/>
        <v>1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 s="10">
        <f t="shared" si="419"/>
        <v>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 s="10">
        <f t="shared" si="419"/>
        <v>7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 s="10">
        <f t="shared" si="419"/>
        <v>4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 s="10">
        <f t="shared" si="419"/>
        <v>5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 s="10">
        <f t="shared" si="419"/>
        <v>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 s="10">
        <f t="shared" si="419"/>
        <v>5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 s="10">
        <f t="shared" si="419"/>
        <v>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 s="10">
        <f t="shared" si="419"/>
        <v>4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 s="10">
        <f t="shared" si="419"/>
        <v>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 s="10">
        <f t="shared" si="419"/>
        <v>2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 s="10">
        <f t="shared" si="419"/>
        <v>4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 s="10">
        <f t="shared" si="419"/>
        <v>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 s="10">
        <f t="shared" si="419"/>
        <v>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 s="10">
        <f t="shared" si="419"/>
        <v>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 s="10">
        <f t="shared" si="419"/>
        <v>8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 s="10">
        <f t="shared" si="419"/>
        <v>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 s="10">
        <f t="shared" si="419"/>
        <v>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 s="10">
        <f t="shared" si="419"/>
        <v>3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 s="10">
        <f t="shared" si="419"/>
        <v>4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 s="10">
        <f t="shared" si="419"/>
        <v>8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 s="10">
        <f t="shared" si="419"/>
        <v>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 s="10">
        <f t="shared" si="419"/>
        <v>3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 s="10">
        <f t="shared" si="419"/>
        <v>2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 s="10">
        <f t="shared" si="419"/>
        <v>3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 s="10">
        <f t="shared" si="419"/>
        <v>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 s="10">
        <f t="shared" si="419"/>
        <v>2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 s="10">
        <f t="shared" si="419"/>
        <v>4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 s="10">
        <f t="shared" si="419"/>
        <v>3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 s="10">
        <f t="shared" si="419"/>
        <v>5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 s="10">
        <f t="shared" si="419"/>
        <v>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 s="10">
        <f t="shared" si="419"/>
        <v>4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 s="10">
        <f t="shared" si="419"/>
        <v>9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7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42432.701724537037</v>
      </c>
      <c r="T3842" s="11">
        <f t="shared" si="418"/>
        <v>42457.660057870366</v>
      </c>
      <c r="U3842" s="10">
        <f t="shared" si="419"/>
        <v>4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E:E/D:D</f>
        <v>8.72E-2</v>
      </c>
      <c r="P3843" s="7">
        <f t="shared" ref="P3843:P3906" si="421">IFERROR(E3843/L3843,"0")</f>
        <v>25.647058823529413</v>
      </c>
      <c r="Q3843" t="str">
        <f t="shared" ref="Q3843:Q3906" si="422">LEFT(N3843, SEARCH("/",N3843,1)-1)</f>
        <v>theater</v>
      </c>
      <c r="R3843" t="str">
        <f t="shared" ref="R3843:R3906" si="423">RIGHT(N3843, LEN(N3843)-SEARCH("/", N3843))</f>
        <v>plays</v>
      </c>
      <c r="S3843" s="11">
        <f t="shared" ref="S3843:S3906" si="424">(((J3843/60)/60)/24)+DATE(1970,1,1)</f>
        <v>41780.785729166666</v>
      </c>
      <c r="T3843" s="11">
        <f t="shared" ref="T3843:T3906" si="425">(((I3843/60)/60)/24)+DATE(1970,1,1)</f>
        <v>41840.785729166666</v>
      </c>
      <c r="U3843" s="10">
        <f t="shared" ref="U3843:U3906" si="426">ROUND(DATEDIF(S3843,T3843,"d")/7,0)</f>
        <v>9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 s="10">
        <f t="shared" si="426"/>
        <v>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 s="10">
        <f t="shared" si="426"/>
        <v>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 s="10">
        <f t="shared" si="426"/>
        <v>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 s="10">
        <f t="shared" si="426"/>
        <v>4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 s="10">
        <f t="shared" si="426"/>
        <v>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 s="10">
        <f t="shared" si="426"/>
        <v>6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 s="10">
        <f t="shared" si="426"/>
        <v>4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 s="10">
        <f t="shared" si="426"/>
        <v>4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 s="10">
        <f t="shared" si="426"/>
        <v>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 s="10">
        <f t="shared" si="426"/>
        <v>4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 s="10">
        <f t="shared" si="426"/>
        <v>4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 s="10">
        <f t="shared" si="426"/>
        <v>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 s="10">
        <f t="shared" si="426"/>
        <v>4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 s="10">
        <f t="shared" si="426"/>
        <v>4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 s="10">
        <f t="shared" si="426"/>
        <v>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 s="10">
        <f t="shared" si="426"/>
        <v>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 s="10">
        <f t="shared" si="426"/>
        <v>3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 s="10">
        <f t="shared" si="426"/>
        <v>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 s="10">
        <f t="shared" si="426"/>
        <v>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 s="10">
        <f t="shared" si="426"/>
        <v>6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 s="10">
        <f t="shared" si="426"/>
        <v>2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7" t="str">
        <f t="shared" si="421"/>
        <v>0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 s="10">
        <f t="shared" si="426"/>
        <v>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 s="10">
        <f t="shared" si="426"/>
        <v>4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 s="10">
        <f t="shared" si="426"/>
        <v>6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 s="10">
        <f t="shared" si="426"/>
        <v>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 s="10">
        <f t="shared" si="426"/>
        <v>4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 s="10">
        <f t="shared" si="426"/>
        <v>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 s="10">
        <f t="shared" si="426"/>
        <v>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 s="10">
        <f t="shared" si="426"/>
        <v>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 s="10">
        <f t="shared" si="426"/>
        <v>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7" t="str">
        <f t="shared" si="421"/>
        <v>0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 s="10">
        <f t="shared" si="426"/>
        <v>7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7" t="str">
        <f t="shared" si="421"/>
        <v>0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 s="10">
        <f t="shared" si="426"/>
        <v>4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7" t="str">
        <f t="shared" si="421"/>
        <v>0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 s="10">
        <f t="shared" si="426"/>
        <v>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7" t="str">
        <f t="shared" si="421"/>
        <v>0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 s="10">
        <f t="shared" si="426"/>
        <v>0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 s="10">
        <f t="shared" si="426"/>
        <v>4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 s="10">
        <f t="shared" si="426"/>
        <v>4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 s="10">
        <f t="shared" si="426"/>
        <v>4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7" t="str">
        <f t="shared" si="421"/>
        <v>0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 s="10">
        <f t="shared" si="426"/>
        <v>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 s="10">
        <f t="shared" si="426"/>
        <v>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 s="10">
        <f t="shared" si="426"/>
        <v>4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7" t="str">
        <f t="shared" si="421"/>
        <v>0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 s="10">
        <f t="shared" si="426"/>
        <v>4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7" t="str">
        <f t="shared" si="421"/>
        <v>0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 s="10">
        <f t="shared" si="426"/>
        <v>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7" t="str">
        <f t="shared" si="421"/>
        <v>0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 s="10">
        <f t="shared" si="426"/>
        <v>4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7" t="str">
        <f t="shared" si="421"/>
        <v>0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 s="10">
        <f t="shared" si="426"/>
        <v>4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7" t="str">
        <f t="shared" si="421"/>
        <v>0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 s="10">
        <f t="shared" si="426"/>
        <v>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 s="10">
        <f t="shared" si="426"/>
        <v>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 s="10">
        <f t="shared" si="426"/>
        <v>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 s="10">
        <f t="shared" si="426"/>
        <v>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 s="10">
        <f t="shared" si="426"/>
        <v>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 s="10">
        <f t="shared" si="426"/>
        <v>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7" t="str">
        <f t="shared" si="421"/>
        <v>0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 s="10">
        <f t="shared" si="426"/>
        <v>1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 s="10">
        <f t="shared" si="426"/>
        <v>6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 s="10">
        <f t="shared" si="426"/>
        <v>4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 s="10">
        <f t="shared" si="426"/>
        <v>4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 s="10">
        <f t="shared" si="426"/>
        <v>2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 s="10">
        <f t="shared" si="426"/>
        <v>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 s="10">
        <f t="shared" si="426"/>
        <v>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 s="10">
        <f t="shared" si="426"/>
        <v>3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 s="10">
        <f t="shared" si="426"/>
        <v>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 s="10">
        <f t="shared" si="426"/>
        <v>6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 s="10">
        <f t="shared" si="426"/>
        <v>4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7" t="str">
        <f t="shared" si="421"/>
        <v>0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 s="10">
        <f t="shared" si="426"/>
        <v>6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7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42095.229166666672</v>
      </c>
      <c r="T3906" s="11">
        <f t="shared" si="425"/>
        <v>42109.211111111115</v>
      </c>
      <c r="U3906" s="10">
        <f t="shared" si="426"/>
        <v>2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E:E/D:D</f>
        <v>0.11533333333333333</v>
      </c>
      <c r="P3907" s="7">
        <f t="shared" ref="P3907:P3970" si="428">IFERROR(E3907/L3907,"0")</f>
        <v>24.714285714285715</v>
      </c>
      <c r="Q3907" t="str">
        <f t="shared" ref="Q3907:Q3970" si="429">LEFT(N3907, SEARCH("/",N3907,1)-1)</f>
        <v>theater</v>
      </c>
      <c r="R3907" t="str">
        <f t="shared" ref="R3907:R3970" si="430">RIGHT(N3907, LEN(N3907)-SEARCH("/", N3907))</f>
        <v>plays</v>
      </c>
      <c r="S3907" s="11">
        <f t="shared" ref="S3907:S3970" si="431">(((J3907/60)/60)/24)+DATE(1970,1,1)</f>
        <v>42124.623877314814</v>
      </c>
      <c r="T3907" s="11">
        <f t="shared" ref="T3907:T3970" si="432">(((I3907/60)/60)/24)+DATE(1970,1,1)</f>
        <v>42166.958333333328</v>
      </c>
      <c r="U3907" s="10">
        <f t="shared" ref="U3907:U3970" si="433">ROUND(DATEDIF(S3907,T3907,"d")/7,0)</f>
        <v>6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 s="10">
        <f t="shared" si="433"/>
        <v>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 s="10">
        <f t="shared" si="433"/>
        <v>5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 s="10">
        <f t="shared" si="433"/>
        <v>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 s="10">
        <f t="shared" si="433"/>
        <v>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 s="10">
        <f t="shared" si="433"/>
        <v>4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 s="10">
        <f t="shared" si="433"/>
        <v>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 s="10">
        <f t="shared" si="433"/>
        <v>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 s="10">
        <f t="shared" si="433"/>
        <v>4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 s="10">
        <f t="shared" si="433"/>
        <v>3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 s="10">
        <f t="shared" si="433"/>
        <v>4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7" t="str">
        <f t="shared" si="428"/>
        <v>0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 s="10">
        <f t="shared" si="433"/>
        <v>4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 s="10">
        <f t="shared" si="433"/>
        <v>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 s="10">
        <f t="shared" si="433"/>
        <v>2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 s="10">
        <f t="shared" si="433"/>
        <v>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 s="10">
        <f t="shared" si="433"/>
        <v>4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7" t="str">
        <f t="shared" si="428"/>
        <v>0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 s="10">
        <f t="shared" si="433"/>
        <v>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 s="10">
        <f t="shared" si="433"/>
        <v>6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 s="10">
        <f t="shared" si="433"/>
        <v>4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 s="10">
        <f t="shared" si="433"/>
        <v>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 s="10">
        <f t="shared" si="433"/>
        <v>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 s="10">
        <f t="shared" si="433"/>
        <v>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 s="10">
        <f t="shared" si="433"/>
        <v>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 s="10">
        <f t="shared" si="433"/>
        <v>4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 s="10">
        <f t="shared" si="433"/>
        <v>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7" t="str">
        <f t="shared" si="428"/>
        <v>0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 s="10">
        <f t="shared" si="433"/>
        <v>4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7" t="str">
        <f t="shared" si="428"/>
        <v>0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 s="10">
        <f t="shared" si="433"/>
        <v>4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 s="10">
        <f t="shared" si="433"/>
        <v>4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 s="10">
        <f t="shared" si="433"/>
        <v>4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 s="10">
        <f t="shared" si="433"/>
        <v>6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 s="10">
        <f t="shared" si="433"/>
        <v>9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7" t="str">
        <f t="shared" si="428"/>
        <v>0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 s="10">
        <f t="shared" si="433"/>
        <v>4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 s="10">
        <f t="shared" si="433"/>
        <v>4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 s="10">
        <f t="shared" si="433"/>
        <v>4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 s="10">
        <f t="shared" si="433"/>
        <v>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 s="10">
        <f t="shared" si="433"/>
        <v>6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 s="10">
        <f t="shared" si="433"/>
        <v>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7" t="str">
        <f t="shared" si="428"/>
        <v>0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 s="10">
        <f t="shared" si="433"/>
        <v>9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 s="10">
        <f t="shared" si="433"/>
        <v>4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7" t="str">
        <f t="shared" si="428"/>
        <v>0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 s="10">
        <f t="shared" si="433"/>
        <v>4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 s="10">
        <f t="shared" si="433"/>
        <v>4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 s="10">
        <f t="shared" si="433"/>
        <v>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 s="10">
        <f t="shared" si="433"/>
        <v>4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7" t="str">
        <f t="shared" si="428"/>
        <v>0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 s="10">
        <f t="shared" si="433"/>
        <v>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 s="10">
        <f t="shared" si="433"/>
        <v>4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 s="10">
        <f t="shared" si="433"/>
        <v>4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 s="10">
        <f t="shared" si="433"/>
        <v>9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 s="10">
        <f t="shared" si="433"/>
        <v>9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7" t="str">
        <f t="shared" si="428"/>
        <v>0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 s="10">
        <f t="shared" si="433"/>
        <v>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7" t="str">
        <f t="shared" si="428"/>
        <v>0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 s="10">
        <f t="shared" si="433"/>
        <v>9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 s="10">
        <f t="shared" si="433"/>
        <v>4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7" t="str">
        <f t="shared" si="428"/>
        <v>0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 s="10">
        <f t="shared" si="433"/>
        <v>4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 s="10">
        <f t="shared" si="433"/>
        <v>7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 s="10">
        <f t="shared" si="433"/>
        <v>5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 s="10">
        <f t="shared" si="433"/>
        <v>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 s="10">
        <f t="shared" si="433"/>
        <v>4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 s="10">
        <f t="shared" si="433"/>
        <v>3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 s="10">
        <f t="shared" si="433"/>
        <v>4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7" t="str">
        <f t="shared" si="428"/>
        <v>0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 s="10">
        <f t="shared" si="433"/>
        <v>4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 s="10">
        <f t="shared" si="433"/>
        <v>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 s="10">
        <f t="shared" si="433"/>
        <v>9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 s="10">
        <f t="shared" si="433"/>
        <v>6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 s="10">
        <f t="shared" si="433"/>
        <v>4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7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42452.815659722226</v>
      </c>
      <c r="T3970" s="11">
        <f t="shared" si="432"/>
        <v>42512.815659722226</v>
      </c>
      <c r="U3970" s="10">
        <f t="shared" si="433"/>
        <v>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E:E/D:D</f>
        <v>7.4690265486725665E-2</v>
      </c>
      <c r="P3971" s="7">
        <f t="shared" ref="P3971:P4034" si="435">IFERROR(E3971/L3971,"0")</f>
        <v>35.166666666666664</v>
      </c>
      <c r="Q3971" t="str">
        <f t="shared" ref="Q3971:Q4034" si="436">LEFT(N3971, SEARCH("/",N3971,1)-1)</f>
        <v>theater</v>
      </c>
      <c r="R3971" t="str">
        <f t="shared" ref="R3971:R4034" si="437">RIGHT(N3971, LEN(N3971)-SEARCH("/", N3971))</f>
        <v>plays</v>
      </c>
      <c r="S3971" s="11">
        <f t="shared" ref="S3971:S4034" si="438">(((J3971/60)/60)/24)+DATE(1970,1,1)</f>
        <v>42601.854699074072</v>
      </c>
      <c r="T3971" s="11">
        <f t="shared" ref="T3971:T4034" si="439">(((I3971/60)/60)/24)+DATE(1970,1,1)</f>
        <v>42611.163194444445</v>
      </c>
      <c r="U3971" s="10">
        <f t="shared" ref="U3971:U4034" si="440">ROUND(DATEDIF(S3971,T3971,"d")/7,0)</f>
        <v>1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 s="10">
        <f t="shared" si="440"/>
        <v>4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 s="10">
        <f t="shared" si="440"/>
        <v>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 s="10">
        <f t="shared" si="440"/>
        <v>9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 s="10">
        <f t="shared" si="440"/>
        <v>4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 s="10">
        <f t="shared" si="440"/>
        <v>4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7" t="str">
        <f t="shared" si="435"/>
        <v>0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 s="10">
        <f t="shared" si="440"/>
        <v>4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 s="10">
        <f t="shared" si="440"/>
        <v>3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 s="10">
        <f t="shared" si="440"/>
        <v>4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 s="10">
        <f t="shared" si="440"/>
        <v>9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 s="10">
        <f t="shared" si="440"/>
        <v>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 s="10">
        <f t="shared" si="440"/>
        <v>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 s="10">
        <f t="shared" si="440"/>
        <v>9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 s="10">
        <f t="shared" si="440"/>
        <v>9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 s="10">
        <f t="shared" si="440"/>
        <v>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 s="10">
        <f t="shared" si="440"/>
        <v>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 s="10">
        <f t="shared" si="440"/>
        <v>3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 s="10">
        <f t="shared" si="440"/>
        <v>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 s="10">
        <f t="shared" si="440"/>
        <v>1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 s="10">
        <f t="shared" si="440"/>
        <v>2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7" t="str">
        <f t="shared" si="435"/>
        <v>0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 s="10">
        <f t="shared" si="440"/>
        <v>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 s="10">
        <f t="shared" si="440"/>
        <v>4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 s="10">
        <f t="shared" si="440"/>
        <v>4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 s="10">
        <f t="shared" si="440"/>
        <v>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 s="10">
        <f t="shared" si="440"/>
        <v>4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 s="10">
        <f t="shared" si="440"/>
        <v>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 s="10">
        <f t="shared" si="440"/>
        <v>4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 s="10">
        <f t="shared" si="440"/>
        <v>2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7" t="str">
        <f t="shared" si="435"/>
        <v>0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 s="10">
        <f t="shared" si="440"/>
        <v>4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 s="10">
        <f t="shared" si="440"/>
        <v>4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 s="10">
        <f t="shared" si="440"/>
        <v>6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 s="10">
        <f t="shared" si="440"/>
        <v>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 s="10">
        <f t="shared" si="440"/>
        <v>3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 s="10">
        <f t="shared" si="440"/>
        <v>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 s="10">
        <f t="shared" si="440"/>
        <v>4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 s="10">
        <f t="shared" si="440"/>
        <v>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 s="10">
        <f t="shared" si="440"/>
        <v>9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 s="10">
        <f t="shared" si="440"/>
        <v>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 s="10">
        <f t="shared" si="440"/>
        <v>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 s="10">
        <f t="shared" si="440"/>
        <v>4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 s="10">
        <f t="shared" si="440"/>
        <v>6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 s="10">
        <f t="shared" si="440"/>
        <v>2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 s="10">
        <f t="shared" si="440"/>
        <v>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7" t="str">
        <f t="shared" si="435"/>
        <v>0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 s="10">
        <f t="shared" si="440"/>
        <v>4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 s="10">
        <f t="shared" si="440"/>
        <v>4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7" t="str">
        <f t="shared" si="435"/>
        <v>0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 s="10">
        <f t="shared" si="440"/>
        <v>2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 s="10">
        <f t="shared" si="440"/>
        <v>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 s="10">
        <f t="shared" si="440"/>
        <v>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 s="10">
        <f t="shared" si="440"/>
        <v>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 s="10">
        <f t="shared" si="440"/>
        <v>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 s="10">
        <f t="shared" si="440"/>
        <v>8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 s="10">
        <f t="shared" si="440"/>
        <v>4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 s="10">
        <f t="shared" si="440"/>
        <v>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 s="10">
        <f t="shared" si="440"/>
        <v>7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7" t="str">
        <f t="shared" si="435"/>
        <v>0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 s="10">
        <f t="shared" si="440"/>
        <v>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 s="10">
        <f t="shared" si="440"/>
        <v>4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 s="10">
        <f t="shared" si="440"/>
        <v>9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7" t="str">
        <f t="shared" si="435"/>
        <v>0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 s="10">
        <f t="shared" si="440"/>
        <v>9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 s="10">
        <f t="shared" si="440"/>
        <v>3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 s="10">
        <f t="shared" si="440"/>
        <v>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7" t="str">
        <f t="shared" si="435"/>
        <v>0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 s="10">
        <f t="shared" si="440"/>
        <v>4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 s="10">
        <f t="shared" si="440"/>
        <v>4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7" t="str">
        <f t="shared" si="435"/>
        <v>0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 s="10">
        <f t="shared" si="440"/>
        <v>7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7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42293.809212962966</v>
      </c>
      <c r="T4034" s="11">
        <f t="shared" si="439"/>
        <v>42353.85087962963</v>
      </c>
      <c r="U4034" s="10">
        <f t="shared" si="440"/>
        <v>9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E:E/D:D</f>
        <v>0.25698702928870293</v>
      </c>
      <c r="P4035" s="7">
        <f t="shared" ref="P4035:P4098" si="442">IFERROR(E4035/L4035,"0")</f>
        <v>65.340319148936175</v>
      </c>
      <c r="Q4035" t="str">
        <f t="shared" ref="Q4035:Q4098" si="443">LEFT(N4035, SEARCH("/",N4035,1)-1)</f>
        <v>theater</v>
      </c>
      <c r="R4035" t="str">
        <f t="shared" ref="R4035:R4098" si="444">RIGHT(N4035, LEN(N4035)-SEARCH("/", N4035))</f>
        <v>plays</v>
      </c>
      <c r="S4035" s="11">
        <f t="shared" ref="S4035:S4098" si="445">(((J4035/60)/60)/24)+DATE(1970,1,1)</f>
        <v>42614.268796296295</v>
      </c>
      <c r="T4035" s="11">
        <f t="shared" ref="T4035:T4098" si="446">(((I4035/60)/60)/24)+DATE(1970,1,1)</f>
        <v>42645.375</v>
      </c>
      <c r="U4035" s="10">
        <f t="shared" ref="U4035:U4098" si="447">ROUND(DATEDIF(S4035,T4035,"d")/7,0)</f>
        <v>4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 s="10">
        <f t="shared" si="447"/>
        <v>4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 s="10">
        <f t="shared" si="447"/>
        <v>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 s="10">
        <f t="shared" si="447"/>
        <v>2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 s="10">
        <f t="shared" si="447"/>
        <v>2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 s="10">
        <f t="shared" si="447"/>
        <v>9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 s="10">
        <f t="shared" si="447"/>
        <v>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 s="10">
        <f t="shared" si="447"/>
        <v>8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 s="10">
        <f t="shared" si="447"/>
        <v>9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 s="10">
        <f t="shared" si="447"/>
        <v>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7" t="str">
        <f t="shared" si="442"/>
        <v>0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 s="10">
        <f t="shared" si="447"/>
        <v>2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 s="10">
        <f t="shared" si="447"/>
        <v>4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 s="10">
        <f t="shared" si="447"/>
        <v>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 s="10">
        <f t="shared" si="447"/>
        <v>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 s="10">
        <f t="shared" si="447"/>
        <v>3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 s="10">
        <f t="shared" si="447"/>
        <v>5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 s="10">
        <f t="shared" si="447"/>
        <v>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 s="10">
        <f t="shared" si="447"/>
        <v>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7" t="str">
        <f t="shared" si="442"/>
        <v>0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 s="10">
        <f t="shared" si="447"/>
        <v>1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 s="10">
        <f t="shared" si="447"/>
        <v>9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 s="10">
        <f t="shared" si="447"/>
        <v>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7" t="str">
        <f t="shared" si="442"/>
        <v>0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 s="10">
        <f t="shared" si="447"/>
        <v>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 s="10">
        <f t="shared" si="447"/>
        <v>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 s="10">
        <f t="shared" si="447"/>
        <v>3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 s="10">
        <f t="shared" si="447"/>
        <v>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 s="10">
        <f t="shared" si="447"/>
        <v>2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 s="10">
        <f t="shared" si="447"/>
        <v>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 s="10">
        <f t="shared" si="447"/>
        <v>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7" t="str">
        <f t="shared" si="442"/>
        <v>0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 s="10">
        <f t="shared" si="447"/>
        <v>9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 s="10">
        <f t="shared" si="447"/>
        <v>4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 s="10">
        <f t="shared" si="447"/>
        <v>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 s="10">
        <f t="shared" si="447"/>
        <v>4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 s="10">
        <f t="shared" si="447"/>
        <v>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 s="10">
        <f t="shared" si="447"/>
        <v>4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 s="10">
        <f t="shared" si="447"/>
        <v>6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 s="10">
        <f t="shared" si="447"/>
        <v>4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 s="10">
        <f t="shared" si="447"/>
        <v>6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 s="10">
        <f t="shared" si="447"/>
        <v>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7" t="str">
        <f t="shared" si="442"/>
        <v>0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 s="10">
        <f t="shared" si="447"/>
        <v>4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 s="10">
        <f t="shared" si="447"/>
        <v>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 s="10">
        <f t="shared" si="447"/>
        <v>8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 s="10">
        <f t="shared" si="447"/>
        <v>4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 s="10">
        <f t="shared" si="447"/>
        <v>6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7" t="str">
        <f t="shared" si="442"/>
        <v>0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 s="10">
        <f t="shared" si="447"/>
        <v>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 s="10">
        <f t="shared" si="447"/>
        <v>4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7" t="str">
        <f t="shared" si="442"/>
        <v>0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 s="10">
        <f t="shared" si="447"/>
        <v>4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 s="10">
        <f t="shared" si="447"/>
        <v>4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7" t="str">
        <f t="shared" si="442"/>
        <v>0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 s="10">
        <f t="shared" si="447"/>
        <v>3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 s="10">
        <f t="shared" si="447"/>
        <v>4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 s="10">
        <f t="shared" si="447"/>
        <v>2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 s="10">
        <f t="shared" si="447"/>
        <v>4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 s="10">
        <f t="shared" si="447"/>
        <v>4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 s="10">
        <f t="shared" si="447"/>
        <v>4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 s="10">
        <f t="shared" si="447"/>
        <v>4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7" t="str">
        <f t="shared" si="442"/>
        <v>0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 s="10">
        <f t="shared" si="447"/>
        <v>4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 s="10">
        <f t="shared" si="447"/>
        <v>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 s="10">
        <f t="shared" si="447"/>
        <v>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 s="10">
        <f t="shared" si="447"/>
        <v>2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 s="10">
        <f t="shared" si="447"/>
        <v>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 s="10">
        <f t="shared" si="447"/>
        <v>9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 s="10">
        <f t="shared" si="447"/>
        <v>9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 s="10">
        <f t="shared" si="447"/>
        <v>6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 s="10">
        <f t="shared" si="447"/>
        <v>4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7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42750.530312499999</v>
      </c>
      <c r="T4098" s="11">
        <f t="shared" si="446"/>
        <v>42794.368749999994</v>
      </c>
      <c r="U4098" s="10">
        <f t="shared" si="447"/>
        <v>6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E:E/D:D</f>
        <v>0</v>
      </c>
      <c r="P4099" s="7" t="str">
        <f t="shared" ref="P4099:P4115" si="449">IFERROR(E4099/L4099,"0")</f>
        <v>0</v>
      </c>
      <c r="Q4099" t="str">
        <f t="shared" ref="Q4099:Q4115" si="450">LEFT(N4099, SEARCH("/",N4099,1)-1)</f>
        <v>theater</v>
      </c>
      <c r="R4099" t="str">
        <f t="shared" ref="R4099:R4115" si="451">RIGHT(N4099, LEN(N4099)-SEARCH("/", N4099))</f>
        <v>plays</v>
      </c>
      <c r="S4099" s="11">
        <f t="shared" ref="S4099:S4115" si="452">(((J4099/60)/60)/24)+DATE(1970,1,1)</f>
        <v>42344.824502314819</v>
      </c>
      <c r="T4099" s="11">
        <f t="shared" ref="T4099:T4115" si="453">(((I4099/60)/60)/24)+DATE(1970,1,1)</f>
        <v>42400.996527777781</v>
      </c>
      <c r="U4099" s="10">
        <f t="shared" ref="U4099:U4115" si="454">ROUND(DATEDIF(S4099,T4099,"d")/7,0)</f>
        <v>8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7" t="str">
        <f t="shared" si="449"/>
        <v>0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 s="10">
        <f t="shared" si="454"/>
        <v>4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 s="10">
        <f t="shared" si="454"/>
        <v>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7" t="str">
        <f t="shared" si="449"/>
        <v>0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 s="10">
        <f t="shared" si="454"/>
        <v>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7" t="str">
        <f t="shared" si="449"/>
        <v>0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 s="10">
        <f t="shared" si="454"/>
        <v>4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 s="10">
        <f t="shared" si="454"/>
        <v>4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 s="10">
        <f t="shared" si="454"/>
        <v>8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 s="10">
        <f t="shared" si="454"/>
        <v>4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 s="10">
        <f t="shared" si="454"/>
        <v>5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 s="10">
        <f t="shared" si="454"/>
        <v>6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 s="10">
        <f t="shared" si="454"/>
        <v>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 s="10">
        <f t="shared" si="454"/>
        <v>4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7" t="str">
        <f t="shared" si="449"/>
        <v>0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 s="10">
        <f t="shared" si="454"/>
        <v>4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 s="10">
        <f t="shared" si="454"/>
        <v>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 s="10">
        <f t="shared" si="454"/>
        <v>4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 s="10">
        <f t="shared" si="454"/>
        <v>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 s="10">
        <f t="shared" si="454"/>
        <v>3</v>
      </c>
    </row>
    <row r="4116" spans="1:21" x14ac:dyDescent="0.25">
      <c r="D4116">
        <f>COUNTIFS(Sheet1!$D$2:$D$4115,"&gt;" &amp; 999,Sheet1!$D$2:$D$4115,"&lt;" &amp; 5000)</f>
        <v>1425</v>
      </c>
    </row>
  </sheetData>
  <conditionalFormatting sqref="F2:F4115">
    <cfRule type="containsText" dxfId="7" priority="10" operator="containsText" text="live">
      <formula>NOT(ISERROR(SEARCH("live",F2)))</formula>
    </cfRule>
    <cfRule type="containsText" dxfId="6" priority="11" operator="containsText" text="successful">
      <formula>NOT(ISERROR(SEARCH("successful",F2)))</formula>
    </cfRule>
    <cfRule type="containsText" dxfId="5" priority="12" operator="containsText" text="canceled">
      <formula>NOT(ISERROR(SEARCH("canceled",F2)))</formula>
    </cfRule>
    <cfRule type="containsText" dxfId="4" priority="13" operator="containsText" text="successful">
      <formula>NOT(ISERROR(SEARCH("successful",F2)))</formula>
    </cfRule>
    <cfRule type="containsText" dxfId="3" priority="14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8"/>
      </colorScale>
    </cfRule>
    <cfRule type="colorScale" priority="2">
      <colorScale>
        <cfvo type="num" val="0"/>
        <cfvo type="num" val="100"/>
        <cfvo type="num" val="200"/>
        <color rgb="FFF8696B"/>
        <color theme="9"/>
        <color theme="8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num" val="200"/>
        <color rgb="FFF8696B"/>
        <color rgb="FFFFEB84"/>
        <color rgb="FF63BE7B"/>
      </colorScale>
    </cfRule>
    <cfRule type="colorScale" priority="6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19">
    <cfRule type="colorScale" priority="7">
      <colorScale>
        <cfvo type="num" val="0"/>
        <cfvo type="num" val="0"/>
        <cfvo type="num" val="0"/>
        <color rgb="FFFF7128"/>
        <color theme="9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5E6BE-228B-46A1-BF4D-1C5BC3ACE9D5}">
  <dimension ref="B3:F16"/>
  <sheetViews>
    <sheetView topLeftCell="A4" workbookViewId="0">
      <selection activeCell="D55" sqref="D55"/>
    </sheetView>
  </sheetViews>
  <sheetFormatPr defaultRowHeight="15" x14ac:dyDescent="0.25"/>
  <cols>
    <col min="2" max="2" width="13.5703125" bestFit="1" customWidth="1"/>
    <col min="3" max="3" width="16.28515625" bestFit="1" customWidth="1"/>
    <col min="4" max="4" width="8.85546875" bestFit="1" customWidth="1"/>
    <col min="5" max="5" width="6.140625" bestFit="1" customWidth="1"/>
    <col min="6" max="7" width="11.28515625" bestFit="1" customWidth="1"/>
    <col min="8" max="8" width="16.28515625" bestFit="1" customWidth="1"/>
    <col min="9" max="9" width="13.85546875" bestFit="1" customWidth="1"/>
    <col min="10" max="17" width="12.28515625" bestFit="1" customWidth="1"/>
    <col min="18" max="18" width="11" bestFit="1" customWidth="1"/>
    <col min="19" max="21" width="7.5703125" bestFit="1" customWidth="1"/>
    <col min="22" max="22" width="9.140625" bestFit="1" customWidth="1"/>
    <col min="23" max="30" width="12.28515625" bestFit="1" customWidth="1"/>
    <col min="31" max="31" width="15" bestFit="1" customWidth="1"/>
    <col min="32" max="32" width="11.28515625" bestFit="1" customWidth="1"/>
    <col min="33" max="2881" width="16.28515625" bestFit="1" customWidth="1"/>
    <col min="2882" max="2882" width="11.28515625" bestFit="1" customWidth="1"/>
  </cols>
  <sheetData>
    <row r="3" spans="2:6" x14ac:dyDescent="0.25">
      <c r="B3" s="8" t="s">
        <v>8223</v>
      </c>
      <c r="C3" t="s">
        <v>8321</v>
      </c>
    </row>
    <row r="5" spans="2:6" x14ac:dyDescent="0.25">
      <c r="B5" s="8" t="s">
        <v>8323</v>
      </c>
      <c r="C5" s="8" t="s">
        <v>8322</v>
      </c>
    </row>
    <row r="6" spans="2:6" x14ac:dyDescent="0.25">
      <c r="B6" s="8" t="s">
        <v>8310</v>
      </c>
      <c r="C6" t="s">
        <v>8222</v>
      </c>
      <c r="D6" t="s">
        <v>8220</v>
      </c>
      <c r="E6" t="s">
        <v>8221</v>
      </c>
      <c r="F6" t="s">
        <v>8311</v>
      </c>
    </row>
    <row r="7" spans="2:6" x14ac:dyDescent="0.25">
      <c r="B7" s="17" t="s">
        <v>8317</v>
      </c>
      <c r="C7" s="10">
        <v>0</v>
      </c>
      <c r="D7" s="10">
        <v>40</v>
      </c>
      <c r="E7" s="10">
        <v>180</v>
      </c>
      <c r="F7" s="10">
        <v>220</v>
      </c>
    </row>
    <row r="8" spans="2:6" x14ac:dyDescent="0.25">
      <c r="B8" s="17" t="s">
        <v>8312</v>
      </c>
      <c r="C8" s="10">
        <v>6</v>
      </c>
      <c r="D8" s="10">
        <v>20</v>
      </c>
      <c r="E8" s="10">
        <v>140</v>
      </c>
      <c r="F8" s="10">
        <v>166</v>
      </c>
    </row>
    <row r="9" spans="2:6" x14ac:dyDescent="0.25">
      <c r="B9" s="17" t="s">
        <v>8318</v>
      </c>
      <c r="C9" s="10">
        <v>0</v>
      </c>
      <c r="D9" s="10">
        <v>0</v>
      </c>
      <c r="E9" s="10">
        <v>140</v>
      </c>
      <c r="F9" s="10">
        <v>140</v>
      </c>
    </row>
    <row r="10" spans="2:6" x14ac:dyDescent="0.25">
      <c r="B10" s="17" t="s">
        <v>8320</v>
      </c>
      <c r="C10" s="10">
        <v>0</v>
      </c>
      <c r="D10" s="10">
        <v>24</v>
      </c>
      <c r="E10" s="10">
        <v>0</v>
      </c>
      <c r="F10" s="10">
        <v>24</v>
      </c>
    </row>
    <row r="11" spans="2:6" x14ac:dyDescent="0.25">
      <c r="B11" s="17" t="s">
        <v>8313</v>
      </c>
      <c r="C11" s="10">
        <v>20</v>
      </c>
      <c r="D11" s="10">
        <v>20</v>
      </c>
      <c r="E11" s="10">
        <v>120</v>
      </c>
      <c r="F11" s="10">
        <v>160</v>
      </c>
    </row>
    <row r="12" spans="2:6" x14ac:dyDescent="0.25">
      <c r="B12" s="17" t="s">
        <v>8314</v>
      </c>
      <c r="C12" s="10">
        <v>0</v>
      </c>
      <c r="D12" s="10">
        <v>0</v>
      </c>
      <c r="E12" s="10">
        <v>117</v>
      </c>
      <c r="F12" s="10">
        <v>117</v>
      </c>
    </row>
    <row r="13" spans="2:6" x14ac:dyDescent="0.25">
      <c r="B13" s="17" t="s">
        <v>8319</v>
      </c>
      <c r="C13" s="10">
        <v>0</v>
      </c>
      <c r="D13" s="10">
        <v>30</v>
      </c>
      <c r="E13" s="10">
        <v>127</v>
      </c>
      <c r="F13" s="10">
        <v>157</v>
      </c>
    </row>
    <row r="14" spans="2:6" x14ac:dyDescent="0.25">
      <c r="B14" s="17" t="s">
        <v>8315</v>
      </c>
      <c r="C14" s="10">
        <v>0</v>
      </c>
      <c r="D14" s="10">
        <v>178</v>
      </c>
      <c r="E14" s="10">
        <v>213</v>
      </c>
      <c r="F14" s="10">
        <v>391</v>
      </c>
    </row>
    <row r="15" spans="2:6" x14ac:dyDescent="0.25">
      <c r="B15" s="17" t="s">
        <v>8316</v>
      </c>
      <c r="C15" s="10">
        <v>24</v>
      </c>
      <c r="D15" s="10">
        <v>37</v>
      </c>
      <c r="E15" s="10">
        <v>493</v>
      </c>
      <c r="F15" s="10">
        <v>554</v>
      </c>
    </row>
    <row r="16" spans="2:6" x14ac:dyDescent="0.25">
      <c r="B16" s="17" t="s">
        <v>8311</v>
      </c>
      <c r="C16" s="10">
        <v>50</v>
      </c>
      <c r="D16" s="10">
        <v>349</v>
      </c>
      <c r="E16" s="10">
        <v>1530</v>
      </c>
      <c r="F16" s="10">
        <v>1929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4C3A8-DE54-41C9-8EEE-0D2AB8C3E49F}">
  <dimension ref="B1:G47"/>
  <sheetViews>
    <sheetView workbookViewId="0">
      <selection activeCell="C53" sqref="C53"/>
    </sheetView>
  </sheetViews>
  <sheetFormatPr defaultRowHeight="15" x14ac:dyDescent="0.25"/>
  <cols>
    <col min="2" max="2" width="16.8554687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1" spans="2:7" x14ac:dyDescent="0.25">
      <c r="B1" s="8" t="s">
        <v>8223</v>
      </c>
      <c r="C1" t="s">
        <v>8321</v>
      </c>
    </row>
    <row r="2" spans="2:7" x14ac:dyDescent="0.25">
      <c r="B2" s="8" t="s">
        <v>8308</v>
      </c>
      <c r="C2" t="s">
        <v>8321</v>
      </c>
    </row>
    <row r="4" spans="2:7" x14ac:dyDescent="0.25">
      <c r="B4" s="8" t="s">
        <v>8323</v>
      </c>
      <c r="C4" s="8" t="s">
        <v>8322</v>
      </c>
    </row>
    <row r="5" spans="2:7" x14ac:dyDescent="0.25">
      <c r="B5" s="8" t="s">
        <v>8310</v>
      </c>
      <c r="C5" t="s">
        <v>8220</v>
      </c>
      <c r="D5" t="s">
        <v>8221</v>
      </c>
      <c r="E5" t="s">
        <v>8222</v>
      </c>
      <c r="F5" t="s">
        <v>8219</v>
      </c>
      <c r="G5" t="s">
        <v>8311</v>
      </c>
    </row>
    <row r="6" spans="2:7" x14ac:dyDescent="0.25">
      <c r="B6" s="17" t="s">
        <v>8324</v>
      </c>
      <c r="C6" s="10">
        <v>0</v>
      </c>
      <c r="D6" s="10">
        <v>100</v>
      </c>
      <c r="E6" s="10">
        <v>0</v>
      </c>
      <c r="F6" s="10">
        <v>0</v>
      </c>
      <c r="G6" s="10">
        <v>100</v>
      </c>
    </row>
    <row r="7" spans="2:7" x14ac:dyDescent="0.25">
      <c r="B7" s="17" t="s">
        <v>8325</v>
      </c>
      <c r="C7" s="10">
        <v>20</v>
      </c>
      <c r="D7" s="10">
        <v>0</v>
      </c>
      <c r="E7" s="10">
        <v>0</v>
      </c>
      <c r="F7" s="10">
        <v>0</v>
      </c>
      <c r="G7" s="10">
        <v>20</v>
      </c>
    </row>
    <row r="8" spans="2:7" x14ac:dyDescent="0.25">
      <c r="B8" s="17" t="s">
        <v>8326</v>
      </c>
      <c r="C8" s="10">
        <v>24</v>
      </c>
      <c r="D8" s="10">
        <v>0</v>
      </c>
      <c r="E8" s="10">
        <v>0</v>
      </c>
      <c r="F8" s="10">
        <v>0</v>
      </c>
      <c r="G8" s="10">
        <v>24</v>
      </c>
    </row>
    <row r="9" spans="2:7" x14ac:dyDescent="0.25">
      <c r="B9" s="17" t="s">
        <v>8327</v>
      </c>
      <c r="C9" s="10">
        <v>0</v>
      </c>
      <c r="D9" s="10">
        <v>40</v>
      </c>
      <c r="E9" s="10">
        <v>0</v>
      </c>
      <c r="F9" s="10">
        <v>0</v>
      </c>
      <c r="G9" s="10">
        <v>40</v>
      </c>
    </row>
    <row r="10" spans="2:7" x14ac:dyDescent="0.25">
      <c r="B10" s="17" t="s">
        <v>8328</v>
      </c>
      <c r="C10" s="10">
        <v>0</v>
      </c>
      <c r="D10" s="10">
        <v>0</v>
      </c>
      <c r="E10" s="10">
        <v>0</v>
      </c>
      <c r="F10" s="10">
        <v>40</v>
      </c>
      <c r="G10" s="10">
        <v>40</v>
      </c>
    </row>
    <row r="11" spans="2:7" x14ac:dyDescent="0.25">
      <c r="B11" s="17" t="s">
        <v>8329</v>
      </c>
      <c r="C11" s="10">
        <v>0</v>
      </c>
      <c r="D11" s="10">
        <v>0</v>
      </c>
      <c r="E11" s="10">
        <v>0</v>
      </c>
      <c r="F11" s="10">
        <v>180</v>
      </c>
      <c r="G11" s="10">
        <v>180</v>
      </c>
    </row>
    <row r="12" spans="2:7" x14ac:dyDescent="0.25">
      <c r="B12" s="17" t="s">
        <v>8330</v>
      </c>
      <c r="C12" s="10">
        <v>0</v>
      </c>
      <c r="D12" s="10">
        <v>80</v>
      </c>
      <c r="E12" s="10">
        <v>0</v>
      </c>
      <c r="F12" s="10">
        <v>0</v>
      </c>
      <c r="G12" s="10">
        <v>80</v>
      </c>
    </row>
    <row r="13" spans="2:7" x14ac:dyDescent="0.25">
      <c r="B13" s="17" t="s">
        <v>8331</v>
      </c>
      <c r="C13" s="10">
        <v>0</v>
      </c>
      <c r="D13" s="10">
        <v>0</v>
      </c>
      <c r="E13" s="10">
        <v>0</v>
      </c>
      <c r="F13" s="10">
        <v>40</v>
      </c>
      <c r="G13" s="10">
        <v>40</v>
      </c>
    </row>
    <row r="14" spans="2:7" x14ac:dyDescent="0.25">
      <c r="B14" s="17" t="s">
        <v>8332</v>
      </c>
      <c r="C14" s="10">
        <v>0</v>
      </c>
      <c r="D14" s="10">
        <v>40</v>
      </c>
      <c r="E14" s="10">
        <v>20</v>
      </c>
      <c r="F14" s="10">
        <v>0</v>
      </c>
      <c r="G14" s="10">
        <v>60</v>
      </c>
    </row>
    <row r="15" spans="2:7" x14ac:dyDescent="0.25">
      <c r="B15" s="17" t="s">
        <v>8333</v>
      </c>
      <c r="C15" s="10">
        <v>0</v>
      </c>
      <c r="D15" s="10">
        <v>40</v>
      </c>
      <c r="E15" s="10">
        <v>0</v>
      </c>
      <c r="F15" s="10">
        <v>0</v>
      </c>
      <c r="G15" s="10">
        <v>40</v>
      </c>
    </row>
    <row r="16" spans="2:7" x14ac:dyDescent="0.25">
      <c r="B16" s="17" t="s">
        <v>8334</v>
      </c>
      <c r="C16" s="10">
        <v>20</v>
      </c>
      <c r="D16" s="10">
        <v>120</v>
      </c>
      <c r="E16" s="10">
        <v>0</v>
      </c>
      <c r="F16" s="10">
        <v>0</v>
      </c>
      <c r="G16" s="10">
        <v>140</v>
      </c>
    </row>
    <row r="17" spans="2:7" x14ac:dyDescent="0.25">
      <c r="B17" s="17" t="s">
        <v>8335</v>
      </c>
      <c r="C17" s="10">
        <v>0</v>
      </c>
      <c r="D17" s="10">
        <v>20</v>
      </c>
      <c r="E17" s="10">
        <v>0</v>
      </c>
      <c r="F17" s="10">
        <v>0</v>
      </c>
      <c r="G17" s="10">
        <v>20</v>
      </c>
    </row>
    <row r="18" spans="2:7" x14ac:dyDescent="0.25">
      <c r="B18" s="17" t="s">
        <v>8336</v>
      </c>
      <c r="C18" s="10">
        <v>0</v>
      </c>
      <c r="D18" s="10">
        <v>0</v>
      </c>
      <c r="E18" s="10">
        <v>0</v>
      </c>
      <c r="F18" s="10">
        <v>140</v>
      </c>
      <c r="G18" s="10">
        <v>140</v>
      </c>
    </row>
    <row r="19" spans="2:7" x14ac:dyDescent="0.25">
      <c r="B19" s="17" t="s">
        <v>8337</v>
      </c>
      <c r="C19" s="10">
        <v>0</v>
      </c>
      <c r="D19" s="10">
        <v>20</v>
      </c>
      <c r="E19" s="10">
        <v>0</v>
      </c>
      <c r="F19" s="10">
        <v>140</v>
      </c>
      <c r="G19" s="10">
        <v>160</v>
      </c>
    </row>
    <row r="20" spans="2:7" x14ac:dyDescent="0.25">
      <c r="B20" s="17" t="s">
        <v>8338</v>
      </c>
      <c r="C20" s="10">
        <v>0</v>
      </c>
      <c r="D20" s="10">
        <v>60</v>
      </c>
      <c r="E20" s="10">
        <v>0</v>
      </c>
      <c r="F20" s="10">
        <v>0</v>
      </c>
      <c r="G20" s="10">
        <v>60</v>
      </c>
    </row>
    <row r="21" spans="2:7" x14ac:dyDescent="0.25">
      <c r="B21" s="17" t="s">
        <v>8339</v>
      </c>
      <c r="C21" s="10">
        <v>0</v>
      </c>
      <c r="D21" s="10">
        <v>11</v>
      </c>
      <c r="E21" s="10">
        <v>0</v>
      </c>
      <c r="F21" s="10">
        <v>9</v>
      </c>
      <c r="G21" s="10">
        <v>20</v>
      </c>
    </row>
    <row r="22" spans="2:7" x14ac:dyDescent="0.25">
      <c r="B22" s="17" t="s">
        <v>8340</v>
      </c>
      <c r="C22" s="10">
        <v>0</v>
      </c>
      <c r="D22" s="10">
        <v>0</v>
      </c>
      <c r="E22" s="10">
        <v>0</v>
      </c>
      <c r="F22" s="10">
        <v>20</v>
      </c>
      <c r="G22" s="10">
        <v>20</v>
      </c>
    </row>
    <row r="23" spans="2:7" x14ac:dyDescent="0.25">
      <c r="B23" s="17" t="s">
        <v>8341</v>
      </c>
      <c r="C23" s="10">
        <v>0</v>
      </c>
      <c r="D23" s="10">
        <v>40</v>
      </c>
      <c r="E23" s="10">
        <v>0</v>
      </c>
      <c r="F23" s="10">
        <v>0</v>
      </c>
      <c r="G23" s="10">
        <v>40</v>
      </c>
    </row>
    <row r="24" spans="2:7" x14ac:dyDescent="0.25">
      <c r="B24" s="17" t="s">
        <v>8342</v>
      </c>
      <c r="C24" s="10">
        <v>20</v>
      </c>
      <c r="D24" s="10">
        <v>60</v>
      </c>
      <c r="E24" s="10">
        <v>0</v>
      </c>
      <c r="F24" s="10">
        <v>60</v>
      </c>
      <c r="G24" s="10">
        <v>140</v>
      </c>
    </row>
    <row r="25" spans="2:7" x14ac:dyDescent="0.25">
      <c r="B25" s="17" t="s">
        <v>8343</v>
      </c>
      <c r="C25" s="10">
        <v>0</v>
      </c>
      <c r="D25" s="10">
        <v>20</v>
      </c>
      <c r="E25" s="10">
        <v>0</v>
      </c>
      <c r="F25" s="10">
        <v>0</v>
      </c>
      <c r="G25" s="10">
        <v>20</v>
      </c>
    </row>
    <row r="26" spans="2:7" x14ac:dyDescent="0.25">
      <c r="B26" s="17" t="s">
        <v>8344</v>
      </c>
      <c r="C26" s="10">
        <v>0</v>
      </c>
      <c r="D26" s="10">
        <v>0</v>
      </c>
      <c r="E26" s="10">
        <v>0</v>
      </c>
      <c r="F26" s="10">
        <v>60</v>
      </c>
      <c r="G26" s="10">
        <v>60</v>
      </c>
    </row>
    <row r="27" spans="2:7" x14ac:dyDescent="0.25">
      <c r="B27" s="17" t="s">
        <v>8345</v>
      </c>
      <c r="C27" s="10">
        <v>0</v>
      </c>
      <c r="D27" s="10">
        <v>20</v>
      </c>
      <c r="E27" s="10">
        <v>0</v>
      </c>
      <c r="F27" s="10">
        <v>0</v>
      </c>
      <c r="G27" s="10">
        <v>20</v>
      </c>
    </row>
    <row r="28" spans="2:7" x14ac:dyDescent="0.25">
      <c r="B28" s="17" t="s">
        <v>8346</v>
      </c>
      <c r="C28" s="10">
        <v>0</v>
      </c>
      <c r="D28" s="10">
        <v>57</v>
      </c>
      <c r="E28" s="10">
        <v>0</v>
      </c>
      <c r="F28" s="10">
        <v>103</v>
      </c>
      <c r="G28" s="10">
        <v>160</v>
      </c>
    </row>
    <row r="29" spans="2:7" x14ac:dyDescent="0.25">
      <c r="B29" s="17" t="s">
        <v>8347</v>
      </c>
      <c r="C29" s="10">
        <v>0</v>
      </c>
      <c r="D29" s="10">
        <v>20</v>
      </c>
      <c r="E29" s="10">
        <v>0</v>
      </c>
      <c r="F29" s="10">
        <v>0</v>
      </c>
      <c r="G29" s="10">
        <v>20</v>
      </c>
    </row>
    <row r="30" spans="2:7" x14ac:dyDescent="0.25">
      <c r="B30" s="17" t="s">
        <v>8348</v>
      </c>
      <c r="C30" s="10">
        <v>0</v>
      </c>
      <c r="D30" s="10">
        <v>353</v>
      </c>
      <c r="E30" s="10">
        <v>19</v>
      </c>
      <c r="F30" s="10">
        <v>694</v>
      </c>
      <c r="G30" s="10">
        <v>1066</v>
      </c>
    </row>
    <row r="31" spans="2:7" x14ac:dyDescent="0.25">
      <c r="B31" s="17" t="s">
        <v>8349</v>
      </c>
      <c r="C31" s="10">
        <v>0</v>
      </c>
      <c r="D31" s="10">
        <v>0</v>
      </c>
      <c r="E31" s="10">
        <v>0</v>
      </c>
      <c r="F31" s="10">
        <v>40</v>
      </c>
      <c r="G31" s="10">
        <v>40</v>
      </c>
    </row>
    <row r="32" spans="2:7" x14ac:dyDescent="0.25">
      <c r="B32" s="17" t="s">
        <v>8350</v>
      </c>
      <c r="C32" s="10">
        <v>0</v>
      </c>
      <c r="D32" s="10">
        <v>0</v>
      </c>
      <c r="E32" s="10">
        <v>0</v>
      </c>
      <c r="F32" s="10">
        <v>20</v>
      </c>
      <c r="G32" s="10">
        <v>20</v>
      </c>
    </row>
    <row r="33" spans="2:7" x14ac:dyDescent="0.25">
      <c r="B33" s="17" t="s">
        <v>8351</v>
      </c>
      <c r="C33" s="10">
        <v>0</v>
      </c>
      <c r="D33" s="10">
        <v>20</v>
      </c>
      <c r="E33" s="10">
        <v>0</v>
      </c>
      <c r="F33" s="10">
        <v>0</v>
      </c>
      <c r="G33" s="10">
        <v>20</v>
      </c>
    </row>
    <row r="34" spans="2:7" x14ac:dyDescent="0.25">
      <c r="B34" s="17" t="s">
        <v>8352</v>
      </c>
      <c r="C34" s="10">
        <v>0</v>
      </c>
      <c r="D34" s="10">
        <v>0</v>
      </c>
      <c r="E34" s="10">
        <v>0</v>
      </c>
      <c r="F34" s="10">
        <v>260</v>
      </c>
      <c r="G34" s="10">
        <v>260</v>
      </c>
    </row>
    <row r="35" spans="2:7" x14ac:dyDescent="0.25">
      <c r="B35" s="17" t="s">
        <v>8353</v>
      </c>
      <c r="C35" s="10">
        <v>40</v>
      </c>
      <c r="D35" s="10">
        <v>0</v>
      </c>
      <c r="E35" s="10">
        <v>0</v>
      </c>
      <c r="F35" s="10">
        <v>0</v>
      </c>
      <c r="G35" s="10">
        <v>40</v>
      </c>
    </row>
    <row r="36" spans="2:7" x14ac:dyDescent="0.25">
      <c r="B36" s="17" t="s">
        <v>8354</v>
      </c>
      <c r="C36" s="10">
        <v>0</v>
      </c>
      <c r="D36" s="10">
        <v>0</v>
      </c>
      <c r="E36" s="10">
        <v>0</v>
      </c>
      <c r="F36" s="10">
        <v>60</v>
      </c>
      <c r="G36" s="10">
        <v>60</v>
      </c>
    </row>
    <row r="37" spans="2:7" x14ac:dyDescent="0.25">
      <c r="B37" s="17" t="s">
        <v>8355</v>
      </c>
      <c r="C37" s="10">
        <v>0</v>
      </c>
      <c r="D37" s="10">
        <v>0</v>
      </c>
      <c r="E37" s="10">
        <v>6</v>
      </c>
      <c r="F37" s="10">
        <v>34</v>
      </c>
      <c r="G37" s="10">
        <v>40</v>
      </c>
    </row>
    <row r="38" spans="2:7" x14ac:dyDescent="0.25">
      <c r="B38" s="17" t="s">
        <v>8356</v>
      </c>
      <c r="C38" s="10">
        <v>18</v>
      </c>
      <c r="D38" s="10">
        <v>2</v>
      </c>
      <c r="E38" s="10">
        <v>0</v>
      </c>
      <c r="F38" s="10">
        <v>40</v>
      </c>
      <c r="G38" s="10">
        <v>60</v>
      </c>
    </row>
    <row r="39" spans="2:7" x14ac:dyDescent="0.25">
      <c r="B39" s="17" t="s">
        <v>8357</v>
      </c>
      <c r="C39" s="10">
        <v>17</v>
      </c>
      <c r="D39" s="10">
        <v>80</v>
      </c>
      <c r="E39" s="10">
        <v>5</v>
      </c>
      <c r="F39" s="10">
        <v>85</v>
      </c>
      <c r="G39" s="10">
        <v>187</v>
      </c>
    </row>
    <row r="40" spans="2:7" x14ac:dyDescent="0.25">
      <c r="B40" s="17" t="s">
        <v>8358</v>
      </c>
      <c r="C40" s="10">
        <v>0</v>
      </c>
      <c r="D40" s="10">
        <v>0</v>
      </c>
      <c r="E40" s="10">
        <v>0</v>
      </c>
      <c r="F40" s="10">
        <v>80</v>
      </c>
      <c r="G40" s="10">
        <v>80</v>
      </c>
    </row>
    <row r="41" spans="2:7" x14ac:dyDescent="0.25">
      <c r="B41" s="17" t="s">
        <v>8359</v>
      </c>
      <c r="C41" s="10">
        <v>0</v>
      </c>
      <c r="D41" s="10">
        <v>0</v>
      </c>
      <c r="E41" s="10">
        <v>0</v>
      </c>
      <c r="F41" s="10">
        <v>60</v>
      </c>
      <c r="G41" s="10">
        <v>60</v>
      </c>
    </row>
    <row r="42" spans="2:7" x14ac:dyDescent="0.25">
      <c r="B42" s="17" t="s">
        <v>8360</v>
      </c>
      <c r="C42" s="10">
        <v>10</v>
      </c>
      <c r="D42" s="10">
        <v>47</v>
      </c>
      <c r="E42" s="10">
        <v>0</v>
      </c>
      <c r="F42" s="10">
        <v>0</v>
      </c>
      <c r="G42" s="10">
        <v>57</v>
      </c>
    </row>
    <row r="43" spans="2:7" x14ac:dyDescent="0.25">
      <c r="B43" s="17" t="s">
        <v>8361</v>
      </c>
      <c r="C43" s="10">
        <v>0</v>
      </c>
      <c r="D43" s="10">
        <v>100</v>
      </c>
      <c r="E43" s="10">
        <v>0</v>
      </c>
      <c r="F43" s="10">
        <v>0</v>
      </c>
      <c r="G43" s="10">
        <v>100</v>
      </c>
    </row>
    <row r="44" spans="2:7" x14ac:dyDescent="0.25">
      <c r="B44" s="17" t="s">
        <v>8362</v>
      </c>
      <c r="C44" s="10">
        <v>60</v>
      </c>
      <c r="D44" s="10">
        <v>120</v>
      </c>
      <c r="E44" s="10">
        <v>0</v>
      </c>
      <c r="F44" s="10">
        <v>20</v>
      </c>
      <c r="G44" s="10">
        <v>200</v>
      </c>
    </row>
    <row r="45" spans="2:7" x14ac:dyDescent="0.25">
      <c r="B45" s="17" t="s">
        <v>8363</v>
      </c>
      <c r="C45" s="10">
        <v>100</v>
      </c>
      <c r="D45" s="10">
        <v>60</v>
      </c>
      <c r="E45" s="10">
        <v>0</v>
      </c>
      <c r="F45" s="10">
        <v>0</v>
      </c>
      <c r="G45" s="10">
        <v>160</v>
      </c>
    </row>
    <row r="46" spans="2:7" x14ac:dyDescent="0.25">
      <c r="B46" s="17" t="s">
        <v>8364</v>
      </c>
      <c r="C46" s="10">
        <v>20</v>
      </c>
      <c r="D46" s="10">
        <v>0</v>
      </c>
      <c r="E46" s="10">
        <v>0</v>
      </c>
      <c r="F46" s="10">
        <v>0</v>
      </c>
      <c r="G46" s="10">
        <v>20</v>
      </c>
    </row>
    <row r="47" spans="2:7" x14ac:dyDescent="0.25">
      <c r="B47" s="17" t="s">
        <v>8311</v>
      </c>
      <c r="C47" s="10">
        <v>349</v>
      </c>
      <c r="D47" s="10">
        <v>1530</v>
      </c>
      <c r="E47" s="10">
        <v>50</v>
      </c>
      <c r="F47" s="10">
        <v>2185</v>
      </c>
      <c r="G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7833A-BE70-44BD-8307-5A10C34C2B0D}">
  <dimension ref="B1:G18"/>
  <sheetViews>
    <sheetView workbookViewId="0">
      <selection activeCell="F10" sqref="F10"/>
    </sheetView>
  </sheetViews>
  <sheetFormatPr defaultRowHeight="15" x14ac:dyDescent="0.25"/>
  <cols>
    <col min="2" max="2" width="13.5703125" bestFit="1" customWidth="1"/>
    <col min="3" max="3" width="22.140625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1" spans="2:7" x14ac:dyDescent="0.25">
      <c r="B1" s="8" t="s">
        <v>8308</v>
      </c>
      <c r="C1" t="s">
        <v>8321</v>
      </c>
    </row>
    <row r="2" spans="2:7" x14ac:dyDescent="0.25">
      <c r="B2" s="8" t="s">
        <v>8379</v>
      </c>
      <c r="C2" t="s">
        <v>8321</v>
      </c>
    </row>
    <row r="4" spans="2:7" x14ac:dyDescent="0.25">
      <c r="B4" s="8" t="s">
        <v>8323</v>
      </c>
      <c r="C4" s="8" t="s">
        <v>8322</v>
      </c>
    </row>
    <row r="5" spans="2:7" x14ac:dyDescent="0.25">
      <c r="B5" s="8" t="s">
        <v>8310</v>
      </c>
      <c r="C5" t="s">
        <v>8220</v>
      </c>
      <c r="D5" t="s">
        <v>8221</v>
      </c>
      <c r="E5" t="s">
        <v>8222</v>
      </c>
      <c r="F5" t="s">
        <v>8219</v>
      </c>
      <c r="G5" t="s">
        <v>8311</v>
      </c>
    </row>
    <row r="6" spans="2:7" x14ac:dyDescent="0.25">
      <c r="B6" s="12" t="s">
        <v>8373</v>
      </c>
      <c r="C6" s="10">
        <v>34</v>
      </c>
      <c r="D6" s="10">
        <v>149</v>
      </c>
      <c r="E6" s="10">
        <v>2</v>
      </c>
      <c r="F6" s="10">
        <v>182</v>
      </c>
      <c r="G6" s="10">
        <v>367</v>
      </c>
    </row>
    <row r="7" spans="2:7" x14ac:dyDescent="0.25">
      <c r="B7" s="12" t="s">
        <v>8374</v>
      </c>
      <c r="C7" s="10">
        <v>27</v>
      </c>
      <c r="D7" s="10">
        <v>106</v>
      </c>
      <c r="E7" s="10">
        <v>18</v>
      </c>
      <c r="F7" s="10">
        <v>202</v>
      </c>
      <c r="G7" s="10">
        <v>353</v>
      </c>
    </row>
    <row r="8" spans="2:7" x14ac:dyDescent="0.25">
      <c r="B8" s="12" t="s">
        <v>8375</v>
      </c>
      <c r="C8" s="10">
        <v>28</v>
      </c>
      <c r="D8" s="10">
        <v>108</v>
      </c>
      <c r="E8" s="10">
        <v>30</v>
      </c>
      <c r="F8" s="10">
        <v>180</v>
      </c>
      <c r="G8" s="10">
        <v>346</v>
      </c>
    </row>
    <row r="9" spans="2:7" x14ac:dyDescent="0.25">
      <c r="B9" s="12" t="s">
        <v>8376</v>
      </c>
      <c r="C9" s="10">
        <v>27</v>
      </c>
      <c r="D9" s="10">
        <v>102</v>
      </c>
      <c r="E9" s="10"/>
      <c r="F9" s="10">
        <v>192</v>
      </c>
      <c r="G9" s="10">
        <v>321</v>
      </c>
    </row>
    <row r="10" spans="2:7" x14ac:dyDescent="0.25">
      <c r="B10" s="12" t="s">
        <v>8367</v>
      </c>
      <c r="C10" s="10">
        <v>26</v>
      </c>
      <c r="D10" s="10">
        <v>126</v>
      </c>
      <c r="E10" s="10"/>
      <c r="F10" s="10">
        <v>234</v>
      </c>
      <c r="G10" s="10">
        <v>386</v>
      </c>
    </row>
    <row r="11" spans="2:7" x14ac:dyDescent="0.25">
      <c r="B11" s="12" t="s">
        <v>8377</v>
      </c>
      <c r="C11" s="10">
        <v>27</v>
      </c>
      <c r="D11" s="10">
        <v>147</v>
      </c>
      <c r="E11" s="10"/>
      <c r="F11" s="10">
        <v>211</v>
      </c>
      <c r="G11" s="10">
        <v>385</v>
      </c>
    </row>
    <row r="12" spans="2:7" x14ac:dyDescent="0.25">
      <c r="B12" s="12" t="s">
        <v>8368</v>
      </c>
      <c r="C12" s="10">
        <v>43</v>
      </c>
      <c r="D12" s="10">
        <v>150</v>
      </c>
      <c r="E12" s="10"/>
      <c r="F12" s="10">
        <v>194</v>
      </c>
      <c r="G12" s="10">
        <v>387</v>
      </c>
    </row>
    <row r="13" spans="2:7" x14ac:dyDescent="0.25">
      <c r="B13" s="12" t="s">
        <v>8369</v>
      </c>
      <c r="C13" s="10">
        <v>33</v>
      </c>
      <c r="D13" s="10">
        <v>134</v>
      </c>
      <c r="E13" s="10"/>
      <c r="F13" s="10">
        <v>166</v>
      </c>
      <c r="G13" s="10">
        <v>333</v>
      </c>
    </row>
    <row r="14" spans="2:7" x14ac:dyDescent="0.25">
      <c r="B14" s="12" t="s">
        <v>8370</v>
      </c>
      <c r="C14" s="10">
        <v>24</v>
      </c>
      <c r="D14" s="10">
        <v>127</v>
      </c>
      <c r="E14" s="10"/>
      <c r="F14" s="10">
        <v>147</v>
      </c>
      <c r="G14" s="10">
        <v>298</v>
      </c>
    </row>
    <row r="15" spans="2:7" x14ac:dyDescent="0.25">
      <c r="B15" s="12" t="s">
        <v>8371</v>
      </c>
      <c r="C15" s="10">
        <v>20</v>
      </c>
      <c r="D15" s="10">
        <v>149</v>
      </c>
      <c r="E15" s="10"/>
      <c r="F15" s="10">
        <v>183</v>
      </c>
      <c r="G15" s="10">
        <v>352</v>
      </c>
    </row>
    <row r="16" spans="2:7" x14ac:dyDescent="0.25">
      <c r="B16" s="12" t="s">
        <v>8372</v>
      </c>
      <c r="C16" s="10">
        <v>37</v>
      </c>
      <c r="D16" s="10">
        <v>114</v>
      </c>
      <c r="E16" s="10"/>
      <c r="F16" s="10">
        <v>183</v>
      </c>
      <c r="G16" s="10">
        <v>334</v>
      </c>
    </row>
    <row r="17" spans="2:7" x14ac:dyDescent="0.25">
      <c r="B17" s="12" t="s">
        <v>8378</v>
      </c>
      <c r="C17" s="10">
        <v>23</v>
      </c>
      <c r="D17" s="10">
        <v>118</v>
      </c>
      <c r="E17" s="10"/>
      <c r="F17" s="10">
        <v>111</v>
      </c>
      <c r="G17" s="10">
        <v>252</v>
      </c>
    </row>
    <row r="18" spans="2:7" x14ac:dyDescent="0.25">
      <c r="B18" s="12" t="s">
        <v>8311</v>
      </c>
      <c r="C18" s="10">
        <v>349</v>
      </c>
      <c r="D18" s="10">
        <v>1530</v>
      </c>
      <c r="E18" s="10">
        <v>50</v>
      </c>
      <c r="F18" s="10">
        <v>2185</v>
      </c>
      <c r="G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EAAA2-F076-4D80-B21C-4D2B806DED6E}">
  <dimension ref="B3:C18"/>
  <sheetViews>
    <sheetView workbookViewId="0">
      <selection activeCell="P17" sqref="P17"/>
    </sheetView>
  </sheetViews>
  <sheetFormatPr defaultRowHeight="15" x14ac:dyDescent="0.25"/>
  <cols>
    <col min="2" max="2" width="27.7109375" customWidth="1"/>
    <col min="3" max="3" width="25.5703125" bestFit="1" customWidth="1"/>
    <col min="4" max="4" width="33.5703125" bestFit="1" customWidth="1"/>
    <col min="5" max="13" width="12" bestFit="1" customWidth="1"/>
    <col min="14" max="14" width="8" bestFit="1" customWidth="1"/>
    <col min="15" max="16" width="12" bestFit="1" customWidth="1"/>
    <col min="17" max="17" width="11.28515625" bestFit="1" customWidth="1"/>
    <col min="18" max="665" width="3.5703125" bestFit="1" customWidth="1"/>
    <col min="666" max="1151" width="4.5703125" bestFit="1" customWidth="1"/>
    <col min="1152" max="2852" width="5.5703125" bestFit="1" customWidth="1"/>
    <col min="2853" max="2878" width="6.5703125" bestFit="1" customWidth="1"/>
    <col min="2879" max="2879" width="7.5703125" bestFit="1" customWidth="1"/>
    <col min="2880" max="2881" width="8.5703125" bestFit="1" customWidth="1"/>
    <col min="2882" max="2882" width="9.5703125" bestFit="1" customWidth="1"/>
    <col min="2883" max="2883" width="11.28515625" bestFit="1" customWidth="1"/>
  </cols>
  <sheetData>
    <row r="3" spans="2:3" ht="30.75" customHeight="1" x14ac:dyDescent="0.25">
      <c r="B3" s="14" t="s">
        <v>8382</v>
      </c>
      <c r="C3" t="s">
        <v>8381</v>
      </c>
    </row>
    <row r="4" spans="2:3" x14ac:dyDescent="0.25">
      <c r="B4" s="9">
        <v>0</v>
      </c>
      <c r="C4" s="13">
        <v>0.62747222222222221</v>
      </c>
    </row>
    <row r="5" spans="2:3" x14ac:dyDescent="0.25">
      <c r="B5" s="9">
        <v>1</v>
      </c>
      <c r="C5" s="13">
        <v>159.26342498230747</v>
      </c>
    </row>
    <row r="6" spans="2:3" x14ac:dyDescent="0.25">
      <c r="B6" s="9">
        <v>2</v>
      </c>
      <c r="C6" s="13">
        <v>1.0996666315928096</v>
      </c>
    </row>
    <row r="7" spans="2:3" x14ac:dyDescent="0.25">
      <c r="B7" s="9">
        <v>3</v>
      </c>
      <c r="C7" s="13">
        <v>0.98867501472757624</v>
      </c>
    </row>
    <row r="8" spans="2:3" x14ac:dyDescent="0.25">
      <c r="B8" s="9">
        <v>4</v>
      </c>
      <c r="C8" s="13">
        <v>12.669080355239865</v>
      </c>
    </row>
    <row r="9" spans="2:3" x14ac:dyDescent="0.25">
      <c r="B9" s="9">
        <v>5</v>
      </c>
      <c r="C9" s="13">
        <v>1.3535426906203827</v>
      </c>
    </row>
    <row r="10" spans="2:3" x14ac:dyDescent="0.25">
      <c r="B10" s="9">
        <v>6</v>
      </c>
      <c r="C10" s="13">
        <v>1.4815435620268078</v>
      </c>
    </row>
    <row r="11" spans="2:3" x14ac:dyDescent="0.25">
      <c r="B11" s="9">
        <v>7</v>
      </c>
      <c r="C11" s="13">
        <v>0.79598687507594013</v>
      </c>
    </row>
    <row r="12" spans="2:3" x14ac:dyDescent="0.25">
      <c r="B12" s="9">
        <v>8</v>
      </c>
      <c r="C12" s="13">
        <v>0.75789129692802437</v>
      </c>
    </row>
    <row r="13" spans="2:3" x14ac:dyDescent="0.25">
      <c r="B13" s="9">
        <v>9</v>
      </c>
      <c r="C13" s="13">
        <v>0.50123815572859032</v>
      </c>
    </row>
    <row r="14" spans="2:3" x14ac:dyDescent="0.25">
      <c r="B14" s="9">
        <v>10</v>
      </c>
      <c r="C14" s="13">
        <v>0.96439355555555561</v>
      </c>
    </row>
    <row r="15" spans="2:3" x14ac:dyDescent="0.25">
      <c r="B15" s="9">
        <v>11</v>
      </c>
      <c r="C15" s="13">
        <v>1.0581371428571429</v>
      </c>
    </row>
    <row r="16" spans="2:3" x14ac:dyDescent="0.25">
      <c r="B16" s="9">
        <v>12</v>
      </c>
      <c r="C16" s="13">
        <v>1.0227921212121212</v>
      </c>
    </row>
    <row r="17" spans="2:3" x14ac:dyDescent="0.25">
      <c r="B17" s="9">
        <v>13</v>
      </c>
      <c r="C17" s="13">
        <v>1.1075501712962963</v>
      </c>
    </row>
    <row r="18" spans="2:3" x14ac:dyDescent="0.25">
      <c r="B18" s="9" t="s">
        <v>8311</v>
      </c>
      <c r="C18" s="13">
        <v>9.4640573409042474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FF34E-784A-41BB-8FD9-F80925CE20C8}">
  <dimension ref="A1:P14"/>
  <sheetViews>
    <sheetView tabSelected="1" workbookViewId="0">
      <selection activeCell="AD26" sqref="AD26"/>
    </sheetView>
  </sheetViews>
  <sheetFormatPr defaultRowHeight="15" x14ac:dyDescent="0.25"/>
  <cols>
    <col min="1" max="1" width="31.28515625" customWidth="1"/>
    <col min="2" max="2" width="7.42578125" hidden="1" customWidth="1"/>
    <col min="3" max="3" width="21.7109375" hidden="1" customWidth="1"/>
    <col min="4" max="4" width="11.42578125" customWidth="1"/>
    <col min="5" max="5" width="6.42578125" bestFit="1" customWidth="1"/>
    <col min="6" max="6" width="9.140625" bestFit="1" customWidth="1"/>
    <col min="7" max="7" width="4.5703125" bestFit="1" customWidth="1"/>
    <col min="8" max="8" width="15.7109375" bestFit="1" customWidth="1"/>
    <col min="9" max="9" width="11.42578125" bestFit="1" customWidth="1"/>
    <col min="10" max="10" width="13" customWidth="1"/>
    <col min="11" max="11" width="8.85546875" customWidth="1"/>
    <col min="12" max="12" width="12.140625" customWidth="1"/>
  </cols>
  <sheetData>
    <row r="1" spans="1:16" x14ac:dyDescent="0.25">
      <c r="D1" s="19" t="s">
        <v>8399</v>
      </c>
      <c r="E1" s="19"/>
      <c r="F1" s="19"/>
      <c r="G1" s="19"/>
      <c r="H1" s="19"/>
      <c r="I1" s="15" t="s">
        <v>8402</v>
      </c>
      <c r="J1" s="19" t="s">
        <v>8403</v>
      </c>
      <c r="K1" s="19"/>
      <c r="L1" s="19"/>
      <c r="M1" s="19" t="s">
        <v>8405</v>
      </c>
      <c r="N1" s="19"/>
      <c r="O1" s="19"/>
      <c r="P1" s="19"/>
    </row>
    <row r="2" spans="1:16" x14ac:dyDescent="0.25">
      <c r="A2" s="19" t="s">
        <v>8383</v>
      </c>
      <c r="B2" s="19"/>
      <c r="C2" s="19"/>
      <c r="D2" s="16" t="s">
        <v>8395</v>
      </c>
      <c r="E2" s="16" t="s">
        <v>8396</v>
      </c>
      <c r="F2" s="16" t="s">
        <v>8397</v>
      </c>
      <c r="G2" s="16" t="s">
        <v>8400</v>
      </c>
      <c r="H2" s="16" t="s">
        <v>8401</v>
      </c>
      <c r="I2" s="16" t="s">
        <v>8398</v>
      </c>
      <c r="J2" s="16" t="s">
        <v>8395</v>
      </c>
      <c r="K2" s="16" t="s">
        <v>8396</v>
      </c>
      <c r="L2" s="16" t="s">
        <v>8397</v>
      </c>
      <c r="M2" s="16" t="s">
        <v>8395</v>
      </c>
      <c r="N2" s="16" t="s">
        <v>8396</v>
      </c>
      <c r="O2" s="16" t="s">
        <v>8397</v>
      </c>
      <c r="P2" s="16" t="s">
        <v>8400</v>
      </c>
    </row>
    <row r="3" spans="1:16" x14ac:dyDescent="0.25">
      <c r="A3" s="18" t="s">
        <v>8384</v>
      </c>
      <c r="B3" s="18"/>
      <c r="C3" s="18"/>
      <c r="D3">
        <f>COUNTIFS(Sheet1!$F$2:$F$4115,D2, Sheet1!$D$2:$D$4115,"&lt;1000")</f>
        <v>322</v>
      </c>
      <c r="E3">
        <f>COUNTIFS(Sheet1!$F$2:$F$4115,E2, Sheet1!$D$2:$D$4115,"&lt;1000")</f>
        <v>113</v>
      </c>
      <c r="F3">
        <f>COUNTIFS(Sheet1!$F$2:$F$4115,F2, Sheet1!$D$2:$D$4115,"&lt;1000")</f>
        <v>18</v>
      </c>
      <c r="G3">
        <f>COUNTIFS(Sheet1!$F$2:$F$4115,G2, Sheet1!$D$2:$D$4115,"&lt;1000")</f>
        <v>8</v>
      </c>
      <c r="H3">
        <f>SUM(D3,E3,F3)</f>
        <v>453</v>
      </c>
      <c r="I3">
        <f>COUNTIFS(Sheet1!$D$2:$D$4115,"&lt;" &amp; 1000)</f>
        <v>461</v>
      </c>
      <c r="J3" s="5">
        <f>D3 / $H3</f>
        <v>0.71081677704194257</v>
      </c>
      <c r="K3" s="5">
        <f t="shared" ref="K3:K14" si="0">E3 / $H3</f>
        <v>0.24944812362030905</v>
      </c>
      <c r="L3" s="5">
        <f>F3 / $H3</f>
        <v>3.9735099337748346E-2</v>
      </c>
      <c r="M3" s="5">
        <f>D3/I3</f>
        <v>0.69848156182212584</v>
      </c>
      <c r="N3" s="5">
        <f>$E3/$I3</f>
        <v>0.24511930585683298</v>
      </c>
      <c r="O3" s="5">
        <f>$F3/$I3</f>
        <v>3.9045553145336226E-2</v>
      </c>
      <c r="P3" s="5">
        <f>$G3/$I3</f>
        <v>1.735357917570499E-2</v>
      </c>
    </row>
    <row r="4" spans="1:16" x14ac:dyDescent="0.25">
      <c r="A4" t="s">
        <v>8385</v>
      </c>
      <c r="B4">
        <v>999</v>
      </c>
      <c r="C4" s="9">
        <v>5000</v>
      </c>
      <c r="D4">
        <f>COUNTIFS(Sheet1!$F$2:$F$4115,D$2, Sheet1!$D$2:$D$4115,"&gt;" &amp; $B4,Sheet1!$D$2:$D$4115,"&lt;" &amp; $C4)</f>
        <v>932</v>
      </c>
      <c r="E4">
        <f>COUNTIFS(Sheet1!$F$2:$F$4115,E$2, Sheet1!$D$2:$D$4115,"&gt;" &amp; $B4,Sheet1!$D$2:$D$4115,"&lt;" &amp; $C4)</f>
        <v>420</v>
      </c>
      <c r="F4">
        <f>COUNTIFS(Sheet1!$F$2:$F$4115,F$2, Sheet1!$D$2:$D$4115,"&gt;" &amp; $B4,Sheet1!$D$2:$D$4115,"&lt;" &amp; $C4)</f>
        <v>60</v>
      </c>
      <c r="G4">
        <f>COUNTIFS(Sheet1!$F$2:$F$4115,G$2, Sheet1!$D$2:$D$4115,"&gt;" &amp; $B4,Sheet1!$D$2:$D$4115,"&lt;" &amp; $C4)</f>
        <v>13</v>
      </c>
      <c r="H4">
        <f t="shared" ref="H4:H14" si="1">SUM(D4,E4,F4)</f>
        <v>1412</v>
      </c>
      <c r="I4">
        <f>COUNTIFS(Sheet1!$D$2:$D$4115,"&gt;" &amp; Sheet6!$B4,Sheet1!$D$2:$D$4115,"&lt;" &amp; Sheet6!$C4)</f>
        <v>1425</v>
      </c>
      <c r="J4" s="5">
        <f t="shared" ref="J4:J14" si="2">D4 / $H4</f>
        <v>0.66005665722379603</v>
      </c>
      <c r="K4" s="5">
        <f t="shared" si="0"/>
        <v>0.29745042492917845</v>
      </c>
      <c r="L4" s="5">
        <f t="shared" ref="L4:L14" si="3">F4 / $H4</f>
        <v>4.2492917847025496E-2</v>
      </c>
      <c r="M4" s="5">
        <f t="shared" ref="M4:M14" si="4">D4/I4</f>
        <v>0.65403508771929819</v>
      </c>
      <c r="N4" s="5">
        <f t="shared" ref="N4:N14" si="5">$E4/$I4</f>
        <v>0.29473684210526313</v>
      </c>
      <c r="O4" s="5">
        <f t="shared" ref="O4:O14" si="6">$F4/$I4</f>
        <v>4.2105263157894736E-2</v>
      </c>
      <c r="P4" s="5">
        <f t="shared" ref="P4:P14" si="7">$G4/$I4</f>
        <v>9.1228070175438589E-3</v>
      </c>
    </row>
    <row r="5" spans="1:16" x14ac:dyDescent="0.25">
      <c r="A5" t="s">
        <v>8386</v>
      </c>
      <c r="B5">
        <v>4999</v>
      </c>
      <c r="C5" s="9">
        <v>10000</v>
      </c>
      <c r="D5">
        <f>COUNTIFS(Sheet1!$F$2:$F$4115,D$2, Sheet1!$D$2:$D$4115,"&gt;" &amp; $B5,Sheet1!$D$2:$D$4115,"&lt;" &amp; $C5)</f>
        <v>381</v>
      </c>
      <c r="E5">
        <f>COUNTIFS(Sheet1!$F$2:$F$4115,E$2, Sheet1!$D$2:$D$4115,"&gt;" &amp; $B5,Sheet1!$D$2:$D$4115,"&lt;" &amp; $C5)</f>
        <v>283</v>
      </c>
      <c r="F5">
        <f>COUNTIFS(Sheet1!$F$2:$F$4115,F$2, Sheet1!$D$2:$D$4115,"&gt;" &amp; $B5,Sheet1!$D$2:$D$4115,"&lt;" &amp; $C5)</f>
        <v>52</v>
      </c>
      <c r="G5">
        <f>COUNTIFS(Sheet1!$F$2:$F$4115,G$2, Sheet1!$D$2:$D$4115,"&gt;" &amp; $B5,Sheet1!$D$2:$D$4115,"&lt;" &amp; $C5)</f>
        <v>6</v>
      </c>
      <c r="H5">
        <f t="shared" si="1"/>
        <v>716</v>
      </c>
      <c r="I5">
        <f>COUNTIFS(Sheet1!$F$2:$F$4115,I$2, Sheet1!$D$2:$D$4115,"&gt;" &amp; $B5,Sheet1!$D$2:$D$4115,"&lt;" &amp; $C5)</f>
        <v>722</v>
      </c>
      <c r="J5" s="5">
        <f t="shared" si="2"/>
        <v>0.53212290502793291</v>
      </c>
      <c r="K5" s="5">
        <f t="shared" si="0"/>
        <v>0.39525139664804471</v>
      </c>
      <c r="L5" s="5">
        <f t="shared" si="3"/>
        <v>7.2625698324022353E-2</v>
      </c>
      <c r="M5" s="5">
        <f t="shared" si="4"/>
        <v>0.52770083102493071</v>
      </c>
      <c r="N5" s="5">
        <f t="shared" si="5"/>
        <v>0.39196675900277006</v>
      </c>
      <c r="O5" s="5">
        <f t="shared" si="6"/>
        <v>7.2022160664819951E-2</v>
      </c>
      <c r="P5" s="5">
        <f t="shared" si="7"/>
        <v>8.3102493074792248E-3</v>
      </c>
    </row>
    <row r="6" spans="1:16" x14ac:dyDescent="0.25">
      <c r="A6" t="s">
        <v>8387</v>
      </c>
      <c r="B6">
        <v>9999</v>
      </c>
      <c r="C6" s="9">
        <v>15000</v>
      </c>
      <c r="D6">
        <f>COUNTIFS(Sheet1!$F$2:$F$4115,D$2, Sheet1!$D$2:$D$4115,"&gt;" &amp; $B6,Sheet1!$D$2:$D$4115,"&lt;" &amp; $C6)</f>
        <v>168</v>
      </c>
      <c r="E6">
        <f>COUNTIFS(Sheet1!$F$2:$F$4115,E$2, Sheet1!$D$2:$D$4115,"&gt;" &amp; $B6,Sheet1!$D$2:$D$4115,"&lt;" &amp; $C6)</f>
        <v>144</v>
      </c>
      <c r="F6">
        <f>COUNTIFS(Sheet1!$F$2:$F$4115,F$2, Sheet1!$D$2:$D$4115,"&gt;" &amp; $B6,Sheet1!$D$2:$D$4115,"&lt;" &amp; $C6)</f>
        <v>40</v>
      </c>
      <c r="G6">
        <f>COUNTIFS(Sheet1!$F$2:$F$4115,G$2, Sheet1!$D$2:$D$4115,"&gt;" &amp; $B6,Sheet1!$D$2:$D$4115,"&lt;" &amp; $C6)</f>
        <v>9</v>
      </c>
      <c r="H6">
        <f t="shared" si="1"/>
        <v>352</v>
      </c>
      <c r="I6">
        <f>COUNTIFS(Sheet1!$F$2:$F$4115,I$2, Sheet1!$D$2:$D$4115,"&gt;" &amp; $B6,Sheet1!$D$2:$D$4115,"&lt;" &amp; $C6)</f>
        <v>361</v>
      </c>
      <c r="J6" s="5">
        <f t="shared" si="2"/>
        <v>0.47727272727272729</v>
      </c>
      <c r="K6" s="5">
        <f t="shared" si="0"/>
        <v>0.40909090909090912</v>
      </c>
      <c r="L6" s="5">
        <f t="shared" si="3"/>
        <v>0.11363636363636363</v>
      </c>
      <c r="M6" s="5">
        <f t="shared" si="4"/>
        <v>0.46537396121883656</v>
      </c>
      <c r="N6" s="5">
        <f t="shared" si="5"/>
        <v>0.39889196675900279</v>
      </c>
      <c r="O6" s="5">
        <f t="shared" si="6"/>
        <v>0.11080332409972299</v>
      </c>
      <c r="P6" s="5">
        <f t="shared" si="7"/>
        <v>2.4930747922437674E-2</v>
      </c>
    </row>
    <row r="7" spans="1:16" x14ac:dyDescent="0.25">
      <c r="A7" t="s">
        <v>8388</v>
      </c>
      <c r="B7">
        <v>14999</v>
      </c>
      <c r="C7" s="9">
        <v>20000</v>
      </c>
      <c r="D7">
        <f>COUNTIFS(Sheet1!$F$2:$F$4115,D$2, Sheet1!$D$2:$D$4115,"&gt;" &amp; $B7,Sheet1!$D$2:$D$4115,"&lt;" &amp; $C7)</f>
        <v>94</v>
      </c>
      <c r="E7">
        <f>COUNTIFS(Sheet1!$F$2:$F$4115,"failed", Sheet1!$D$2:$D$4115,"&gt;" &amp; B7,Sheet1!$D$2:$D$4115,"&lt;" &amp; C7)</f>
        <v>90</v>
      </c>
      <c r="F7">
        <f>COUNTIFS(Sheet1!$F$2:$F$4115,F$2, Sheet1!$D$2:$D$4115,"&gt;" &amp; $B7,Sheet1!$D$2:$D$4115,"&lt;" &amp; $C7)</f>
        <v>17</v>
      </c>
      <c r="G7">
        <f>COUNTIFS(Sheet1!$F$2:$F$4115,G$2, Sheet1!$D$2:$D$4115,"&gt;" &amp; $B7,Sheet1!$D$2:$D$4115,"&lt;" &amp; $C7)</f>
        <v>4</v>
      </c>
      <c r="H7">
        <f t="shared" si="1"/>
        <v>201</v>
      </c>
      <c r="I7">
        <f>COUNTIFS(Sheet1!$F$2:$F$4115,I$2, Sheet1!$D$2:$D$4115,"&gt;" &amp; $B7,Sheet1!$D$2:$D$4115,"&lt;" &amp; $C7)</f>
        <v>205</v>
      </c>
      <c r="J7" s="5">
        <f t="shared" si="2"/>
        <v>0.46766169154228854</v>
      </c>
      <c r="K7" s="5">
        <f t="shared" si="0"/>
        <v>0.44776119402985076</v>
      </c>
      <c r="L7" s="5">
        <f t="shared" si="3"/>
        <v>8.45771144278607E-2</v>
      </c>
      <c r="M7" s="5">
        <f t="shared" si="4"/>
        <v>0.45853658536585368</v>
      </c>
      <c r="N7" s="5">
        <f t="shared" si="5"/>
        <v>0.43902439024390244</v>
      </c>
      <c r="O7" s="5">
        <f t="shared" si="6"/>
        <v>8.2926829268292687E-2</v>
      </c>
      <c r="P7" s="5">
        <f t="shared" si="7"/>
        <v>1.9512195121951219E-2</v>
      </c>
    </row>
    <row r="8" spans="1:16" x14ac:dyDescent="0.25">
      <c r="A8" t="s">
        <v>8389</v>
      </c>
      <c r="B8">
        <v>19999</v>
      </c>
      <c r="C8" s="9">
        <v>25000</v>
      </c>
      <c r="D8">
        <f>COUNTIFS(Sheet1!$F$2:$F$4115,D$2, Sheet1!$D$2:$D$4115,"&gt;" &amp; $B8,Sheet1!$D$2:$D$4115,"&lt;" &amp; $C8)</f>
        <v>62</v>
      </c>
      <c r="E8">
        <f>COUNTIFS(Sheet1!$F$2:$F$4115,"failed", Sheet1!$D$2:$D$4115,"&gt;" &amp; B8,Sheet1!$D$2:$D$4115,"&lt;" &amp; C8)</f>
        <v>72</v>
      </c>
      <c r="F8">
        <f>COUNTIFS(Sheet1!$F$2:$F$4115,F$2, Sheet1!$D$2:$D$4115,"&gt;" &amp; $B8,Sheet1!$D$2:$D$4115,"&lt;" &amp; $C8)</f>
        <v>14</v>
      </c>
      <c r="G8">
        <f>COUNTIFS(Sheet1!$F$2:$F$4115,G$2, Sheet1!$D$2:$D$4115,"&gt;" &amp; $B8,Sheet1!$D$2:$D$4115,"&lt;" &amp; $C8)</f>
        <v>1</v>
      </c>
      <c r="H8">
        <f t="shared" si="1"/>
        <v>148</v>
      </c>
      <c r="I8">
        <f>COUNTIFS(Sheet1!$F$2:$F$4115,I$2, Sheet1!$D$2:$D$4115,"&gt;" &amp; $B8,Sheet1!$D$2:$D$4115,"&lt;" &amp; $C8)</f>
        <v>149</v>
      </c>
      <c r="J8" s="5">
        <f t="shared" si="2"/>
        <v>0.41891891891891891</v>
      </c>
      <c r="K8" s="5">
        <f t="shared" si="0"/>
        <v>0.48648648648648651</v>
      </c>
      <c r="L8" s="5">
        <f t="shared" si="3"/>
        <v>9.45945945945946E-2</v>
      </c>
      <c r="M8" s="5">
        <f t="shared" si="4"/>
        <v>0.41610738255033558</v>
      </c>
      <c r="N8" s="5">
        <f t="shared" si="5"/>
        <v>0.48322147651006714</v>
      </c>
      <c r="O8" s="5">
        <f t="shared" si="6"/>
        <v>9.3959731543624164E-2</v>
      </c>
      <c r="P8" s="5">
        <f t="shared" si="7"/>
        <v>6.7114093959731542E-3</v>
      </c>
    </row>
    <row r="9" spans="1:16" x14ac:dyDescent="0.25">
      <c r="A9" t="s">
        <v>8390</v>
      </c>
      <c r="B9">
        <v>24999</v>
      </c>
      <c r="C9" s="9">
        <v>30000</v>
      </c>
      <c r="D9">
        <f>COUNTIFS(Sheet1!$F$2:$F$4115,D$2, Sheet1!$D$2:$D$4115,"&gt;" &amp; $B9,Sheet1!$D$2:$D$4115,"&lt;" &amp; $C9)</f>
        <v>55</v>
      </c>
      <c r="E9">
        <f>COUNTIFS(Sheet1!$F$2:$F$4115,"failed", Sheet1!$D$2:$D$4115,"&gt;" &amp; B9,Sheet1!$D$2:$D$4115,"&lt;" &amp; C9)</f>
        <v>64</v>
      </c>
      <c r="F9">
        <f>COUNTIFS(Sheet1!$F$2:$F$4115,F$2, Sheet1!$D$2:$D$4115,"&gt;" &amp; $B9,Sheet1!$D$2:$D$4115,"&lt;" &amp; $C9)</f>
        <v>18</v>
      </c>
      <c r="G9">
        <f>COUNTIFS(Sheet1!$F$2:$F$4115,G$2, Sheet1!$D$2:$D$4115,"&gt;" &amp; $B9,Sheet1!$D$2:$D$4115,"&lt;" &amp; $C9)</f>
        <v>1</v>
      </c>
      <c r="H9">
        <f t="shared" si="1"/>
        <v>137</v>
      </c>
      <c r="I9">
        <f>COUNTIFS(Sheet1!$F$2:$F$4115,I$2, Sheet1!$D$2:$D$4115,"&gt;" &amp; $B9,Sheet1!$D$2:$D$4115,"&lt;" &amp; $C9)</f>
        <v>138</v>
      </c>
      <c r="J9" s="5">
        <f t="shared" si="2"/>
        <v>0.40145985401459855</v>
      </c>
      <c r="K9" s="5">
        <f t="shared" si="0"/>
        <v>0.46715328467153283</v>
      </c>
      <c r="L9" s="5">
        <f t="shared" si="3"/>
        <v>0.13138686131386862</v>
      </c>
      <c r="M9" s="5">
        <f t="shared" si="4"/>
        <v>0.39855072463768115</v>
      </c>
      <c r="N9" s="5">
        <f t="shared" si="5"/>
        <v>0.46376811594202899</v>
      </c>
      <c r="O9" s="5">
        <f t="shared" si="6"/>
        <v>0.13043478260869565</v>
      </c>
      <c r="P9" s="5">
        <f t="shared" si="7"/>
        <v>7.246376811594203E-3</v>
      </c>
    </row>
    <row r="10" spans="1:16" x14ac:dyDescent="0.25">
      <c r="A10" t="s">
        <v>8391</v>
      </c>
      <c r="B10">
        <v>29999</v>
      </c>
      <c r="C10" s="9">
        <v>35000</v>
      </c>
      <c r="D10">
        <f>COUNTIFS(Sheet1!$F$2:$F$4115,D$2, Sheet1!$D$2:$D$4115,"&gt;" &amp; $B10,Sheet1!$D$2:$D$4115,"&lt;" &amp; $C10)</f>
        <v>32</v>
      </c>
      <c r="E10">
        <f>COUNTIFS(Sheet1!$F$2:$F$4115,"failed", Sheet1!$D$2:$D$4115,"&gt;" &amp; B10,Sheet1!$D$2:$D$4115,"&lt;" &amp; C10)</f>
        <v>37</v>
      </c>
      <c r="F10">
        <f>COUNTIFS(Sheet1!$F$2:$F$4115,F$2, Sheet1!$D$2:$D$4115,"&gt;" &amp; $B10,Sheet1!$D$2:$D$4115,"&lt;" &amp; $C10)</f>
        <v>13</v>
      </c>
      <c r="G10">
        <f>COUNTIFS(Sheet1!$F$2:$F$4115,G$2, Sheet1!$D$2:$D$4115,"&gt;" &amp; $B10,Sheet1!$D$2:$D$4115,"&lt;" &amp; $C10)</f>
        <v>2</v>
      </c>
      <c r="H10">
        <f t="shared" si="1"/>
        <v>82</v>
      </c>
      <c r="I10">
        <f>COUNTIFS(Sheet1!$F$2:$F$4115,I$2, Sheet1!$D$2:$D$4115,"&gt;" &amp; $B10,Sheet1!$D$2:$D$4115,"&lt;" &amp; $C10)</f>
        <v>84</v>
      </c>
      <c r="J10" s="5">
        <f t="shared" si="2"/>
        <v>0.3902439024390244</v>
      </c>
      <c r="K10" s="5">
        <f t="shared" si="0"/>
        <v>0.45121951219512196</v>
      </c>
      <c r="L10" s="5">
        <f t="shared" si="3"/>
        <v>0.15853658536585366</v>
      </c>
      <c r="M10" s="5">
        <f t="shared" si="4"/>
        <v>0.38095238095238093</v>
      </c>
      <c r="N10" s="5">
        <f t="shared" si="5"/>
        <v>0.44047619047619047</v>
      </c>
      <c r="O10" s="5">
        <f t="shared" si="6"/>
        <v>0.15476190476190477</v>
      </c>
      <c r="P10" s="5">
        <f t="shared" si="7"/>
        <v>2.3809523809523808E-2</v>
      </c>
    </row>
    <row r="11" spans="1:16" x14ac:dyDescent="0.25">
      <c r="A11" t="s">
        <v>8392</v>
      </c>
      <c r="B11">
        <v>34999</v>
      </c>
      <c r="C11" s="9">
        <v>40000</v>
      </c>
      <c r="D11">
        <f>COUNTIFS(Sheet1!$F$2:$F$4115,D$2, Sheet1!$D$2:$D$4115,"&gt;" &amp; $B11,Sheet1!$D$2:$D$4115,"&lt;" &amp; $C11)</f>
        <v>26</v>
      </c>
      <c r="E11">
        <f>COUNTIFS(Sheet1!$F$2:$F$4115,"failed", Sheet1!$D$2:$D$4115,"&gt;" &amp; B11,Sheet1!$D$2:$D$4115,"&lt;" &amp; C11)</f>
        <v>22</v>
      </c>
      <c r="F11">
        <f>COUNTIFS(Sheet1!$F$2:$F$4115,F$2, Sheet1!$D$2:$D$4115,"&gt;" &amp; $B11,Sheet1!$D$2:$D$4115,"&lt;" &amp; $C11)</f>
        <v>7</v>
      </c>
      <c r="G11">
        <f>COUNTIFS(Sheet1!$F$2:$F$4115,G$2, Sheet1!$D$2:$D$4115,"&gt;" &amp; $B11,Sheet1!$D$2:$D$4115,"&lt;" &amp; $C11)</f>
        <v>0</v>
      </c>
      <c r="H11">
        <f t="shared" si="1"/>
        <v>55</v>
      </c>
      <c r="I11">
        <f>COUNTIFS(Sheet1!$F$2:$F$4115,I$2, Sheet1!$D$2:$D$4115,"&gt;" &amp; $B11,Sheet1!$D$2:$D$4115,"&lt;" &amp; $C11)</f>
        <v>55</v>
      </c>
      <c r="J11" s="5">
        <f t="shared" si="2"/>
        <v>0.47272727272727272</v>
      </c>
      <c r="K11" s="5">
        <f t="shared" si="0"/>
        <v>0.4</v>
      </c>
      <c r="L11" s="5">
        <f t="shared" si="3"/>
        <v>0.12727272727272726</v>
      </c>
      <c r="M11" s="5">
        <f t="shared" si="4"/>
        <v>0.47272727272727272</v>
      </c>
      <c r="N11" s="5">
        <f t="shared" si="5"/>
        <v>0.4</v>
      </c>
      <c r="O11" s="5">
        <f t="shared" si="6"/>
        <v>0.12727272727272726</v>
      </c>
      <c r="P11" s="5">
        <f t="shared" si="7"/>
        <v>0</v>
      </c>
    </row>
    <row r="12" spans="1:16" x14ac:dyDescent="0.25">
      <c r="A12" t="s">
        <v>8393</v>
      </c>
      <c r="B12">
        <v>39999</v>
      </c>
      <c r="C12" s="9">
        <v>45000</v>
      </c>
      <c r="D12">
        <f>COUNTIFS(Sheet1!$F$2:$F$4115,D$2, Sheet1!$D$2:$D$4115,"&gt;" &amp; $B12,Sheet1!$D$2:$D$4115,"&lt;" &amp; $C12)</f>
        <v>21</v>
      </c>
      <c r="E12">
        <f>COUNTIFS(Sheet1!$F$2:$F$4115,"failed", Sheet1!$D$2:$D$4115,"&gt;" &amp; B12,Sheet1!$D$2:$D$4115,"&lt;" &amp; C12)</f>
        <v>16</v>
      </c>
      <c r="F12">
        <f>COUNTIFS(Sheet1!$F$2:$F$4115,F$2, Sheet1!$D$2:$D$4115,"&gt;" &amp; $B12,Sheet1!$D$2:$D$4115,"&lt;" &amp; $C12)</f>
        <v>6</v>
      </c>
      <c r="G12">
        <f>COUNTIFS(Sheet1!$F$2:$F$4115,G$2, Sheet1!$D$2:$D$4115,"&gt;" &amp; $B12,Sheet1!$D$2:$D$4115,"&lt;" &amp; $C12)</f>
        <v>1</v>
      </c>
      <c r="H12">
        <f t="shared" si="1"/>
        <v>43</v>
      </c>
      <c r="I12">
        <f>COUNTIFS(Sheet1!$F$2:$F$4115,I$2, Sheet1!$D$2:$D$4115,"&gt;" &amp; $B12,Sheet1!$D$2:$D$4115,"&lt;" &amp; $C12)</f>
        <v>44</v>
      </c>
      <c r="J12" s="5">
        <f t="shared" si="2"/>
        <v>0.48837209302325579</v>
      </c>
      <c r="K12" s="5">
        <f t="shared" si="0"/>
        <v>0.37209302325581395</v>
      </c>
      <c r="L12" s="5">
        <f t="shared" si="3"/>
        <v>0.13953488372093023</v>
      </c>
      <c r="M12" s="5">
        <f t="shared" si="4"/>
        <v>0.47727272727272729</v>
      </c>
      <c r="N12" s="5">
        <f t="shared" si="5"/>
        <v>0.36363636363636365</v>
      </c>
      <c r="O12" s="5">
        <f t="shared" si="6"/>
        <v>0.13636363636363635</v>
      </c>
      <c r="P12" s="5">
        <f t="shared" si="7"/>
        <v>2.2727272727272728E-2</v>
      </c>
    </row>
    <row r="13" spans="1:16" x14ac:dyDescent="0.25">
      <c r="A13" t="s">
        <v>8404</v>
      </c>
      <c r="B13">
        <v>44999</v>
      </c>
      <c r="C13" s="9">
        <v>50000</v>
      </c>
      <c r="D13">
        <f>COUNTIFS(Sheet1!$F$2:$F$4115,D$2, Sheet1!$D$2:$D$4115,"&gt;" &amp; $B13,Sheet1!$D$2:$D$4115,"&lt;" &amp; $C13)</f>
        <v>6</v>
      </c>
      <c r="E13">
        <f>COUNTIFS(Sheet1!$F$2:$F$4115,"failed", Sheet1!$D$2:$D$4115,"&gt;" &amp; B13,Sheet1!$D$2:$D$4115,"&lt;" &amp; C13)</f>
        <v>11</v>
      </c>
      <c r="F13">
        <f>COUNTIFS(Sheet1!$F$2:$F$4115,F$2, Sheet1!$D$2:$D$4115,"&gt;" &amp; $B13,Sheet1!$D$2:$D$4115,"&lt;" &amp; $C13)</f>
        <v>4</v>
      </c>
      <c r="G13">
        <f>COUNTIFS(Sheet1!$F$2:$F$4115,G$2, Sheet1!$D$2:$D$4115,"&gt;" &amp; $B13,Sheet1!$D$2:$D$4115,"&lt;" &amp; $C13)</f>
        <v>0</v>
      </c>
      <c r="H13">
        <f t="shared" si="1"/>
        <v>21</v>
      </c>
      <c r="I13">
        <f>COUNTIFS(Sheet1!$F$2:$F$4115,I$2, Sheet1!$D$2:$D$4115,"&gt;" &amp; $B13,Sheet1!$D$2:$D$4115,"&lt;" &amp; $C13)</f>
        <v>21</v>
      </c>
      <c r="J13" s="5">
        <f t="shared" si="2"/>
        <v>0.2857142857142857</v>
      </c>
      <c r="K13" s="5">
        <f t="shared" si="0"/>
        <v>0.52380952380952384</v>
      </c>
      <c r="L13" s="5">
        <f t="shared" si="3"/>
        <v>0.19047619047619047</v>
      </c>
      <c r="M13" s="5">
        <f t="shared" si="4"/>
        <v>0.2857142857142857</v>
      </c>
      <c r="N13" s="5">
        <f t="shared" si="5"/>
        <v>0.52380952380952384</v>
      </c>
      <c r="O13" s="5">
        <f t="shared" si="6"/>
        <v>0.19047619047619047</v>
      </c>
      <c r="P13" s="5">
        <f t="shared" si="7"/>
        <v>0</v>
      </c>
    </row>
    <row r="14" spans="1:16" x14ac:dyDescent="0.25">
      <c r="A14" s="18" t="s">
        <v>8394</v>
      </c>
      <c r="B14" s="18"/>
      <c r="C14" s="18"/>
      <c r="D14">
        <f>COUNTIFS(Sheet1!$F$2:$F$4115,D$2, Sheet1!$D$2:$D$4115,"&gt;" &amp; 49999)</f>
        <v>86</v>
      </c>
      <c r="E14">
        <f>COUNTIFS(Sheet1!$F$2:$F$4115,E$2, Sheet1!$D$2:$D$4115,"&gt;" &amp; 49999)</f>
        <v>258</v>
      </c>
      <c r="F14">
        <f>COUNTIFS(Sheet1!$F$2:$F$4115,F$2, Sheet1!$D$2:$D$4115,"&gt;" &amp; 49999)</f>
        <v>100</v>
      </c>
      <c r="G14">
        <f>COUNTIFS(Sheet1!$F$2:$F$4115,G$2, Sheet1!$D$2:$D$4115,"&gt;" &amp; 49999)</f>
        <v>5</v>
      </c>
      <c r="H14">
        <f t="shared" si="1"/>
        <v>444</v>
      </c>
      <c r="I14">
        <f>COUNTIFS(Sheet1!$F$2:$F$4115,I$2, Sheet1!$D$2:$D$4115,"&gt;" &amp; 49999)</f>
        <v>449</v>
      </c>
      <c r="J14" s="5">
        <f t="shared" si="2"/>
        <v>0.19369369369369369</v>
      </c>
      <c r="K14" s="5">
        <f t="shared" si="0"/>
        <v>0.58108108108108103</v>
      </c>
      <c r="L14" s="5">
        <f t="shared" si="3"/>
        <v>0.22522522522522523</v>
      </c>
      <c r="M14" s="5">
        <f t="shared" si="4"/>
        <v>0.19153674832962139</v>
      </c>
      <c r="N14" s="5">
        <f t="shared" si="5"/>
        <v>0.57461024498886415</v>
      </c>
      <c r="O14" s="5">
        <f t="shared" si="6"/>
        <v>0.22271714922048999</v>
      </c>
      <c r="P14" s="5">
        <f t="shared" si="7"/>
        <v>1.1135857461024499E-2</v>
      </c>
    </row>
  </sheetData>
  <mergeCells count="6">
    <mergeCell ref="A14:C14"/>
    <mergeCell ref="M1:P1"/>
    <mergeCell ref="J1:L1"/>
    <mergeCell ref="D1:H1"/>
    <mergeCell ref="A2:C2"/>
    <mergeCell ref="A3:C3"/>
  </mergeCells>
  <phoneticPr fontId="3" type="noConversion"/>
  <pageMargins left="0.7" right="0.7" top="0.75" bottom="0.75" header="0.3" footer="0.3"/>
  <ignoredErrors>
    <ignoredError sqref="E7:E8 E9:E13 H5:H1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DateData</vt:lpstr>
      <vt:lpstr>Percent_Funded</vt:lpstr>
      <vt:lpstr>RawData</vt:lpstr>
      <vt:lpstr>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lucius_fish</cp:lastModifiedBy>
  <dcterms:created xsi:type="dcterms:W3CDTF">2017-04-20T15:17:24Z</dcterms:created>
  <dcterms:modified xsi:type="dcterms:W3CDTF">2021-03-11T00:32:31Z</dcterms:modified>
</cp:coreProperties>
</file>