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s" sheetId="1" r:id="rId3"/>
    <sheet state="visible" name="Cap Chance" sheetId="2" r:id="rId4"/>
    <sheet state="visible" name="Calculator" sheetId="3" r:id="rId5"/>
  </sheets>
  <definedNames/>
  <calcPr/>
</workbook>
</file>

<file path=xl/sharedStrings.xml><?xml version="1.0" encoding="utf-8"?>
<sst xmlns="http://schemas.openxmlformats.org/spreadsheetml/2006/main" count="245" uniqueCount="68">
  <si>
    <t>Enemy</t>
  </si>
  <si>
    <t>Bounce</t>
  </si>
  <si>
    <t>Multiplier</t>
  </si>
  <si>
    <t>Chance</t>
  </si>
  <si>
    <t>Chance+1</t>
  </si>
  <si>
    <t>Base</t>
  </si>
  <si>
    <t>% Success</t>
  </si>
  <si>
    <t>Total Chance (1/x)</t>
  </si>
  <si>
    <t>% fail</t>
  </si>
  <si>
    <t>% cap chance</t>
  </si>
  <si>
    <t>95% Multiplier</t>
  </si>
  <si>
    <t>90% Multiplier</t>
  </si>
  <si>
    <t>85% Multiplier</t>
  </si>
  <si>
    <t>80% Multiplier</t>
  </si>
  <si>
    <t>75% Multiplier</t>
  </si>
  <si>
    <t>70% Multiplier</t>
  </si>
  <si>
    <t>65% Multiplier</t>
  </si>
  <si>
    <t>60% Multiplier</t>
  </si>
  <si>
    <t>50% Multiplier</t>
  </si>
  <si>
    <t>Blue Goomba</t>
  </si>
  <si>
    <t>Normal</t>
  </si>
  <si>
    <t>Dodge Master</t>
  </si>
  <si>
    <t>Red Goomba</t>
  </si>
  <si>
    <t>King Goomba</t>
  </si>
  <si>
    <t>Average:</t>
  </si>
  <si>
    <t>%</t>
  </si>
  <si>
    <t>1/x</t>
  </si>
  <si>
    <t>Jr. Troopa (Prologue)</t>
  </si>
  <si>
    <t>Jr. Troopa (Ch. 1)</t>
  </si>
  <si>
    <t>Jr. Troopa (Ch. 3)</t>
  </si>
  <si>
    <t>Jr. Troopa (Ch. 5)</t>
  </si>
  <si>
    <t>Jr. Troopa (Ch. 7)</t>
  </si>
  <si>
    <t>Jr. Troopa (Ch. 8)</t>
  </si>
  <si>
    <t>Chan</t>
  </si>
  <si>
    <t>Lee</t>
  </si>
  <si>
    <t>^ Edit this ^</t>
  </si>
  <si>
    <t>Master [1]</t>
  </si>
  <si>
    <t>Master [2]</t>
  </si>
  <si>
    <t>Master [3]</t>
  </si>
  <si>
    <t>Kent C. Koopa</t>
  </si>
  <si>
    <t>Bowser???</t>
  </si>
  <si>
    <t>(+7% for DM)</t>
  </si>
  <si>
    <t>Ninjakoopa</t>
  </si>
  <si>
    <t>Buzzar</t>
  </si>
  <si>
    <t>Tutankoopa</t>
  </si>
  <si>
    <t>Tubba Blubba</t>
  </si>
  <si>
    <t>Tubba's Heart</t>
  </si>
  <si>
    <t>Anti Guy</t>
  </si>
  <si>
    <t>General Guy</t>
  </si>
  <si>
    <t>Bulb</t>
  </si>
  <si>
    <t>Big Lantern Ghost</t>
  </si>
  <si>
    <t>Fuzzipede</t>
  </si>
  <si>
    <t>Lava Piranha</t>
  </si>
  <si>
    <t>Petit Piranha</t>
  </si>
  <si>
    <t>Amazy Dayzee</t>
  </si>
  <si>
    <t>Spike?</t>
  </si>
  <si>
    <t>Huff N. Puff</t>
  </si>
  <si>
    <t>Blooper</t>
  </si>
  <si>
    <t>Electro Blooper</t>
  </si>
  <si>
    <t>Super Blooper</t>
  </si>
  <si>
    <t>Monstar</t>
  </si>
  <si>
    <t>Crystal King</t>
  </si>
  <si>
    <t>Crystal Bit</t>
  </si>
  <si>
    <t>Bowser [0] (Intro)</t>
  </si>
  <si>
    <t>Bowser [1] (Hallway)</t>
  </si>
  <si>
    <t>Bowser [2] (Final)</t>
  </si>
  <si>
    <t>Bowser [3] (Post-Twink?)</t>
  </si>
  <si>
    <t>Kammy Koopa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</si>
</sst>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3" numFmtId="10" xfId="0" applyFont="1" applyNumberFormat="1"/>
    <xf borderId="0" fillId="0" fontId="2" numFmtId="11" xfId="0" applyAlignment="1" applyFont="1" applyNumberFormat="1">
      <alignment horizontal="center"/>
    </xf>
    <xf borderId="0" fillId="0" fontId="3" numFmtId="10" xfId="0" applyAlignment="1" applyFont="1" applyNumberForma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25.57"/>
    <col customWidth="1" min="2" max="2" width="10.57"/>
    <col customWidth="1" min="3" max="3" width="2.71"/>
    <col customWidth="1" min="4" max="4" width="8.86"/>
  </cols>
  <sheetData>
    <row r="1">
      <c r="A1" s="1" t="s">
        <v>0</v>
      </c>
      <c r="B1" s="5" t="s">
        <v>2</v>
      </c>
      <c r="C1" s="6"/>
      <c r="D1" s="7"/>
      <c r="E1" s="8" t="s">
        <v>10</v>
      </c>
      <c r="I1" s="8" t="s">
        <v>11</v>
      </c>
      <c r="M1" s="8" t="s">
        <v>12</v>
      </c>
      <c r="Q1" s="8" t="s">
        <v>13</v>
      </c>
      <c r="U1" s="8" t="s">
        <v>14</v>
      </c>
      <c r="Y1" s="8" t="s">
        <v>15</v>
      </c>
      <c r="AC1" s="8" t="s">
        <v>16</v>
      </c>
      <c r="AG1" s="8" t="s">
        <v>17</v>
      </c>
      <c r="AK1" s="8" t="s">
        <v>18</v>
      </c>
    </row>
    <row r="2">
      <c r="A2" s="3" t="s">
        <v>19</v>
      </c>
      <c r="B2" s="3">
        <v>80.0</v>
      </c>
      <c r="C2" s="6"/>
      <c r="D2" s="7"/>
      <c r="E2" s="8" t="s">
        <v>20</v>
      </c>
      <c r="G2" s="8" t="s">
        <v>21</v>
      </c>
      <c r="I2" s="8" t="s">
        <v>20</v>
      </c>
      <c r="K2" s="8" t="s">
        <v>21</v>
      </c>
      <c r="M2" s="8" t="s">
        <v>20</v>
      </c>
      <c r="O2" s="8" t="s">
        <v>21</v>
      </c>
      <c r="Q2" s="8" t="s">
        <v>20</v>
      </c>
      <c r="S2" s="8" t="s">
        <v>21</v>
      </c>
      <c r="U2" s="8" t="s">
        <v>20</v>
      </c>
      <c r="W2" s="8" t="s">
        <v>21</v>
      </c>
      <c r="Y2" s="8" t="s">
        <v>20</v>
      </c>
      <c r="AA2" s="8" t="s">
        <v>21</v>
      </c>
      <c r="AC2" s="8" t="s">
        <v>20</v>
      </c>
      <c r="AE2" s="8" t="s">
        <v>21</v>
      </c>
      <c r="AG2" s="8" t="s">
        <v>20</v>
      </c>
      <c r="AI2" s="8" t="s">
        <v>21</v>
      </c>
      <c r="AK2" s="8" t="s">
        <v>20</v>
      </c>
      <c r="AM2" s="8" t="s">
        <v>21</v>
      </c>
    </row>
    <row r="3">
      <c r="A3" s="3" t="s">
        <v>22</v>
      </c>
      <c r="B3" s="3">
        <v>80.0</v>
      </c>
      <c r="C3" s="6"/>
      <c r="D3" s="8" t="s">
        <v>1</v>
      </c>
      <c r="E3" s="8" t="s">
        <v>25</v>
      </c>
      <c r="F3" s="8" t="s">
        <v>26</v>
      </c>
      <c r="G3" s="8" t="s">
        <v>25</v>
      </c>
      <c r="H3" s="8" t="s">
        <v>26</v>
      </c>
      <c r="I3" s="8" t="s">
        <v>25</v>
      </c>
      <c r="J3" s="8" t="s">
        <v>26</v>
      </c>
      <c r="K3" s="8" t="s">
        <v>25</v>
      </c>
      <c r="L3" s="8" t="s">
        <v>26</v>
      </c>
      <c r="M3" s="8" t="s">
        <v>25</v>
      </c>
      <c r="N3" s="8" t="s">
        <v>26</v>
      </c>
      <c r="O3" s="8" t="s">
        <v>25</v>
      </c>
      <c r="P3" s="8" t="s">
        <v>26</v>
      </c>
      <c r="Q3" s="8" t="s">
        <v>25</v>
      </c>
      <c r="R3" s="8" t="s">
        <v>26</v>
      </c>
      <c r="S3" s="8" t="s">
        <v>25</v>
      </c>
      <c r="T3" s="8" t="s">
        <v>26</v>
      </c>
      <c r="U3" s="8" t="s">
        <v>25</v>
      </c>
      <c r="V3" s="8" t="s">
        <v>26</v>
      </c>
      <c r="W3" s="8" t="s">
        <v>25</v>
      </c>
      <c r="X3" s="8" t="s">
        <v>26</v>
      </c>
      <c r="Y3" s="8" t="s">
        <v>25</v>
      </c>
      <c r="Z3" s="8" t="s">
        <v>26</v>
      </c>
      <c r="AA3" s="8" t="s">
        <v>25</v>
      </c>
      <c r="AB3" s="8" t="s">
        <v>26</v>
      </c>
      <c r="AC3" s="8" t="s">
        <v>25</v>
      </c>
      <c r="AD3" s="8" t="s">
        <v>26</v>
      </c>
      <c r="AE3" s="8" t="s">
        <v>25</v>
      </c>
      <c r="AF3" s="8" t="s">
        <v>26</v>
      </c>
      <c r="AG3" s="8" t="s">
        <v>25</v>
      </c>
      <c r="AH3" s="8" t="s">
        <v>26</v>
      </c>
      <c r="AI3" s="8" t="s">
        <v>25</v>
      </c>
      <c r="AJ3" s="8" t="s">
        <v>26</v>
      </c>
      <c r="AK3" s="8" t="s">
        <v>25</v>
      </c>
      <c r="AL3" s="8" t="s">
        <v>26</v>
      </c>
      <c r="AM3" s="8" t="s">
        <v>25</v>
      </c>
      <c r="AN3" s="8" t="s">
        <v>26</v>
      </c>
    </row>
    <row r="4">
      <c r="A4" s="3" t="s">
        <v>23</v>
      </c>
      <c r="B4" s="3">
        <v>80.0</v>
      </c>
      <c r="C4" s="6"/>
      <c r="D4" s="8">
        <v>3.0</v>
      </c>
      <c r="E4" s="2">
        <v>100.0</v>
      </c>
      <c r="F4" s="2">
        <v>1.0</v>
      </c>
      <c r="G4" s="2">
        <v>100.0</v>
      </c>
      <c r="H4" s="2">
        <v>1.0</v>
      </c>
      <c r="I4" s="2">
        <v>100.0</v>
      </c>
      <c r="J4" s="2">
        <v>1.0</v>
      </c>
      <c r="K4" s="2">
        <v>1.0</v>
      </c>
      <c r="L4" s="2">
        <v>1.0</v>
      </c>
      <c r="M4" s="2">
        <v>100.0</v>
      </c>
      <c r="N4" s="2">
        <v>1.0</v>
      </c>
      <c r="O4" s="2">
        <v>100.0</v>
      </c>
      <c r="P4" s="2">
        <v>1.0</v>
      </c>
      <c r="Q4" s="2">
        <v>100.0</v>
      </c>
      <c r="R4" s="2">
        <v>1.0</v>
      </c>
      <c r="S4" s="2">
        <v>100.0</v>
      </c>
      <c r="T4" s="2">
        <v>1.0</v>
      </c>
      <c r="U4" s="2">
        <v>100.0</v>
      </c>
      <c r="V4" s="2">
        <v>1.0</v>
      </c>
      <c r="W4" s="2">
        <v>100.0</v>
      </c>
      <c r="X4" s="2">
        <v>1.0</v>
      </c>
      <c r="Y4" s="2">
        <v>98.0</v>
      </c>
      <c r="Z4" s="2">
        <v>1.0</v>
      </c>
      <c r="AA4" s="2">
        <v>100.0</v>
      </c>
      <c r="AB4" s="2">
        <v>1.0</v>
      </c>
      <c r="AC4" s="2">
        <v>84.1</v>
      </c>
      <c r="AD4" s="2">
        <v>1.1</v>
      </c>
      <c r="AE4" s="2">
        <v>100.0</v>
      </c>
      <c r="AF4" s="2">
        <v>1.0</v>
      </c>
      <c r="AG4" s="2">
        <v>72.2</v>
      </c>
      <c r="AH4" s="2">
        <v>1.3</v>
      </c>
      <c r="AI4" s="2">
        <v>89.1</v>
      </c>
      <c r="AJ4" s="2">
        <v>1.1</v>
      </c>
      <c r="AK4" s="2">
        <v>50.4</v>
      </c>
      <c r="AL4" s="2">
        <v>1.9</v>
      </c>
      <c r="AM4" s="2">
        <v>64.3</v>
      </c>
      <c r="AN4" s="2">
        <v>1.5</v>
      </c>
    </row>
    <row r="5">
      <c r="A5" s="3" t="s">
        <v>27</v>
      </c>
      <c r="B5" s="3">
        <v>80.0</v>
      </c>
      <c r="C5" s="6"/>
      <c r="D5" s="8">
        <v>4.0</v>
      </c>
      <c r="E5" s="2">
        <v>100.0</v>
      </c>
      <c r="F5" s="2">
        <v>1.0</v>
      </c>
      <c r="G5" s="2">
        <v>100.0</v>
      </c>
      <c r="H5" s="2">
        <v>1.0</v>
      </c>
      <c r="I5" s="2">
        <v>100.0</v>
      </c>
      <c r="J5" s="2">
        <v>1.0</v>
      </c>
      <c r="K5" s="2">
        <v>1.0</v>
      </c>
      <c r="L5" s="2">
        <v>1.0</v>
      </c>
      <c r="M5" s="2">
        <v>100.0</v>
      </c>
      <c r="N5" s="2">
        <v>1.0</v>
      </c>
      <c r="O5" s="2">
        <v>100.0</v>
      </c>
      <c r="P5" s="2">
        <v>1.0</v>
      </c>
      <c r="Q5" s="2">
        <v>100.0</v>
      </c>
      <c r="R5" s="2">
        <v>1.0</v>
      </c>
      <c r="S5" s="2">
        <v>100.0</v>
      </c>
      <c r="T5" s="2">
        <v>1.0</v>
      </c>
      <c r="U5" s="2">
        <v>84.1</v>
      </c>
      <c r="V5" s="2">
        <v>1.1</v>
      </c>
      <c r="W5" s="2">
        <v>100.0</v>
      </c>
      <c r="X5" s="2">
        <v>1.0</v>
      </c>
      <c r="Y5" s="2">
        <v>66.9</v>
      </c>
      <c r="Z5" s="2">
        <v>1.4</v>
      </c>
      <c r="AA5" s="2">
        <v>90.0</v>
      </c>
      <c r="AB5" s="2">
        <v>1.1</v>
      </c>
      <c r="AC5" s="2">
        <v>45.8</v>
      </c>
      <c r="AD5" s="2">
        <v>2.1</v>
      </c>
      <c r="AE5" s="2">
        <v>74.2</v>
      </c>
      <c r="AF5" s="2">
        <v>1.3</v>
      </c>
      <c r="AG5" s="2">
        <v>31.4</v>
      </c>
      <c r="AH5" s="2">
        <v>3.1</v>
      </c>
      <c r="AI5" s="2">
        <v>52.9</v>
      </c>
      <c r="AJ5" s="2">
        <v>1.8</v>
      </c>
      <c r="AK5" s="2">
        <v>12.9</v>
      </c>
      <c r="AL5" s="2">
        <v>7.6</v>
      </c>
      <c r="AM5" s="2">
        <v>23.5</v>
      </c>
      <c r="AN5" s="2">
        <v>4.2</v>
      </c>
    </row>
    <row r="6">
      <c r="A6" s="3" t="s">
        <v>28</v>
      </c>
      <c r="B6" s="3">
        <v>80.0</v>
      </c>
      <c r="C6" s="6"/>
      <c r="D6" s="8">
        <v>5.0</v>
      </c>
      <c r="E6" s="2">
        <v>100.0</v>
      </c>
      <c r="F6" s="2">
        <v>1.0</v>
      </c>
      <c r="G6" s="2">
        <v>100.0</v>
      </c>
      <c r="H6" s="2">
        <v>1.0</v>
      </c>
      <c r="I6" s="2">
        <v>100.0</v>
      </c>
      <c r="J6" s="2">
        <v>1.0</v>
      </c>
      <c r="K6" s="2">
        <v>1.0</v>
      </c>
      <c r="L6" s="2">
        <v>1.0</v>
      </c>
      <c r="M6" s="2">
        <v>100.0</v>
      </c>
      <c r="N6" s="2">
        <v>1.0</v>
      </c>
      <c r="O6" s="2">
        <v>100.0</v>
      </c>
      <c r="P6" s="2">
        <v>1.0</v>
      </c>
      <c r="Q6" s="2">
        <v>81.1</v>
      </c>
      <c r="R6" s="2">
        <v>1.2</v>
      </c>
      <c r="S6" s="2">
        <v>100.0</v>
      </c>
      <c r="T6" s="2">
        <v>1.0</v>
      </c>
      <c r="U6" s="2">
        <v>53.3</v>
      </c>
      <c r="V6" s="2">
        <v>1.8</v>
      </c>
      <c r="W6" s="2">
        <v>89.1</v>
      </c>
      <c r="X6" s="2">
        <v>1.1</v>
      </c>
      <c r="Y6" s="2">
        <v>31.8</v>
      </c>
      <c r="Z6" s="2">
        <v>3.1</v>
      </c>
      <c r="AA6" s="2">
        <v>62.4</v>
      </c>
      <c r="AB6" s="2">
        <v>1.6</v>
      </c>
      <c r="AC6" s="2">
        <v>16.3</v>
      </c>
      <c r="AD6" s="2">
        <v>6.1</v>
      </c>
      <c r="AE6" s="2">
        <v>39.7</v>
      </c>
      <c r="AF6" s="2">
        <v>2.5</v>
      </c>
      <c r="AG6" s="2">
        <v>8.1</v>
      </c>
      <c r="AH6" s="2">
        <v>12.3</v>
      </c>
      <c r="AI6" s="2">
        <v>20.9</v>
      </c>
      <c r="AJ6" s="2">
        <v>4.7</v>
      </c>
      <c r="AK6" s="2">
        <v>1.6</v>
      </c>
      <c r="AL6" s="2">
        <v>59.7</v>
      </c>
      <c r="AM6" s="2">
        <v>4.9</v>
      </c>
      <c r="AN6" s="2">
        <v>20.3</v>
      </c>
    </row>
    <row r="7">
      <c r="A7" s="3" t="s">
        <v>29</v>
      </c>
      <c r="B7" s="3">
        <v>80.0</v>
      </c>
      <c r="C7" s="6"/>
      <c r="D7" s="8">
        <v>6.0</v>
      </c>
      <c r="E7" s="2">
        <v>100.0</v>
      </c>
      <c r="F7" s="2">
        <v>1.0</v>
      </c>
      <c r="G7" s="2">
        <v>100.0</v>
      </c>
      <c r="H7" s="2">
        <v>1.0</v>
      </c>
      <c r="I7" s="2">
        <v>100.0</v>
      </c>
      <c r="J7" s="2">
        <v>1.0</v>
      </c>
      <c r="K7" s="2">
        <v>1.0</v>
      </c>
      <c r="L7" s="2">
        <v>1.0</v>
      </c>
      <c r="M7" s="2">
        <v>87.1</v>
      </c>
      <c r="N7" s="2">
        <v>1.1</v>
      </c>
      <c r="O7" s="2">
        <v>100.0</v>
      </c>
      <c r="P7" s="2">
        <v>1.0</v>
      </c>
      <c r="Q7" s="2">
        <v>52.2</v>
      </c>
      <c r="R7" s="2">
        <v>1.9</v>
      </c>
      <c r="S7" s="2">
        <v>98.0</v>
      </c>
      <c r="T7" s="2">
        <v>1.0</v>
      </c>
      <c r="U7" s="2">
        <v>25.3</v>
      </c>
      <c r="V7" s="2">
        <v>3.9</v>
      </c>
      <c r="W7" s="2">
        <v>64.4</v>
      </c>
      <c r="X7" s="2">
        <v>1.5</v>
      </c>
      <c r="Y7" s="2">
        <v>10.3</v>
      </c>
      <c r="Z7" s="2">
        <v>9.6</v>
      </c>
      <c r="AA7" s="2">
        <v>33.3</v>
      </c>
      <c r="AB7" s="2">
        <v>2.9</v>
      </c>
      <c r="AC7" s="2">
        <v>3.7</v>
      </c>
      <c r="AD7" s="2">
        <v>26.8</v>
      </c>
      <c r="AE7" s="2">
        <v>15.3</v>
      </c>
      <c r="AF7" s="2">
        <v>6.5</v>
      </c>
      <c r="AG7" s="2">
        <v>1.2</v>
      </c>
      <c r="AH7" s="2">
        <v>77.8</v>
      </c>
      <c r="AI7" s="2">
        <v>5.6</v>
      </c>
      <c r="AJ7" s="2">
        <v>17.8</v>
      </c>
      <c r="AK7" s="2">
        <v>0.1</v>
      </c>
      <c r="AL7" s="2">
        <v>862.3</v>
      </c>
      <c r="AM7" s="2">
        <v>0.5</v>
      </c>
      <c r="AN7" s="2">
        <v>171.6</v>
      </c>
    </row>
    <row r="8">
      <c r="A8" s="3" t="s">
        <v>30</v>
      </c>
      <c r="B8" s="3">
        <v>75.0</v>
      </c>
      <c r="C8" s="6"/>
      <c r="D8" s="8">
        <v>7.0</v>
      </c>
      <c r="E8" s="2">
        <v>100.0</v>
      </c>
      <c r="F8" s="2">
        <v>1.0</v>
      </c>
      <c r="G8" s="2">
        <v>100.0</v>
      </c>
      <c r="H8" s="2">
        <v>1.0</v>
      </c>
      <c r="I8" s="2">
        <v>100.0</v>
      </c>
      <c r="J8" s="2">
        <v>1.0</v>
      </c>
      <c r="K8" s="2">
        <v>1.0</v>
      </c>
      <c r="L8" s="2">
        <v>1.0</v>
      </c>
      <c r="M8" s="2">
        <v>63.8</v>
      </c>
      <c r="N8" s="2">
        <v>1.5</v>
      </c>
      <c r="O8" s="2">
        <v>100.0</v>
      </c>
      <c r="P8" s="2">
        <v>1.0</v>
      </c>
      <c r="Q8" s="2">
        <v>26.9</v>
      </c>
      <c r="R8" s="2">
        <v>3.7</v>
      </c>
      <c r="S8" s="2">
        <v>83.4</v>
      </c>
      <c r="T8" s="2">
        <v>1.1</v>
      </c>
      <c r="U8" s="2">
        <v>9.0</v>
      </c>
      <c r="V8" s="2">
        <v>11.0</v>
      </c>
      <c r="W8" s="2">
        <v>38.2</v>
      </c>
      <c r="X8" s="2">
        <v>2.6</v>
      </c>
      <c r="Y8" s="2">
        <v>2.3</v>
      </c>
      <c r="Z8" s="2">
        <v>42.2</v>
      </c>
      <c r="AA8" s="2">
        <v>13.5</v>
      </c>
      <c r="AB8" s="2">
        <v>7.3</v>
      </c>
      <c r="AC8" s="2">
        <v>0.5</v>
      </c>
      <c r="AD8" s="2">
        <v>181.0</v>
      </c>
      <c r="AE8" s="2">
        <v>4.2</v>
      </c>
      <c r="AF8" s="2">
        <v>23.5</v>
      </c>
      <c r="AG8" s="2">
        <v>0.1</v>
      </c>
      <c r="AH8" s="2">
        <v>786.5</v>
      </c>
      <c r="AI8" s="2">
        <v>0.9</v>
      </c>
      <c r="AJ8" s="2">
        <v>100.1</v>
      </c>
      <c r="AK8" s="2">
        <v>0.0</v>
      </c>
      <c r="AL8" s="2">
        <v>21775.1</v>
      </c>
      <c r="AM8" s="2">
        <v>0.0</v>
      </c>
      <c r="AN8" s="2">
        <v>2477.3</v>
      </c>
    </row>
    <row r="9">
      <c r="A9" s="3" t="s">
        <v>31</v>
      </c>
      <c r="B9" s="3">
        <v>75.0</v>
      </c>
      <c r="C9" s="6"/>
      <c r="D9" s="8">
        <v>8.0</v>
      </c>
      <c r="E9" s="2">
        <v>100.0</v>
      </c>
      <c r="F9" s="2">
        <v>1.0</v>
      </c>
      <c r="G9" s="2">
        <v>100.0</v>
      </c>
      <c r="H9" s="2">
        <v>1.0</v>
      </c>
      <c r="I9" s="2">
        <v>94.0</v>
      </c>
      <c r="J9" s="2">
        <v>1.0</v>
      </c>
      <c r="K9" s="2">
        <v>1.0</v>
      </c>
      <c r="L9" s="2">
        <v>1.0</v>
      </c>
      <c r="M9" s="2">
        <v>39.8</v>
      </c>
      <c r="N9" s="2">
        <v>2.5</v>
      </c>
      <c r="O9" s="2">
        <v>100.0</v>
      </c>
      <c r="P9" s="2">
        <v>1.0</v>
      </c>
      <c r="Q9" s="2">
        <v>10.9</v>
      </c>
      <c r="R9" s="2">
        <v>9.1</v>
      </c>
      <c r="S9" s="2">
        <v>61.1</v>
      </c>
      <c r="T9" s="2">
        <v>1.6</v>
      </c>
      <c r="U9" s="2">
        <v>2.4</v>
      </c>
      <c r="V9" s="2">
        <v>41.4</v>
      </c>
      <c r="W9" s="2">
        <v>18.5</v>
      </c>
      <c r="X9" s="2">
        <v>5.3</v>
      </c>
      <c r="Y9" s="2">
        <v>0.3</v>
      </c>
      <c r="Z9" s="2">
        <v>266.5</v>
      </c>
      <c r="AA9" s="2">
        <v>4.1</v>
      </c>
      <c r="AB9" s="2">
        <v>24.0</v>
      </c>
      <c r="AC9" s="2">
        <v>0.0</v>
      </c>
      <c r="AD9" s="2">
        <v>1828.2</v>
      </c>
      <c r="AE9" s="2">
        <v>0.8</v>
      </c>
      <c r="AF9" s="2">
        <v>118.8</v>
      </c>
      <c r="AG9" s="2">
        <v>0.0</v>
      </c>
      <c r="AH9" s="2">
        <v>13240.6</v>
      </c>
      <c r="AI9" s="2">
        <v>0.1</v>
      </c>
      <c r="AJ9" s="2">
        <v>842.6</v>
      </c>
      <c r="AK9" s="2">
        <v>0.0</v>
      </c>
      <c r="AL9" s="2">
        <v>1099647.1</v>
      </c>
      <c r="AM9" s="2">
        <v>0.0</v>
      </c>
      <c r="AN9" s="2">
        <v>62553.9</v>
      </c>
    </row>
    <row r="10">
      <c r="A10" s="3" t="s">
        <v>32</v>
      </c>
      <c r="B10" s="3">
        <v>70.0</v>
      </c>
      <c r="C10" s="6"/>
      <c r="D10" s="8">
        <v>9.0</v>
      </c>
      <c r="E10" s="2">
        <v>100.0</v>
      </c>
      <c r="F10" s="2">
        <v>1.0</v>
      </c>
      <c r="G10" s="2">
        <v>100.0</v>
      </c>
      <c r="H10" s="2">
        <v>1.0</v>
      </c>
      <c r="I10" s="2">
        <v>79.1</v>
      </c>
      <c r="J10" s="2">
        <v>1.2</v>
      </c>
      <c r="K10" s="2">
        <v>1.0</v>
      </c>
      <c r="L10" s="2">
        <v>1.0</v>
      </c>
      <c r="M10" s="2">
        <v>20.8</v>
      </c>
      <c r="N10" s="2">
        <v>4.7</v>
      </c>
      <c r="O10" s="2">
        <v>100.0</v>
      </c>
      <c r="P10" s="2">
        <v>1.0</v>
      </c>
      <c r="Q10" s="2">
        <v>3.5</v>
      </c>
      <c r="R10" s="2">
        <v>28.0</v>
      </c>
      <c r="S10" s="2">
        <v>38.7</v>
      </c>
      <c r="T10" s="2">
        <v>2.5</v>
      </c>
      <c r="U10" s="2">
        <v>0.4</v>
      </c>
      <c r="V10" s="2">
        <v>209.1</v>
      </c>
      <c r="W10" s="2">
        <v>7.3</v>
      </c>
      <c r="X10" s="2">
        <v>13.6</v>
      </c>
      <c r="Y10" s="2">
        <v>0.0</v>
      </c>
      <c r="Z10" s="2">
        <v>2447.7</v>
      </c>
      <c r="AA10" s="2">
        <v>0.9</v>
      </c>
      <c r="AB10" s="2">
        <v>101.1</v>
      </c>
      <c r="AC10" s="2">
        <v>0.0</v>
      </c>
      <c r="AD10" s="2">
        <v>30774.7</v>
      </c>
      <c r="AE10" s="2">
        <v>0.1</v>
      </c>
      <c r="AF10" s="2">
        <v>857.2</v>
      </c>
      <c r="AG10" s="2">
        <v>0.0</v>
      </c>
      <c r="AH10" s="2">
        <v>334325.5</v>
      </c>
      <c r="AI10" s="2">
        <v>0.0</v>
      </c>
      <c r="AJ10" s="2">
        <v>10638.6</v>
      </c>
      <c r="AK10" s="2">
        <v>0.0</v>
      </c>
      <c r="AL10" s="2">
        <v>1.110643586E8</v>
      </c>
      <c r="AM10" s="2">
        <v>0.0</v>
      </c>
      <c r="AN10" s="2">
        <v>3158973.3</v>
      </c>
    </row>
    <row r="11">
      <c r="A11" s="3" t="s">
        <v>33</v>
      </c>
      <c r="B11" s="3">
        <v>100.0</v>
      </c>
      <c r="C11" s="6"/>
      <c r="D11" s="8">
        <v>10.0</v>
      </c>
      <c r="E11" s="2">
        <v>100.0</v>
      </c>
      <c r="F11" s="2">
        <v>1.0</v>
      </c>
      <c r="G11" s="2">
        <v>100.0</v>
      </c>
      <c r="H11" s="2">
        <v>1.0</v>
      </c>
      <c r="I11" s="2">
        <v>59.5</v>
      </c>
      <c r="J11" s="2">
        <v>1.6</v>
      </c>
      <c r="K11" s="2">
        <v>1.0</v>
      </c>
      <c r="L11" s="2">
        <v>1.0</v>
      </c>
      <c r="M11" s="2">
        <v>9.3</v>
      </c>
      <c r="N11" s="2">
        <v>10.7</v>
      </c>
      <c r="O11" s="2">
        <v>92.0</v>
      </c>
      <c r="P11" s="2">
        <v>1.0</v>
      </c>
      <c r="Q11" s="2">
        <v>0.9</v>
      </c>
      <c r="R11" s="2">
        <v>108.8</v>
      </c>
      <c r="S11" s="2">
        <v>21.1</v>
      </c>
      <c r="T11" s="2">
        <v>4.7</v>
      </c>
      <c r="U11" s="2">
        <v>0.0</v>
      </c>
      <c r="V11" s="2">
        <v>1408.0</v>
      </c>
      <c r="W11" s="2">
        <v>2.3</v>
      </c>
      <c r="X11" s="2">
        <v>42.9</v>
      </c>
      <c r="Y11" s="2">
        <v>0.0</v>
      </c>
      <c r="Z11" s="2">
        <v>30903.0</v>
      </c>
      <c r="AA11" s="2">
        <v>0.1</v>
      </c>
      <c r="AB11" s="2">
        <v>567.6</v>
      </c>
      <c r="AC11" s="2">
        <v>0.0</v>
      </c>
      <c r="AD11" s="2">
        <v>777063.5</v>
      </c>
      <c r="AE11" s="2">
        <v>0.0</v>
      </c>
      <c r="AF11" s="2">
        <v>8657.9</v>
      </c>
      <c r="AG11" s="2">
        <v>0.0</v>
      </c>
      <c r="AH11" s="2">
        <v>1.68834379E7</v>
      </c>
      <c r="AI11" s="2">
        <v>0.0</v>
      </c>
      <c r="AJ11" s="2">
        <v>214901.6</v>
      </c>
      <c r="AK11" s="2">
        <v>0.0</v>
      </c>
      <c r="AL11" s="2">
        <v>1.1217500224E10</v>
      </c>
      <c r="AM11" s="2">
        <v>0.0</v>
      </c>
      <c r="AN11" s="2">
        <v>3.190563126E8</v>
      </c>
    </row>
    <row r="12">
      <c r="A12" s="3" t="s">
        <v>34</v>
      </c>
      <c r="B12" s="3">
        <v>90.0</v>
      </c>
      <c r="C12" s="6"/>
      <c r="D12" s="8">
        <v>11.0</v>
      </c>
      <c r="E12" s="2">
        <v>100.0</v>
      </c>
      <c r="F12" s="2">
        <v>1.0</v>
      </c>
      <c r="G12" s="2">
        <v>100.0</v>
      </c>
      <c r="H12" s="2">
        <v>1.0</v>
      </c>
      <c r="I12" s="2">
        <v>40.1</v>
      </c>
      <c r="J12" s="2">
        <v>2.4</v>
      </c>
      <c r="K12" s="2">
        <v>1.0</v>
      </c>
      <c r="L12" s="2">
        <v>1.0</v>
      </c>
      <c r="M12" s="2">
        <v>3.5</v>
      </c>
      <c r="N12" s="2">
        <v>28.5</v>
      </c>
      <c r="O12" s="2">
        <v>77.4</v>
      </c>
      <c r="P12" s="2">
        <v>1.2</v>
      </c>
      <c r="Q12" s="2">
        <v>0.1</v>
      </c>
      <c r="R12" s="2">
        <v>523.6</v>
      </c>
      <c r="S12" s="2">
        <v>9.8</v>
      </c>
      <c r="T12" s="2">
        <v>10.1</v>
      </c>
      <c r="U12" s="2">
        <v>0.0</v>
      </c>
      <c r="V12" s="2">
        <v>12928.5</v>
      </c>
      <c r="W12" s="2">
        <v>0.5</v>
      </c>
      <c r="X12" s="2">
        <v>166.7</v>
      </c>
      <c r="Y12" s="2">
        <v>0.0</v>
      </c>
      <c r="Z12" s="2">
        <v>624241.1</v>
      </c>
      <c r="AA12" s="2">
        <v>0.0</v>
      </c>
      <c r="AB12" s="2">
        <v>4095.2</v>
      </c>
      <c r="AC12" s="2">
        <v>0.0</v>
      </c>
      <c r="AD12" s="2">
        <v>3.92417092E7</v>
      </c>
      <c r="AE12" s="2">
        <v>0.0</v>
      </c>
      <c r="AF12" s="2">
        <v>124921.5</v>
      </c>
      <c r="AG12" s="2">
        <v>0.0</v>
      </c>
      <c r="AH12" s="2">
        <v>1.705227231E9</v>
      </c>
      <c r="AI12" s="2">
        <v>0.0</v>
      </c>
      <c r="AJ12" s="2">
        <v>7235021.9</v>
      </c>
      <c r="AK12" s="2">
        <v>0.0</v>
      </c>
      <c r="AL12" s="11">
        <v>1.13E12</v>
      </c>
      <c r="AM12" s="2">
        <v>0.0</v>
      </c>
      <c r="AN12" s="2">
        <v>3.2224687581E10</v>
      </c>
    </row>
    <row r="13">
      <c r="A13" s="3" t="s">
        <v>36</v>
      </c>
      <c r="B13" s="3">
        <v>80.0</v>
      </c>
      <c r="C13" s="6"/>
      <c r="D13" s="8">
        <v>12.0</v>
      </c>
      <c r="E13" s="2">
        <v>100.0</v>
      </c>
      <c r="F13" s="2">
        <v>1.0</v>
      </c>
      <c r="G13" s="2">
        <v>100.0</v>
      </c>
      <c r="H13" s="2">
        <v>1.0</v>
      </c>
      <c r="I13" s="2">
        <v>24.2</v>
      </c>
      <c r="J13" s="2">
        <v>4.1</v>
      </c>
      <c r="K13" s="2">
        <v>1.0</v>
      </c>
      <c r="L13" s="2">
        <v>1.0</v>
      </c>
      <c r="M13" s="2">
        <v>1.1</v>
      </c>
      <c r="N13" s="2">
        <v>90.1</v>
      </c>
      <c r="O13" s="2">
        <v>59.8</v>
      </c>
      <c r="P13" s="2">
        <v>1.6</v>
      </c>
      <c r="Q13" s="2">
        <v>0.0</v>
      </c>
      <c r="R13" s="2">
        <v>3111.0</v>
      </c>
      <c r="S13" s="2">
        <v>3.9</v>
      </c>
      <c r="T13" s="2">
        <v>25.0</v>
      </c>
      <c r="U13" s="2">
        <v>0.0</v>
      </c>
      <c r="V13" s="2">
        <v>163223.2</v>
      </c>
      <c r="W13" s="2">
        <v>0.1</v>
      </c>
      <c r="X13" s="2">
        <v>802.1</v>
      </c>
      <c r="Y13" s="2">
        <v>0.0</v>
      </c>
      <c r="Z13" s="2">
        <v>2.10161193E7</v>
      </c>
      <c r="AA13" s="2">
        <v>0.0</v>
      </c>
      <c r="AB13" s="2">
        <v>37601.8</v>
      </c>
      <c r="AC13" s="2">
        <v>0.0</v>
      </c>
      <c r="AD13" s="2">
        <v>3.963412634E9</v>
      </c>
      <c r="AE13" s="2">
        <v>0.0</v>
      </c>
      <c r="AF13" s="2">
        <v>2523414.6</v>
      </c>
      <c r="AG13" s="2">
        <v>0.0</v>
      </c>
      <c r="AH13" s="11">
        <v>1.72E11</v>
      </c>
      <c r="AI13" s="2">
        <v>0.0</v>
      </c>
      <c r="AJ13" s="2">
        <v>3.653686072E8</v>
      </c>
      <c r="AK13" s="2">
        <v>0.0</v>
      </c>
      <c r="AL13" s="11">
        <v>1.14E14</v>
      </c>
      <c r="AM13" s="2">
        <v>0.0</v>
      </c>
      <c r="AN13" s="11">
        <v>3.25E12</v>
      </c>
    </row>
    <row r="14">
      <c r="A14" s="3" t="s">
        <v>37</v>
      </c>
      <c r="B14" s="3">
        <v>75.0</v>
      </c>
      <c r="C14" s="6"/>
      <c r="D14" s="8">
        <v>13.0</v>
      </c>
      <c r="E14" s="2">
        <v>100.0</v>
      </c>
      <c r="F14" s="2">
        <v>1.0</v>
      </c>
      <c r="G14" s="2">
        <v>100.0</v>
      </c>
      <c r="H14" s="2">
        <v>1.0</v>
      </c>
      <c r="I14" s="2">
        <v>13.1</v>
      </c>
      <c r="J14" s="2">
        <v>7.5</v>
      </c>
      <c r="K14" s="2">
        <v>1.0</v>
      </c>
      <c r="L14" s="2">
        <v>1.0</v>
      </c>
      <c r="M14" s="2">
        <v>0.2</v>
      </c>
      <c r="N14" s="2">
        <v>337.0</v>
      </c>
      <c r="O14" s="2">
        <v>42.0</v>
      </c>
      <c r="P14" s="2">
        <v>2.3</v>
      </c>
      <c r="Q14" s="2">
        <v>0.0</v>
      </c>
      <c r="R14" s="2">
        <v>24170.1</v>
      </c>
      <c r="S14" s="2">
        <v>1.3</v>
      </c>
      <c r="T14" s="2">
        <v>72.3</v>
      </c>
      <c r="U14" s="2">
        <v>0.0</v>
      </c>
      <c r="V14" s="2">
        <v>2747591.4</v>
      </c>
      <c r="W14" s="2">
        <v>0.0</v>
      </c>
      <c r="X14" s="2">
        <v>4765.7</v>
      </c>
      <c r="Y14" s="2">
        <v>0.0</v>
      </c>
      <c r="Z14" s="2">
        <v>1.061314025E9</v>
      </c>
      <c r="AA14" s="2">
        <v>0.0</v>
      </c>
      <c r="AB14" s="2">
        <v>474723.2</v>
      </c>
      <c r="AC14" s="2">
        <v>0.0</v>
      </c>
      <c r="AD14" s="11">
        <v>4.0E11</v>
      </c>
      <c r="AE14" s="2">
        <v>0.0</v>
      </c>
      <c r="AF14" s="2">
        <v>8.49549611E7</v>
      </c>
      <c r="AG14" s="2">
        <v>0.0</v>
      </c>
      <c r="AH14" s="11">
        <v>1.74E13</v>
      </c>
      <c r="AI14" s="2">
        <v>0.0</v>
      </c>
      <c r="AJ14" s="2">
        <v>3.6902229328E10</v>
      </c>
      <c r="AK14" s="2">
        <v>0.0</v>
      </c>
      <c r="AL14" s="11">
        <v>1.16E16</v>
      </c>
      <c r="AM14" s="2">
        <v>0.0</v>
      </c>
      <c r="AN14" s="11">
        <v>3.29E14</v>
      </c>
    </row>
    <row r="15">
      <c r="A15" s="3" t="s">
        <v>38</v>
      </c>
      <c r="B15" s="3">
        <v>70.0</v>
      </c>
      <c r="C15" s="6"/>
      <c r="D15" s="8">
        <v>14.0</v>
      </c>
      <c r="E15" s="2">
        <v>98.0</v>
      </c>
      <c r="F15" s="2">
        <v>1.0</v>
      </c>
      <c r="G15" s="2">
        <v>100.0</v>
      </c>
      <c r="H15" s="2">
        <v>1.0</v>
      </c>
      <c r="I15" s="2">
        <v>6.3</v>
      </c>
      <c r="J15" s="2">
        <v>15.6</v>
      </c>
      <c r="K15" s="2">
        <v>1.0</v>
      </c>
      <c r="L15" s="2">
        <v>1.0</v>
      </c>
      <c r="M15" s="2">
        <v>0.0</v>
      </c>
      <c r="N15" s="2">
        <v>1480.2</v>
      </c>
      <c r="O15" s="2">
        <v>27.0</v>
      </c>
      <c r="P15" s="2">
        <v>3.6</v>
      </c>
      <c r="Q15" s="2">
        <v>0.0</v>
      </c>
      <c r="R15" s="2">
        <v>244118.3</v>
      </c>
      <c r="S15" s="2">
        <v>0.4</v>
      </c>
      <c r="T15" s="2">
        <v>243.7</v>
      </c>
      <c r="U15" s="2">
        <v>0.0</v>
      </c>
      <c r="V15" s="2">
        <v>6.93766844E7</v>
      </c>
      <c r="W15" s="2">
        <v>0.0</v>
      </c>
      <c r="X15" s="2">
        <v>34381.2</v>
      </c>
      <c r="Y15" s="2">
        <v>0.0</v>
      </c>
      <c r="Z15" s="11">
        <v>1.07E11</v>
      </c>
      <c r="AA15" s="2">
        <v>0.0</v>
      </c>
      <c r="AB15" s="2">
        <v>7991175.4</v>
      </c>
      <c r="AC15" s="2">
        <v>0.0</v>
      </c>
      <c r="AD15" s="11">
        <v>4.04E13</v>
      </c>
      <c r="AE15" s="2">
        <v>0.0</v>
      </c>
      <c r="AF15" s="2">
        <v>4.29022554E9</v>
      </c>
      <c r="AG15" s="2">
        <v>0.0</v>
      </c>
      <c r="AH15" s="11">
        <v>1.76E15</v>
      </c>
      <c r="AI15" s="2">
        <v>0.0</v>
      </c>
      <c r="AJ15" s="11">
        <v>3.73E12</v>
      </c>
      <c r="AK15" s="2">
        <v>0.0</v>
      </c>
      <c r="AL15" s="11">
        <v>1.17E18</v>
      </c>
      <c r="AM15" s="2">
        <v>0.0</v>
      </c>
      <c r="AN15" s="11">
        <v>3.32E16</v>
      </c>
    </row>
    <row r="16">
      <c r="A16" s="3" t="s">
        <v>39</v>
      </c>
      <c r="B16" s="3">
        <v>70.0</v>
      </c>
      <c r="C16" s="6"/>
      <c r="D16" s="8">
        <v>15.0</v>
      </c>
      <c r="E16" s="2">
        <v>91.2</v>
      </c>
      <c r="F16" s="2">
        <v>1.0</v>
      </c>
      <c r="G16" s="2">
        <v>100.0</v>
      </c>
      <c r="H16" s="2">
        <v>1.0</v>
      </c>
      <c r="I16" s="2">
        <v>2.7</v>
      </c>
      <c r="J16" s="2">
        <v>35.8</v>
      </c>
      <c r="K16" s="2">
        <v>1.0</v>
      </c>
      <c r="L16" s="2">
        <v>1.0</v>
      </c>
      <c r="M16" s="2">
        <v>0.0</v>
      </c>
      <c r="N16" s="2">
        <v>7868.4</v>
      </c>
      <c r="O16" s="2">
        <v>15.8</v>
      </c>
      <c r="P16" s="2">
        <v>6.3</v>
      </c>
      <c r="Q16" s="2">
        <v>0.0</v>
      </c>
      <c r="R16" s="2">
        <v>3081994.4</v>
      </c>
      <c r="S16" s="2">
        <v>0.1</v>
      </c>
      <c r="T16" s="2">
        <v>946.8</v>
      </c>
      <c r="U16" s="2">
        <v>0.0</v>
      </c>
      <c r="V16" s="2">
        <v>2.335681711E9</v>
      </c>
      <c r="W16" s="2">
        <v>0.0</v>
      </c>
      <c r="X16" s="2">
        <v>315682.2</v>
      </c>
      <c r="Y16" s="2">
        <v>0.0</v>
      </c>
      <c r="Z16" s="11">
        <v>1.08E13</v>
      </c>
      <c r="AA16" s="2">
        <v>0.0</v>
      </c>
      <c r="AB16" s="2">
        <v>2.017771791E8</v>
      </c>
      <c r="AC16" s="2">
        <v>0.0</v>
      </c>
      <c r="AD16" s="11">
        <v>4.08E15</v>
      </c>
      <c r="AE16" s="2">
        <v>0.0</v>
      </c>
      <c r="AF16" s="11">
        <v>4.33E11</v>
      </c>
      <c r="AG16" s="2">
        <v>0.0</v>
      </c>
      <c r="AH16" s="11">
        <v>1.77E17</v>
      </c>
      <c r="AI16" s="2">
        <v>0.0</v>
      </c>
      <c r="AJ16" s="11">
        <v>3.76E14</v>
      </c>
      <c r="AK16" s="2">
        <v>0.0</v>
      </c>
      <c r="AL16" s="11">
        <v>1.18E20</v>
      </c>
      <c r="AM16" s="2">
        <v>0.0</v>
      </c>
      <c r="AN16" s="11">
        <v>3.35E18</v>
      </c>
    </row>
    <row r="17">
      <c r="A17" s="3" t="s">
        <v>40</v>
      </c>
      <c r="B17" s="3">
        <v>90.0</v>
      </c>
      <c r="C17" s="6"/>
      <c r="D17" s="8">
        <v>16.0</v>
      </c>
      <c r="E17" s="2">
        <v>80.3</v>
      </c>
      <c r="F17" s="2">
        <v>1.2</v>
      </c>
      <c r="G17" s="2">
        <v>100.0</v>
      </c>
      <c r="H17" s="2">
        <v>1.0</v>
      </c>
      <c r="I17" s="2">
        <v>1.0</v>
      </c>
      <c r="J17" s="2">
        <v>92.9</v>
      </c>
      <c r="K17" s="2">
        <v>1.0</v>
      </c>
      <c r="L17" s="2">
        <v>1.0</v>
      </c>
      <c r="M17" s="2">
        <v>0.0</v>
      </c>
      <c r="N17" s="2">
        <v>49669.8</v>
      </c>
      <c r="O17" s="2">
        <v>8.4</v>
      </c>
      <c r="P17" s="2">
        <v>11.8</v>
      </c>
      <c r="Q17" s="2">
        <v>0.0</v>
      </c>
      <c r="R17" s="2">
        <v>5.18802407E7</v>
      </c>
      <c r="S17" s="2">
        <v>0.0</v>
      </c>
      <c r="T17" s="2">
        <v>4346.7</v>
      </c>
      <c r="U17" s="2">
        <v>0.0</v>
      </c>
      <c r="V17" s="11">
        <v>1.18E11</v>
      </c>
      <c r="W17" s="2">
        <v>0.0</v>
      </c>
      <c r="X17" s="2">
        <v>3542656.3</v>
      </c>
      <c r="Y17" s="2">
        <v>0.0</v>
      </c>
      <c r="Z17" s="11">
        <v>1.09E15</v>
      </c>
      <c r="AA17" s="2">
        <v>0.0</v>
      </c>
      <c r="AB17" s="2">
        <v>6.793165032E9</v>
      </c>
      <c r="AC17" s="2">
        <v>0.0</v>
      </c>
      <c r="AD17" s="11">
        <v>4.12E17</v>
      </c>
      <c r="AE17" s="2">
        <v>0.0</v>
      </c>
      <c r="AF17" s="11">
        <v>4.38E13</v>
      </c>
      <c r="AG17" s="2">
        <v>0.0</v>
      </c>
      <c r="AH17" s="11">
        <v>1.79E19</v>
      </c>
      <c r="AI17" s="2">
        <v>0.0</v>
      </c>
      <c r="AJ17" s="11">
        <v>3.8E16</v>
      </c>
      <c r="AK17" s="2">
        <v>0.0</v>
      </c>
      <c r="AL17" s="11">
        <v>1.1900000000000001E22</v>
      </c>
      <c r="AM17" s="2">
        <v>0.0</v>
      </c>
      <c r="AN17" s="11">
        <v>3.39E20</v>
      </c>
    </row>
    <row r="18">
      <c r="A18" s="3" t="s">
        <v>42</v>
      </c>
      <c r="B18" s="3">
        <v>95.0</v>
      </c>
      <c r="C18" s="6"/>
      <c r="D18" s="8">
        <v>17.0</v>
      </c>
      <c r="E18" s="2">
        <v>66.8</v>
      </c>
      <c r="F18" s="2">
        <v>1.4</v>
      </c>
      <c r="G18" s="2">
        <v>100.0</v>
      </c>
      <c r="H18" s="2">
        <v>1.0</v>
      </c>
      <c r="I18" s="2">
        <v>0.3</v>
      </c>
      <c r="J18" s="2">
        <v>268.0</v>
      </c>
      <c r="K18" s="2">
        <v>1.0</v>
      </c>
      <c r="L18" s="2">
        <v>1.0</v>
      </c>
      <c r="M18" s="2">
        <v>0.0</v>
      </c>
      <c r="N18" s="2">
        <v>385896.6</v>
      </c>
      <c r="O18" s="2">
        <v>4.1</v>
      </c>
      <c r="P18" s="2">
        <v>24.3</v>
      </c>
      <c r="Q18" s="2">
        <v>0.0</v>
      </c>
      <c r="R18" s="2">
        <v>1.047980862E9</v>
      </c>
      <c r="S18" s="2">
        <v>0.0</v>
      </c>
      <c r="T18" s="2">
        <v>23106.1</v>
      </c>
      <c r="U18" s="2">
        <v>0.0</v>
      </c>
      <c r="V18" s="11">
        <v>1.19E13</v>
      </c>
      <c r="W18" s="2">
        <v>0.0</v>
      </c>
      <c r="X18" s="2">
        <v>5.11154696E7</v>
      </c>
      <c r="Y18" s="2">
        <v>0.0</v>
      </c>
      <c r="Z18" s="11">
        <v>1.1E17</v>
      </c>
      <c r="AA18" s="2">
        <v>0.0</v>
      </c>
      <c r="AB18" s="11">
        <v>3.43E11</v>
      </c>
      <c r="AC18" s="2">
        <v>0.0</v>
      </c>
      <c r="AD18" s="11">
        <v>4.17E19</v>
      </c>
      <c r="AE18" s="2">
        <v>0.0</v>
      </c>
      <c r="AF18" s="11">
        <v>4.42E15</v>
      </c>
      <c r="AG18" s="2">
        <v>0.0</v>
      </c>
      <c r="AH18" s="11">
        <v>1.81E21</v>
      </c>
      <c r="AI18" s="2">
        <v>0.0</v>
      </c>
      <c r="AJ18" s="11">
        <v>3.84E18</v>
      </c>
      <c r="AK18" s="2">
        <v>0.0</v>
      </c>
      <c r="AL18" s="11">
        <v>1.2E24</v>
      </c>
      <c r="AM18" s="2">
        <v>0.0</v>
      </c>
      <c r="AN18" s="11">
        <v>3.4200000000000002E22</v>
      </c>
    </row>
    <row r="19">
      <c r="A19" s="3" t="s">
        <v>43</v>
      </c>
      <c r="B19" s="3">
        <v>75.0</v>
      </c>
      <c r="C19" s="6"/>
      <c r="D19" s="8">
        <v>18.0</v>
      </c>
      <c r="E19" s="2">
        <v>52.2</v>
      </c>
      <c r="F19" s="2">
        <v>1.9</v>
      </c>
      <c r="G19" s="2">
        <v>100.0</v>
      </c>
      <c r="H19" s="2">
        <v>1.0</v>
      </c>
      <c r="I19" s="2">
        <v>0.1</v>
      </c>
      <c r="J19" s="2">
        <v>873.4</v>
      </c>
      <c r="K19" s="2">
        <v>1.0</v>
      </c>
      <c r="L19" s="2">
        <v>1.0</v>
      </c>
      <c r="M19" s="2">
        <v>0.0</v>
      </c>
      <c r="N19" s="2">
        <v>3543233.2</v>
      </c>
      <c r="O19" s="2">
        <v>1.8</v>
      </c>
      <c r="P19" s="2">
        <v>54.7</v>
      </c>
      <c r="Q19" s="2">
        <v>0.0</v>
      </c>
      <c r="R19" s="2">
        <v>2.6461516771E10</v>
      </c>
      <c r="S19" s="2">
        <v>0.0</v>
      </c>
      <c r="T19" s="2">
        <v>145857.6</v>
      </c>
      <c r="U19" s="2">
        <v>0.0</v>
      </c>
      <c r="V19" s="11">
        <v>1.2E15</v>
      </c>
      <c r="W19" s="2">
        <v>0.0</v>
      </c>
      <c r="X19" s="2">
        <v>1.032532486E9</v>
      </c>
      <c r="Y19" s="2">
        <v>0.0</v>
      </c>
      <c r="Z19" s="11">
        <v>1.12E19</v>
      </c>
      <c r="AA19" s="2">
        <v>0.0</v>
      </c>
      <c r="AB19" s="11">
        <v>3.46E13</v>
      </c>
      <c r="AC19" s="2">
        <v>0.0</v>
      </c>
      <c r="AD19" s="11">
        <v>4.21E21</v>
      </c>
      <c r="AE19" s="2">
        <v>0.0</v>
      </c>
      <c r="AF19" s="11">
        <v>4.46E17</v>
      </c>
      <c r="AG19" s="2">
        <v>0.0</v>
      </c>
      <c r="AH19" s="11">
        <v>1.83E23</v>
      </c>
      <c r="AI19" s="2">
        <v>0.0</v>
      </c>
      <c r="AJ19" s="11">
        <v>3.88E20</v>
      </c>
      <c r="AK19" s="2">
        <v>0.0</v>
      </c>
      <c r="AL19" s="11">
        <v>1.21E26</v>
      </c>
      <c r="AM19" s="2">
        <v>0.0</v>
      </c>
      <c r="AN19" s="11">
        <v>3.45E24</v>
      </c>
    </row>
    <row r="20">
      <c r="A20" s="3" t="s">
        <v>44</v>
      </c>
      <c r="B20" s="3">
        <v>70.0</v>
      </c>
      <c r="C20" s="6"/>
      <c r="D20" s="8">
        <v>19.0</v>
      </c>
      <c r="E20" s="2">
        <v>38.8</v>
      </c>
      <c r="F20" s="2">
        <v>2.5</v>
      </c>
      <c r="G20" s="2">
        <v>100.0</v>
      </c>
      <c r="H20" s="2">
        <v>1.0</v>
      </c>
      <c r="I20" s="2">
        <v>0.0</v>
      </c>
      <c r="J20" s="2">
        <v>3150.6</v>
      </c>
      <c r="K20" s="2">
        <v>1.0</v>
      </c>
      <c r="L20" s="2">
        <v>1.0</v>
      </c>
      <c r="M20" s="2">
        <v>0.0</v>
      </c>
      <c r="N20" s="2">
        <v>3.97629505E7</v>
      </c>
      <c r="O20" s="2">
        <v>0.7</v>
      </c>
      <c r="P20" s="2">
        <v>134.7</v>
      </c>
      <c r="Q20" s="2">
        <v>0.0</v>
      </c>
      <c r="R20" s="11">
        <v>8.91E11</v>
      </c>
      <c r="S20" s="2">
        <v>0.0</v>
      </c>
      <c r="T20" s="2">
        <v>1052258.7</v>
      </c>
      <c r="U20" s="2">
        <v>0.0</v>
      </c>
      <c r="V20" s="11">
        <v>1.22E17</v>
      </c>
      <c r="W20" s="2">
        <v>0.0</v>
      </c>
      <c r="X20" s="2">
        <v>2.6071445279E10</v>
      </c>
      <c r="Y20" s="2">
        <v>0.0</v>
      </c>
      <c r="Z20" s="11">
        <v>1.13E21</v>
      </c>
      <c r="AA20" s="2">
        <v>0.0</v>
      </c>
      <c r="AB20" s="11">
        <v>3.5E15</v>
      </c>
      <c r="AC20" s="2">
        <v>0.0</v>
      </c>
      <c r="AD20" s="11">
        <v>4.25E23</v>
      </c>
      <c r="AE20" s="2">
        <v>0.0</v>
      </c>
      <c r="AF20" s="11">
        <v>4.51E19</v>
      </c>
      <c r="AG20" s="2">
        <v>0.0</v>
      </c>
      <c r="AH20" s="11">
        <v>1.85E25</v>
      </c>
      <c r="AI20" s="2">
        <v>0.0</v>
      </c>
      <c r="AJ20" s="11">
        <v>3.92E22</v>
      </c>
      <c r="AK20" s="2">
        <v>0.0</v>
      </c>
      <c r="AL20" s="11">
        <v>1.23E28</v>
      </c>
      <c r="AM20" s="2">
        <v>0.0</v>
      </c>
      <c r="AN20" s="11">
        <v>3.49E26</v>
      </c>
    </row>
    <row r="21">
      <c r="A21" s="3" t="s">
        <v>45</v>
      </c>
      <c r="B21" s="3">
        <v>75.0</v>
      </c>
      <c r="C21" s="6"/>
      <c r="D21" s="8">
        <v>20.0</v>
      </c>
      <c r="E21" s="2">
        <v>27.2</v>
      </c>
      <c r="F21" s="2">
        <v>3.6</v>
      </c>
      <c r="G21" s="2">
        <v>100.0</v>
      </c>
      <c r="H21" s="2">
        <v>1.0</v>
      </c>
      <c r="I21" s="2">
        <v>0.0</v>
      </c>
      <c r="J21" s="2">
        <v>12728.5</v>
      </c>
      <c r="K21" s="2">
        <v>1.0</v>
      </c>
      <c r="L21" s="2">
        <v>1.0</v>
      </c>
      <c r="M21" s="2">
        <v>0.0</v>
      </c>
      <c r="N21" s="2">
        <v>5.737225715E8</v>
      </c>
      <c r="O21" s="2">
        <v>0.2</v>
      </c>
      <c r="P21" s="2">
        <v>367.8</v>
      </c>
      <c r="Q21" s="2">
        <v>0.0</v>
      </c>
      <c r="R21" s="11">
        <v>4.5E13</v>
      </c>
      <c r="S21" s="2">
        <v>0.0</v>
      </c>
      <c r="T21" s="2">
        <v>8856511.0</v>
      </c>
      <c r="U21" s="2">
        <v>0.0</v>
      </c>
      <c r="V21" s="11">
        <v>1.23E19</v>
      </c>
      <c r="W21" s="2">
        <v>0.0</v>
      </c>
      <c r="X21" s="11">
        <v>8.78E11</v>
      </c>
      <c r="Y21" s="2">
        <v>0.0</v>
      </c>
      <c r="Z21" s="11">
        <v>1.14E23</v>
      </c>
      <c r="AA21" s="2">
        <v>0.0</v>
      </c>
      <c r="AB21" s="11">
        <v>3.53E17</v>
      </c>
      <c r="AC21" s="2">
        <v>0.0</v>
      </c>
      <c r="AD21" s="11">
        <v>4.29E25</v>
      </c>
      <c r="AE21" s="2">
        <v>0.0</v>
      </c>
      <c r="AF21" s="11">
        <v>4.55E21</v>
      </c>
      <c r="AG21" s="2">
        <v>0.0</v>
      </c>
      <c r="AH21" s="11">
        <v>1.86E27</v>
      </c>
      <c r="AI21" s="2">
        <v>0.0</v>
      </c>
      <c r="AJ21" s="11">
        <v>3.96E24</v>
      </c>
      <c r="AK21" s="2">
        <v>0.0</v>
      </c>
      <c r="AL21" s="11">
        <v>1.24E30</v>
      </c>
      <c r="AM21" s="2">
        <v>0.0</v>
      </c>
      <c r="AN21" s="11">
        <v>3.52E28</v>
      </c>
    </row>
    <row r="22">
      <c r="A22" s="3" t="s">
        <v>46</v>
      </c>
      <c r="B22" s="3">
        <v>75.0</v>
      </c>
      <c r="C22" s="6"/>
      <c r="D22" s="8">
        <v>21.0</v>
      </c>
      <c r="E22" s="2">
        <v>18.1</v>
      </c>
      <c r="F22" s="2">
        <v>5.5</v>
      </c>
      <c r="G22" s="2">
        <v>100.0</v>
      </c>
      <c r="H22" s="2">
        <v>1.0</v>
      </c>
      <c r="I22" s="2">
        <v>0.0</v>
      </c>
      <c r="J22" s="2">
        <v>58435.6</v>
      </c>
      <c r="K22" s="2">
        <v>1.0</v>
      </c>
      <c r="L22" s="2">
        <v>1.0</v>
      </c>
      <c r="M22" s="2">
        <v>0.0</v>
      </c>
      <c r="N22" s="2">
        <v>9.657663289E9</v>
      </c>
      <c r="O22" s="2">
        <v>0.0</v>
      </c>
      <c r="P22" s="2">
        <v>1092.8</v>
      </c>
      <c r="Q22" s="2">
        <v>0.0</v>
      </c>
      <c r="R22" s="11">
        <v>4.54E15</v>
      </c>
      <c r="S22" s="2">
        <v>0.0</v>
      </c>
      <c r="T22" s="2">
        <v>8.94507618E7</v>
      </c>
      <c r="U22" s="2">
        <v>0.0</v>
      </c>
      <c r="V22" s="11">
        <v>1.24E21</v>
      </c>
      <c r="W22" s="2">
        <v>0.0</v>
      </c>
      <c r="X22" s="11">
        <v>4.43E13</v>
      </c>
      <c r="Y22" s="2">
        <v>0.0</v>
      </c>
      <c r="Z22" s="11">
        <v>1.15E25</v>
      </c>
      <c r="AA22" s="2">
        <v>0.0</v>
      </c>
      <c r="AB22" s="11">
        <v>3.57E19</v>
      </c>
      <c r="AC22" s="2">
        <v>0.0</v>
      </c>
      <c r="AD22" s="11">
        <v>4.33E27</v>
      </c>
      <c r="AE22" s="2">
        <v>0.0</v>
      </c>
      <c r="AF22" s="11">
        <v>4.6E23</v>
      </c>
      <c r="AG22" s="2">
        <v>0.0</v>
      </c>
      <c r="AH22" s="11">
        <v>1.88E29</v>
      </c>
      <c r="AI22" s="2">
        <v>0.0</v>
      </c>
      <c r="AJ22" s="11">
        <v>4.0E26</v>
      </c>
      <c r="AK22" s="2">
        <v>0.0</v>
      </c>
      <c r="AL22" s="11">
        <v>1.25E32</v>
      </c>
      <c r="AM22" s="2">
        <v>0.0</v>
      </c>
      <c r="AN22" s="11">
        <v>3.56E30</v>
      </c>
    </row>
    <row r="23">
      <c r="A23" s="3" t="s">
        <v>47</v>
      </c>
      <c r="B23" s="3">
        <v>75.0</v>
      </c>
      <c r="C23" s="6"/>
      <c r="D23" s="8">
        <v>22.0</v>
      </c>
      <c r="E23" s="2">
        <v>11.2</v>
      </c>
      <c r="F23" s="2">
        <v>8.8</v>
      </c>
      <c r="G23" s="2">
        <v>100.0</v>
      </c>
      <c r="H23" s="2">
        <v>1.0</v>
      </c>
      <c r="I23" s="2">
        <v>0.0</v>
      </c>
      <c r="J23" s="2">
        <v>310631.5</v>
      </c>
      <c r="K23" s="2">
        <v>0.9702970297029703</v>
      </c>
      <c r="L23" s="2">
        <v>1.0</v>
      </c>
      <c r="M23" s="2">
        <v>0.0</v>
      </c>
      <c r="N23" s="11">
        <v>1.95E11</v>
      </c>
      <c r="O23" s="2">
        <v>0.0</v>
      </c>
      <c r="P23" s="2">
        <v>3560.6</v>
      </c>
      <c r="Q23" s="2">
        <v>0.0</v>
      </c>
      <c r="R23" s="11">
        <v>4.59E17</v>
      </c>
      <c r="S23" s="2">
        <v>0.0</v>
      </c>
      <c r="T23" s="2">
        <v>1.129315868E9</v>
      </c>
      <c r="U23" s="2">
        <v>0.0</v>
      </c>
      <c r="V23" s="11">
        <v>1.25E23</v>
      </c>
      <c r="W23" s="2">
        <v>0.0</v>
      </c>
      <c r="X23" s="11">
        <v>4.48E15</v>
      </c>
      <c r="Y23" s="2">
        <v>0.0</v>
      </c>
      <c r="Z23" s="11">
        <v>1.16E27</v>
      </c>
      <c r="AA23" s="2">
        <v>0.0</v>
      </c>
      <c r="AB23" s="11">
        <v>3.61E21</v>
      </c>
      <c r="AC23" s="2">
        <v>0.0</v>
      </c>
      <c r="AD23" s="11">
        <v>4.38E29</v>
      </c>
      <c r="AE23" s="2">
        <v>0.0</v>
      </c>
      <c r="AF23" s="11">
        <v>4.65E25</v>
      </c>
      <c r="AG23" s="2">
        <v>0.0</v>
      </c>
      <c r="AH23" s="11">
        <v>1.9E31</v>
      </c>
      <c r="AI23" s="2">
        <v>0.0</v>
      </c>
      <c r="AJ23" s="11">
        <v>4.04E28</v>
      </c>
      <c r="AK23" s="2">
        <v>0.0</v>
      </c>
      <c r="AL23" s="11">
        <v>1.26E34</v>
      </c>
      <c r="AM23" s="2">
        <v>0.0</v>
      </c>
      <c r="AN23" s="11">
        <v>3.6E32</v>
      </c>
    </row>
    <row r="24">
      <c r="A24" s="3" t="s">
        <v>48</v>
      </c>
      <c r="B24" s="3">
        <v>75.0</v>
      </c>
      <c r="C24" s="6"/>
      <c r="D24" s="8">
        <v>23.0</v>
      </c>
      <c r="E24" s="2">
        <v>6.5</v>
      </c>
      <c r="F24" s="2">
        <v>15.1</v>
      </c>
      <c r="G24" s="2">
        <v>100.0</v>
      </c>
      <c r="H24" s="2">
        <v>1.0</v>
      </c>
      <c r="I24" s="2">
        <v>0.0</v>
      </c>
      <c r="J24" s="2">
        <v>1845517.1</v>
      </c>
      <c r="K24" s="2">
        <v>0.9126556219978434</v>
      </c>
      <c r="L24" s="2">
        <v>1.0</v>
      </c>
      <c r="M24" s="2">
        <v>0.0</v>
      </c>
      <c r="N24" s="11">
        <v>4.93E12</v>
      </c>
      <c r="O24" s="2">
        <v>0.0</v>
      </c>
      <c r="P24" s="2">
        <v>12843.7</v>
      </c>
      <c r="Q24" s="2">
        <v>0.0</v>
      </c>
      <c r="R24" s="11">
        <v>4.64E19</v>
      </c>
      <c r="S24" s="2">
        <v>0.0</v>
      </c>
      <c r="T24" s="2">
        <v>1.6294414665E10</v>
      </c>
      <c r="U24" s="2">
        <v>0.0</v>
      </c>
      <c r="V24" s="11">
        <v>1.26E25</v>
      </c>
      <c r="W24" s="2">
        <v>0.0</v>
      </c>
      <c r="X24" s="11">
        <v>4.52E17</v>
      </c>
      <c r="Y24" s="2">
        <v>0.0</v>
      </c>
      <c r="Z24" s="11">
        <v>1.17E29</v>
      </c>
      <c r="AA24" s="2">
        <v>0.0</v>
      </c>
      <c r="AB24" s="11">
        <v>3.64E23</v>
      </c>
      <c r="AC24" s="2">
        <v>0.0</v>
      </c>
      <c r="AD24" s="11">
        <v>4.42E31</v>
      </c>
      <c r="AE24" s="2">
        <v>0.0</v>
      </c>
      <c r="AF24" s="11">
        <v>4.69E27</v>
      </c>
      <c r="AG24" s="2">
        <v>0.0</v>
      </c>
      <c r="AH24" s="11">
        <v>1.92E33</v>
      </c>
      <c r="AI24" s="2">
        <v>0.0</v>
      </c>
      <c r="AJ24" s="11">
        <v>4.08E30</v>
      </c>
      <c r="AK24" s="2">
        <v>0.0</v>
      </c>
      <c r="AL24" s="11">
        <v>1.28E36</v>
      </c>
      <c r="AM24" s="2">
        <v>0.0</v>
      </c>
      <c r="AN24" s="11">
        <v>3.63E34</v>
      </c>
    </row>
    <row r="25">
      <c r="A25" s="3" t="s">
        <v>49</v>
      </c>
      <c r="B25" s="3">
        <v>80.0</v>
      </c>
      <c r="C25" s="6"/>
      <c r="D25" s="8">
        <v>24.0</v>
      </c>
      <c r="E25" s="2">
        <v>3.6</v>
      </c>
      <c r="F25" s="2">
        <v>27.3</v>
      </c>
      <c r="G25" s="2">
        <v>100.0</v>
      </c>
      <c r="H25" s="2">
        <v>1.0</v>
      </c>
      <c r="I25" s="2">
        <v>0.0</v>
      </c>
      <c r="J25" s="2">
        <v>1.24264818E7</v>
      </c>
      <c r="K25" s="2">
        <v>0.831329873502986</v>
      </c>
      <c r="L25" s="2">
        <v>1.2</v>
      </c>
      <c r="M25" s="2">
        <v>0.0</v>
      </c>
      <c r="N25" s="11">
        <v>1.66E14</v>
      </c>
      <c r="O25" s="2">
        <v>0.0</v>
      </c>
      <c r="P25" s="2">
        <v>51888.8</v>
      </c>
      <c r="Q25" s="2">
        <v>0.0</v>
      </c>
      <c r="R25" s="11">
        <v>4.68E21</v>
      </c>
      <c r="S25" s="2">
        <v>0.0</v>
      </c>
      <c r="T25" s="11">
        <v>2.74E11</v>
      </c>
      <c r="U25" s="2">
        <v>0.0</v>
      </c>
      <c r="V25" s="11">
        <v>1.28E27</v>
      </c>
      <c r="W25" s="2">
        <v>0.0</v>
      </c>
      <c r="X25" s="11">
        <v>4.57E19</v>
      </c>
      <c r="Y25" s="2">
        <v>0.0</v>
      </c>
      <c r="Z25" s="11">
        <v>1.18E31</v>
      </c>
      <c r="AA25" s="2">
        <v>0.0</v>
      </c>
      <c r="AB25" s="11">
        <v>3.68E25</v>
      </c>
      <c r="AC25" s="2">
        <v>0.0</v>
      </c>
      <c r="AD25" s="11">
        <v>4.47E33</v>
      </c>
      <c r="AE25" s="2">
        <v>0.0</v>
      </c>
      <c r="AF25" s="11">
        <v>4.74E29</v>
      </c>
      <c r="AG25" s="2">
        <v>0.0</v>
      </c>
      <c r="AH25" s="11">
        <v>1.94E35</v>
      </c>
      <c r="AI25" s="2">
        <v>0.0</v>
      </c>
      <c r="AJ25" s="11">
        <v>4.12E32</v>
      </c>
      <c r="AK25" s="2">
        <v>0.0</v>
      </c>
      <c r="AL25" s="11">
        <v>1.29E38</v>
      </c>
      <c r="AM25" s="2">
        <v>0.0</v>
      </c>
      <c r="AN25" s="11">
        <v>3.67E36</v>
      </c>
    </row>
    <row r="26">
      <c r="A26" s="3" t="s">
        <v>50</v>
      </c>
      <c r="B26" s="3">
        <v>75.0</v>
      </c>
      <c r="C26" s="6"/>
      <c r="D26" s="8">
        <v>25.0</v>
      </c>
      <c r="E26" s="2">
        <v>1.9</v>
      </c>
      <c r="F26" s="2">
        <v>52.0</v>
      </c>
      <c r="G26" s="2">
        <v>100.0</v>
      </c>
      <c r="H26" s="2">
        <v>1.0</v>
      </c>
      <c r="I26" s="2">
        <v>0.0</v>
      </c>
      <c r="J26" s="2">
        <v>9.65442051E7</v>
      </c>
      <c r="K26" s="2">
        <v>0.7325580073442154</v>
      </c>
      <c r="L26" s="2">
        <v>1.3</v>
      </c>
      <c r="M26" s="2">
        <v>0.0</v>
      </c>
      <c r="N26" s="11">
        <v>8.37E15</v>
      </c>
      <c r="O26" s="2">
        <v>0.0</v>
      </c>
      <c r="P26" s="2">
        <v>227859.6</v>
      </c>
      <c r="Q26" s="2">
        <v>0.0</v>
      </c>
      <c r="R26" s="11">
        <v>4.73E23</v>
      </c>
      <c r="S26" s="2">
        <v>0.0</v>
      </c>
      <c r="T26" s="11">
        <v>5.54E12</v>
      </c>
      <c r="U26" s="2">
        <v>0.0</v>
      </c>
      <c r="V26" s="11">
        <v>1.29E29</v>
      </c>
      <c r="W26" s="2">
        <v>0.0</v>
      </c>
      <c r="X26" s="11">
        <v>4.61E21</v>
      </c>
      <c r="Y26" s="2">
        <v>0.0</v>
      </c>
      <c r="Z26" s="11">
        <v>1.2E33</v>
      </c>
      <c r="AA26" s="2">
        <v>0.0</v>
      </c>
      <c r="AB26" s="11">
        <v>3.71E27</v>
      </c>
      <c r="AC26" s="2">
        <v>0.0</v>
      </c>
      <c r="AD26" s="11">
        <v>4.51E35</v>
      </c>
      <c r="AE26" s="2">
        <v>0.0</v>
      </c>
      <c r="AF26" s="11">
        <v>4.79E31</v>
      </c>
      <c r="AG26" s="2">
        <v>0.0</v>
      </c>
      <c r="AH26" s="11">
        <v>1.96E37</v>
      </c>
      <c r="AI26" s="2">
        <v>0.0</v>
      </c>
      <c r="AJ26" s="11">
        <v>4.16E34</v>
      </c>
      <c r="AK26" s="2">
        <v>0.0</v>
      </c>
      <c r="AL26" s="11">
        <v>1.3E40</v>
      </c>
      <c r="AM26" s="2">
        <v>0.0</v>
      </c>
      <c r="AN26" s="11">
        <v>3.7E38</v>
      </c>
    </row>
    <row r="27">
      <c r="A27" s="3" t="s">
        <v>51</v>
      </c>
      <c r="B27" s="3">
        <v>75.0</v>
      </c>
      <c r="C27" s="6"/>
      <c r="D27" s="8">
        <v>26.0</v>
      </c>
      <c r="E27" s="2">
        <v>0.9</v>
      </c>
      <c r="F27" s="2">
        <v>105.2</v>
      </c>
      <c r="G27" s="2">
        <v>100.0</v>
      </c>
      <c r="H27" s="2">
        <v>1.0</v>
      </c>
      <c r="I27" s="2">
        <v>0.0</v>
      </c>
      <c r="J27" s="2">
        <v>8.864513381E8</v>
      </c>
      <c r="K27" s="2">
        <v>0.6237622636792329</v>
      </c>
      <c r="L27" s="2">
        <v>1.6</v>
      </c>
      <c r="M27" s="2">
        <v>0.0</v>
      </c>
      <c r="N27" s="11">
        <v>8.46E17</v>
      </c>
      <c r="O27" s="2">
        <v>0.0</v>
      </c>
      <c r="P27" s="2">
        <v>1095896.2</v>
      </c>
      <c r="Q27" s="2">
        <v>0.0</v>
      </c>
      <c r="R27" s="11">
        <v>4.78E25</v>
      </c>
      <c r="S27" s="2">
        <v>0.0</v>
      </c>
      <c r="T27" s="11">
        <v>1.4E14</v>
      </c>
      <c r="U27" s="2">
        <v>0.0</v>
      </c>
      <c r="V27" s="11">
        <v>1.3E31</v>
      </c>
      <c r="W27" s="2">
        <v>0.0</v>
      </c>
      <c r="X27" s="11">
        <v>4.66E23</v>
      </c>
      <c r="Y27" s="2">
        <v>0.0</v>
      </c>
      <c r="Z27" s="11">
        <v>1.21E35</v>
      </c>
      <c r="AA27" s="2">
        <v>0.0</v>
      </c>
      <c r="AB27" s="11">
        <v>3.75E29</v>
      </c>
      <c r="AC27" s="2">
        <v>0.0</v>
      </c>
      <c r="AD27" s="11">
        <v>4.56E37</v>
      </c>
      <c r="AE27" s="2">
        <v>0.0</v>
      </c>
      <c r="AF27" s="11">
        <v>4.83E33</v>
      </c>
      <c r="AG27" s="2">
        <v>0.0</v>
      </c>
      <c r="AH27" s="11">
        <v>1.98E39</v>
      </c>
      <c r="AI27" s="2">
        <v>0.0</v>
      </c>
      <c r="AJ27" s="11">
        <v>4.2E36</v>
      </c>
      <c r="AK27" s="2">
        <v>0.0</v>
      </c>
      <c r="AL27" s="11">
        <v>1.32E42</v>
      </c>
      <c r="AM27" s="2">
        <v>0.0</v>
      </c>
      <c r="AN27" s="11">
        <v>3.74E40</v>
      </c>
    </row>
    <row r="28">
      <c r="A28" s="3" t="s">
        <v>52</v>
      </c>
      <c r="B28" s="3">
        <v>70.0</v>
      </c>
      <c r="C28" s="6"/>
      <c r="D28" s="8">
        <v>27.0</v>
      </c>
      <c r="E28" s="2">
        <v>0.4</v>
      </c>
      <c r="F28" s="2">
        <v>226.1</v>
      </c>
      <c r="G28" s="2">
        <v>100.0</v>
      </c>
      <c r="H28" s="2">
        <v>1.0</v>
      </c>
      <c r="I28" s="2">
        <v>0.0</v>
      </c>
      <c r="J28" s="2">
        <v>8.953158516E9</v>
      </c>
      <c r="K28" s="2">
        <v>0.5125967117363993</v>
      </c>
      <c r="L28" s="2">
        <v>1.9</v>
      </c>
      <c r="M28" s="2">
        <v>0.0</v>
      </c>
      <c r="N28" s="11">
        <v>8.54E19</v>
      </c>
      <c r="O28" s="2">
        <v>0.0</v>
      </c>
      <c r="P28" s="2">
        <v>5825553.7</v>
      </c>
      <c r="Q28" s="2">
        <v>0.0</v>
      </c>
      <c r="R28" s="11">
        <v>4.82E27</v>
      </c>
      <c r="S28" s="2">
        <v>0.0</v>
      </c>
      <c r="T28" s="11">
        <v>4.71E15</v>
      </c>
      <c r="U28" s="2">
        <v>0.0</v>
      </c>
      <c r="V28" s="11">
        <v>1.32E33</v>
      </c>
      <c r="W28" s="2">
        <v>0.0</v>
      </c>
      <c r="X28" s="11">
        <v>4.71E25</v>
      </c>
      <c r="Y28" s="2">
        <v>0.0</v>
      </c>
      <c r="Z28" s="11">
        <v>1.22E37</v>
      </c>
      <c r="AA28" s="2">
        <v>0.0</v>
      </c>
      <c r="AB28" s="11">
        <v>3.79E31</v>
      </c>
      <c r="AC28" s="2">
        <v>0.0</v>
      </c>
      <c r="AD28" s="11">
        <v>4.6E39</v>
      </c>
      <c r="AE28" s="2">
        <v>0.0</v>
      </c>
      <c r="AF28" s="11">
        <v>4.88E35</v>
      </c>
      <c r="AG28" s="2">
        <v>0.0</v>
      </c>
      <c r="AH28" s="11">
        <v>2.0E41</v>
      </c>
      <c r="AI28" s="2">
        <v>0.0</v>
      </c>
      <c r="AJ28" s="11">
        <v>4.24E38</v>
      </c>
      <c r="AK28" s="2">
        <v>0.0</v>
      </c>
      <c r="AL28" s="11">
        <v>1.33E44</v>
      </c>
      <c r="AM28" s="2">
        <v>0.0</v>
      </c>
      <c r="AN28" s="11">
        <v>3.78E42</v>
      </c>
    </row>
    <row r="29">
      <c r="A29" s="3" t="s">
        <v>53</v>
      </c>
      <c r="B29" s="3">
        <v>80.0</v>
      </c>
      <c r="C29" s="6"/>
      <c r="D29" s="8">
        <v>28.0</v>
      </c>
      <c r="E29" s="2">
        <v>0.1</v>
      </c>
      <c r="F29" s="2">
        <v>519.0</v>
      </c>
      <c r="G29" s="2">
        <v>100.0</v>
      </c>
      <c r="H29" s="2">
        <v>1.0</v>
      </c>
      <c r="I29" s="2">
        <v>0.0</v>
      </c>
      <c r="J29" s="11">
        <v>1.0E11</v>
      </c>
      <c r="K29" s="2">
        <v>0.40601719741496983</v>
      </c>
      <c r="L29" s="2">
        <v>2.4</v>
      </c>
      <c r="M29" s="2">
        <v>0.0</v>
      </c>
      <c r="N29" s="11">
        <v>8.630000000000001E21</v>
      </c>
      <c r="O29" s="2">
        <v>0.0</v>
      </c>
      <c r="P29" s="2">
        <v>3.46106431E7</v>
      </c>
      <c r="Q29" s="2">
        <v>0.0</v>
      </c>
      <c r="R29" s="11">
        <v>4.87E29</v>
      </c>
      <c r="S29" s="2">
        <v>0.0</v>
      </c>
      <c r="T29" s="11">
        <v>2.38E17</v>
      </c>
      <c r="U29" s="2">
        <v>0.0</v>
      </c>
      <c r="V29" s="11">
        <v>1.33E35</v>
      </c>
      <c r="W29" s="2">
        <v>0.0</v>
      </c>
      <c r="X29" s="11">
        <v>4.75E27</v>
      </c>
      <c r="Y29" s="2">
        <v>0.0</v>
      </c>
      <c r="Z29" s="11">
        <v>1.23E39</v>
      </c>
      <c r="AA29" s="2">
        <v>0.0</v>
      </c>
      <c r="AB29" s="11">
        <v>3.83E33</v>
      </c>
      <c r="AC29" s="2">
        <v>0.0</v>
      </c>
      <c r="AD29" s="11">
        <v>4.65E41</v>
      </c>
      <c r="AE29" s="2">
        <v>0.0</v>
      </c>
      <c r="AF29" s="11">
        <v>4.93E37</v>
      </c>
      <c r="AG29" s="2">
        <v>0.0</v>
      </c>
      <c r="AH29" s="11">
        <v>2.02E43</v>
      </c>
      <c r="AI29" s="2">
        <v>0.0</v>
      </c>
      <c r="AJ29" s="11">
        <v>4.28E40</v>
      </c>
      <c r="AK29" s="2">
        <v>0.0</v>
      </c>
      <c r="AL29" s="11">
        <v>1.34E46</v>
      </c>
      <c r="AM29" s="2">
        <v>0.0</v>
      </c>
      <c r="AN29" s="11">
        <v>3.82E44</v>
      </c>
    </row>
    <row r="30">
      <c r="A30" s="3" t="s">
        <v>54</v>
      </c>
      <c r="B30" s="3">
        <v>70.0</v>
      </c>
      <c r="C30" s="6"/>
      <c r="D30" s="8">
        <v>29.0</v>
      </c>
      <c r="E30" s="2">
        <v>0.0</v>
      </c>
      <c r="F30" s="2">
        <v>1278.5</v>
      </c>
      <c r="G30" s="2">
        <v>100.0</v>
      </c>
      <c r="H30" s="2">
        <v>1.0</v>
      </c>
      <c r="I30" s="2">
        <v>0.0</v>
      </c>
      <c r="J30" s="11">
        <v>1.27E12</v>
      </c>
      <c r="K30" s="2">
        <v>0.30953786337576905</v>
      </c>
      <c r="L30" s="2">
        <v>3.2</v>
      </c>
      <c r="M30" s="2">
        <v>0.0</v>
      </c>
      <c r="N30" s="11">
        <v>8.71E23</v>
      </c>
      <c r="O30" s="2">
        <v>0.0</v>
      </c>
      <c r="P30" s="2">
        <v>2.330449971E8</v>
      </c>
      <c r="Q30" s="2">
        <v>0.0</v>
      </c>
      <c r="R30" s="11">
        <v>4.92E31</v>
      </c>
      <c r="S30" s="2">
        <v>0.0</v>
      </c>
      <c r="T30" s="11">
        <v>2.4E19</v>
      </c>
      <c r="U30" s="2">
        <v>0.0</v>
      </c>
      <c r="V30" s="11">
        <v>1.34E37</v>
      </c>
      <c r="W30" s="2">
        <v>0.0</v>
      </c>
      <c r="X30" s="11">
        <v>4.8E29</v>
      </c>
      <c r="Y30" s="2">
        <v>0.0</v>
      </c>
      <c r="Z30" s="11">
        <v>1.24E41</v>
      </c>
      <c r="AA30" s="2">
        <v>0.0</v>
      </c>
      <c r="AB30" s="11">
        <v>3.87E35</v>
      </c>
      <c r="AC30" s="2">
        <v>0.0</v>
      </c>
      <c r="AD30" s="11">
        <v>4.69E43</v>
      </c>
      <c r="AE30" s="2">
        <v>0.0</v>
      </c>
      <c r="AF30" s="11">
        <v>4.98E39</v>
      </c>
      <c r="AG30" s="2">
        <v>0.0</v>
      </c>
      <c r="AH30" s="11">
        <v>2.04E45</v>
      </c>
      <c r="AI30" s="2">
        <v>0.0</v>
      </c>
      <c r="AJ30" s="11">
        <v>4.33E42</v>
      </c>
      <c r="AK30" s="2">
        <v>0.0</v>
      </c>
      <c r="AL30" s="11">
        <v>1.36E48</v>
      </c>
      <c r="AM30" s="2">
        <v>0.0</v>
      </c>
      <c r="AN30" s="11">
        <v>3.85E46</v>
      </c>
    </row>
    <row r="31">
      <c r="A31" s="3" t="s">
        <v>55</v>
      </c>
      <c r="B31" s="3">
        <v>75.0</v>
      </c>
      <c r="C31" s="6"/>
      <c r="D31" s="8">
        <v>30.0</v>
      </c>
      <c r="E31" s="2">
        <v>0.0</v>
      </c>
      <c r="F31" s="2">
        <v>3311.1</v>
      </c>
      <c r="G31" s="2">
        <v>100.0</v>
      </c>
      <c r="H31" s="2">
        <v>1.0</v>
      </c>
      <c r="I31" s="2">
        <v>0.0</v>
      </c>
      <c r="J31" s="11">
        <v>1.83E13</v>
      </c>
      <c r="K31" s="2">
        <v>0.22679011772086047</v>
      </c>
      <c r="L31" s="2">
        <v>4.4</v>
      </c>
      <c r="M31" s="2">
        <v>0.0</v>
      </c>
      <c r="N31" s="11">
        <v>8.8E25</v>
      </c>
      <c r="O31" s="2">
        <v>0.0</v>
      </c>
      <c r="P31" s="2">
        <v>1.810580363E9</v>
      </c>
      <c r="Q31" s="2">
        <v>0.0</v>
      </c>
      <c r="R31" s="11">
        <v>4.97E33</v>
      </c>
      <c r="S31" s="2">
        <v>0.0</v>
      </c>
      <c r="T31" s="11">
        <v>2.43E21</v>
      </c>
      <c r="U31" s="2">
        <v>0.0</v>
      </c>
      <c r="V31" s="11">
        <v>1.36E39</v>
      </c>
      <c r="W31" s="2">
        <v>0.0</v>
      </c>
      <c r="X31" s="11">
        <v>4.85E31</v>
      </c>
      <c r="Y31" s="2">
        <v>0.0</v>
      </c>
      <c r="Z31" s="11">
        <v>1.26E43</v>
      </c>
      <c r="AA31" s="2">
        <v>0.0</v>
      </c>
      <c r="AB31" s="11">
        <v>3.9E37</v>
      </c>
      <c r="AC31" s="2">
        <v>0.0</v>
      </c>
      <c r="AD31" s="11">
        <v>4.74E45</v>
      </c>
      <c r="AE31" s="2">
        <v>0.0</v>
      </c>
      <c r="AF31" s="11">
        <v>5.03E41</v>
      </c>
      <c r="AG31" s="2">
        <v>0.0</v>
      </c>
      <c r="AH31" s="11">
        <v>2.06E47</v>
      </c>
      <c r="AI31" s="2">
        <v>0.0</v>
      </c>
      <c r="AJ31" s="11">
        <v>4.37E44</v>
      </c>
      <c r="AK31" s="2">
        <v>0.0</v>
      </c>
      <c r="AL31" s="11">
        <v>1.37E50</v>
      </c>
      <c r="AM31" s="2">
        <v>0.0</v>
      </c>
      <c r="AN31" s="11">
        <v>3.89E48</v>
      </c>
    </row>
    <row r="32">
      <c r="A32" s="3" t="s">
        <v>56</v>
      </c>
      <c r="B32" s="3">
        <v>70.0</v>
      </c>
      <c r="C32" s="6"/>
      <c r="D32" s="6"/>
      <c r="E32" s="6"/>
      <c r="F32" s="6"/>
      <c r="G32" s="6"/>
      <c r="H32" s="6"/>
      <c r="I32" s="6"/>
      <c r="J32" s="6"/>
      <c r="K32" s="13">
        <v>0.1594267164176346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>
      <c r="A33" s="3" t="s">
        <v>57</v>
      </c>
      <c r="B33" s="3">
        <v>90.0</v>
      </c>
      <c r="C33" s="6"/>
      <c r="D33" s="6"/>
      <c r="E33" s="6"/>
      <c r="F33" s="6"/>
      <c r="G33" s="6"/>
      <c r="H33" s="6"/>
      <c r="I33" s="6"/>
      <c r="J33" s="6"/>
      <c r="K33" s="13">
        <v>0.10733679917226883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>
      <c r="A34" s="3" t="s">
        <v>58</v>
      </c>
      <c r="B34" s="3">
        <v>85.0</v>
      </c>
      <c r="C34" s="6"/>
      <c r="D34" s="6"/>
      <c r="E34" s="6"/>
      <c r="F34" s="6"/>
      <c r="G34" s="6"/>
      <c r="H34" s="6"/>
      <c r="I34" s="6"/>
      <c r="J34" s="12"/>
      <c r="K34" s="13">
        <v>0.06907813808116312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>
      <c r="A35" s="3" t="s">
        <v>59</v>
      </c>
      <c r="B35" s="3">
        <v>75.0</v>
      </c>
      <c r="C35" s="6"/>
      <c r="D35" s="6"/>
      <c r="E35" s="6"/>
      <c r="F35" s="6"/>
      <c r="G35" s="6"/>
      <c r="H35" s="6"/>
      <c r="I35" s="6"/>
      <c r="J35" s="12"/>
      <c r="K35" s="13">
        <v>0.043088343555576995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>
      <c r="A36" s="3" t="s">
        <v>60</v>
      </c>
      <c r="B36" s="3">
        <v>90.0</v>
      </c>
      <c r="C36" s="6"/>
      <c r="D36" s="6"/>
      <c r="E36" s="6"/>
      <c r="F36" s="6"/>
      <c r="G36" s="6"/>
      <c r="H36" s="6"/>
      <c r="I36" s="6"/>
      <c r="J36" s="12"/>
      <c r="K36" s="13">
        <v>0.026023653038516798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>
      <c r="A37" s="3" t="s">
        <v>61</v>
      </c>
      <c r="B37" s="3">
        <v>70.0</v>
      </c>
      <c r="C37" s="6"/>
      <c r="D37" s="6"/>
      <c r="E37" s="6"/>
      <c r="F37" s="6"/>
      <c r="G37" s="6"/>
      <c r="H37" s="6"/>
      <c r="I37" s="6"/>
      <c r="J37" s="12"/>
      <c r="K37" s="13">
        <v>0.015201935933391001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>
      <c r="A38" s="3" t="s">
        <v>62</v>
      </c>
      <c r="B38" s="3">
        <v>90.0</v>
      </c>
      <c r="C38" s="6"/>
      <c r="D38" s="6"/>
      <c r="E38" s="6"/>
      <c r="F38" s="6"/>
      <c r="G38" s="6"/>
      <c r="H38" s="6"/>
      <c r="I38" s="6"/>
      <c r="J38" s="12"/>
      <c r="K38" s="13">
        <v>0.008579310378250367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>
      <c r="A39" s="3" t="s">
        <v>63</v>
      </c>
      <c r="B39" s="3">
        <v>80.0</v>
      </c>
      <c r="C39" s="6"/>
      <c r="D39" s="6"/>
      <c r="E39" s="6"/>
      <c r="F39" s="6"/>
      <c r="G39" s="6"/>
      <c r="H39" s="6"/>
      <c r="I39" s="6"/>
      <c r="J39" s="12"/>
      <c r="K39" s="13">
        <v>0.004671901691126437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>
      <c r="A40" s="3" t="s">
        <v>64</v>
      </c>
      <c r="B40" s="3">
        <v>65.0</v>
      </c>
      <c r="C40" s="6"/>
      <c r="D40" s="6"/>
      <c r="E40" s="6"/>
      <c r="F40" s="6"/>
      <c r="G40" s="6"/>
      <c r="H40" s="6"/>
      <c r="I40" s="6"/>
      <c r="J40" s="12"/>
      <c r="K40" s="13">
        <v>0.002451591976531695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>
      <c r="A41" s="3" t="s">
        <v>65</v>
      </c>
      <c r="B41" s="3">
        <v>50.0</v>
      </c>
      <c r="C41" s="6"/>
      <c r="D41" s="6"/>
      <c r="E41" s="6"/>
      <c r="F41" s="6"/>
      <c r="G41" s="6"/>
      <c r="H41" s="6"/>
      <c r="I41" s="6"/>
      <c r="J41" s="12"/>
      <c r="K41" s="13">
        <v>0.0012379325822090737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>
      <c r="A42" s="3" t="s">
        <v>66</v>
      </c>
      <c r="B42" s="3">
        <v>60.0</v>
      </c>
      <c r="C42" s="6"/>
      <c r="D42" s="6"/>
      <c r="E42" s="6"/>
      <c r="F42" s="6"/>
      <c r="G42" s="6"/>
      <c r="H42" s="6"/>
      <c r="I42" s="6"/>
      <c r="J42" s="12"/>
      <c r="K42" s="13">
        <v>6.005811537449962E-4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>
      <c r="A43" s="3" t="s">
        <v>67</v>
      </c>
      <c r="B43" s="3">
        <v>80.0</v>
      </c>
      <c r="C43" s="6"/>
      <c r="D43" s="6"/>
      <c r="E43" s="6"/>
      <c r="F43" s="6"/>
      <c r="G43" s="6"/>
      <c r="H43" s="6"/>
      <c r="I43" s="6"/>
      <c r="J43" s="6"/>
      <c r="K43" s="13">
        <v>2.7947835867341405E-4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>
      <c r="I44" s="6"/>
      <c r="K44" s="14">
        <v>1.2452006079508547E-4</v>
      </c>
    </row>
    <row r="45">
      <c r="K45" s="14">
        <v>5.301349122959085E-5</v>
      </c>
    </row>
    <row r="46">
      <c r="K46" s="14">
        <v>2.1520328122903215E-5</v>
      </c>
    </row>
    <row r="47">
      <c r="K47" s="14">
        <v>8.309829671220053E-6</v>
      </c>
    </row>
    <row r="48">
      <c r="K48" s="14">
        <v>3.0441950280707126E-6</v>
      </c>
    </row>
    <row r="49">
      <c r="K49" s="14">
        <v>1.0549190691334154E-6</v>
      </c>
    </row>
    <row r="50">
      <c r="K50" s="14">
        <v>3.446765275386407E-7</v>
      </c>
    </row>
    <row r="51">
      <c r="K51" s="14">
        <v>1.0920444436867824E-7</v>
      </c>
    </row>
    <row r="52">
      <c r="K52" s="14">
        <v>3.351819579632698E-8</v>
      </c>
    </row>
    <row r="53">
      <c r="K53" s="14">
        <v>9.955899741483261E-9</v>
      </c>
    </row>
    <row r="54">
      <c r="K54" s="14">
        <v>2.858624678247669E-9</v>
      </c>
    </row>
  </sheetData>
  <mergeCells count="27">
    <mergeCell ref="G2:H2"/>
    <mergeCell ref="E2:F2"/>
    <mergeCell ref="K2:L2"/>
    <mergeCell ref="I2:J2"/>
    <mergeCell ref="O2:P2"/>
    <mergeCell ref="E1:H1"/>
    <mergeCell ref="I1:L1"/>
    <mergeCell ref="Q2:R2"/>
    <mergeCell ref="M2:N2"/>
    <mergeCell ref="AE2:AF2"/>
    <mergeCell ref="AC2:AD2"/>
    <mergeCell ref="AK2:AL2"/>
    <mergeCell ref="AM2:AN2"/>
    <mergeCell ref="S2:T2"/>
    <mergeCell ref="U2:V2"/>
    <mergeCell ref="AG1:AJ1"/>
    <mergeCell ref="AG2:AH2"/>
    <mergeCell ref="AI2:AJ2"/>
    <mergeCell ref="Y2:Z2"/>
    <mergeCell ref="W2:X2"/>
    <mergeCell ref="M1:P1"/>
    <mergeCell ref="Q1:T1"/>
    <mergeCell ref="Y1:AB1"/>
    <mergeCell ref="AA2:AB2"/>
    <mergeCell ref="AK1:AN1"/>
    <mergeCell ref="U1:X1"/>
    <mergeCell ref="AC1:A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21.57"/>
    <col customWidth="1" min="2" max="2" width="9.43"/>
    <col customWidth="1" min="3" max="3" width="3.57"/>
    <col customWidth="1" min="19" max="19" width="13.0"/>
  </cols>
  <sheetData>
    <row r="1">
      <c r="A1" s="1" t="s">
        <v>0</v>
      </c>
      <c r="B1" s="5" t="s">
        <v>2</v>
      </c>
      <c r="D1" s="7"/>
      <c r="E1" s="8" t="s">
        <v>10</v>
      </c>
      <c r="I1" s="8" t="s">
        <v>11</v>
      </c>
      <c r="M1" s="8" t="s">
        <v>12</v>
      </c>
      <c r="Q1" s="8" t="s">
        <v>13</v>
      </c>
      <c r="U1" s="8" t="s">
        <v>14</v>
      </c>
      <c r="Y1" s="8" t="s">
        <v>15</v>
      </c>
      <c r="AC1" s="8" t="s">
        <v>16</v>
      </c>
      <c r="AG1" s="8" t="s">
        <v>17</v>
      </c>
      <c r="AK1" s="8" t="s">
        <v>18</v>
      </c>
    </row>
    <row r="2">
      <c r="A2" s="3" t="s">
        <v>19</v>
      </c>
      <c r="B2" s="3">
        <v>80.0</v>
      </c>
      <c r="D2" s="7"/>
      <c r="E2" s="8" t="s">
        <v>20</v>
      </c>
      <c r="G2" s="8" t="s">
        <v>21</v>
      </c>
      <c r="I2" s="8" t="s">
        <v>20</v>
      </c>
      <c r="K2" s="8" t="s">
        <v>21</v>
      </c>
      <c r="M2" s="8" t="s">
        <v>20</v>
      </c>
      <c r="O2" s="8" t="s">
        <v>21</v>
      </c>
      <c r="Q2" s="8" t="s">
        <v>20</v>
      </c>
      <c r="S2" s="8" t="s">
        <v>21</v>
      </c>
      <c r="U2" s="8" t="s">
        <v>20</v>
      </c>
      <c r="W2" s="8" t="s">
        <v>21</v>
      </c>
      <c r="Y2" s="8" t="s">
        <v>20</v>
      </c>
      <c r="AA2" s="8" t="s">
        <v>21</v>
      </c>
      <c r="AC2" s="8" t="s">
        <v>20</v>
      </c>
      <c r="AE2" s="8" t="s">
        <v>21</v>
      </c>
      <c r="AG2" s="8" t="s">
        <v>20</v>
      </c>
      <c r="AI2" s="8" t="s">
        <v>21</v>
      </c>
      <c r="AK2" s="8" t="s">
        <v>20</v>
      </c>
      <c r="AM2" s="8" t="s">
        <v>21</v>
      </c>
    </row>
    <row r="3">
      <c r="A3" s="3" t="s">
        <v>22</v>
      </c>
      <c r="B3" s="3">
        <v>80.0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>
      <c r="A4" s="3" t="s">
        <v>23</v>
      </c>
      <c r="B4" s="3">
        <v>80.0</v>
      </c>
      <c r="D4" s="7"/>
      <c r="E4" s="8" t="s">
        <v>24</v>
      </c>
      <c r="F4" s="8">
        <v>18.972</v>
      </c>
      <c r="G4" s="8" t="s">
        <v>24</v>
      </c>
      <c r="H4" s="8">
        <v>0.0</v>
      </c>
      <c r="I4" s="8" t="s">
        <v>24</v>
      </c>
      <c r="J4" s="8">
        <v>11.203999999999999</v>
      </c>
      <c r="K4" s="8" t="s">
        <v>24</v>
      </c>
      <c r="L4" s="8">
        <v>25.512729645386763</v>
      </c>
      <c r="M4" s="8" t="s">
        <v>24</v>
      </c>
      <c r="N4" s="8">
        <v>8.256000000000002</v>
      </c>
      <c r="O4" s="8" t="s">
        <v>24</v>
      </c>
      <c r="P4" s="8">
        <v>13.291999999999998</v>
      </c>
      <c r="Q4" s="8" t="s">
        <v>24</v>
      </c>
      <c r="R4" s="8">
        <v>6.756</v>
      </c>
      <c r="S4" s="8" t="s">
        <v>24</v>
      </c>
      <c r="T4" s="8">
        <v>9.177999999999999</v>
      </c>
      <c r="U4" s="8" t="s">
        <v>24</v>
      </c>
      <c r="V4" s="8">
        <v>5.745</v>
      </c>
      <c r="W4" s="8" t="s">
        <v>24</v>
      </c>
      <c r="X4" s="8">
        <v>7.204000000000001</v>
      </c>
      <c r="Y4" s="8" t="s">
        <v>24</v>
      </c>
      <c r="Z4" s="8">
        <v>5.096000000000001</v>
      </c>
      <c r="AA4" s="8" t="s">
        <v>24</v>
      </c>
      <c r="AB4" s="8">
        <v>6.043000000000001</v>
      </c>
      <c r="AC4" s="8" t="s">
        <v>24</v>
      </c>
      <c r="AD4" s="8">
        <v>4.5040000000000004</v>
      </c>
      <c r="AE4" s="8" t="s">
        <v>24</v>
      </c>
      <c r="AF4" s="8">
        <v>5.343</v>
      </c>
      <c r="AG4" s="8" t="s">
        <v>24</v>
      </c>
      <c r="AH4" s="8">
        <v>4.13</v>
      </c>
      <c r="AI4" s="8" t="s">
        <v>24</v>
      </c>
      <c r="AJ4" s="8">
        <v>4.695</v>
      </c>
      <c r="AK4" s="8" t="s">
        <v>24</v>
      </c>
      <c r="AL4" s="8">
        <v>3.65</v>
      </c>
      <c r="AM4" s="8" t="s">
        <v>24</v>
      </c>
      <c r="AN4" s="8">
        <v>3.9320000000000004</v>
      </c>
    </row>
    <row r="5">
      <c r="A5" s="3" t="s">
        <v>27</v>
      </c>
      <c r="B5" s="3">
        <v>80.0</v>
      </c>
      <c r="D5" s="8" t="s">
        <v>1</v>
      </c>
      <c r="E5" s="8" t="s">
        <v>25</v>
      </c>
      <c r="F5" s="8" t="s">
        <v>26</v>
      </c>
      <c r="G5" s="8" t="s">
        <v>25</v>
      </c>
      <c r="H5" s="8" t="s">
        <v>26</v>
      </c>
      <c r="I5" s="8" t="s">
        <v>25</v>
      </c>
      <c r="J5" s="8" t="s">
        <v>26</v>
      </c>
      <c r="K5" s="8" t="s">
        <v>25</v>
      </c>
      <c r="L5" s="8" t="s">
        <v>26</v>
      </c>
      <c r="M5" s="8" t="s">
        <v>25</v>
      </c>
      <c r="N5" s="8" t="s">
        <v>26</v>
      </c>
      <c r="O5" s="8" t="s">
        <v>25</v>
      </c>
      <c r="P5" s="8" t="s">
        <v>26</v>
      </c>
      <c r="Q5" s="8" t="s">
        <v>25</v>
      </c>
      <c r="R5" s="8" t="s">
        <v>26</v>
      </c>
      <c r="S5" s="8" t="s">
        <v>25</v>
      </c>
      <c r="T5" s="8" t="s">
        <v>26</v>
      </c>
      <c r="U5" s="8" t="s">
        <v>25</v>
      </c>
      <c r="V5" s="8" t="s">
        <v>26</v>
      </c>
      <c r="W5" s="8" t="s">
        <v>25</v>
      </c>
      <c r="X5" s="8" t="s">
        <v>26</v>
      </c>
      <c r="Y5" s="8" t="s">
        <v>25</v>
      </c>
      <c r="Z5" s="8" t="s">
        <v>26</v>
      </c>
      <c r="AA5" s="8" t="s">
        <v>25</v>
      </c>
      <c r="AB5" s="8" t="s">
        <v>26</v>
      </c>
      <c r="AC5" s="8" t="s">
        <v>25</v>
      </c>
      <c r="AD5" s="8" t="s">
        <v>26</v>
      </c>
      <c r="AE5" s="8" t="s">
        <v>25</v>
      </c>
      <c r="AF5" s="8" t="s">
        <v>26</v>
      </c>
      <c r="AG5" s="8" t="s">
        <v>25</v>
      </c>
      <c r="AH5" s="8" t="s">
        <v>26</v>
      </c>
      <c r="AI5" s="8" t="s">
        <v>25</v>
      </c>
      <c r="AJ5" s="8" t="s">
        <v>26</v>
      </c>
      <c r="AK5" s="8" t="s">
        <v>25</v>
      </c>
      <c r="AL5" s="8" t="s">
        <v>26</v>
      </c>
      <c r="AM5" s="8" t="s">
        <v>25</v>
      </c>
      <c r="AN5" s="8" t="s">
        <v>26</v>
      </c>
    </row>
    <row r="6">
      <c r="A6" s="3" t="s">
        <v>28</v>
      </c>
      <c r="B6" s="3">
        <v>80.0</v>
      </c>
      <c r="D6" s="8">
        <v>3.0</v>
      </c>
      <c r="E6" s="10">
        <f>1-Tables!E4/100</f>
        <v>0</v>
      </c>
      <c r="G6" s="10"/>
      <c r="I6" s="10">
        <f>1-Tables!I4/100</f>
        <v>0</v>
      </c>
      <c r="K6" s="10">
        <f>1-Tables!K4</f>
        <v>0</v>
      </c>
      <c r="M6" s="10">
        <f>1-Tables!M4/100</f>
        <v>0</v>
      </c>
      <c r="O6" s="10">
        <f>1-Tables!O4/100</f>
        <v>0</v>
      </c>
      <c r="Q6" s="10">
        <f>1-Tables!Q4/100</f>
        <v>0</v>
      </c>
      <c r="S6" s="10">
        <f>1-Tables!S4/100</f>
        <v>0</v>
      </c>
      <c r="U6" s="10">
        <f>1-Tables!U4/100</f>
        <v>0</v>
      </c>
      <c r="W6" s="10">
        <f>1-Tables!W4/100</f>
        <v>0</v>
      </c>
      <c r="Y6" s="10">
        <f>1-Tables!Y4/100</f>
        <v>0.02</v>
      </c>
      <c r="Z6">
        <f t="shared" ref="Z6:Z12" si="1">1/Y6</f>
        <v>50</v>
      </c>
      <c r="AA6" s="10">
        <f>1-Tables!AA4/100</f>
        <v>0</v>
      </c>
      <c r="AC6" s="10">
        <f>1-Tables!AC4/100</f>
        <v>0.159</v>
      </c>
      <c r="AD6">
        <f t="shared" ref="AD6:AD11" si="2">1/AC6</f>
        <v>6.289308176</v>
      </c>
      <c r="AE6" s="10">
        <f>1-Tables!AE4/100</f>
        <v>0</v>
      </c>
      <c r="AG6" s="10">
        <f>1-Tables!AG4/100</f>
        <v>0.278</v>
      </c>
      <c r="AH6">
        <f t="shared" ref="AH6:AH11" si="3">1/AG6</f>
        <v>3.597122302</v>
      </c>
      <c r="AI6" s="10">
        <f>1-Tables!AI4/100</f>
        <v>0.109</v>
      </c>
      <c r="AJ6">
        <f t="shared" ref="AJ6:AJ12" si="4">1/AI6</f>
        <v>9.174311927</v>
      </c>
      <c r="AK6" s="10">
        <f>1-Tables!AK4/100</f>
        <v>0.496</v>
      </c>
      <c r="AL6">
        <f t="shared" ref="AL6:AL10" si="5">1/AK6</f>
        <v>2.016129032</v>
      </c>
      <c r="AM6" s="10">
        <f>1-Tables!AM4/100</f>
        <v>0.357</v>
      </c>
      <c r="AN6">
        <f t="shared" ref="AN6:AN10" si="6">1/AM6</f>
        <v>2.801120448</v>
      </c>
    </row>
    <row r="7">
      <c r="A7" s="3" t="s">
        <v>29</v>
      </c>
      <c r="B7" s="3">
        <v>80.0</v>
      </c>
      <c r="D7" s="8">
        <v>4.0</v>
      </c>
      <c r="E7" s="10">
        <f>(Tables!E4-Tables!E5)/100</f>
        <v>0</v>
      </c>
      <c r="G7" s="10"/>
      <c r="I7" s="10">
        <f>(Tables!I4-Tables!I5)/100</f>
        <v>0</v>
      </c>
      <c r="K7" s="10">
        <f>(Tables!K4-Tables!K5)</f>
        <v>0</v>
      </c>
      <c r="M7" s="10">
        <f>(Tables!M4-Tables!M5)/100</f>
        <v>0</v>
      </c>
      <c r="O7" s="10">
        <f>(Tables!O4-Tables!O5)/100</f>
        <v>0</v>
      </c>
      <c r="Q7" s="10">
        <f>(Tables!Q4-Tables!Q5)/100</f>
        <v>0</v>
      </c>
      <c r="S7" s="10">
        <f>(Tables!S4-Tables!S5)/100</f>
        <v>0</v>
      </c>
      <c r="U7" s="10">
        <f>(Tables!U4-Tables!U5)/100</f>
        <v>0.159</v>
      </c>
      <c r="V7">
        <f t="shared" ref="V7:V13" si="7">1/U7</f>
        <v>6.289308176</v>
      </c>
      <c r="W7" s="10">
        <f>(Tables!W4-Tables!W5)/100</f>
        <v>0</v>
      </c>
      <c r="Y7" s="10">
        <f>(Tables!Y4-Tables!Y5)/100</f>
        <v>0.311</v>
      </c>
      <c r="Z7">
        <f t="shared" si="1"/>
        <v>3.215434084</v>
      </c>
      <c r="AA7" s="10">
        <f>(Tables!AA4-Tables!AA5)/100</f>
        <v>0.1</v>
      </c>
      <c r="AB7">
        <f t="shared" ref="AB7:AB14" si="8">1/AA7</f>
        <v>10</v>
      </c>
      <c r="AC7" s="10">
        <f>(Tables!AC4-Tables!AC5)/100</f>
        <v>0.383</v>
      </c>
      <c r="AD7">
        <f t="shared" si="2"/>
        <v>2.610966057</v>
      </c>
      <c r="AE7" s="10">
        <f>(Tables!AE4-Tables!AE5)/100</f>
        <v>0.258</v>
      </c>
      <c r="AF7">
        <f t="shared" ref="AF7:AF13" si="9">1/AE7</f>
        <v>3.875968992</v>
      </c>
      <c r="AG7" s="10">
        <f>(Tables!AG4-Tables!AG5)/100</f>
        <v>0.408</v>
      </c>
      <c r="AH7">
        <f t="shared" si="3"/>
        <v>2.450980392</v>
      </c>
      <c r="AI7" s="10">
        <f>(Tables!AI4-Tables!AI5)/100</f>
        <v>0.362</v>
      </c>
      <c r="AJ7">
        <f t="shared" si="4"/>
        <v>2.762430939</v>
      </c>
      <c r="AK7" s="10">
        <f>(Tables!AK4-Tables!AK5)/100</f>
        <v>0.375</v>
      </c>
      <c r="AL7">
        <f t="shared" si="5"/>
        <v>2.666666667</v>
      </c>
      <c r="AM7" s="10">
        <f>(Tables!AM4-Tables!AM5)/100</f>
        <v>0.408</v>
      </c>
      <c r="AN7">
        <f t="shared" si="6"/>
        <v>2.450980392</v>
      </c>
    </row>
    <row r="8">
      <c r="A8" s="3" t="s">
        <v>30</v>
      </c>
      <c r="B8" s="3">
        <v>75.0</v>
      </c>
      <c r="D8" s="8">
        <v>5.0</v>
      </c>
      <c r="E8" s="10">
        <f>(Tables!E5-Tables!E6)/100</f>
        <v>0</v>
      </c>
      <c r="G8" s="10"/>
      <c r="I8" s="10">
        <f>(Tables!I5-Tables!I6)/100</f>
        <v>0</v>
      </c>
      <c r="K8" s="10">
        <f>(Tables!K5-Tables!K6)</f>
        <v>0</v>
      </c>
      <c r="M8" s="10">
        <f>(Tables!M5-Tables!M6)/100</f>
        <v>0</v>
      </c>
      <c r="O8" s="10">
        <f>(Tables!O5-Tables!O6)/100</f>
        <v>0</v>
      </c>
      <c r="Q8" s="10">
        <f>(Tables!Q5-Tables!Q6)/100</f>
        <v>0.189</v>
      </c>
      <c r="R8">
        <f t="shared" ref="R8:R15" si="10">1/Q8</f>
        <v>5.291005291</v>
      </c>
      <c r="S8" s="10">
        <f>(Tables!S5-Tables!S6)/100</f>
        <v>0</v>
      </c>
      <c r="U8" s="10">
        <f>(Tables!U5-Tables!U6)/100</f>
        <v>0.308</v>
      </c>
      <c r="V8">
        <f t="shared" si="7"/>
        <v>3.246753247</v>
      </c>
      <c r="W8" s="10">
        <f>(Tables!W5-Tables!W6)/100</f>
        <v>0.109</v>
      </c>
      <c r="X8">
        <f t="shared" ref="X8:X16" si="11">1/W8</f>
        <v>9.174311927</v>
      </c>
      <c r="Y8" s="10">
        <f>(Tables!Y5-Tables!Y6)/100</f>
        <v>0.351</v>
      </c>
      <c r="Z8">
        <f t="shared" si="1"/>
        <v>2.849002849</v>
      </c>
      <c r="AA8" s="10">
        <f>(Tables!AA5-Tables!AA6)/100</f>
        <v>0.276</v>
      </c>
      <c r="AB8">
        <f t="shared" si="8"/>
        <v>3.623188406</v>
      </c>
      <c r="AC8" s="10">
        <f>(Tables!AC5-Tables!AC6)/100</f>
        <v>0.295</v>
      </c>
      <c r="AD8">
        <f t="shared" si="2"/>
        <v>3.389830508</v>
      </c>
      <c r="AE8" s="10">
        <f>(Tables!AE5-Tables!AE6)/100</f>
        <v>0.345</v>
      </c>
      <c r="AF8">
        <f t="shared" si="9"/>
        <v>2.898550725</v>
      </c>
      <c r="AG8" s="10">
        <f>(Tables!AG5-Tables!AG6)/100</f>
        <v>0.233</v>
      </c>
      <c r="AH8">
        <f t="shared" si="3"/>
        <v>4.291845494</v>
      </c>
      <c r="AI8" s="10">
        <f>(Tables!AI5-Tables!AI6)/100</f>
        <v>0.32</v>
      </c>
      <c r="AJ8">
        <f t="shared" si="4"/>
        <v>3.125</v>
      </c>
      <c r="AK8" s="10">
        <f>(Tables!AK5-Tables!AK6)/100</f>
        <v>0.113</v>
      </c>
      <c r="AL8">
        <f t="shared" si="5"/>
        <v>8.849557522</v>
      </c>
      <c r="AM8" s="10">
        <f>(Tables!AM5-Tables!AM6)/100</f>
        <v>0.186</v>
      </c>
      <c r="AN8">
        <f t="shared" si="6"/>
        <v>5.376344086</v>
      </c>
    </row>
    <row r="9">
      <c r="A9" s="3" t="s">
        <v>31</v>
      </c>
      <c r="B9" s="3">
        <v>75.0</v>
      </c>
      <c r="D9" s="8">
        <v>6.0</v>
      </c>
      <c r="E9" s="10">
        <f>(Tables!E6-Tables!E7)/100</f>
        <v>0</v>
      </c>
      <c r="G9" s="10"/>
      <c r="I9" s="10">
        <f>(Tables!I6-Tables!I7)/100</f>
        <v>0</v>
      </c>
      <c r="K9" s="10">
        <f>(Tables!K6-Tables!K7)</f>
        <v>0</v>
      </c>
      <c r="M9" s="10">
        <f>(Tables!M6-Tables!M7)/100</f>
        <v>0.129</v>
      </c>
      <c r="N9">
        <f t="shared" ref="N9:N17" si="12">1/M9</f>
        <v>7.751937984</v>
      </c>
      <c r="O9" s="10">
        <f>(Tables!O6-Tables!O7)/100</f>
        <v>0</v>
      </c>
      <c r="Q9" s="10">
        <f>(Tables!Q6-Tables!Q7)/100</f>
        <v>0.289</v>
      </c>
      <c r="R9">
        <f t="shared" si="10"/>
        <v>3.460207612</v>
      </c>
      <c r="S9" s="10">
        <f>(Tables!S6-Tables!S7)/100</f>
        <v>0.02</v>
      </c>
      <c r="T9">
        <f t="shared" ref="T9:T19" si="13">1/S9</f>
        <v>50</v>
      </c>
      <c r="U9" s="10">
        <f>(Tables!U6-Tables!U7)/100</f>
        <v>0.28</v>
      </c>
      <c r="V9">
        <f t="shared" si="7"/>
        <v>3.571428571</v>
      </c>
      <c r="W9" s="10">
        <f>(Tables!W6-Tables!W7)/100</f>
        <v>0.247</v>
      </c>
      <c r="X9">
        <f t="shared" si="11"/>
        <v>4.048582996</v>
      </c>
      <c r="Y9" s="10">
        <f>(Tables!Y6-Tables!Y7)/100</f>
        <v>0.215</v>
      </c>
      <c r="Z9">
        <f t="shared" si="1"/>
        <v>4.651162791</v>
      </c>
      <c r="AA9" s="10">
        <f>(Tables!AA6-Tables!AA7)/100</f>
        <v>0.291</v>
      </c>
      <c r="AB9">
        <f t="shared" si="8"/>
        <v>3.436426117</v>
      </c>
      <c r="AC9" s="10">
        <f>(Tables!AC6-Tables!AC7)/100</f>
        <v>0.126</v>
      </c>
      <c r="AD9">
        <f t="shared" si="2"/>
        <v>7.936507937</v>
      </c>
      <c r="AE9" s="10">
        <f>(Tables!AE6-Tables!AE7)/100</f>
        <v>0.244</v>
      </c>
      <c r="AF9">
        <f t="shared" si="9"/>
        <v>4.098360656</v>
      </c>
      <c r="AG9" s="10">
        <f>(Tables!AG6-Tables!AG7)/100</f>
        <v>0.069</v>
      </c>
      <c r="AH9">
        <f t="shared" si="3"/>
        <v>14.49275362</v>
      </c>
      <c r="AI9" s="10">
        <f>(Tables!AI6-Tables!AI7)/100</f>
        <v>0.153</v>
      </c>
      <c r="AJ9">
        <f t="shared" si="4"/>
        <v>6.535947712</v>
      </c>
      <c r="AK9" s="10">
        <f>(Tables!AK6-Tables!AK7)/100</f>
        <v>0.015</v>
      </c>
      <c r="AL9">
        <f t="shared" si="5"/>
        <v>66.66666667</v>
      </c>
      <c r="AM9" s="10">
        <f>(Tables!AM6-Tables!AM7)/100</f>
        <v>0.044</v>
      </c>
      <c r="AN9">
        <f t="shared" si="6"/>
        <v>22.72727273</v>
      </c>
    </row>
    <row r="10">
      <c r="A10" s="3" t="s">
        <v>32</v>
      </c>
      <c r="B10" s="3">
        <v>70.0</v>
      </c>
      <c r="D10" s="8">
        <v>7.0</v>
      </c>
      <c r="E10" s="10">
        <f>(Tables!E7-Tables!E8)/100</f>
        <v>0</v>
      </c>
      <c r="G10" s="10"/>
      <c r="I10" s="10">
        <f>(Tables!I7-Tables!I8)/100</f>
        <v>0</v>
      </c>
      <c r="K10" s="10">
        <f>(Tables!K7-Tables!K8)</f>
        <v>0</v>
      </c>
      <c r="M10" s="10">
        <f>(Tables!M7-Tables!M8)/100</f>
        <v>0.233</v>
      </c>
      <c r="N10">
        <f t="shared" si="12"/>
        <v>4.291845494</v>
      </c>
      <c r="O10" s="10">
        <f>(Tables!O7-Tables!O8)/100</f>
        <v>0</v>
      </c>
      <c r="Q10" s="10">
        <f>(Tables!Q7-Tables!Q8)/100</f>
        <v>0.253</v>
      </c>
      <c r="R10">
        <f t="shared" si="10"/>
        <v>3.95256917</v>
      </c>
      <c r="S10" s="10">
        <f>(Tables!S7-Tables!S8)/100</f>
        <v>0.146</v>
      </c>
      <c r="T10">
        <f t="shared" si="13"/>
        <v>6.849315068</v>
      </c>
      <c r="U10" s="10">
        <f>(Tables!U7-Tables!U8)/100</f>
        <v>0.163</v>
      </c>
      <c r="V10">
        <f t="shared" si="7"/>
        <v>6.134969325</v>
      </c>
      <c r="W10" s="10">
        <f>(Tables!W7-Tables!W8)/100</f>
        <v>0.262</v>
      </c>
      <c r="X10">
        <f t="shared" si="11"/>
        <v>3.816793893</v>
      </c>
      <c r="Y10" s="10">
        <f>(Tables!Y7-Tables!Y8)/100</f>
        <v>0.08</v>
      </c>
      <c r="Z10">
        <f t="shared" si="1"/>
        <v>12.5</v>
      </c>
      <c r="AA10" s="10">
        <f>(Tables!AA7-Tables!AA8)/100</f>
        <v>0.198</v>
      </c>
      <c r="AB10">
        <f t="shared" si="8"/>
        <v>5.050505051</v>
      </c>
      <c r="AC10" s="10">
        <f>(Tables!AC7-Tables!AC8)/100</f>
        <v>0.032</v>
      </c>
      <c r="AD10">
        <f t="shared" si="2"/>
        <v>31.25</v>
      </c>
      <c r="AE10" s="10">
        <f>(Tables!AE7-Tables!AE8)/100</f>
        <v>0.111</v>
      </c>
      <c r="AF10">
        <f t="shared" si="9"/>
        <v>9.009009009</v>
      </c>
      <c r="AG10" s="10">
        <f>(Tables!AG7-Tables!AG8)/100</f>
        <v>0.011</v>
      </c>
      <c r="AH10">
        <f t="shared" si="3"/>
        <v>90.90909091</v>
      </c>
      <c r="AI10" s="10">
        <f>(Tables!AI7-Tables!AI8)/100</f>
        <v>0.047</v>
      </c>
      <c r="AJ10">
        <f t="shared" si="4"/>
        <v>21.27659574</v>
      </c>
      <c r="AK10" s="10">
        <f>(Tables!AK7-Tables!AK8)/100</f>
        <v>0.001</v>
      </c>
      <c r="AL10">
        <f t="shared" si="5"/>
        <v>1000</v>
      </c>
      <c r="AM10" s="10">
        <f>(Tables!AM7-Tables!AM8)/100</f>
        <v>0.005</v>
      </c>
      <c r="AN10">
        <f t="shared" si="6"/>
        <v>200</v>
      </c>
    </row>
    <row r="11">
      <c r="A11" s="3" t="s">
        <v>33</v>
      </c>
      <c r="B11" s="3">
        <v>100.0</v>
      </c>
      <c r="D11" s="8">
        <v>8.0</v>
      </c>
      <c r="E11" s="10">
        <f>(Tables!E8-Tables!E9)/100</f>
        <v>0</v>
      </c>
      <c r="G11" s="10"/>
      <c r="I11" s="10">
        <f>(Tables!I8-Tables!I9)/100</f>
        <v>0.06</v>
      </c>
      <c r="J11">
        <f t="shared" ref="J11:J22" si="14">1/I11</f>
        <v>16.66666667</v>
      </c>
      <c r="K11" s="10">
        <f>(Tables!K8-Tables!K9)</f>
        <v>0</v>
      </c>
      <c r="M11" s="10">
        <f>(Tables!M8-Tables!M9)/100</f>
        <v>0.24</v>
      </c>
      <c r="N11">
        <f t="shared" si="12"/>
        <v>4.166666667</v>
      </c>
      <c r="O11" s="10">
        <f>(Tables!O8-Tables!O9)/100</f>
        <v>0</v>
      </c>
      <c r="Q11" s="10">
        <f>(Tables!Q8-Tables!Q9)/100</f>
        <v>0.16</v>
      </c>
      <c r="R11">
        <f t="shared" si="10"/>
        <v>6.25</v>
      </c>
      <c r="S11" s="10">
        <f>(Tables!S8-Tables!S9)/100</f>
        <v>0.223</v>
      </c>
      <c r="T11">
        <f t="shared" si="13"/>
        <v>4.484304933</v>
      </c>
      <c r="U11" s="10">
        <f>(Tables!U8-Tables!U9)/100</f>
        <v>0.066</v>
      </c>
      <c r="V11">
        <f t="shared" si="7"/>
        <v>15.15151515</v>
      </c>
      <c r="W11" s="10">
        <f>(Tables!W8-Tables!W9)/100</f>
        <v>0.197</v>
      </c>
      <c r="X11">
        <f t="shared" si="11"/>
        <v>5.076142132</v>
      </c>
      <c r="Y11" s="10">
        <f>(Tables!Y8-Tables!Y9)/100</f>
        <v>0.02</v>
      </c>
      <c r="Z11">
        <f t="shared" si="1"/>
        <v>50</v>
      </c>
      <c r="AA11" s="10">
        <f>(Tables!AA8-Tables!AA9)/100</f>
        <v>0.094</v>
      </c>
      <c r="AB11">
        <f t="shared" si="8"/>
        <v>10.63829787</v>
      </c>
      <c r="AC11" s="10">
        <f>(Tables!AC8-Tables!AC9)/100</f>
        <v>0.005</v>
      </c>
      <c r="AD11">
        <f t="shared" si="2"/>
        <v>200</v>
      </c>
      <c r="AE11" s="10">
        <f>(Tables!AE8-Tables!AE9)/100</f>
        <v>0.034</v>
      </c>
      <c r="AF11">
        <f t="shared" si="9"/>
        <v>29.41176471</v>
      </c>
      <c r="AG11" s="10">
        <f>(Tables!AG8-Tables!AG9)/100</f>
        <v>0.001</v>
      </c>
      <c r="AH11">
        <f t="shared" si="3"/>
        <v>1000</v>
      </c>
      <c r="AI11" s="10">
        <f>(Tables!AI8-Tables!AI9)/100</f>
        <v>0.008</v>
      </c>
      <c r="AJ11">
        <f t="shared" si="4"/>
        <v>125</v>
      </c>
      <c r="AK11" s="10">
        <f>(Tables!AK8-Tables!AK9)/100</f>
        <v>0</v>
      </c>
      <c r="AM11" s="10">
        <f>(Tables!AM8-Tables!AM9)/100</f>
        <v>0</v>
      </c>
    </row>
    <row r="12">
      <c r="A12" s="3" t="s">
        <v>34</v>
      </c>
      <c r="B12" s="3">
        <v>90.0</v>
      </c>
      <c r="D12" s="8">
        <v>9.0</v>
      </c>
      <c r="E12" s="10">
        <f>(Tables!E9-Tables!E10)/100</f>
        <v>0</v>
      </c>
      <c r="G12" s="10"/>
      <c r="I12" s="10">
        <f>(Tables!I9-Tables!I10)/100</f>
        <v>0.149</v>
      </c>
      <c r="J12">
        <f t="shared" si="14"/>
        <v>6.711409396</v>
      </c>
      <c r="K12" s="10">
        <f>(Tables!K9-Tables!K10)</f>
        <v>0</v>
      </c>
      <c r="M12" s="10">
        <f>(Tables!M9-Tables!M10)/100</f>
        <v>0.19</v>
      </c>
      <c r="N12">
        <f t="shared" si="12"/>
        <v>5.263157895</v>
      </c>
      <c r="O12" s="10">
        <f>(Tables!O9-Tables!O10)/100</f>
        <v>0</v>
      </c>
      <c r="Q12" s="10">
        <f>(Tables!Q9-Tables!Q10)/100</f>
        <v>0.074</v>
      </c>
      <c r="R12">
        <f t="shared" si="10"/>
        <v>13.51351351</v>
      </c>
      <c r="S12" s="10">
        <f>(Tables!S9-Tables!S10)/100</f>
        <v>0.224</v>
      </c>
      <c r="T12">
        <f t="shared" si="13"/>
        <v>4.464285714</v>
      </c>
      <c r="U12" s="10">
        <f>(Tables!U9-Tables!U10)/100</f>
        <v>0.02</v>
      </c>
      <c r="V12">
        <f t="shared" si="7"/>
        <v>50</v>
      </c>
      <c r="W12" s="10">
        <f>(Tables!W9-Tables!W10)/100</f>
        <v>0.112</v>
      </c>
      <c r="X12">
        <f t="shared" si="11"/>
        <v>8.928571429</v>
      </c>
      <c r="Y12" s="10">
        <f>(Tables!Y9-Tables!Y10)/100</f>
        <v>0.003</v>
      </c>
      <c r="Z12">
        <f t="shared" si="1"/>
        <v>333.3333333</v>
      </c>
      <c r="AA12" s="10">
        <f>(Tables!AA9-Tables!AA10)/100</f>
        <v>0.032</v>
      </c>
      <c r="AB12">
        <f t="shared" si="8"/>
        <v>31.25</v>
      </c>
      <c r="AC12" s="10">
        <f>(Tables!AC9-Tables!AC10)/100</f>
        <v>0</v>
      </c>
      <c r="AE12" s="10">
        <f>(Tables!AE9-Tables!AE10)/100</f>
        <v>0.007</v>
      </c>
      <c r="AF12">
        <f t="shared" si="9"/>
        <v>142.8571429</v>
      </c>
      <c r="AG12" s="10">
        <f>(Tables!AG9-Tables!AG10)/100</f>
        <v>0</v>
      </c>
      <c r="AI12" s="10">
        <f>(Tables!AI9-Tables!AI10)/100</f>
        <v>0.001</v>
      </c>
      <c r="AJ12">
        <f t="shared" si="4"/>
        <v>1000</v>
      </c>
      <c r="AK12" s="10">
        <f>(Tables!AK9-Tables!AK10)/100</f>
        <v>0</v>
      </c>
      <c r="AM12" s="10">
        <f>(Tables!AM9-Tables!AM10)/100</f>
        <v>0</v>
      </c>
    </row>
    <row r="13">
      <c r="A13" s="3" t="s">
        <v>36</v>
      </c>
      <c r="B13" s="3">
        <v>80.0</v>
      </c>
      <c r="D13" s="8">
        <v>10.0</v>
      </c>
      <c r="E13" s="10">
        <f>(Tables!E10-Tables!E11)/100</f>
        <v>0</v>
      </c>
      <c r="G13" s="10"/>
      <c r="I13" s="10">
        <f>(Tables!I10-Tables!I11)/100</f>
        <v>0.196</v>
      </c>
      <c r="J13">
        <f t="shared" si="14"/>
        <v>5.102040816</v>
      </c>
      <c r="K13" s="10">
        <f>(Tables!K10-Tables!K11)</f>
        <v>0</v>
      </c>
      <c r="M13" s="10">
        <f>(Tables!M10-Tables!M11)/100</f>
        <v>0.115</v>
      </c>
      <c r="N13">
        <f t="shared" si="12"/>
        <v>8.695652174</v>
      </c>
      <c r="O13" s="10">
        <f>(Tables!O10-Tables!O11)/100</f>
        <v>0.08</v>
      </c>
      <c r="P13">
        <f t="shared" ref="P13:P33" si="15">1/O13</f>
        <v>12.5</v>
      </c>
      <c r="Q13" s="10">
        <f>(Tables!Q10-Tables!Q11)/100</f>
        <v>0.026</v>
      </c>
      <c r="R13">
        <f t="shared" si="10"/>
        <v>38.46153846</v>
      </c>
      <c r="S13" s="10">
        <f>(Tables!S10-Tables!S11)/100</f>
        <v>0.176</v>
      </c>
      <c r="T13">
        <f t="shared" si="13"/>
        <v>5.681818182</v>
      </c>
      <c r="U13" s="10">
        <f>(Tables!U10-Tables!U11)/100</f>
        <v>0.004</v>
      </c>
      <c r="V13">
        <f t="shared" si="7"/>
        <v>250</v>
      </c>
      <c r="W13" s="10">
        <f>(Tables!W10-Tables!W11)/100</f>
        <v>0.05</v>
      </c>
      <c r="X13">
        <f t="shared" si="11"/>
        <v>20</v>
      </c>
      <c r="Y13" s="10">
        <f>(Tables!Y10-Tables!Y11)/100</f>
        <v>0</v>
      </c>
      <c r="AA13" s="10">
        <f>(Tables!AA10-Tables!AA11)/100</f>
        <v>0.008</v>
      </c>
      <c r="AB13">
        <f t="shared" si="8"/>
        <v>125</v>
      </c>
      <c r="AC13" s="10">
        <f>(Tables!AC10-Tables!AC11)/100</f>
        <v>0</v>
      </c>
      <c r="AE13" s="10">
        <f>(Tables!AE10-Tables!AE11)/100</f>
        <v>0.001</v>
      </c>
      <c r="AF13">
        <f t="shared" si="9"/>
        <v>1000</v>
      </c>
      <c r="AG13" s="10">
        <f>(Tables!AG10-Tables!AG11)/100</f>
        <v>0</v>
      </c>
      <c r="AI13" s="10">
        <f>(Tables!AI10-Tables!AI11)/100</f>
        <v>0</v>
      </c>
      <c r="AK13" s="10">
        <f>(Tables!AK10-Tables!AK11)/100</f>
        <v>0</v>
      </c>
      <c r="AM13" s="10">
        <f>(Tables!AM10-Tables!AM11)/100</f>
        <v>0</v>
      </c>
    </row>
    <row r="14">
      <c r="A14" s="3" t="s">
        <v>37</v>
      </c>
      <c r="B14" s="3">
        <v>75.0</v>
      </c>
      <c r="D14" s="8">
        <v>11.0</v>
      </c>
      <c r="E14" s="10">
        <f>(Tables!E11-Tables!E12)/100</f>
        <v>0</v>
      </c>
      <c r="G14" s="10"/>
      <c r="I14" s="10">
        <f>(Tables!I11-Tables!I12)/100</f>
        <v>0.194</v>
      </c>
      <c r="J14">
        <f t="shared" si="14"/>
        <v>5.154639175</v>
      </c>
      <c r="K14" s="10">
        <f>(Tables!K11-Tables!K12)</f>
        <v>0</v>
      </c>
      <c r="M14" s="10">
        <f>(Tables!M11-Tables!M12)/100</f>
        <v>0.058</v>
      </c>
      <c r="N14">
        <f t="shared" si="12"/>
        <v>17.24137931</v>
      </c>
      <c r="O14" s="10">
        <f>(Tables!O11-Tables!O12)/100</f>
        <v>0.146</v>
      </c>
      <c r="P14">
        <f t="shared" si="15"/>
        <v>6.849315068</v>
      </c>
      <c r="Q14" s="10">
        <f>(Tables!Q11-Tables!Q12)/100</f>
        <v>0.008</v>
      </c>
      <c r="R14">
        <f t="shared" si="10"/>
        <v>125</v>
      </c>
      <c r="S14" s="10">
        <f>(Tables!S11-Tables!S12)/100</f>
        <v>0.113</v>
      </c>
      <c r="T14">
        <f t="shared" si="13"/>
        <v>8.849557522</v>
      </c>
      <c r="U14" s="10">
        <f>(Tables!U11-Tables!U12)/100</f>
        <v>0</v>
      </c>
      <c r="W14" s="10">
        <f>(Tables!W11-Tables!W12)/100</f>
        <v>0.018</v>
      </c>
      <c r="X14">
        <f t="shared" si="11"/>
        <v>55.55555556</v>
      </c>
      <c r="Y14" s="10">
        <f>(Tables!Y11-Tables!Y12)/100</f>
        <v>0</v>
      </c>
      <c r="AA14" s="10">
        <f>(Tables!AA11-Tables!AA12)/100</f>
        <v>0.001</v>
      </c>
      <c r="AB14">
        <f t="shared" si="8"/>
        <v>1000</v>
      </c>
      <c r="AC14" s="10">
        <f>(Tables!AC11-Tables!AC12)/100</f>
        <v>0</v>
      </c>
      <c r="AE14" s="10">
        <f>(Tables!AE11-Tables!AE12)/100</f>
        <v>0</v>
      </c>
      <c r="AG14" s="10">
        <f>(Tables!AG11-Tables!AG12)/100</f>
        <v>0</v>
      </c>
      <c r="AI14" s="10">
        <f>(Tables!AI11-Tables!AI12)/100</f>
        <v>0</v>
      </c>
      <c r="AK14" s="10">
        <f>(Tables!AK11-Tables!AK12)/100</f>
        <v>0</v>
      </c>
      <c r="AM14" s="10">
        <f>(Tables!AM11-Tables!AM12)/100</f>
        <v>0</v>
      </c>
    </row>
    <row r="15">
      <c r="A15" s="3" t="s">
        <v>38</v>
      </c>
      <c r="B15" s="3">
        <v>70.0</v>
      </c>
      <c r="D15" s="8">
        <v>12.0</v>
      </c>
      <c r="E15" s="10">
        <f>(Tables!E12-Tables!E13)/100</f>
        <v>0</v>
      </c>
      <c r="G15" s="10"/>
      <c r="I15" s="10">
        <f>(Tables!I12-Tables!I13)/100</f>
        <v>0.159</v>
      </c>
      <c r="J15">
        <f t="shared" si="14"/>
        <v>6.289308176</v>
      </c>
      <c r="K15" s="10">
        <f>(Tables!K12-Tables!K13)</f>
        <v>0</v>
      </c>
      <c r="M15" s="10">
        <f>(Tables!M12-Tables!M13)/100</f>
        <v>0.024</v>
      </c>
      <c r="N15">
        <f t="shared" si="12"/>
        <v>41.66666667</v>
      </c>
      <c r="O15" s="10">
        <f>(Tables!O12-Tables!O13)/100</f>
        <v>0.176</v>
      </c>
      <c r="P15">
        <f t="shared" si="15"/>
        <v>5.681818182</v>
      </c>
      <c r="Q15" s="10">
        <f>(Tables!Q12-Tables!Q13)/100</f>
        <v>0.001</v>
      </c>
      <c r="R15">
        <f t="shared" si="10"/>
        <v>1000</v>
      </c>
      <c r="S15" s="10">
        <f>(Tables!S12-Tables!S13)/100</f>
        <v>0.059</v>
      </c>
      <c r="T15">
        <f t="shared" si="13"/>
        <v>16.94915254</v>
      </c>
      <c r="U15" s="10">
        <f>(Tables!U12-Tables!U13)/100</f>
        <v>0</v>
      </c>
      <c r="W15" s="10">
        <f>(Tables!W12-Tables!W13)/100</f>
        <v>0.004</v>
      </c>
      <c r="X15">
        <f t="shared" si="11"/>
        <v>250</v>
      </c>
      <c r="Y15" s="10">
        <f>(Tables!Y12-Tables!Y13)/100</f>
        <v>0</v>
      </c>
      <c r="AA15" s="10">
        <f>(Tables!AA12-Tables!AA13)/100</f>
        <v>0</v>
      </c>
      <c r="AC15" s="10">
        <f>(Tables!AC12-Tables!AC13)/100</f>
        <v>0</v>
      </c>
      <c r="AE15" s="10">
        <f>(Tables!AE12-Tables!AE13)/100</f>
        <v>0</v>
      </c>
      <c r="AG15" s="10">
        <f>(Tables!AG12-Tables!AG13)/100</f>
        <v>0</v>
      </c>
      <c r="AI15" s="10">
        <f>(Tables!AI12-Tables!AI13)/100</f>
        <v>0</v>
      </c>
      <c r="AK15" s="10">
        <f>(Tables!AK12-Tables!AK13)/100</f>
        <v>0</v>
      </c>
      <c r="AM15" s="10">
        <f>(Tables!AM12-Tables!AM13)/100</f>
        <v>0</v>
      </c>
    </row>
    <row r="16">
      <c r="A16" s="3" t="s">
        <v>39</v>
      </c>
      <c r="B16" s="3">
        <v>70.0</v>
      </c>
      <c r="D16" s="8">
        <v>13.0</v>
      </c>
      <c r="E16" s="10">
        <f>(Tables!E13-Tables!E14)/100</f>
        <v>0</v>
      </c>
      <c r="G16" s="10"/>
      <c r="I16" s="10">
        <f>(Tables!I13-Tables!I14)/100</f>
        <v>0.111</v>
      </c>
      <c r="J16">
        <f t="shared" si="14"/>
        <v>9.009009009</v>
      </c>
      <c r="K16" s="10">
        <f>(Tables!K13-Tables!K14)</f>
        <v>0</v>
      </c>
      <c r="M16" s="10">
        <f>(Tables!M13-Tables!M14)/100</f>
        <v>0.009</v>
      </c>
      <c r="N16">
        <f t="shared" si="12"/>
        <v>111.1111111</v>
      </c>
      <c r="O16" s="10">
        <f>(Tables!O13-Tables!O14)/100</f>
        <v>0.178</v>
      </c>
      <c r="P16">
        <f t="shared" si="15"/>
        <v>5.617977528</v>
      </c>
      <c r="Q16" s="10">
        <f>(Tables!Q13-Tables!Q14)/100</f>
        <v>0</v>
      </c>
      <c r="S16" s="10">
        <f>(Tables!S13-Tables!S14)/100</f>
        <v>0.026</v>
      </c>
      <c r="T16">
        <f t="shared" si="13"/>
        <v>38.46153846</v>
      </c>
      <c r="U16" s="10">
        <f>(Tables!U13-Tables!U14)/100</f>
        <v>0</v>
      </c>
      <c r="W16" s="10">
        <f>(Tables!W13-Tables!W14)/100</f>
        <v>0.001</v>
      </c>
      <c r="X16">
        <f t="shared" si="11"/>
        <v>1000</v>
      </c>
      <c r="Y16" s="10">
        <f>(Tables!Y13-Tables!Y14)/100</f>
        <v>0</v>
      </c>
      <c r="AA16" s="10">
        <f>(Tables!AA13-Tables!AA14)/100</f>
        <v>0</v>
      </c>
      <c r="AC16" s="10">
        <f>(Tables!AC13-Tables!AC14)/100</f>
        <v>0</v>
      </c>
      <c r="AE16" s="10">
        <f>(Tables!AE13-Tables!AE14)/100</f>
        <v>0</v>
      </c>
      <c r="AG16" s="10">
        <f>(Tables!AG13-Tables!AG14)/100</f>
        <v>0</v>
      </c>
      <c r="AI16" s="10">
        <f>(Tables!AI13-Tables!AI14)/100</f>
        <v>0</v>
      </c>
      <c r="AK16" s="10">
        <f>(Tables!AK13-Tables!AK14)/100</f>
        <v>0</v>
      </c>
      <c r="AM16" s="10">
        <f>(Tables!AM13-Tables!AM14)/100</f>
        <v>0</v>
      </c>
    </row>
    <row r="17">
      <c r="A17" s="3" t="s">
        <v>40</v>
      </c>
      <c r="B17" s="3">
        <v>90.0</v>
      </c>
      <c r="D17" s="8">
        <v>14.0</v>
      </c>
      <c r="E17" s="10">
        <f>(Tables!E14-Tables!E15)/100</f>
        <v>0.02</v>
      </c>
      <c r="F17">
        <f t="shared" ref="F17:F32" si="16">1/E17</f>
        <v>50</v>
      </c>
      <c r="G17" s="10"/>
      <c r="I17" s="10">
        <f>(Tables!I14-Tables!I15)/100</f>
        <v>0.068</v>
      </c>
      <c r="J17">
        <f t="shared" si="14"/>
        <v>14.70588235</v>
      </c>
      <c r="K17" s="10">
        <f>(Tables!K14-Tables!K15)</f>
        <v>0</v>
      </c>
      <c r="M17" s="10">
        <f>(Tables!M14-Tables!M15)/100</f>
        <v>0.002</v>
      </c>
      <c r="N17">
        <f t="shared" si="12"/>
        <v>500</v>
      </c>
      <c r="O17" s="10">
        <f>(Tables!O14-Tables!O15)/100</f>
        <v>0.15</v>
      </c>
      <c r="P17">
        <f t="shared" si="15"/>
        <v>6.666666667</v>
      </c>
      <c r="Q17" s="10">
        <f>(Tables!Q14-Tables!Q15)/100</f>
        <v>0</v>
      </c>
      <c r="S17" s="10">
        <f>(Tables!S14-Tables!S15)/100</f>
        <v>0.009</v>
      </c>
      <c r="T17">
        <f t="shared" si="13"/>
        <v>111.1111111</v>
      </c>
      <c r="U17" s="10">
        <f>(Tables!U14-Tables!U15)/100</f>
        <v>0</v>
      </c>
      <c r="W17" s="10">
        <f>(Tables!W14-Tables!W15)/100</f>
        <v>0</v>
      </c>
      <c r="Y17" s="10">
        <f>(Tables!Y14-Tables!Y15)/100</f>
        <v>0</v>
      </c>
      <c r="AA17" s="10">
        <f>(Tables!AA14-Tables!AA15)/100</f>
        <v>0</v>
      </c>
      <c r="AC17" s="10">
        <f>(Tables!AC14-Tables!AC15)/100</f>
        <v>0</v>
      </c>
      <c r="AE17" s="10">
        <f>(Tables!AE14-Tables!AE15)/100</f>
        <v>0</v>
      </c>
      <c r="AG17" s="10">
        <f>(Tables!AG14-Tables!AG15)/100</f>
        <v>0</v>
      </c>
      <c r="AI17" s="10">
        <f>(Tables!AI14-Tables!AI15)/100</f>
        <v>0</v>
      </c>
      <c r="AK17" s="10">
        <f>(Tables!AK14-Tables!AK15)/100</f>
        <v>0</v>
      </c>
      <c r="AM17" s="10">
        <f>(Tables!AM14-Tables!AM15)/100</f>
        <v>0</v>
      </c>
    </row>
    <row r="18">
      <c r="A18" s="3" t="s">
        <v>42</v>
      </c>
      <c r="B18" s="3">
        <v>95.0</v>
      </c>
      <c r="D18" s="8">
        <v>15.0</v>
      </c>
      <c r="E18" s="10">
        <f>(Tables!E15-Tables!E16)/100</f>
        <v>0.068</v>
      </c>
      <c r="F18">
        <f t="shared" si="16"/>
        <v>14.70588235</v>
      </c>
      <c r="G18" s="10"/>
      <c r="I18" s="10">
        <f>(Tables!I15-Tables!I16)/100</f>
        <v>0.036</v>
      </c>
      <c r="J18">
        <f t="shared" si="14"/>
        <v>27.77777778</v>
      </c>
      <c r="K18" s="10">
        <f>(Tables!K15-Tables!K16)</f>
        <v>0</v>
      </c>
      <c r="M18" s="10">
        <f>(Tables!M15-Tables!M16)/100</f>
        <v>0</v>
      </c>
      <c r="O18" s="10">
        <f>(Tables!O15-Tables!O16)/100</f>
        <v>0.112</v>
      </c>
      <c r="P18">
        <f t="shared" si="15"/>
        <v>8.928571429</v>
      </c>
      <c r="Q18" s="10">
        <f>(Tables!Q15-Tables!Q16)/100</f>
        <v>0</v>
      </c>
      <c r="S18" s="10">
        <f>(Tables!S15-Tables!S16)/100</f>
        <v>0.003</v>
      </c>
      <c r="T18">
        <f t="shared" si="13"/>
        <v>333.3333333</v>
      </c>
      <c r="U18" s="10">
        <f>(Tables!U15-Tables!U16)/100</f>
        <v>0</v>
      </c>
      <c r="W18" s="10">
        <f>(Tables!W15-Tables!W16)/100</f>
        <v>0</v>
      </c>
      <c r="Y18" s="10">
        <f>(Tables!Y15-Tables!Y16)/100</f>
        <v>0</v>
      </c>
      <c r="AA18" s="10">
        <f>(Tables!AA15-Tables!AA16)/100</f>
        <v>0</v>
      </c>
      <c r="AC18" s="10">
        <f>(Tables!AC15-Tables!AC16)/100</f>
        <v>0</v>
      </c>
      <c r="AE18" s="10">
        <f>(Tables!AE15-Tables!AE16)/100</f>
        <v>0</v>
      </c>
      <c r="AG18" s="10">
        <f>(Tables!AG15-Tables!AG16)/100</f>
        <v>0</v>
      </c>
      <c r="AI18" s="10">
        <f>(Tables!AI15-Tables!AI16)/100</f>
        <v>0</v>
      </c>
      <c r="AK18" s="10">
        <f>(Tables!AK15-Tables!AK16)/100</f>
        <v>0</v>
      </c>
      <c r="AM18" s="10">
        <f>(Tables!AM15-Tables!AM16)/100</f>
        <v>0</v>
      </c>
    </row>
    <row r="19">
      <c r="A19" s="3" t="s">
        <v>43</v>
      </c>
      <c r="B19" s="3">
        <v>75.0</v>
      </c>
      <c r="D19" s="8">
        <v>16.0</v>
      </c>
      <c r="E19" s="10">
        <f>(Tables!E16-Tables!E17)/100</f>
        <v>0.109</v>
      </c>
      <c r="F19">
        <f t="shared" si="16"/>
        <v>9.174311927</v>
      </c>
      <c r="G19" s="10"/>
      <c r="I19" s="10">
        <f>(Tables!I16-Tables!I17)/100</f>
        <v>0.017</v>
      </c>
      <c r="J19">
        <f t="shared" si="14"/>
        <v>58.82352941</v>
      </c>
      <c r="K19" s="10">
        <f>(Tables!K16-Tables!K17)</f>
        <v>0</v>
      </c>
      <c r="M19" s="10">
        <f>(Tables!M16-Tables!M17)/100</f>
        <v>0</v>
      </c>
      <c r="O19" s="10">
        <f>(Tables!O16-Tables!O17)/100</f>
        <v>0.074</v>
      </c>
      <c r="P19">
        <f t="shared" si="15"/>
        <v>13.51351351</v>
      </c>
      <c r="Q19" s="10">
        <f>(Tables!Q16-Tables!Q17)/100</f>
        <v>0</v>
      </c>
      <c r="S19" s="10">
        <f>(Tables!S16-Tables!S17)/100</f>
        <v>0.001</v>
      </c>
      <c r="T19">
        <f t="shared" si="13"/>
        <v>1000</v>
      </c>
      <c r="U19" s="10">
        <f>(Tables!U16-Tables!U17)/100</f>
        <v>0</v>
      </c>
      <c r="W19" s="10">
        <f>(Tables!W16-Tables!W17)/100</f>
        <v>0</v>
      </c>
      <c r="Y19" s="10">
        <f>(Tables!Y16-Tables!Y17)/100</f>
        <v>0</v>
      </c>
      <c r="AA19" s="10">
        <f>(Tables!AA16-Tables!AA17)/100</f>
        <v>0</v>
      </c>
      <c r="AC19" s="10">
        <f>(Tables!AC16-Tables!AC17)/100</f>
        <v>0</v>
      </c>
      <c r="AE19" s="10">
        <f>(Tables!AE16-Tables!AE17)/100</f>
        <v>0</v>
      </c>
      <c r="AG19" s="10">
        <f>(Tables!AG16-Tables!AG17)/100</f>
        <v>0</v>
      </c>
      <c r="AI19" s="10">
        <f>(Tables!AI16-Tables!AI17)/100</f>
        <v>0</v>
      </c>
      <c r="AK19" s="10">
        <f>(Tables!AK16-Tables!AK17)/100</f>
        <v>0</v>
      </c>
      <c r="AM19" s="10">
        <f>(Tables!AM16-Tables!AM17)/100</f>
        <v>0</v>
      </c>
    </row>
    <row r="20">
      <c r="A20" s="3" t="s">
        <v>44</v>
      </c>
      <c r="B20" s="3">
        <v>70.0</v>
      </c>
      <c r="D20" s="8">
        <v>17.0</v>
      </c>
      <c r="E20" s="10">
        <f>(Tables!E17-Tables!E18)/100</f>
        <v>0.135</v>
      </c>
      <c r="F20">
        <f t="shared" si="16"/>
        <v>7.407407407</v>
      </c>
      <c r="G20" s="10"/>
      <c r="I20" s="10">
        <f>(Tables!I17-Tables!I18)/100</f>
        <v>0.007</v>
      </c>
      <c r="J20">
        <f t="shared" si="14"/>
        <v>142.8571429</v>
      </c>
      <c r="K20" s="10">
        <f>(Tables!K17-Tables!K18)</f>
        <v>0</v>
      </c>
      <c r="M20" s="10">
        <f>(Tables!M17-Tables!M18)/100</f>
        <v>0</v>
      </c>
      <c r="O20" s="10">
        <f>(Tables!O17-Tables!O18)/100</f>
        <v>0.043</v>
      </c>
      <c r="P20">
        <f t="shared" si="15"/>
        <v>23.25581395</v>
      </c>
      <c r="Q20" s="10">
        <f>(Tables!Q17-Tables!Q18)/100</f>
        <v>0</v>
      </c>
      <c r="S20" s="10">
        <f>(Tables!S17-Tables!S18)/100</f>
        <v>0</v>
      </c>
      <c r="U20" s="10">
        <f>(Tables!U17-Tables!U18)/100</f>
        <v>0</v>
      </c>
      <c r="W20" s="10">
        <f>(Tables!W17-Tables!W18)/100</f>
        <v>0</v>
      </c>
      <c r="Y20" s="10">
        <f>(Tables!Y17-Tables!Y18)/100</f>
        <v>0</v>
      </c>
      <c r="AA20" s="10">
        <f>(Tables!AA17-Tables!AA18)/100</f>
        <v>0</v>
      </c>
      <c r="AC20" s="10">
        <f>(Tables!AC17-Tables!AC18)/100</f>
        <v>0</v>
      </c>
      <c r="AE20" s="10">
        <f>(Tables!AE17-Tables!AE18)/100</f>
        <v>0</v>
      </c>
      <c r="AG20" s="10">
        <f>(Tables!AG17-Tables!AG18)/100</f>
        <v>0</v>
      </c>
      <c r="AI20" s="10">
        <f>(Tables!AI17-Tables!AI18)/100</f>
        <v>0</v>
      </c>
      <c r="AK20" s="10">
        <f>(Tables!AK17-Tables!AK18)/100</f>
        <v>0</v>
      </c>
      <c r="AM20" s="10">
        <f>(Tables!AM17-Tables!AM18)/100</f>
        <v>0</v>
      </c>
    </row>
    <row r="21">
      <c r="A21" s="3" t="s">
        <v>45</v>
      </c>
      <c r="B21" s="3">
        <v>75.0</v>
      </c>
      <c r="D21" s="8">
        <v>18.0</v>
      </c>
      <c r="E21" s="10">
        <f>(Tables!E18-Tables!E19)/100</f>
        <v>0.146</v>
      </c>
      <c r="F21">
        <f t="shared" si="16"/>
        <v>6.849315068</v>
      </c>
      <c r="G21" s="10"/>
      <c r="I21" s="10">
        <f>(Tables!I18-Tables!I19)/100</f>
        <v>0.002</v>
      </c>
      <c r="J21">
        <f t="shared" si="14"/>
        <v>500</v>
      </c>
      <c r="K21" s="10">
        <f>(Tables!K18-Tables!K19)</f>
        <v>0</v>
      </c>
      <c r="M21" s="10">
        <f>(Tables!M18-Tables!M19)/100</f>
        <v>0</v>
      </c>
      <c r="O21" s="10">
        <f>(Tables!O18-Tables!O19)/100</f>
        <v>0.023</v>
      </c>
      <c r="P21">
        <f t="shared" si="15"/>
        <v>43.47826087</v>
      </c>
      <c r="Q21" s="10">
        <f>(Tables!Q18-Tables!Q19)/100</f>
        <v>0</v>
      </c>
      <c r="S21" s="10">
        <f>(Tables!S18-Tables!S19)/100</f>
        <v>0</v>
      </c>
      <c r="U21" s="10">
        <f>(Tables!U18-Tables!U19)/100</f>
        <v>0</v>
      </c>
      <c r="W21" s="10">
        <f>(Tables!W18-Tables!W19)/100</f>
        <v>0</v>
      </c>
      <c r="Y21" s="10">
        <f>(Tables!Y18-Tables!Y19)/100</f>
        <v>0</v>
      </c>
      <c r="AA21" s="10">
        <f>(Tables!AA18-Tables!AA19)/100</f>
        <v>0</v>
      </c>
      <c r="AC21" s="10">
        <f>(Tables!AC18-Tables!AC19)/100</f>
        <v>0</v>
      </c>
      <c r="AE21" s="10">
        <f>(Tables!AE18-Tables!AE19)/100</f>
        <v>0</v>
      </c>
      <c r="AG21" s="10">
        <f>(Tables!AG18-Tables!AG19)/100</f>
        <v>0</v>
      </c>
      <c r="AI21" s="10">
        <f>(Tables!AI18-Tables!AI19)/100</f>
        <v>0</v>
      </c>
      <c r="AK21" s="10">
        <f>(Tables!AK18-Tables!AK19)/100</f>
        <v>0</v>
      </c>
      <c r="AM21" s="10">
        <f>(Tables!AM18-Tables!AM19)/100</f>
        <v>0</v>
      </c>
    </row>
    <row r="22">
      <c r="A22" s="3" t="s">
        <v>46</v>
      </c>
      <c r="B22" s="3">
        <v>75.0</v>
      </c>
      <c r="D22" s="8">
        <v>19.0</v>
      </c>
      <c r="E22" s="10">
        <f>(Tables!E19-Tables!E20)/100</f>
        <v>0.134</v>
      </c>
      <c r="F22">
        <f t="shared" si="16"/>
        <v>7.462686567</v>
      </c>
      <c r="G22" s="10"/>
      <c r="I22" s="10">
        <f>(Tables!I19-Tables!I20)/100</f>
        <v>0.001</v>
      </c>
      <c r="J22">
        <f t="shared" si="14"/>
        <v>1000</v>
      </c>
      <c r="K22" s="10">
        <f>(Tables!K19-Tables!K20)</f>
        <v>0</v>
      </c>
      <c r="M22" s="10">
        <f>(Tables!M19-Tables!M20)/100</f>
        <v>0</v>
      </c>
      <c r="O22" s="10">
        <f>(Tables!O19-Tables!O20)/100</f>
        <v>0.011</v>
      </c>
      <c r="P22">
        <f t="shared" si="15"/>
        <v>90.90909091</v>
      </c>
      <c r="Q22" s="10">
        <f>(Tables!Q19-Tables!Q20)/100</f>
        <v>0</v>
      </c>
      <c r="S22" s="10">
        <f>(Tables!S19-Tables!S20)/100</f>
        <v>0</v>
      </c>
      <c r="U22" s="10">
        <f>(Tables!U19-Tables!U20)/100</f>
        <v>0</v>
      </c>
      <c r="W22" s="10">
        <f>(Tables!W19-Tables!W20)/100</f>
        <v>0</v>
      </c>
      <c r="Y22" s="10">
        <f>(Tables!Y19-Tables!Y20)/100</f>
        <v>0</v>
      </c>
      <c r="AA22" s="10">
        <f>(Tables!AA19-Tables!AA20)/100</f>
        <v>0</v>
      </c>
      <c r="AC22" s="10">
        <f>(Tables!AC19-Tables!AC20)/100</f>
        <v>0</v>
      </c>
      <c r="AE22" s="10">
        <f>(Tables!AE19-Tables!AE20)/100</f>
        <v>0</v>
      </c>
      <c r="AG22" s="10">
        <f>(Tables!AG19-Tables!AG20)/100</f>
        <v>0</v>
      </c>
      <c r="AI22" s="10">
        <f>(Tables!AI19-Tables!AI20)/100</f>
        <v>0</v>
      </c>
      <c r="AK22" s="10">
        <f>(Tables!AK19-Tables!AK20)/100</f>
        <v>0</v>
      </c>
      <c r="AM22" s="10">
        <f>(Tables!AM19-Tables!AM20)/100</f>
        <v>0</v>
      </c>
    </row>
    <row r="23">
      <c r="A23" s="3" t="s">
        <v>47</v>
      </c>
      <c r="B23" s="3">
        <v>75.0</v>
      </c>
      <c r="D23" s="8">
        <v>20.0</v>
      </c>
      <c r="E23" s="10">
        <f>(Tables!E20-Tables!E21)/100</f>
        <v>0.116</v>
      </c>
      <c r="F23">
        <f t="shared" si="16"/>
        <v>8.620689655</v>
      </c>
      <c r="G23" s="10"/>
      <c r="I23" s="10">
        <f>(Tables!I20-Tables!I21)/100</f>
        <v>0</v>
      </c>
      <c r="K23" s="10">
        <f>(Tables!K20-Tables!K21)</f>
        <v>0</v>
      </c>
      <c r="M23" s="10">
        <f>(Tables!M20-Tables!M21)/100</f>
        <v>0</v>
      </c>
      <c r="O23" s="10">
        <f>(Tables!O20-Tables!O21)/100</f>
        <v>0.005</v>
      </c>
      <c r="P23">
        <f t="shared" si="15"/>
        <v>200</v>
      </c>
      <c r="Q23" s="10">
        <f>(Tables!Q20-Tables!Q21)/100</f>
        <v>0</v>
      </c>
      <c r="S23" s="10">
        <f>(Tables!S20-Tables!S21)/100</f>
        <v>0</v>
      </c>
      <c r="U23" s="10">
        <f>(Tables!U20-Tables!U21)/100</f>
        <v>0</v>
      </c>
      <c r="W23" s="10">
        <f>(Tables!W20-Tables!W21)/100</f>
        <v>0</v>
      </c>
      <c r="Y23" s="10">
        <f>(Tables!Y20-Tables!Y21)/100</f>
        <v>0</v>
      </c>
      <c r="AA23" s="10">
        <f>(Tables!AA20-Tables!AA21)/100</f>
        <v>0</v>
      </c>
      <c r="AC23" s="10">
        <f>(Tables!AC20-Tables!AC21)/100</f>
        <v>0</v>
      </c>
      <c r="AE23" s="10">
        <f>(Tables!AE20-Tables!AE21)/100</f>
        <v>0</v>
      </c>
      <c r="AG23" s="10">
        <f>(Tables!AG20-Tables!AG21)/100</f>
        <v>0</v>
      </c>
      <c r="AI23" s="10">
        <f>(Tables!AI20-Tables!AI21)/100</f>
        <v>0</v>
      </c>
      <c r="AK23" s="10">
        <f>(Tables!AK20-Tables!AK21)/100</f>
        <v>0</v>
      </c>
      <c r="AM23" s="10">
        <f>(Tables!AM20-Tables!AM21)/100</f>
        <v>0</v>
      </c>
    </row>
    <row r="24">
      <c r="A24" s="3" t="s">
        <v>48</v>
      </c>
      <c r="B24" s="3">
        <v>75.0</v>
      </c>
      <c r="D24" s="8">
        <v>21.0</v>
      </c>
      <c r="E24" s="10">
        <f>(Tables!E21-Tables!E22)/100</f>
        <v>0.091</v>
      </c>
      <c r="F24">
        <f t="shared" si="16"/>
        <v>10.98901099</v>
      </c>
      <c r="G24" s="10"/>
      <c r="I24" s="10">
        <f>(Tables!I21-Tables!I22)/100</f>
        <v>0</v>
      </c>
      <c r="K24" s="10">
        <f>(Tables!K21-Tables!K22)</f>
        <v>0</v>
      </c>
      <c r="M24" s="10">
        <f>(Tables!M21-Tables!M22)/100</f>
        <v>0</v>
      </c>
      <c r="O24" s="10">
        <f>(Tables!O21-Tables!O22)/100</f>
        <v>0.002</v>
      </c>
      <c r="P24">
        <f t="shared" si="15"/>
        <v>500</v>
      </c>
      <c r="Q24" s="10">
        <f>(Tables!Q21-Tables!Q22)/100</f>
        <v>0</v>
      </c>
      <c r="S24" s="10">
        <f>(Tables!S21-Tables!S22)/100</f>
        <v>0</v>
      </c>
      <c r="U24" s="10">
        <f>(Tables!U21-Tables!U22)/100</f>
        <v>0</v>
      </c>
      <c r="W24" s="10">
        <f>(Tables!W21-Tables!W22)/100</f>
        <v>0</v>
      </c>
      <c r="Y24" s="10">
        <f>(Tables!Y21-Tables!Y22)/100</f>
        <v>0</v>
      </c>
      <c r="AA24" s="10">
        <f>(Tables!AA21-Tables!AA22)/100</f>
        <v>0</v>
      </c>
      <c r="AC24" s="10">
        <f>(Tables!AC21-Tables!AC22)/100</f>
        <v>0</v>
      </c>
      <c r="AE24" s="10">
        <f>(Tables!AE21-Tables!AE22)/100</f>
        <v>0</v>
      </c>
      <c r="AG24" s="10">
        <f>(Tables!AG21-Tables!AG22)/100</f>
        <v>0</v>
      </c>
      <c r="AI24" s="10">
        <f>(Tables!AI21-Tables!AI22)/100</f>
        <v>0</v>
      </c>
      <c r="AK24" s="10">
        <f>(Tables!AK21-Tables!AK22)/100</f>
        <v>0</v>
      </c>
      <c r="AM24" s="10">
        <f>(Tables!AM21-Tables!AM22)/100</f>
        <v>0</v>
      </c>
    </row>
    <row r="25">
      <c r="A25" s="3" t="s">
        <v>49</v>
      </c>
      <c r="B25" s="3">
        <v>80.0</v>
      </c>
      <c r="D25" s="8">
        <v>22.0</v>
      </c>
      <c r="E25" s="10">
        <f>(Tables!E22-Tables!E23)/100</f>
        <v>0.069</v>
      </c>
      <c r="F25">
        <f t="shared" si="16"/>
        <v>14.49275362</v>
      </c>
      <c r="G25" s="10"/>
      <c r="I25" s="10">
        <f>(Tables!I22-Tables!I23)/100</f>
        <v>0</v>
      </c>
      <c r="K25" s="10">
        <f>(Tables!K22-Tables!K23)</f>
        <v>0.0297029703</v>
      </c>
      <c r="L25">
        <f t="shared" ref="L25:L40" si="17">1/K25</f>
        <v>33.66666667</v>
      </c>
      <c r="M25" s="10">
        <f>(Tables!M22-Tables!M23)/100</f>
        <v>0</v>
      </c>
      <c r="O25" s="10">
        <f>(Tables!O22-Tables!O23)/100</f>
        <v>0</v>
      </c>
      <c r="P25" t="str">
        <f t="shared" si="15"/>
        <v>#DIV/0!</v>
      </c>
      <c r="Q25" s="10">
        <f>(Tables!Q22-Tables!Q23)/100</f>
        <v>0</v>
      </c>
      <c r="S25" s="10">
        <f>(Tables!S22-Tables!S23)/100</f>
        <v>0</v>
      </c>
      <c r="U25" s="10">
        <f>(Tables!U22-Tables!U23)/100</f>
        <v>0</v>
      </c>
      <c r="W25" s="10">
        <f>(Tables!W22-Tables!W23)/100</f>
        <v>0</v>
      </c>
      <c r="Y25" s="10">
        <f>(Tables!Y22-Tables!Y23)/100</f>
        <v>0</v>
      </c>
      <c r="AA25" s="10">
        <f>(Tables!AA22-Tables!AA23)/100</f>
        <v>0</v>
      </c>
      <c r="AC25" s="10">
        <f>(Tables!AC22-Tables!AC23)/100</f>
        <v>0</v>
      </c>
      <c r="AE25" s="10">
        <f>(Tables!AE22-Tables!AE23)/100</f>
        <v>0</v>
      </c>
      <c r="AG25" s="10">
        <f>(Tables!AG22-Tables!AG23)/100</f>
        <v>0</v>
      </c>
      <c r="AI25" s="10">
        <f>(Tables!AI22-Tables!AI23)/100</f>
        <v>0</v>
      </c>
      <c r="AK25" s="10">
        <f>(Tables!AK22-Tables!AK23)/100</f>
        <v>0</v>
      </c>
      <c r="AM25" s="10">
        <f>(Tables!AM22-Tables!AM23)/100</f>
        <v>0</v>
      </c>
    </row>
    <row r="26">
      <c r="A26" s="3" t="s">
        <v>50</v>
      </c>
      <c r="B26" s="3">
        <v>75.0</v>
      </c>
      <c r="D26" s="8">
        <v>23.0</v>
      </c>
      <c r="E26" s="10">
        <f>(Tables!E23-Tables!E24)/100</f>
        <v>0.047</v>
      </c>
      <c r="F26">
        <f t="shared" si="16"/>
        <v>21.27659574</v>
      </c>
      <c r="G26" s="10"/>
      <c r="I26" s="10">
        <f>(Tables!I23-Tables!I24)/100</f>
        <v>0</v>
      </c>
      <c r="K26" s="10">
        <f>(Tables!K23-Tables!K24)</f>
        <v>0.05764140771</v>
      </c>
      <c r="L26">
        <f t="shared" si="17"/>
        <v>17.34863946</v>
      </c>
      <c r="M26" s="10">
        <f>(Tables!M23-Tables!M24)/100</f>
        <v>0</v>
      </c>
      <c r="O26" s="10">
        <f>(Tables!O23-Tables!O24)/100</f>
        <v>0</v>
      </c>
      <c r="P26" t="str">
        <f t="shared" si="15"/>
        <v>#DIV/0!</v>
      </c>
      <c r="Q26" s="10">
        <f>(Tables!Q23-Tables!Q24)/100</f>
        <v>0</v>
      </c>
      <c r="S26" s="10">
        <f>(Tables!S23-Tables!S24)/100</f>
        <v>0</v>
      </c>
      <c r="U26" s="10">
        <f>(Tables!U23-Tables!U24)/100</f>
        <v>0</v>
      </c>
      <c r="W26" s="10">
        <f>(Tables!W23-Tables!W24)/100</f>
        <v>0</v>
      </c>
      <c r="Y26" s="10">
        <f>(Tables!Y23-Tables!Y24)/100</f>
        <v>0</v>
      </c>
      <c r="AA26" s="10">
        <f>(Tables!AA23-Tables!AA24)/100</f>
        <v>0</v>
      </c>
      <c r="AC26" s="10">
        <f>(Tables!AC23-Tables!AC24)/100</f>
        <v>0</v>
      </c>
      <c r="AE26" s="10">
        <f>(Tables!AE23-Tables!AE24)/100</f>
        <v>0</v>
      </c>
      <c r="AG26" s="10">
        <f>(Tables!AG23-Tables!AG24)/100</f>
        <v>0</v>
      </c>
      <c r="AI26" s="10">
        <f>(Tables!AI23-Tables!AI24)/100</f>
        <v>0</v>
      </c>
      <c r="AK26" s="10">
        <f>(Tables!AK23-Tables!AK24)/100</f>
        <v>0</v>
      </c>
      <c r="AM26" s="10">
        <f>(Tables!AM23-Tables!AM24)/100</f>
        <v>0</v>
      </c>
    </row>
    <row r="27">
      <c r="A27" s="3" t="s">
        <v>51</v>
      </c>
      <c r="B27" s="3">
        <v>75.0</v>
      </c>
      <c r="D27" s="8">
        <v>24.0</v>
      </c>
      <c r="E27" s="10">
        <f>(Tables!E24-Tables!E25)/100</f>
        <v>0.029</v>
      </c>
      <c r="F27">
        <f t="shared" si="16"/>
        <v>34.48275862</v>
      </c>
      <c r="G27" s="10"/>
      <c r="I27" s="10">
        <f>(Tables!I24-Tables!I25)/100</f>
        <v>0</v>
      </c>
      <c r="K27" s="10">
        <f>(Tables!K24-Tables!K25)</f>
        <v>0.08132574849</v>
      </c>
      <c r="L27">
        <f t="shared" si="17"/>
        <v>12.29622867</v>
      </c>
      <c r="M27" s="10">
        <f>(Tables!M24-Tables!M25)/100</f>
        <v>0</v>
      </c>
      <c r="O27" s="10">
        <f>(Tables!O24-Tables!O25)/100</f>
        <v>0</v>
      </c>
      <c r="P27" t="str">
        <f t="shared" si="15"/>
        <v>#DIV/0!</v>
      </c>
      <c r="Q27" s="10">
        <f>(Tables!Q24-Tables!Q25)/100</f>
        <v>0</v>
      </c>
      <c r="S27" s="10">
        <f>(Tables!S24-Tables!S25)/100</f>
        <v>0</v>
      </c>
      <c r="U27" s="10">
        <f>(Tables!U24-Tables!U25)/100</f>
        <v>0</v>
      </c>
      <c r="W27" s="10">
        <f>(Tables!W24-Tables!W25)/100</f>
        <v>0</v>
      </c>
      <c r="Y27" s="10">
        <f>(Tables!Y24-Tables!Y25)/100</f>
        <v>0</v>
      </c>
      <c r="AA27" s="10">
        <f>(Tables!AA24-Tables!AA25)/100</f>
        <v>0</v>
      </c>
      <c r="AC27" s="10">
        <f>(Tables!AC24-Tables!AC25)/100</f>
        <v>0</v>
      </c>
      <c r="AE27" s="10">
        <f>(Tables!AE24-Tables!AE25)/100</f>
        <v>0</v>
      </c>
      <c r="AG27" s="10">
        <f>(Tables!AG24-Tables!AG25)/100</f>
        <v>0</v>
      </c>
      <c r="AI27" s="10">
        <f>(Tables!AI24-Tables!AI25)/100</f>
        <v>0</v>
      </c>
      <c r="AK27" s="10">
        <f>(Tables!AK24-Tables!AK25)/100</f>
        <v>0</v>
      </c>
      <c r="AM27" s="10">
        <f>(Tables!AM24-Tables!AM25)/100</f>
        <v>0</v>
      </c>
    </row>
    <row r="28">
      <c r="A28" s="3" t="s">
        <v>52</v>
      </c>
      <c r="B28" s="3">
        <v>70.0</v>
      </c>
      <c r="D28" s="8">
        <v>25.0</v>
      </c>
      <c r="E28" s="10">
        <f>(Tables!E25-Tables!E26)/100</f>
        <v>0.017</v>
      </c>
      <c r="F28">
        <f t="shared" si="16"/>
        <v>58.82352941</v>
      </c>
      <c r="G28" s="10"/>
      <c r="I28" s="10">
        <f>(Tables!I25-Tables!I26)/100</f>
        <v>0</v>
      </c>
      <c r="K28" s="10">
        <f>(Tables!K25-Tables!K26)</f>
        <v>0.09877186616</v>
      </c>
      <c r="L28">
        <f t="shared" si="17"/>
        <v>10.12434045</v>
      </c>
      <c r="M28" s="10">
        <f>(Tables!M25-Tables!M26)/100</f>
        <v>0</v>
      </c>
      <c r="O28" s="10">
        <f>(Tables!O25-Tables!O26)/100</f>
        <v>0</v>
      </c>
      <c r="P28" t="str">
        <f t="shared" si="15"/>
        <v>#DIV/0!</v>
      </c>
      <c r="Q28" s="10">
        <f>(Tables!Q25-Tables!Q26)/100</f>
        <v>0</v>
      </c>
      <c r="S28" s="10">
        <f>(Tables!S25-Tables!S26)/100</f>
        <v>0</v>
      </c>
      <c r="U28" s="10">
        <f>(Tables!U25-Tables!U26)/100</f>
        <v>0</v>
      </c>
      <c r="W28" s="10">
        <f>(Tables!W25-Tables!W26)/100</f>
        <v>0</v>
      </c>
      <c r="Y28" s="10">
        <f>(Tables!Y25-Tables!Y26)/100</f>
        <v>0</v>
      </c>
      <c r="AA28" s="10">
        <f>(Tables!AA25-Tables!AA26)/100</f>
        <v>0</v>
      </c>
      <c r="AC28" s="10">
        <f>(Tables!AC25-Tables!AC26)/100</f>
        <v>0</v>
      </c>
      <c r="AE28" s="10">
        <f>(Tables!AE25-Tables!AE26)/100</f>
        <v>0</v>
      </c>
      <c r="AG28" s="10">
        <f>(Tables!AG25-Tables!AG26)/100</f>
        <v>0</v>
      </c>
      <c r="AI28" s="10">
        <f>(Tables!AI25-Tables!AI26)/100</f>
        <v>0</v>
      </c>
      <c r="AK28" s="10">
        <f>(Tables!AK25-Tables!AK26)/100</f>
        <v>0</v>
      </c>
      <c r="AM28" s="10">
        <f>(Tables!AM25-Tables!AM26)/100</f>
        <v>0</v>
      </c>
    </row>
    <row r="29">
      <c r="A29" s="3" t="s">
        <v>53</v>
      </c>
      <c r="B29" s="3">
        <v>80.0</v>
      </c>
      <c r="D29" s="8">
        <v>26.0</v>
      </c>
      <c r="E29" s="10">
        <f>(Tables!E26-Tables!E27)/100</f>
        <v>0.01</v>
      </c>
      <c r="F29">
        <f t="shared" si="16"/>
        <v>100</v>
      </c>
      <c r="G29" s="10"/>
      <c r="I29" s="10">
        <f>(Tables!I26-Tables!I27)/100</f>
        <v>0</v>
      </c>
      <c r="K29" s="10">
        <f>(Tables!K26-Tables!K27)</f>
        <v>0.1087957437</v>
      </c>
      <c r="L29">
        <f t="shared" si="17"/>
        <v>9.19153605</v>
      </c>
      <c r="M29" s="10">
        <f>(Tables!M26-Tables!M27)/100</f>
        <v>0</v>
      </c>
      <c r="O29" s="10">
        <f>(Tables!O26-Tables!O27)/100</f>
        <v>0</v>
      </c>
      <c r="P29" t="str">
        <f t="shared" si="15"/>
        <v>#DIV/0!</v>
      </c>
      <c r="Q29" s="10">
        <f>(Tables!Q26-Tables!Q27)/100</f>
        <v>0</v>
      </c>
      <c r="S29" s="10">
        <f>(Tables!S26-Tables!S27)/100</f>
        <v>0</v>
      </c>
      <c r="U29" s="10">
        <f>(Tables!U26-Tables!U27)/100</f>
        <v>0</v>
      </c>
      <c r="W29" s="10">
        <f>(Tables!W26-Tables!W27)/100</f>
        <v>0</v>
      </c>
      <c r="Y29" s="10">
        <f>(Tables!Y26-Tables!Y27)/100</f>
        <v>0</v>
      </c>
      <c r="AA29" s="10">
        <f>(Tables!AA26-Tables!AA27)/100</f>
        <v>0</v>
      </c>
      <c r="AC29" s="10">
        <f>(Tables!AC26-Tables!AC27)/100</f>
        <v>0</v>
      </c>
      <c r="AE29" s="10">
        <f>(Tables!AE26-Tables!AE27)/100</f>
        <v>0</v>
      </c>
      <c r="AG29" s="10">
        <f>(Tables!AG26-Tables!AG27)/100</f>
        <v>0</v>
      </c>
      <c r="AI29" s="10">
        <f>(Tables!AI26-Tables!AI27)/100</f>
        <v>0</v>
      </c>
      <c r="AK29" s="10">
        <f>(Tables!AK26-Tables!AK27)/100</f>
        <v>0</v>
      </c>
      <c r="AM29" s="10">
        <f>(Tables!AM26-Tables!AM27)/100</f>
        <v>0</v>
      </c>
    </row>
    <row r="30">
      <c r="A30" s="3" t="s">
        <v>54</v>
      </c>
      <c r="B30" s="3">
        <v>70.0</v>
      </c>
      <c r="D30" s="8">
        <v>27.0</v>
      </c>
      <c r="E30" s="10">
        <f>(Tables!E27-Tables!E28)/100</f>
        <v>0.005</v>
      </c>
      <c r="F30">
        <f t="shared" si="16"/>
        <v>200</v>
      </c>
      <c r="G30" s="10"/>
      <c r="I30" s="10">
        <f>(Tables!I27-Tables!I28)/100</f>
        <v>0</v>
      </c>
      <c r="K30" s="10">
        <f>(Tables!K27-Tables!K28)</f>
        <v>0.1111655519</v>
      </c>
      <c r="L30">
        <f t="shared" si="17"/>
        <v>8.995592452</v>
      </c>
      <c r="M30" s="10">
        <f>(Tables!M27-Tables!M28)/100</f>
        <v>0</v>
      </c>
      <c r="O30" s="10">
        <f>(Tables!O27-Tables!O28)/100</f>
        <v>0</v>
      </c>
      <c r="P30" t="str">
        <f t="shared" si="15"/>
        <v>#DIV/0!</v>
      </c>
      <c r="Q30" s="10">
        <f>(Tables!Q27-Tables!Q28)/100</f>
        <v>0</v>
      </c>
      <c r="S30" s="10">
        <f>(Tables!S27-Tables!S28)/100</f>
        <v>0</v>
      </c>
      <c r="U30" s="10">
        <f>(Tables!U27-Tables!U28)/100</f>
        <v>0</v>
      </c>
      <c r="W30" s="10">
        <f>(Tables!W27-Tables!W28)/100</f>
        <v>0</v>
      </c>
      <c r="Y30" s="10">
        <f>(Tables!Y27-Tables!Y28)/100</f>
        <v>0</v>
      </c>
      <c r="AA30" s="10">
        <f>(Tables!AA27-Tables!AA28)/100</f>
        <v>0</v>
      </c>
      <c r="AC30" s="10">
        <f>(Tables!AC27-Tables!AC28)/100</f>
        <v>0</v>
      </c>
      <c r="AE30" s="10">
        <f>(Tables!AE27-Tables!AE28)/100</f>
        <v>0</v>
      </c>
      <c r="AG30" s="10">
        <f>(Tables!AG27-Tables!AG28)/100</f>
        <v>0</v>
      </c>
      <c r="AI30" s="10">
        <f>(Tables!AI27-Tables!AI28)/100</f>
        <v>0</v>
      </c>
      <c r="AK30" s="10">
        <f>(Tables!AK27-Tables!AK28)/100</f>
        <v>0</v>
      </c>
      <c r="AM30" s="10">
        <f>(Tables!AM27-Tables!AM28)/100</f>
        <v>0</v>
      </c>
    </row>
    <row r="31">
      <c r="A31" s="3" t="s">
        <v>55</v>
      </c>
      <c r="B31" s="3">
        <v>75.0</v>
      </c>
      <c r="D31" s="8">
        <v>28.0</v>
      </c>
      <c r="E31" s="10">
        <f>(Tables!E28-Tables!E29)/100</f>
        <v>0.003</v>
      </c>
      <c r="F31">
        <f t="shared" si="16"/>
        <v>333.3333333</v>
      </c>
      <c r="G31" s="10"/>
      <c r="I31" s="10">
        <f>(Tables!I28-Tables!I29)/100</f>
        <v>0</v>
      </c>
      <c r="K31" s="10">
        <f>(Tables!K28-Tables!K29)</f>
        <v>0.1065795143</v>
      </c>
      <c r="L31">
        <f t="shared" si="17"/>
        <v>9.382666138</v>
      </c>
      <c r="M31" s="10">
        <f>(Tables!M28-Tables!M29)/100</f>
        <v>0</v>
      </c>
      <c r="O31" s="10">
        <f>(Tables!O28-Tables!O29)/100</f>
        <v>0</v>
      </c>
      <c r="P31" t="str">
        <f t="shared" si="15"/>
        <v>#DIV/0!</v>
      </c>
      <c r="Q31" s="10">
        <f>(Tables!Q28-Tables!Q29)/100</f>
        <v>0</v>
      </c>
      <c r="S31" s="10">
        <f>(Tables!S28-Tables!S29)/100</f>
        <v>0</v>
      </c>
      <c r="U31" s="10">
        <f>(Tables!U28-Tables!U29)/100</f>
        <v>0</v>
      </c>
      <c r="W31" s="10">
        <f>(Tables!W28-Tables!W29)/100</f>
        <v>0</v>
      </c>
      <c r="Y31" s="10">
        <f>(Tables!Y28-Tables!Y29)/100</f>
        <v>0</v>
      </c>
      <c r="AA31" s="10">
        <f>(Tables!AA28-Tables!AA29)/100</f>
        <v>0</v>
      </c>
      <c r="AC31" s="10">
        <f>(Tables!AC28-Tables!AC29)/100</f>
        <v>0</v>
      </c>
      <c r="AE31" s="10">
        <f>(Tables!AE28-Tables!AE29)/100</f>
        <v>0</v>
      </c>
      <c r="AG31" s="10">
        <f>(Tables!AG28-Tables!AG29)/100</f>
        <v>0</v>
      </c>
      <c r="AI31" s="10">
        <f>(Tables!AI28-Tables!AI29)/100</f>
        <v>0</v>
      </c>
      <c r="AK31" s="10">
        <f>(Tables!AK28-Tables!AK29)/100</f>
        <v>0</v>
      </c>
      <c r="AM31" s="10">
        <f>(Tables!AM28-Tables!AM29)/100</f>
        <v>0</v>
      </c>
    </row>
    <row r="32">
      <c r="A32" s="3" t="s">
        <v>56</v>
      </c>
      <c r="B32" s="3">
        <v>70.0</v>
      </c>
      <c r="D32" s="8">
        <v>29.0</v>
      </c>
      <c r="E32" s="10">
        <f>(Tables!E29-Tables!E30)/100</f>
        <v>0.001</v>
      </c>
      <c r="F32">
        <f t="shared" si="16"/>
        <v>1000</v>
      </c>
      <c r="G32" s="10"/>
      <c r="I32" s="10">
        <f>(Tables!I29-Tables!I30)/100</f>
        <v>0</v>
      </c>
      <c r="K32" s="10">
        <f>(Tables!K29-Tables!K30)</f>
        <v>0.09647933404</v>
      </c>
      <c r="L32">
        <f t="shared" si="17"/>
        <v>10.364914</v>
      </c>
      <c r="M32" s="10">
        <f>(Tables!M29-Tables!M30)/100</f>
        <v>0</v>
      </c>
      <c r="O32" s="10">
        <f>(Tables!O29-Tables!O30)/100</f>
        <v>0</v>
      </c>
      <c r="P32" t="str">
        <f t="shared" si="15"/>
        <v>#DIV/0!</v>
      </c>
      <c r="Q32" s="10">
        <f>(Tables!Q29-Tables!Q30)/100</f>
        <v>0</v>
      </c>
      <c r="S32" s="10">
        <f>(Tables!S29-Tables!S30)/100</f>
        <v>0</v>
      </c>
      <c r="U32" s="10">
        <f>(Tables!U29-Tables!U30)/100</f>
        <v>0</v>
      </c>
      <c r="W32" s="10">
        <f>(Tables!W29-Tables!W30)/100</f>
        <v>0</v>
      </c>
      <c r="Y32" s="10">
        <f>(Tables!Y29-Tables!Y30)/100</f>
        <v>0</v>
      </c>
      <c r="AA32" s="10">
        <f>(Tables!AA29-Tables!AA30)/100</f>
        <v>0</v>
      </c>
      <c r="AC32" s="10">
        <f>(Tables!AC29-Tables!AC30)/100</f>
        <v>0</v>
      </c>
      <c r="AE32" s="10">
        <f>(Tables!AE29-Tables!AE30)/100</f>
        <v>0</v>
      </c>
      <c r="AG32" s="10">
        <f>(Tables!AG29-Tables!AG30)/100</f>
        <v>0</v>
      </c>
      <c r="AI32" s="10">
        <f>(Tables!AI29-Tables!AI30)/100</f>
        <v>0</v>
      </c>
      <c r="AK32" s="10">
        <f>(Tables!AK29-Tables!AK30)/100</f>
        <v>0</v>
      </c>
      <c r="AM32" s="10">
        <f>(Tables!AM29-Tables!AM30)/100</f>
        <v>0</v>
      </c>
    </row>
    <row r="33">
      <c r="A33" s="3" t="s">
        <v>57</v>
      </c>
      <c r="B33" s="3">
        <v>90.0</v>
      </c>
      <c r="D33" s="8">
        <v>30.0</v>
      </c>
      <c r="E33" s="10">
        <f>(Tables!E30-Tables!E31)/100</f>
        <v>0</v>
      </c>
      <c r="G33" s="10"/>
      <c r="I33" s="10">
        <f>(Tables!I30-Tables!I31)/100</f>
        <v>0</v>
      </c>
      <c r="K33" s="10">
        <f>(Tables!K30-Tables!K31)</f>
        <v>0.08274774565</v>
      </c>
      <c r="L33">
        <f t="shared" si="17"/>
        <v>12.08492137</v>
      </c>
      <c r="M33" s="10">
        <f>(Tables!M30-Tables!M31)/100</f>
        <v>0</v>
      </c>
      <c r="O33" s="10">
        <f>(Tables!O30-Tables!O31)/100</f>
        <v>0</v>
      </c>
      <c r="P33" t="str">
        <f t="shared" si="15"/>
        <v>#DIV/0!</v>
      </c>
      <c r="Q33" s="10">
        <f>(Tables!Q30-Tables!Q31)/100</f>
        <v>0</v>
      </c>
      <c r="S33" s="10">
        <f>(Tables!S30-Tables!S31)/100</f>
        <v>0</v>
      </c>
      <c r="U33" s="10">
        <f>(Tables!U30-Tables!U31)/100</f>
        <v>0</v>
      </c>
      <c r="W33" s="10">
        <f>(Tables!W30-Tables!W31)/100</f>
        <v>0</v>
      </c>
      <c r="Y33" s="10">
        <f>(Tables!Y30-Tables!Y31)/100</f>
        <v>0</v>
      </c>
      <c r="AA33" s="10">
        <f>(Tables!AA30-Tables!AA31)/100</f>
        <v>0</v>
      </c>
      <c r="AC33" s="10">
        <f>(Tables!AC30-Tables!AC31)/100</f>
        <v>0</v>
      </c>
      <c r="AE33" s="10">
        <f>(Tables!AE30-Tables!AE31)/100</f>
        <v>0</v>
      </c>
      <c r="AG33" s="10">
        <f>(Tables!AG30-Tables!AG31)/100</f>
        <v>0</v>
      </c>
      <c r="AI33" s="10">
        <f>(Tables!AI30-Tables!AI31)/100</f>
        <v>0</v>
      </c>
      <c r="AK33" s="10">
        <f>(Tables!AK30-Tables!AK31)/100</f>
        <v>0</v>
      </c>
      <c r="AM33" s="10">
        <f>(Tables!AM30-Tables!AM31)/100</f>
        <v>0</v>
      </c>
    </row>
    <row r="34">
      <c r="A34" s="3" t="s">
        <v>58</v>
      </c>
      <c r="B34" s="3">
        <v>85.0</v>
      </c>
      <c r="D34" s="8">
        <v>31.0</v>
      </c>
      <c r="G34" s="10"/>
      <c r="K34" s="10">
        <f>(Tables!K31-Tables!K32)</f>
        <v>0.0673634013</v>
      </c>
      <c r="L34">
        <f t="shared" si="17"/>
        <v>14.84485612</v>
      </c>
    </row>
    <row r="35">
      <c r="A35" s="3" t="s">
        <v>59</v>
      </c>
      <c r="B35" s="3">
        <v>75.0</v>
      </c>
      <c r="D35" s="8">
        <v>32.0</v>
      </c>
      <c r="G35" s="10"/>
      <c r="K35" s="10">
        <f>(Tables!K32-Tables!K33)</f>
        <v>0.05208991725</v>
      </c>
      <c r="L35">
        <f t="shared" si="17"/>
        <v>19.19757321</v>
      </c>
    </row>
    <row r="36">
      <c r="A36" s="3" t="s">
        <v>60</v>
      </c>
      <c r="B36" s="3">
        <v>90.0</v>
      </c>
      <c r="D36" s="8">
        <v>33.0</v>
      </c>
      <c r="G36" s="10"/>
      <c r="K36" s="10">
        <f>(Tables!K33-Tables!K34)</f>
        <v>0.03825866109</v>
      </c>
      <c r="L36">
        <f t="shared" si="17"/>
        <v>26.13787235</v>
      </c>
    </row>
    <row r="37">
      <c r="A37" s="3" t="s">
        <v>61</v>
      </c>
      <c r="B37" s="3">
        <v>70.0</v>
      </c>
      <c r="K37" s="10">
        <f>(Tables!K34-Tables!K35)</f>
        <v>0.02598979453</v>
      </c>
      <c r="L37">
        <f t="shared" si="17"/>
        <v>38.47664125</v>
      </c>
    </row>
    <row r="38">
      <c r="A38" s="3" t="s">
        <v>62</v>
      </c>
      <c r="B38" s="3">
        <v>90.0</v>
      </c>
      <c r="K38" s="10">
        <f>(Tables!K35-Tables!K36)</f>
        <v>0.01706469052</v>
      </c>
      <c r="L38">
        <f t="shared" si="17"/>
        <v>58.60053536</v>
      </c>
    </row>
    <row r="39">
      <c r="A39" s="3" t="s">
        <v>63</v>
      </c>
      <c r="B39" s="3">
        <v>80.0</v>
      </c>
      <c r="K39" s="10">
        <f>(Tables!K36-Tables!K37)</f>
        <v>0.01082171711</v>
      </c>
      <c r="L39">
        <f t="shared" si="17"/>
        <v>92.40677707</v>
      </c>
    </row>
    <row r="40">
      <c r="A40" s="3" t="s">
        <v>64</v>
      </c>
      <c r="B40" s="3">
        <v>65.0</v>
      </c>
      <c r="K40" s="10">
        <f>(Tables!K37-Tables!K38)</f>
        <v>0.006622625555</v>
      </c>
      <c r="L40">
        <f t="shared" si="17"/>
        <v>150.9975148</v>
      </c>
    </row>
    <row r="41">
      <c r="A41" s="3" t="s">
        <v>65</v>
      </c>
      <c r="B41" s="3">
        <v>50.0</v>
      </c>
    </row>
    <row r="42">
      <c r="A42" s="3" t="s">
        <v>66</v>
      </c>
      <c r="B42" s="3">
        <v>60.0</v>
      </c>
    </row>
    <row r="43">
      <c r="A43" s="3" t="s">
        <v>67</v>
      </c>
      <c r="B43" s="3">
        <v>80.0</v>
      </c>
    </row>
  </sheetData>
  <mergeCells count="27">
    <mergeCell ref="M2:N2"/>
    <mergeCell ref="K2:L2"/>
    <mergeCell ref="G2:H2"/>
    <mergeCell ref="I2:J2"/>
    <mergeCell ref="M1:P1"/>
    <mergeCell ref="E1:H1"/>
    <mergeCell ref="I1:L1"/>
    <mergeCell ref="Q2:R2"/>
    <mergeCell ref="S2:T2"/>
    <mergeCell ref="E2:F2"/>
    <mergeCell ref="O2:P2"/>
    <mergeCell ref="Q1:T1"/>
    <mergeCell ref="AA2:AB2"/>
    <mergeCell ref="Y2:Z2"/>
    <mergeCell ref="AG1:AJ1"/>
    <mergeCell ref="AK1:AN1"/>
    <mergeCell ref="AE2:AF2"/>
    <mergeCell ref="AC2:AD2"/>
    <mergeCell ref="AK2:AL2"/>
    <mergeCell ref="AM2:AN2"/>
    <mergeCell ref="U2:V2"/>
    <mergeCell ref="U1:X1"/>
    <mergeCell ref="Y1:AB1"/>
    <mergeCell ref="AG2:AH2"/>
    <mergeCell ref="AI2:AJ2"/>
    <mergeCell ref="AC1:AF1"/>
    <mergeCell ref="W2:X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43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</v>
      </c>
      <c r="H1" s="3" t="s">
        <v>8</v>
      </c>
      <c r="I1" s="4" t="s">
        <v>9</v>
      </c>
      <c r="J1">
        <f>SUM(I:I)</f>
        <v>0.7732098823</v>
      </c>
    </row>
    <row r="2">
      <c r="A2" s="2">
        <v>1.0</v>
      </c>
      <c r="B2" s="2">
        <v>200.0</v>
      </c>
      <c r="C2" s="2">
        <f t="shared" ref="C2:C54" si="1">B2+1</f>
        <v>201</v>
      </c>
      <c r="D2" s="2">
        <f t="shared" ref="D2:D54" si="2">MAX(101,C2)</f>
        <v>201</v>
      </c>
      <c r="E2" s="2">
        <f>PRODUCT(C2:C$2)/PRODUCT(D2:D$2)</f>
        <v>1</v>
      </c>
      <c r="F2" s="2">
        <f>FLOOR(1/(PRODUCT(C2:C$2)/PRODUCT(D2:D$2)),0.1)</f>
        <v>1</v>
      </c>
      <c r="G2" s="9">
        <v>97.0</v>
      </c>
      <c r="H2" s="6">
        <f t="shared" ref="H2:H31" si="3">(1-E2)</f>
        <v>0</v>
      </c>
      <c r="I2" s="10">
        <f>1-E2</f>
        <v>0</v>
      </c>
    </row>
    <row r="3">
      <c r="A3" s="2">
        <v>2.0</v>
      </c>
      <c r="B3" s="2">
        <f t="shared" ref="B3:B54" si="4">FLOOR(B2*$G$2/100,1)</f>
        <v>194</v>
      </c>
      <c r="C3" s="2">
        <f t="shared" si="1"/>
        <v>195</v>
      </c>
      <c r="D3" s="2">
        <f t="shared" si="2"/>
        <v>195</v>
      </c>
      <c r="E3" s="2">
        <f t="shared" ref="E3:E54" si="5">PRODUCT(C$2:C3)/PRODUCT(D$2:D3)</f>
        <v>1</v>
      </c>
      <c r="F3" s="2">
        <f t="shared" ref="F3:F54" si="6">FLOOR(1/(PRODUCT(C$2:C3)/PRODUCT(D$2:D3)),0.1)</f>
        <v>1</v>
      </c>
      <c r="G3" s="2" t="s">
        <v>35</v>
      </c>
      <c r="H3" s="6">
        <f t="shared" si="3"/>
        <v>0</v>
      </c>
      <c r="I3" s="10">
        <f t="shared" ref="I3:I31" si="7">E2-E3</f>
        <v>0</v>
      </c>
    </row>
    <row r="4">
      <c r="A4" s="2">
        <v>3.0</v>
      </c>
      <c r="B4" s="2">
        <f t="shared" si="4"/>
        <v>188</v>
      </c>
      <c r="C4" s="2">
        <f t="shared" si="1"/>
        <v>189</v>
      </c>
      <c r="D4" s="2">
        <f t="shared" si="2"/>
        <v>189</v>
      </c>
      <c r="E4" s="2">
        <f t="shared" si="5"/>
        <v>1</v>
      </c>
      <c r="F4" s="2">
        <f t="shared" si="6"/>
        <v>1</v>
      </c>
      <c r="G4" s="2" t="s">
        <v>41</v>
      </c>
      <c r="H4" s="6">
        <f t="shared" si="3"/>
        <v>0</v>
      </c>
      <c r="I4" s="10">
        <f t="shared" si="7"/>
        <v>0</v>
      </c>
    </row>
    <row r="5">
      <c r="A5" s="2">
        <v>4.0</v>
      </c>
      <c r="B5" s="2">
        <f t="shared" si="4"/>
        <v>182</v>
      </c>
      <c r="C5" s="2">
        <f t="shared" si="1"/>
        <v>183</v>
      </c>
      <c r="D5" s="2">
        <f t="shared" si="2"/>
        <v>183</v>
      </c>
      <c r="E5" s="2">
        <f t="shared" si="5"/>
        <v>1</v>
      </c>
      <c r="F5" s="2">
        <f t="shared" si="6"/>
        <v>1</v>
      </c>
      <c r="G5" s="7"/>
      <c r="H5" s="6">
        <f t="shared" si="3"/>
        <v>0</v>
      </c>
      <c r="I5" s="10">
        <f t="shared" si="7"/>
        <v>0</v>
      </c>
    </row>
    <row r="6">
      <c r="A6" s="2">
        <v>5.0</v>
      </c>
      <c r="B6" s="2">
        <f t="shared" si="4"/>
        <v>176</v>
      </c>
      <c r="C6" s="2">
        <f t="shared" si="1"/>
        <v>177</v>
      </c>
      <c r="D6" s="2">
        <f t="shared" si="2"/>
        <v>177</v>
      </c>
      <c r="E6" s="2">
        <f t="shared" si="5"/>
        <v>1</v>
      </c>
      <c r="F6" s="2">
        <f t="shared" si="6"/>
        <v>1</v>
      </c>
      <c r="G6" s="7"/>
      <c r="H6" s="6">
        <f t="shared" si="3"/>
        <v>0</v>
      </c>
      <c r="I6" s="10">
        <f t="shared" si="7"/>
        <v>0</v>
      </c>
    </row>
    <row r="7">
      <c r="A7" s="2">
        <v>6.0</v>
      </c>
      <c r="B7" s="2">
        <f t="shared" si="4"/>
        <v>170</v>
      </c>
      <c r="C7" s="2">
        <f t="shared" si="1"/>
        <v>171</v>
      </c>
      <c r="D7" s="2">
        <f t="shared" si="2"/>
        <v>171</v>
      </c>
      <c r="E7" s="2">
        <f t="shared" si="5"/>
        <v>1</v>
      </c>
      <c r="F7" s="2">
        <f t="shared" si="6"/>
        <v>1</v>
      </c>
      <c r="G7" s="7"/>
      <c r="H7" s="6">
        <f t="shared" si="3"/>
        <v>0</v>
      </c>
      <c r="I7" s="10">
        <f t="shared" si="7"/>
        <v>0</v>
      </c>
    </row>
    <row r="8">
      <c r="A8" s="2">
        <v>7.0</v>
      </c>
      <c r="B8" s="2">
        <f t="shared" si="4"/>
        <v>164</v>
      </c>
      <c r="C8" s="2">
        <f t="shared" si="1"/>
        <v>165</v>
      </c>
      <c r="D8" s="2">
        <f t="shared" si="2"/>
        <v>165</v>
      </c>
      <c r="E8" s="2">
        <f t="shared" si="5"/>
        <v>1</v>
      </c>
      <c r="F8" s="2">
        <f t="shared" si="6"/>
        <v>1</v>
      </c>
      <c r="G8" s="7"/>
      <c r="H8" s="6">
        <f t="shared" si="3"/>
        <v>0</v>
      </c>
      <c r="I8" s="10">
        <f t="shared" si="7"/>
        <v>0</v>
      </c>
    </row>
    <row r="9">
      <c r="A9" s="2">
        <v>8.0</v>
      </c>
      <c r="B9" s="2">
        <f t="shared" si="4"/>
        <v>159</v>
      </c>
      <c r="C9" s="2">
        <f t="shared" si="1"/>
        <v>160</v>
      </c>
      <c r="D9" s="2">
        <f t="shared" si="2"/>
        <v>160</v>
      </c>
      <c r="E9" s="2">
        <f t="shared" si="5"/>
        <v>1</v>
      </c>
      <c r="F9" s="2">
        <f t="shared" si="6"/>
        <v>1</v>
      </c>
      <c r="H9" s="6">
        <f t="shared" si="3"/>
        <v>0</v>
      </c>
      <c r="I9" s="10">
        <f t="shared" si="7"/>
        <v>0</v>
      </c>
      <c r="J9" s="12"/>
    </row>
    <row r="10">
      <c r="A10" s="2">
        <v>9.0</v>
      </c>
      <c r="B10" s="2">
        <f t="shared" si="4"/>
        <v>154</v>
      </c>
      <c r="C10" s="2">
        <f t="shared" si="1"/>
        <v>155</v>
      </c>
      <c r="D10" s="2">
        <f t="shared" si="2"/>
        <v>155</v>
      </c>
      <c r="E10" s="2">
        <f t="shared" si="5"/>
        <v>1</v>
      </c>
      <c r="F10" s="2">
        <f t="shared" si="6"/>
        <v>1</v>
      </c>
      <c r="H10" s="6">
        <f t="shared" si="3"/>
        <v>0</v>
      </c>
      <c r="I10" s="10">
        <f t="shared" si="7"/>
        <v>0</v>
      </c>
      <c r="J10" s="12"/>
    </row>
    <row r="11">
      <c r="A11" s="2">
        <v>10.0</v>
      </c>
      <c r="B11" s="2">
        <f t="shared" si="4"/>
        <v>149</v>
      </c>
      <c r="C11" s="2">
        <f t="shared" si="1"/>
        <v>150</v>
      </c>
      <c r="D11" s="2">
        <f t="shared" si="2"/>
        <v>150</v>
      </c>
      <c r="E11" s="2">
        <f t="shared" si="5"/>
        <v>1</v>
      </c>
      <c r="F11" s="2">
        <f t="shared" si="6"/>
        <v>1</v>
      </c>
      <c r="H11" s="6">
        <f t="shared" si="3"/>
        <v>0</v>
      </c>
      <c r="I11" s="10">
        <f t="shared" si="7"/>
        <v>0</v>
      </c>
      <c r="J11" s="12"/>
    </row>
    <row r="12">
      <c r="A12" s="2">
        <v>11.0</v>
      </c>
      <c r="B12" s="2">
        <f t="shared" si="4"/>
        <v>144</v>
      </c>
      <c r="C12" s="2">
        <f t="shared" si="1"/>
        <v>145</v>
      </c>
      <c r="D12" s="2">
        <f t="shared" si="2"/>
        <v>145</v>
      </c>
      <c r="E12" s="2">
        <f t="shared" si="5"/>
        <v>1</v>
      </c>
      <c r="F12" s="2">
        <f t="shared" si="6"/>
        <v>1</v>
      </c>
      <c r="H12" s="6">
        <f t="shared" si="3"/>
        <v>0</v>
      </c>
      <c r="I12" s="10">
        <f t="shared" si="7"/>
        <v>0</v>
      </c>
      <c r="J12" s="12"/>
    </row>
    <row r="13">
      <c r="A13" s="2">
        <v>12.0</v>
      </c>
      <c r="B13" s="2">
        <f t="shared" si="4"/>
        <v>139</v>
      </c>
      <c r="C13" s="2">
        <f t="shared" si="1"/>
        <v>140</v>
      </c>
      <c r="D13" s="2">
        <f t="shared" si="2"/>
        <v>140</v>
      </c>
      <c r="E13" s="2">
        <f t="shared" si="5"/>
        <v>1</v>
      </c>
      <c r="F13" s="2">
        <f t="shared" si="6"/>
        <v>1</v>
      </c>
      <c r="H13" s="6">
        <f t="shared" si="3"/>
        <v>0</v>
      </c>
      <c r="I13" s="10">
        <f t="shared" si="7"/>
        <v>0</v>
      </c>
      <c r="J13" s="12"/>
    </row>
    <row r="14">
      <c r="A14" s="2">
        <v>13.0</v>
      </c>
      <c r="B14" s="2">
        <f t="shared" si="4"/>
        <v>134</v>
      </c>
      <c r="C14" s="2">
        <f t="shared" si="1"/>
        <v>135</v>
      </c>
      <c r="D14" s="2">
        <f t="shared" si="2"/>
        <v>135</v>
      </c>
      <c r="E14" s="2">
        <f t="shared" si="5"/>
        <v>1</v>
      </c>
      <c r="F14" s="2">
        <f t="shared" si="6"/>
        <v>1</v>
      </c>
      <c r="H14" s="6">
        <f t="shared" si="3"/>
        <v>0</v>
      </c>
      <c r="I14" s="10">
        <f t="shared" si="7"/>
        <v>0</v>
      </c>
      <c r="J14" s="12"/>
    </row>
    <row r="15">
      <c r="A15" s="2">
        <v>14.0</v>
      </c>
      <c r="B15" s="2">
        <f t="shared" si="4"/>
        <v>129</v>
      </c>
      <c r="C15" s="2">
        <f t="shared" si="1"/>
        <v>130</v>
      </c>
      <c r="D15" s="2">
        <f t="shared" si="2"/>
        <v>130</v>
      </c>
      <c r="E15" s="2">
        <f t="shared" si="5"/>
        <v>1</v>
      </c>
      <c r="F15" s="2">
        <f t="shared" si="6"/>
        <v>1</v>
      </c>
      <c r="H15" s="6">
        <f t="shared" si="3"/>
        <v>0</v>
      </c>
      <c r="I15" s="10">
        <f t="shared" si="7"/>
        <v>0</v>
      </c>
      <c r="J15" s="12"/>
    </row>
    <row r="16">
      <c r="A16" s="2">
        <v>15.0</v>
      </c>
      <c r="B16" s="2">
        <f t="shared" si="4"/>
        <v>125</v>
      </c>
      <c r="C16" s="2">
        <f t="shared" si="1"/>
        <v>126</v>
      </c>
      <c r="D16" s="2">
        <f t="shared" si="2"/>
        <v>126</v>
      </c>
      <c r="E16" s="2">
        <f t="shared" si="5"/>
        <v>1</v>
      </c>
      <c r="F16" s="2">
        <f t="shared" si="6"/>
        <v>1</v>
      </c>
      <c r="H16" s="6">
        <f t="shared" si="3"/>
        <v>0</v>
      </c>
      <c r="I16" s="10">
        <f t="shared" si="7"/>
        <v>0</v>
      </c>
      <c r="J16" s="12"/>
    </row>
    <row r="17">
      <c r="A17" s="2">
        <v>16.0</v>
      </c>
      <c r="B17" s="2">
        <f t="shared" si="4"/>
        <v>121</v>
      </c>
      <c r="C17" s="2">
        <f t="shared" si="1"/>
        <v>122</v>
      </c>
      <c r="D17" s="2">
        <f t="shared" si="2"/>
        <v>122</v>
      </c>
      <c r="E17" s="2">
        <f t="shared" si="5"/>
        <v>1</v>
      </c>
      <c r="F17" s="2">
        <f t="shared" si="6"/>
        <v>1</v>
      </c>
      <c r="H17" s="6">
        <f t="shared" si="3"/>
        <v>0</v>
      </c>
      <c r="I17" s="10">
        <f t="shared" si="7"/>
        <v>0</v>
      </c>
      <c r="J17" s="12"/>
    </row>
    <row r="18">
      <c r="A18" s="2">
        <v>17.0</v>
      </c>
      <c r="B18" s="2">
        <f t="shared" si="4"/>
        <v>117</v>
      </c>
      <c r="C18" s="2">
        <f t="shared" si="1"/>
        <v>118</v>
      </c>
      <c r="D18" s="2">
        <f t="shared" si="2"/>
        <v>118</v>
      </c>
      <c r="E18" s="2">
        <f t="shared" si="5"/>
        <v>1</v>
      </c>
      <c r="F18" s="2">
        <f t="shared" si="6"/>
        <v>1</v>
      </c>
      <c r="G18" s="7"/>
      <c r="H18" s="6">
        <f t="shared" si="3"/>
        <v>0</v>
      </c>
      <c r="I18" s="10">
        <f t="shared" si="7"/>
        <v>0</v>
      </c>
    </row>
    <row r="19">
      <c r="A19" s="2">
        <v>18.0</v>
      </c>
      <c r="B19" s="2">
        <f t="shared" si="4"/>
        <v>113</v>
      </c>
      <c r="C19" s="2">
        <f t="shared" si="1"/>
        <v>114</v>
      </c>
      <c r="D19" s="2">
        <f t="shared" si="2"/>
        <v>114</v>
      </c>
      <c r="E19" s="2">
        <f t="shared" si="5"/>
        <v>1</v>
      </c>
      <c r="F19" s="2">
        <f t="shared" si="6"/>
        <v>1</v>
      </c>
      <c r="G19" s="7"/>
      <c r="H19" s="6">
        <f t="shared" si="3"/>
        <v>0</v>
      </c>
      <c r="I19" s="10">
        <f t="shared" si="7"/>
        <v>0</v>
      </c>
    </row>
    <row r="20">
      <c r="A20" s="2">
        <v>19.0</v>
      </c>
      <c r="B20" s="2">
        <f t="shared" si="4"/>
        <v>109</v>
      </c>
      <c r="C20" s="2">
        <f t="shared" si="1"/>
        <v>110</v>
      </c>
      <c r="D20" s="2">
        <f t="shared" si="2"/>
        <v>110</v>
      </c>
      <c r="E20" s="2">
        <f t="shared" si="5"/>
        <v>1</v>
      </c>
      <c r="F20" s="2">
        <f t="shared" si="6"/>
        <v>1</v>
      </c>
      <c r="G20" s="7"/>
      <c r="H20" s="6">
        <f t="shared" si="3"/>
        <v>0</v>
      </c>
      <c r="I20" s="10">
        <f t="shared" si="7"/>
        <v>0</v>
      </c>
    </row>
    <row r="21">
      <c r="A21" s="2">
        <v>20.0</v>
      </c>
      <c r="B21" s="2">
        <f t="shared" si="4"/>
        <v>105</v>
      </c>
      <c r="C21" s="2">
        <f t="shared" si="1"/>
        <v>106</v>
      </c>
      <c r="D21" s="2">
        <f t="shared" si="2"/>
        <v>106</v>
      </c>
      <c r="E21" s="2">
        <f t="shared" si="5"/>
        <v>1</v>
      </c>
      <c r="F21" s="2">
        <f t="shared" si="6"/>
        <v>1</v>
      </c>
      <c r="G21" s="7"/>
      <c r="H21" s="6">
        <f t="shared" si="3"/>
        <v>0</v>
      </c>
      <c r="I21" s="10">
        <f t="shared" si="7"/>
        <v>0</v>
      </c>
    </row>
    <row r="22">
      <c r="A22" s="2">
        <v>21.0</v>
      </c>
      <c r="B22" s="2">
        <f t="shared" si="4"/>
        <v>101</v>
      </c>
      <c r="C22" s="2">
        <f t="shared" si="1"/>
        <v>102</v>
      </c>
      <c r="D22" s="2">
        <f t="shared" si="2"/>
        <v>102</v>
      </c>
      <c r="E22" s="2">
        <f t="shared" si="5"/>
        <v>1</v>
      </c>
      <c r="F22" s="2">
        <f t="shared" si="6"/>
        <v>1</v>
      </c>
      <c r="G22" s="7"/>
      <c r="H22" s="6">
        <f t="shared" si="3"/>
        <v>0</v>
      </c>
      <c r="I22" s="10">
        <f t="shared" si="7"/>
        <v>0</v>
      </c>
    </row>
    <row r="23">
      <c r="A23" s="2">
        <v>22.0</v>
      </c>
      <c r="B23" s="2">
        <f t="shared" si="4"/>
        <v>97</v>
      </c>
      <c r="C23" s="2">
        <f t="shared" si="1"/>
        <v>98</v>
      </c>
      <c r="D23" s="2">
        <f t="shared" si="2"/>
        <v>101</v>
      </c>
      <c r="E23" s="2">
        <f t="shared" si="5"/>
        <v>0.9702970297</v>
      </c>
      <c r="F23" s="2">
        <f t="shared" si="6"/>
        <v>1</v>
      </c>
      <c r="G23" s="7"/>
      <c r="H23" s="6">
        <f t="shared" si="3"/>
        <v>0.0297029703</v>
      </c>
      <c r="I23" s="10">
        <f t="shared" si="7"/>
        <v>0.0297029703</v>
      </c>
    </row>
    <row r="24">
      <c r="A24" s="2">
        <v>23.0</v>
      </c>
      <c r="B24" s="2">
        <f t="shared" si="4"/>
        <v>94</v>
      </c>
      <c r="C24" s="2">
        <f t="shared" si="1"/>
        <v>95</v>
      </c>
      <c r="D24" s="2">
        <f t="shared" si="2"/>
        <v>101</v>
      </c>
      <c r="E24" s="2">
        <f t="shared" si="5"/>
        <v>0.912655622</v>
      </c>
      <c r="F24" s="2">
        <f t="shared" si="6"/>
        <v>1</v>
      </c>
      <c r="G24" s="7"/>
      <c r="H24" s="6">
        <f t="shared" si="3"/>
        <v>0.087344378</v>
      </c>
      <c r="I24" s="10">
        <f t="shared" si="7"/>
        <v>0.05764140771</v>
      </c>
    </row>
    <row r="25">
      <c r="A25" s="2">
        <v>24.0</v>
      </c>
      <c r="B25" s="2">
        <f t="shared" si="4"/>
        <v>91</v>
      </c>
      <c r="C25" s="2">
        <f t="shared" si="1"/>
        <v>92</v>
      </c>
      <c r="D25" s="2">
        <f t="shared" si="2"/>
        <v>101</v>
      </c>
      <c r="E25" s="2">
        <f t="shared" si="5"/>
        <v>0.8313298735</v>
      </c>
      <c r="F25" s="2">
        <f t="shared" si="6"/>
        <v>1.2</v>
      </c>
      <c r="G25" s="7"/>
      <c r="H25" s="6">
        <f t="shared" si="3"/>
        <v>0.1686701265</v>
      </c>
      <c r="I25" s="10">
        <f t="shared" si="7"/>
        <v>0.08132574849</v>
      </c>
    </row>
    <row r="26">
      <c r="A26" s="2">
        <v>25.0</v>
      </c>
      <c r="B26" s="2">
        <f t="shared" si="4"/>
        <v>88</v>
      </c>
      <c r="C26" s="2">
        <f t="shared" si="1"/>
        <v>89</v>
      </c>
      <c r="D26" s="2">
        <f t="shared" si="2"/>
        <v>101</v>
      </c>
      <c r="E26" s="2">
        <f t="shared" si="5"/>
        <v>0.7325580073</v>
      </c>
      <c r="F26" s="2">
        <f t="shared" si="6"/>
        <v>1.3</v>
      </c>
      <c r="G26" s="7"/>
      <c r="H26" s="6">
        <f t="shared" si="3"/>
        <v>0.2674419927</v>
      </c>
      <c r="I26" s="10">
        <f t="shared" si="7"/>
        <v>0.09877186616</v>
      </c>
    </row>
    <row r="27">
      <c r="A27" s="2">
        <v>26.0</v>
      </c>
      <c r="B27" s="2">
        <f t="shared" si="4"/>
        <v>85</v>
      </c>
      <c r="C27" s="2">
        <f t="shared" si="1"/>
        <v>86</v>
      </c>
      <c r="D27" s="2">
        <f t="shared" si="2"/>
        <v>101</v>
      </c>
      <c r="E27" s="2">
        <f t="shared" si="5"/>
        <v>0.6237622637</v>
      </c>
      <c r="F27" s="2">
        <f t="shared" si="6"/>
        <v>1.6</v>
      </c>
      <c r="G27" s="7"/>
      <c r="H27" s="6">
        <f t="shared" si="3"/>
        <v>0.3762377363</v>
      </c>
      <c r="I27" s="10">
        <f t="shared" si="7"/>
        <v>0.1087957437</v>
      </c>
    </row>
    <row r="28">
      <c r="A28" s="2">
        <v>27.0</v>
      </c>
      <c r="B28" s="2">
        <f t="shared" si="4"/>
        <v>82</v>
      </c>
      <c r="C28" s="2">
        <f t="shared" si="1"/>
        <v>83</v>
      </c>
      <c r="D28" s="2">
        <f t="shared" si="2"/>
        <v>101</v>
      </c>
      <c r="E28" s="2">
        <f t="shared" si="5"/>
        <v>0.5125967117</v>
      </c>
      <c r="F28" s="2">
        <f t="shared" si="6"/>
        <v>1.9</v>
      </c>
      <c r="G28" s="7"/>
      <c r="H28" s="6">
        <f t="shared" si="3"/>
        <v>0.4874032883</v>
      </c>
      <c r="I28" s="10">
        <f t="shared" si="7"/>
        <v>0.1111655519</v>
      </c>
    </row>
    <row r="29">
      <c r="A29" s="2">
        <v>28.0</v>
      </c>
      <c r="B29" s="2">
        <f t="shared" si="4"/>
        <v>79</v>
      </c>
      <c r="C29" s="2">
        <f t="shared" si="1"/>
        <v>80</v>
      </c>
      <c r="D29" s="2">
        <f t="shared" si="2"/>
        <v>101</v>
      </c>
      <c r="E29" s="2">
        <f t="shared" si="5"/>
        <v>0.4060171974</v>
      </c>
      <c r="F29" s="2">
        <f t="shared" si="6"/>
        <v>2.4</v>
      </c>
      <c r="G29" s="7"/>
      <c r="H29" s="6">
        <f t="shared" si="3"/>
        <v>0.5939828026</v>
      </c>
      <c r="I29" s="10">
        <f t="shared" si="7"/>
        <v>0.1065795143</v>
      </c>
    </row>
    <row r="30">
      <c r="A30" s="2">
        <v>29.0</v>
      </c>
      <c r="B30" s="2">
        <f t="shared" si="4"/>
        <v>76</v>
      </c>
      <c r="C30" s="2">
        <f t="shared" si="1"/>
        <v>77</v>
      </c>
      <c r="D30" s="2">
        <f t="shared" si="2"/>
        <v>101</v>
      </c>
      <c r="E30" s="2">
        <f t="shared" si="5"/>
        <v>0.3095378634</v>
      </c>
      <c r="F30" s="2">
        <f t="shared" si="6"/>
        <v>3.2</v>
      </c>
      <c r="G30" s="7"/>
      <c r="H30" s="6">
        <f t="shared" si="3"/>
        <v>0.6904621366</v>
      </c>
      <c r="I30" s="10">
        <f t="shared" si="7"/>
        <v>0.09647933404</v>
      </c>
    </row>
    <row r="31">
      <c r="A31" s="2">
        <v>30.0</v>
      </c>
      <c r="B31" s="2">
        <f t="shared" si="4"/>
        <v>73</v>
      </c>
      <c r="C31" s="2">
        <f t="shared" si="1"/>
        <v>74</v>
      </c>
      <c r="D31" s="2">
        <f t="shared" si="2"/>
        <v>101</v>
      </c>
      <c r="E31" s="2">
        <f t="shared" si="5"/>
        <v>0.2267901177</v>
      </c>
      <c r="F31" s="2">
        <f t="shared" si="6"/>
        <v>4.4</v>
      </c>
      <c r="G31" s="7"/>
      <c r="H31" s="6">
        <f t="shared" si="3"/>
        <v>0.7732098823</v>
      </c>
      <c r="I31" s="10">
        <f t="shared" si="7"/>
        <v>0.08274774565</v>
      </c>
    </row>
    <row r="32">
      <c r="A32" s="2">
        <v>31.0</v>
      </c>
      <c r="B32" s="2">
        <f t="shared" si="4"/>
        <v>70</v>
      </c>
      <c r="C32" s="2">
        <f t="shared" si="1"/>
        <v>71</v>
      </c>
      <c r="D32" s="2">
        <f t="shared" si="2"/>
        <v>101</v>
      </c>
      <c r="E32" s="2">
        <f t="shared" si="5"/>
        <v>0.1594267164</v>
      </c>
      <c r="F32" s="2">
        <f t="shared" si="6"/>
        <v>6.2</v>
      </c>
      <c r="G32" s="7"/>
      <c r="H32" s="6"/>
      <c r="I32" s="10"/>
    </row>
    <row r="33">
      <c r="A33" s="2">
        <v>32.0</v>
      </c>
      <c r="B33" s="2">
        <f t="shared" si="4"/>
        <v>67</v>
      </c>
      <c r="C33" s="2">
        <f t="shared" si="1"/>
        <v>68</v>
      </c>
      <c r="D33" s="2">
        <f t="shared" si="2"/>
        <v>101</v>
      </c>
      <c r="E33" s="2">
        <f t="shared" si="5"/>
        <v>0.1073367992</v>
      </c>
      <c r="F33" s="2">
        <f t="shared" si="6"/>
        <v>9.3</v>
      </c>
      <c r="G33" s="7"/>
      <c r="H33" s="6"/>
      <c r="I33" s="10"/>
    </row>
    <row r="34">
      <c r="A34" s="2">
        <v>33.0</v>
      </c>
      <c r="B34" s="2">
        <f t="shared" si="4"/>
        <v>64</v>
      </c>
      <c r="C34" s="2">
        <f t="shared" si="1"/>
        <v>65</v>
      </c>
      <c r="D34" s="2">
        <f t="shared" si="2"/>
        <v>101</v>
      </c>
      <c r="E34" s="2">
        <f t="shared" si="5"/>
        <v>0.06907813808</v>
      </c>
      <c r="F34" s="2">
        <f t="shared" si="6"/>
        <v>14.4</v>
      </c>
      <c r="G34" s="7"/>
      <c r="H34" s="6"/>
      <c r="I34" s="10"/>
    </row>
    <row r="35">
      <c r="A35" s="2">
        <v>34.0</v>
      </c>
      <c r="B35" s="2">
        <f t="shared" si="4"/>
        <v>62</v>
      </c>
      <c r="C35" s="2">
        <f t="shared" si="1"/>
        <v>63</v>
      </c>
      <c r="D35" s="2">
        <f t="shared" si="2"/>
        <v>101</v>
      </c>
      <c r="E35" s="2">
        <f t="shared" si="5"/>
        <v>0.04308834356</v>
      </c>
      <c r="F35" s="2">
        <f t="shared" si="6"/>
        <v>23.2</v>
      </c>
      <c r="G35" s="7"/>
      <c r="H35" s="6"/>
      <c r="I35" s="10"/>
    </row>
    <row r="36">
      <c r="A36" s="2">
        <v>35.0</v>
      </c>
      <c r="B36" s="2">
        <f t="shared" si="4"/>
        <v>60</v>
      </c>
      <c r="C36" s="2">
        <f t="shared" si="1"/>
        <v>61</v>
      </c>
      <c r="D36" s="2">
        <f t="shared" si="2"/>
        <v>101</v>
      </c>
      <c r="E36" s="2">
        <f t="shared" si="5"/>
        <v>0.02602365304</v>
      </c>
      <c r="F36" s="2">
        <f t="shared" si="6"/>
        <v>38.4</v>
      </c>
      <c r="G36" s="7"/>
      <c r="H36" s="6"/>
      <c r="I36" s="10"/>
    </row>
    <row r="37">
      <c r="A37" s="2">
        <v>36.0</v>
      </c>
      <c r="B37" s="2">
        <f t="shared" si="4"/>
        <v>58</v>
      </c>
      <c r="C37" s="2">
        <f t="shared" si="1"/>
        <v>59</v>
      </c>
      <c r="D37" s="2">
        <f t="shared" si="2"/>
        <v>101</v>
      </c>
      <c r="E37" s="2">
        <f t="shared" si="5"/>
        <v>0.01520193593</v>
      </c>
      <c r="F37" s="2">
        <f t="shared" si="6"/>
        <v>65.7</v>
      </c>
      <c r="G37" s="7"/>
      <c r="H37" s="6"/>
      <c r="I37" s="10"/>
    </row>
    <row r="38">
      <c r="A38" s="2">
        <v>37.0</v>
      </c>
      <c r="B38" s="2">
        <f t="shared" si="4"/>
        <v>56</v>
      </c>
      <c r="C38" s="2">
        <f t="shared" si="1"/>
        <v>57</v>
      </c>
      <c r="D38" s="2">
        <f t="shared" si="2"/>
        <v>101</v>
      </c>
      <c r="E38" s="2">
        <f t="shared" si="5"/>
        <v>0.008579310378</v>
      </c>
      <c r="F38" s="2">
        <f t="shared" si="6"/>
        <v>116.5</v>
      </c>
      <c r="G38" s="7"/>
      <c r="H38" s="6"/>
      <c r="I38" s="10"/>
    </row>
    <row r="39">
      <c r="A39" s="2">
        <v>38.0</v>
      </c>
      <c r="B39" s="2">
        <f t="shared" si="4"/>
        <v>54</v>
      </c>
      <c r="C39" s="2">
        <f t="shared" si="1"/>
        <v>55</v>
      </c>
      <c r="D39" s="2">
        <f t="shared" si="2"/>
        <v>101</v>
      </c>
      <c r="E39" s="2">
        <f t="shared" si="5"/>
        <v>0.004671901691</v>
      </c>
      <c r="F39" s="2">
        <f t="shared" si="6"/>
        <v>214</v>
      </c>
      <c r="G39" s="7"/>
      <c r="H39" s="6"/>
      <c r="I39" s="10"/>
    </row>
    <row r="40">
      <c r="A40" s="2">
        <v>39.0</v>
      </c>
      <c r="B40" s="2">
        <f t="shared" si="4"/>
        <v>52</v>
      </c>
      <c r="C40" s="2">
        <f t="shared" si="1"/>
        <v>53</v>
      </c>
      <c r="D40" s="2">
        <f t="shared" si="2"/>
        <v>101</v>
      </c>
      <c r="E40" s="2">
        <f t="shared" si="5"/>
        <v>0.002451591977</v>
      </c>
      <c r="F40" s="2">
        <f t="shared" si="6"/>
        <v>407.8</v>
      </c>
      <c r="G40" s="7"/>
      <c r="H40" s="6"/>
      <c r="I40" s="10"/>
    </row>
    <row r="41">
      <c r="A41" s="2">
        <v>40.0</v>
      </c>
      <c r="B41" s="2">
        <f t="shared" si="4"/>
        <v>50</v>
      </c>
      <c r="C41" s="2">
        <f t="shared" si="1"/>
        <v>51</v>
      </c>
      <c r="D41" s="2">
        <f t="shared" si="2"/>
        <v>101</v>
      </c>
      <c r="E41" s="2">
        <f t="shared" si="5"/>
        <v>0.001237932582</v>
      </c>
      <c r="F41" s="2">
        <f t="shared" si="6"/>
        <v>807.7</v>
      </c>
      <c r="G41" s="7"/>
      <c r="H41" s="6"/>
      <c r="I41" s="10"/>
    </row>
    <row r="42">
      <c r="A42" s="2">
        <v>41.0</v>
      </c>
      <c r="B42" s="2">
        <f t="shared" si="4"/>
        <v>48</v>
      </c>
      <c r="C42" s="2">
        <f t="shared" si="1"/>
        <v>49</v>
      </c>
      <c r="D42" s="2">
        <f t="shared" si="2"/>
        <v>101</v>
      </c>
      <c r="E42" s="2">
        <f t="shared" si="5"/>
        <v>0.0006005811537</v>
      </c>
      <c r="F42" s="2">
        <f t="shared" si="6"/>
        <v>1665</v>
      </c>
      <c r="G42" s="7"/>
      <c r="H42" s="6"/>
      <c r="I42" s="10"/>
    </row>
    <row r="43">
      <c r="A43" s="2">
        <v>42.0</v>
      </c>
      <c r="B43" s="2">
        <f t="shared" si="4"/>
        <v>46</v>
      </c>
      <c r="C43" s="2">
        <f t="shared" si="1"/>
        <v>47</v>
      </c>
      <c r="D43" s="2">
        <f t="shared" si="2"/>
        <v>101</v>
      </c>
      <c r="E43" s="2">
        <f t="shared" si="5"/>
        <v>0.0002794783587</v>
      </c>
      <c r="F43" s="2">
        <f t="shared" si="6"/>
        <v>3578</v>
      </c>
      <c r="G43" s="7"/>
      <c r="H43" s="6"/>
      <c r="I43" s="10"/>
    </row>
    <row r="44">
      <c r="A44" s="2">
        <v>43.0</v>
      </c>
      <c r="B44" s="2">
        <f t="shared" si="4"/>
        <v>44</v>
      </c>
      <c r="C44" s="2">
        <f t="shared" si="1"/>
        <v>45</v>
      </c>
      <c r="D44" s="2">
        <f t="shared" si="2"/>
        <v>101</v>
      </c>
      <c r="E44" s="2">
        <f t="shared" si="5"/>
        <v>0.0001245200608</v>
      </c>
      <c r="F44" s="2">
        <f t="shared" si="6"/>
        <v>8030.8</v>
      </c>
      <c r="G44" s="7"/>
      <c r="H44" s="6"/>
      <c r="I44" s="10"/>
    </row>
    <row r="45">
      <c r="A45" s="2">
        <v>44.0</v>
      </c>
      <c r="B45" s="2">
        <f t="shared" si="4"/>
        <v>42</v>
      </c>
      <c r="C45" s="2">
        <f t="shared" si="1"/>
        <v>43</v>
      </c>
      <c r="D45" s="2">
        <f t="shared" si="2"/>
        <v>101</v>
      </c>
      <c r="E45" s="2">
        <f t="shared" si="5"/>
        <v>0.00005301349123</v>
      </c>
      <c r="F45" s="2">
        <f t="shared" si="6"/>
        <v>18863.1</v>
      </c>
      <c r="G45" s="7"/>
      <c r="H45" s="6"/>
      <c r="I45" s="10"/>
    </row>
    <row r="46">
      <c r="A46" s="2">
        <v>45.0</v>
      </c>
      <c r="B46" s="2">
        <f t="shared" si="4"/>
        <v>40</v>
      </c>
      <c r="C46" s="2">
        <f t="shared" si="1"/>
        <v>41</v>
      </c>
      <c r="D46" s="2">
        <f t="shared" si="2"/>
        <v>101</v>
      </c>
      <c r="E46" s="2">
        <f t="shared" si="5"/>
        <v>0.00002152032812</v>
      </c>
      <c r="F46" s="2">
        <f t="shared" si="6"/>
        <v>46467.6</v>
      </c>
      <c r="G46" s="7"/>
      <c r="H46" s="6"/>
      <c r="I46" s="10"/>
    </row>
    <row r="47">
      <c r="A47" s="2">
        <v>46.0</v>
      </c>
      <c r="B47" s="2">
        <f t="shared" si="4"/>
        <v>38</v>
      </c>
      <c r="C47" s="2">
        <f t="shared" si="1"/>
        <v>39</v>
      </c>
      <c r="D47" s="2">
        <f t="shared" si="2"/>
        <v>101</v>
      </c>
      <c r="E47" s="2">
        <f t="shared" si="5"/>
        <v>0.000008309829671</v>
      </c>
      <c r="F47" s="2">
        <f t="shared" si="6"/>
        <v>120339.4</v>
      </c>
      <c r="G47" s="7"/>
      <c r="H47" s="6"/>
      <c r="I47" s="10"/>
    </row>
    <row r="48">
      <c r="A48" s="2">
        <v>47.0</v>
      </c>
      <c r="B48" s="2">
        <f t="shared" si="4"/>
        <v>36</v>
      </c>
      <c r="C48" s="2">
        <f t="shared" si="1"/>
        <v>37</v>
      </c>
      <c r="D48" s="2">
        <f t="shared" si="2"/>
        <v>101</v>
      </c>
      <c r="E48" s="2">
        <f t="shared" si="5"/>
        <v>0.000003044195028</v>
      </c>
      <c r="F48" s="2">
        <f t="shared" si="6"/>
        <v>328494</v>
      </c>
      <c r="G48" s="7"/>
      <c r="H48" s="6"/>
      <c r="I48" s="10"/>
    </row>
    <row r="49">
      <c r="A49" s="2">
        <v>48.0</v>
      </c>
      <c r="B49" s="2">
        <f t="shared" si="4"/>
        <v>34</v>
      </c>
      <c r="C49" s="2">
        <f t="shared" si="1"/>
        <v>35</v>
      </c>
      <c r="D49" s="2">
        <f t="shared" si="2"/>
        <v>101</v>
      </c>
      <c r="E49" s="2">
        <f t="shared" si="5"/>
        <v>0.000001054919069</v>
      </c>
      <c r="F49" s="2">
        <f t="shared" si="6"/>
        <v>947940</v>
      </c>
      <c r="G49" s="7"/>
      <c r="H49" s="6"/>
      <c r="I49" s="10"/>
    </row>
    <row r="50">
      <c r="A50" s="2">
        <v>49.0</v>
      </c>
      <c r="B50" s="2">
        <f t="shared" si="4"/>
        <v>32</v>
      </c>
      <c r="C50" s="2">
        <f t="shared" si="1"/>
        <v>33</v>
      </c>
      <c r="D50" s="2">
        <f t="shared" si="2"/>
        <v>101</v>
      </c>
      <c r="E50" s="2">
        <f t="shared" si="5"/>
        <v>0.0000003446765275</v>
      </c>
      <c r="F50" s="2">
        <f t="shared" si="6"/>
        <v>2901270.9</v>
      </c>
      <c r="G50" s="7"/>
      <c r="H50" s="6"/>
      <c r="I50" s="10"/>
    </row>
    <row r="51">
      <c r="A51" s="2">
        <v>50.0</v>
      </c>
      <c r="B51" s="2">
        <f t="shared" si="4"/>
        <v>31</v>
      </c>
      <c r="C51" s="2">
        <f t="shared" si="1"/>
        <v>32</v>
      </c>
      <c r="D51" s="2">
        <f t="shared" si="2"/>
        <v>101</v>
      </c>
      <c r="E51" s="2">
        <f t="shared" si="5"/>
        <v>0.0000001092044444</v>
      </c>
      <c r="F51" s="2">
        <f t="shared" si="6"/>
        <v>9157136.4</v>
      </c>
      <c r="G51" s="7"/>
      <c r="H51" s="6"/>
      <c r="I51" s="10"/>
    </row>
    <row r="52">
      <c r="A52" s="2">
        <v>51.0</v>
      </c>
      <c r="B52" s="2">
        <f t="shared" si="4"/>
        <v>30</v>
      </c>
      <c r="C52" s="2">
        <f t="shared" si="1"/>
        <v>31</v>
      </c>
      <c r="D52" s="2">
        <f t="shared" si="2"/>
        <v>101</v>
      </c>
      <c r="E52" s="2">
        <f t="shared" si="5"/>
        <v>0.0000000335181958</v>
      </c>
      <c r="F52" s="2">
        <f t="shared" si="6"/>
        <v>29834541.3</v>
      </c>
      <c r="G52" s="7"/>
      <c r="H52" s="6"/>
      <c r="I52" s="10"/>
    </row>
    <row r="53">
      <c r="A53" s="2">
        <v>52.0</v>
      </c>
      <c r="B53" s="2">
        <f t="shared" si="4"/>
        <v>29</v>
      </c>
      <c r="C53" s="2">
        <f t="shared" si="1"/>
        <v>30</v>
      </c>
      <c r="D53" s="2">
        <f t="shared" si="2"/>
        <v>101</v>
      </c>
      <c r="E53" s="2">
        <f t="shared" si="5"/>
        <v>0.000000009955899741</v>
      </c>
      <c r="F53" s="2">
        <f t="shared" si="6"/>
        <v>100442956</v>
      </c>
      <c r="G53" s="7"/>
      <c r="H53" s="6"/>
      <c r="I53" s="10"/>
    </row>
    <row r="54">
      <c r="A54" s="2">
        <v>53.0</v>
      </c>
      <c r="B54" s="2">
        <f t="shared" si="4"/>
        <v>28</v>
      </c>
      <c r="C54" s="2">
        <f t="shared" si="1"/>
        <v>29</v>
      </c>
      <c r="D54" s="2">
        <f t="shared" si="2"/>
        <v>101</v>
      </c>
      <c r="E54" s="2">
        <f t="shared" si="5"/>
        <v>0.000000002858624678</v>
      </c>
      <c r="F54" s="2">
        <f t="shared" si="6"/>
        <v>349818571</v>
      </c>
      <c r="G54" s="7"/>
      <c r="H54" s="6"/>
      <c r="I54" s="10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</sheetData>
  <drawing r:id="rId1"/>
</worksheet>
</file>